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工作表1" sheetId="1" state="visible" r:id="rId1"/>
  </sheets>
  <definedNames>
    <definedName name="_xlnm.Print_Titles" localSheetId="0">'工作表1'!$1:$4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b val="1"/>
      <sz val="18"/>
    </font>
    <font>
      <name val="標楷體"/>
      <charset val="136"/>
      <family val="4"/>
      <sz val="12"/>
    </font>
    <font>
      <name val="標楷體"/>
      <charset val="136"/>
      <family val="4"/>
      <sz val="11"/>
    </font>
    <font>
      <name val="標楷體"/>
      <charset val="136"/>
      <family val="4"/>
      <b val="1"/>
      <sz val="12"/>
    </font>
    <font>
      <name val="標楷體"/>
      <charset val="136"/>
      <family val="4"/>
      <sz val="9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b val="1"/>
      <sz val="24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sz val="8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80">
    <xf numFmtId="0" fontId="0" fillId="0" borderId="0" applyAlignment="1" pivotButton="0" quotePrefix="0" xfId="0">
      <alignment vertical="center"/>
    </xf>
    <xf numFmtId="0" fontId="4" fillId="0" borderId="7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6" applyAlignment="1" pivotButton="0" quotePrefix="0" xfId="0">
      <alignment horizontal="center" vertical="center" wrapText="1"/>
    </xf>
    <xf numFmtId="49" fontId="4" fillId="0" borderId="6" applyAlignment="1" pivotButton="0" quotePrefix="0" xfId="0">
      <alignment horizontal="center" vertical="center" wrapText="1"/>
    </xf>
    <xf numFmtId="164" fontId="4" fillId="0" borderId="6" applyAlignment="1" pivotButton="0" quotePrefix="0" xfId="0">
      <alignment horizontal="center" vertical="center" wrapText="1"/>
    </xf>
    <xf numFmtId="49" fontId="4" fillId="0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164" fontId="4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164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49" fontId="11" fillId="0" borderId="0" applyAlignment="1" pivotButton="0" quotePrefix="0" xfId="0">
      <alignment vertical="center"/>
    </xf>
    <xf numFmtId="49" fontId="4" fillId="0" borderId="6" applyAlignment="1" pivotButton="0" quotePrefix="1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7" fillId="0" borderId="9" applyAlignment="1" pivotButton="0" quotePrefix="0" xfId="0">
      <alignment horizontal="left" vertical="center"/>
    </xf>
    <xf numFmtId="0" fontId="5" fillId="0" borderId="8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4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6" fillId="2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6" fillId="2" borderId="15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right" vertical="top" wrapText="1"/>
    </xf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4" fillId="0" borderId="6" applyAlignment="1" pivotButton="0" quotePrefix="1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4" fillId="0" borderId="6" applyAlignment="1" pivotButton="0" quotePrefix="0" xfId="0">
      <alignment horizontal="center" vertical="center" wrapText="1"/>
    </xf>
    <xf numFmtId="164" fontId="11" fillId="0" borderId="0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164" fontId="4" fillId="0" borderId="6" applyAlignment="1" pivotButton="0" quotePrefix="0" xfId="0">
      <alignment horizontal="center" vertical="center"/>
    </xf>
    <xf numFmtId="0" fontId="0" fillId="0" borderId="9" pivotButton="0" quotePrefix="0" xfId="0"/>
    <xf numFmtId="0" fontId="6" fillId="2" borderId="20" applyAlignment="1" pivotButton="0" quotePrefix="0" xfId="0">
      <alignment horizontal="center" vertical="center"/>
    </xf>
    <xf numFmtId="0" fontId="0" fillId="0" borderId="11" pivotButton="0" quotePrefix="0" xfId="0"/>
    <xf numFmtId="0" fontId="4" fillId="0" borderId="2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8" pivotButton="0" quotePrefix="0" xfId="0"/>
  </cellXfs>
  <cellStyles count="1">
    <cellStyle name="一般" xfId="0" builtinId="0"/>
  </cellStyles>
  <dxfs count="2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4"/>
  <sheetViews>
    <sheetView tabSelected="1" topLeftCell="A13" zoomScale="85" zoomScaleNormal="85" zoomScalePageLayoutView="115" workbookViewId="0">
      <selection activeCell="I24" sqref="I24"/>
    </sheetView>
  </sheetViews>
  <sheetFormatPr baseColWidth="8" defaultColWidth="8.90625" defaultRowHeight="17"/>
  <cols>
    <col width="6.08984375" customWidth="1" style="41" min="1" max="1"/>
    <col width="22.6328125" bestFit="1" customWidth="1" style="41" min="2" max="2"/>
    <col width="9.90625" customWidth="1" style="41" min="3" max="3"/>
    <col width="11.08984375" customWidth="1" style="41" min="4" max="4"/>
    <col width="9.36328125" customWidth="1" style="41" min="5" max="5"/>
    <col width="10.90625" customWidth="1" style="41" min="6" max="6"/>
    <col width="10.36328125" customWidth="1" style="41" min="7" max="7"/>
    <col width="10.90625" customWidth="1" style="41" min="8" max="8"/>
    <col width="11" customWidth="1" style="41" min="9" max="9"/>
    <col width="12.90625" customWidth="1" style="41" min="10" max="10"/>
    <col width="12.36328125" customWidth="1" style="41" min="11" max="11"/>
    <col width="10" bestFit="1" customWidth="1" style="41" min="12" max="12"/>
    <col width="16" customWidth="1" style="41" min="13" max="13"/>
    <col width="7.453125" customWidth="1" style="41" min="14" max="14"/>
    <col width="12.7265625" bestFit="1" customWidth="1" style="41" min="15" max="15"/>
    <col width="16" bestFit="1" customWidth="1" style="41" min="16" max="16"/>
    <col width="16.7265625" bestFit="1" customWidth="1" style="41" min="17" max="17"/>
    <col width="11.1796875" bestFit="1" customWidth="1" style="41" min="18" max="18"/>
    <col width="2.90625" bestFit="1" customWidth="1" style="41" min="19" max="20"/>
    <col width="26.453125" bestFit="1" customWidth="1" style="41" min="21" max="21"/>
    <col width="23.08984375" bestFit="1" customWidth="1" style="41" min="22" max="22"/>
    <col width="8.90625" customWidth="1" style="41" min="23" max="16384"/>
  </cols>
  <sheetData>
    <row r="1" ht="66.65000000000001" customHeight="1" s="58">
      <c r="A1" s="4" t="inlineStr">
        <is>
          <t>表單4</t>
        </is>
      </c>
      <c r="B1" s="50" t="inlineStr">
        <is>
          <t xml:space="preserve">    出租人補助費用清冊
    中華民國 114  年 3 月</t>
        </is>
      </c>
      <c r="M1" s="51" t="inlineStr">
        <is>
          <t>增辦第4期計畫 
1131127版</t>
        </is>
      </c>
    </row>
    <row r="2" ht="21.65" customHeight="1" s="58">
      <c r="A2" s="25" t="inlineStr">
        <is>
          <t>業者名稱：</t>
        </is>
      </c>
      <c r="B2" s="59" t="n"/>
      <c r="C2" s="23" t="inlineStr">
        <is>
          <t>台南上晟台南</t>
        </is>
      </c>
      <c r="D2" s="13" t="n"/>
      <c r="E2" s="13" t="n"/>
      <c r="F2" s="13" t="n"/>
      <c r="G2" s="13" t="n"/>
      <c r="H2" s="13" t="n"/>
      <c r="I2" s="13" t="n"/>
      <c r="J2" s="13" t="n"/>
      <c r="K2" s="13" t="n"/>
      <c r="L2" s="25" t="inlineStr">
        <is>
          <t>製表日期：114  年  4  月  7  日</t>
        </is>
      </c>
      <c r="M2" s="59" t="n"/>
      <c r="N2" s="59" t="n"/>
    </row>
    <row r="3" ht="17.15" customHeight="1" s="58">
      <c r="A3" s="60" t="inlineStr">
        <is>
          <t>序號</t>
        </is>
      </c>
      <c r="B3" s="16" t="inlineStr">
        <is>
          <t>媒合編號</t>
        </is>
      </c>
      <c r="C3" s="16" t="inlineStr">
        <is>
          <t>居家安全保險費</t>
        </is>
      </c>
      <c r="D3" s="61" t="n"/>
      <c r="E3" s="16" t="inlineStr">
        <is>
          <t>公證費</t>
        </is>
      </c>
      <c r="F3" s="61" t="n"/>
      <c r="G3" s="16" t="inlineStr">
        <is>
          <t>住宅出租修繕費</t>
        </is>
      </c>
      <c r="H3" s="61" t="n"/>
      <c r="I3" s="16" t="inlineStr">
        <is>
          <t>受款人資料</t>
        </is>
      </c>
      <c r="J3" s="62" t="n"/>
      <c r="K3" s="62" t="n"/>
      <c r="L3" s="62" t="n"/>
      <c r="M3" s="61" t="n"/>
      <c r="N3" s="16" t="inlineStr">
        <is>
          <t>退件
註記
註4</t>
        </is>
      </c>
    </row>
    <row r="4" ht="31.5" customHeight="1" s="58">
      <c r="A4" s="63" t="n"/>
      <c r="B4" s="64" t="n"/>
      <c r="C4" s="16" t="inlineStr">
        <is>
          <t>實際投保金額</t>
        </is>
      </c>
      <c r="D4" s="16" t="inlineStr">
        <is>
          <t>申請金額註1</t>
        </is>
      </c>
      <c r="E4" s="16" t="inlineStr">
        <is>
          <t>實際支付金額</t>
        </is>
      </c>
      <c r="F4" s="16" t="inlineStr">
        <is>
          <t>申請金額
註2</t>
        </is>
      </c>
      <c r="G4" s="16" t="inlineStr">
        <is>
          <t>實際修繕金額</t>
        </is>
      </c>
      <c r="H4" s="16" t="inlineStr">
        <is>
          <t>申請金額註3</t>
        </is>
      </c>
      <c r="I4" s="16" t="inlineStr">
        <is>
          <t>出租人
姓名</t>
        </is>
      </c>
      <c r="J4" s="16" t="inlineStr">
        <is>
          <t>身分證字號</t>
        </is>
      </c>
      <c r="K4" s="16" t="inlineStr">
        <is>
          <t>金融機構代碼(三碼)</t>
        </is>
      </c>
      <c r="L4" s="16" t="inlineStr">
        <is>
          <t>分行代碼(四碼)</t>
        </is>
      </c>
      <c r="M4" s="28" t="inlineStr">
        <is>
          <t>帳戶號碼</t>
        </is>
      </c>
      <c r="N4" s="64" t="n"/>
      <c r="O4" s="2" t="inlineStr">
        <is>
          <t>收受行代號</t>
        </is>
      </c>
      <c r="P4" s="2" t="inlineStr">
        <is>
          <t>收受者帳號</t>
        </is>
      </c>
      <c r="Q4" s="2" t="inlineStr">
        <is>
          <t>收受者統編</t>
        </is>
      </c>
      <c r="R4" s="2" t="inlineStr">
        <is>
          <t>金額</t>
        </is>
      </c>
      <c r="S4" s="3" t="inlineStr">
        <is>
          <t>X</t>
        </is>
      </c>
      <c r="T4" s="2" t="inlineStr">
        <is>
          <t>X</t>
        </is>
      </c>
      <c r="U4" s="2" t="inlineStr">
        <is>
          <t>發動者專用區</t>
        </is>
      </c>
      <c r="V4" s="2" t="inlineStr">
        <is>
          <t>媒合編號</t>
        </is>
      </c>
    </row>
    <row r="5" ht="24.75" customHeight="1" s="58">
      <c r="A5" s="1" t="n">
        <v>1</v>
      </c>
      <c r="B5" s="10" t="inlineStr">
        <is>
          <t>上晟台南E2M14100043</t>
        </is>
      </c>
      <c r="C5" s="65" t="n"/>
      <c r="D5" s="65" t="n"/>
      <c r="E5" s="65" t="n"/>
      <c r="F5" s="65" t="n"/>
      <c r="G5" s="65" t="n">
        <v>1575</v>
      </c>
      <c r="H5" s="65" t="n">
        <v>1575</v>
      </c>
      <c r="I5" s="65" t="inlineStr">
        <is>
          <t>林淑媛</t>
        </is>
      </c>
      <c r="J5" s="9" t="inlineStr">
        <is>
          <t>E837596473</t>
        </is>
      </c>
      <c r="K5" s="22" t="inlineStr">
        <is>
          <t>012</t>
        </is>
      </c>
      <c r="L5" s="22" t="inlineStr">
        <is>
          <t>8436</t>
        </is>
      </c>
      <c r="M5" s="10" t="inlineStr">
        <is>
          <t>90716684969454</t>
        </is>
      </c>
      <c r="N5" s="10" t="n"/>
      <c r="O5" s="18">
        <f>K5&amp;L5</f>
        <v/>
      </c>
      <c r="P5" s="18">
        <f>M5</f>
        <v/>
      </c>
      <c r="Q5" s="17">
        <f>J5</f>
        <v/>
      </c>
      <c r="R5" s="66">
        <f>D5+F5+H5</f>
        <v/>
      </c>
      <c r="S5" s="17" t="n"/>
      <c r="T5" s="17" t="n"/>
      <c r="U5" s="20">
        <f>$C$2&amp;I5&amp;IF(D5&gt;0,"保險費",IF(F5&gt;0,"公證費",IF(H5&gt;0,"修繕費")))</f>
        <v/>
      </c>
      <c r="V5" s="21">
        <f>B5</f>
        <v/>
      </c>
    </row>
    <row r="6" ht="24.75" customHeight="1" s="58">
      <c r="A6" s="1" t="n">
        <v>2</v>
      </c>
      <c r="B6" s="10" t="inlineStr">
        <is>
          <t>上晟台南E2M14100052</t>
        </is>
      </c>
      <c r="C6" s="65" t="n"/>
      <c r="D6" s="65" t="n"/>
      <c r="E6" s="65" t="n"/>
      <c r="F6" s="65" t="n"/>
      <c r="G6" s="65" t="n">
        <v>10061</v>
      </c>
      <c r="H6" s="65" t="n">
        <v>10000</v>
      </c>
      <c r="I6" s="65" t="inlineStr">
        <is>
          <t>林瑞美</t>
        </is>
      </c>
      <c r="J6" s="9" t="inlineStr">
        <is>
          <t>C639398977</t>
        </is>
      </c>
      <c r="K6" s="22" t="inlineStr">
        <is>
          <t>007</t>
        </is>
      </c>
      <c r="L6" s="22" t="inlineStr">
        <is>
          <t>6227</t>
        </is>
      </c>
      <c r="M6" s="10" t="inlineStr">
        <is>
          <t>80184951951</t>
        </is>
      </c>
      <c r="N6" s="10" t="n"/>
      <c r="O6" s="18">
        <f>K6&amp;L6</f>
        <v/>
      </c>
      <c r="P6" s="18">
        <f>M6</f>
        <v/>
      </c>
      <c r="Q6" s="17">
        <f>J6</f>
        <v/>
      </c>
      <c r="R6" s="66">
        <f>D6+F6+H6</f>
        <v/>
      </c>
      <c r="S6" s="17" t="n"/>
      <c r="T6" s="17" t="n"/>
      <c r="U6" s="20">
        <f>$C$2&amp;I6&amp;IF(D6&gt;0,"保險費",IF(F6&gt;0,"公證費",IF(H6&gt;0,"修繕費")))</f>
        <v/>
      </c>
      <c r="V6" s="21">
        <f>B6</f>
        <v/>
      </c>
    </row>
    <row r="7" ht="24.75" customHeight="1" s="58">
      <c r="A7" s="1" t="n">
        <v>3</v>
      </c>
      <c r="B7" s="10" t="inlineStr">
        <is>
          <t>上晟台南E2M14100079</t>
        </is>
      </c>
      <c r="C7" s="65" t="n"/>
      <c r="D7" s="65" t="n"/>
      <c r="E7" s="65" t="n"/>
      <c r="F7" s="65" t="n"/>
      <c r="G7" s="65" t="n">
        <v>7300</v>
      </c>
      <c r="H7" s="65" t="n">
        <v>7300</v>
      </c>
      <c r="I7" s="65" t="inlineStr">
        <is>
          <t>陳宥寧</t>
        </is>
      </c>
      <c r="J7" s="9" t="inlineStr">
        <is>
          <t>N097967543</t>
        </is>
      </c>
      <c r="K7" s="22" t="inlineStr">
        <is>
          <t>013</t>
        </is>
      </c>
      <c r="L7" s="22" t="inlineStr">
        <is>
          <t>0073</t>
        </is>
      </c>
      <c r="M7" s="10" t="inlineStr">
        <is>
          <t>330850169115</t>
        </is>
      </c>
      <c r="N7" s="10" t="n"/>
      <c r="O7" s="18">
        <f>K7&amp;L7</f>
        <v/>
      </c>
      <c r="P7" s="18">
        <f>M7</f>
        <v/>
      </c>
      <c r="Q7" s="17">
        <f>J7</f>
        <v/>
      </c>
      <c r="R7" s="66">
        <f>D7+F7+H7</f>
        <v/>
      </c>
      <c r="S7" s="17" t="n"/>
      <c r="T7" s="17" t="n"/>
      <c r="U7" s="20">
        <f>$C$2&amp;I7&amp;IF(D7&gt;0,"保險費",IF(F7&gt;0,"公證費",IF(H7&gt;0,"修繕費")))</f>
        <v/>
      </c>
      <c r="V7" s="21">
        <f>B7</f>
        <v/>
      </c>
    </row>
    <row r="8" ht="24.75" customHeight="1" s="58">
      <c r="A8" s="1" t="n">
        <v>4</v>
      </c>
      <c r="B8" s="10" t="inlineStr">
        <is>
          <t>上晟台南E2M14100087</t>
        </is>
      </c>
      <c r="C8" s="65" t="n"/>
      <c r="D8" s="65" t="n"/>
      <c r="E8" s="65" t="n"/>
      <c r="F8" s="65" t="n"/>
      <c r="G8" s="65" t="n">
        <v>9980</v>
      </c>
      <c r="H8" s="65" t="n">
        <v>9980</v>
      </c>
      <c r="I8" s="65" t="inlineStr">
        <is>
          <t>胡美珠</t>
        </is>
      </c>
      <c r="J8" s="9" t="inlineStr">
        <is>
          <t>Q572354241</t>
        </is>
      </c>
      <c r="K8" s="22" t="inlineStr">
        <is>
          <t>812</t>
        </is>
      </c>
      <c r="L8" s="22" t="inlineStr">
        <is>
          <t>0366</t>
        </is>
      </c>
      <c r="M8" s="10" t="inlineStr">
        <is>
          <t>07902817088078</t>
        </is>
      </c>
      <c r="N8" s="10" t="n"/>
      <c r="O8" s="18">
        <f>K8&amp;L8</f>
        <v/>
      </c>
      <c r="P8" s="18">
        <f>M8</f>
        <v/>
      </c>
      <c r="Q8" s="17">
        <f>J8</f>
        <v/>
      </c>
      <c r="R8" s="66">
        <f>D8+F8+H8</f>
        <v/>
      </c>
      <c r="S8" s="17" t="n"/>
      <c r="T8" s="17" t="n"/>
      <c r="U8" s="20">
        <f>$C$2&amp;I8&amp;IF(D8&gt;0,"保險費",IF(F8&gt;0,"公證費",IF(H8&gt;0,"修繕費")))</f>
        <v/>
      </c>
      <c r="V8" s="21">
        <f>B8</f>
        <v/>
      </c>
    </row>
    <row r="9" ht="24.75" customHeight="1" s="58">
      <c r="A9" s="1" t="n">
        <v>5</v>
      </c>
      <c r="B9" s="10" t="inlineStr">
        <is>
          <t>上晟台南E2M14100099</t>
        </is>
      </c>
      <c r="C9" s="65" t="n"/>
      <c r="D9" s="65" t="n"/>
      <c r="E9" s="65" t="n"/>
      <c r="F9" s="65" t="n"/>
      <c r="G9" s="65" t="n">
        <v>3301</v>
      </c>
      <c r="H9" s="65" t="n">
        <v>3301</v>
      </c>
      <c r="I9" s="65" t="inlineStr">
        <is>
          <t>王薇罃</t>
        </is>
      </c>
      <c r="J9" s="9" t="inlineStr">
        <is>
          <t>C138151654</t>
        </is>
      </c>
      <c r="K9" s="22" t="inlineStr">
        <is>
          <t>700</t>
        </is>
      </c>
      <c r="L9" s="22" t="inlineStr">
        <is>
          <t>0021</t>
        </is>
      </c>
      <c r="M9" s="10" t="inlineStr">
        <is>
          <t>32631733973484</t>
        </is>
      </c>
      <c r="N9" s="10" t="n"/>
      <c r="O9" s="18">
        <f>K9&amp;L9</f>
        <v/>
      </c>
      <c r="P9" s="18">
        <f>M9</f>
        <v/>
      </c>
      <c r="Q9" s="17">
        <f>J9</f>
        <v/>
      </c>
      <c r="R9" s="66">
        <f>D9+F9+H9</f>
        <v/>
      </c>
      <c r="S9" s="17" t="n"/>
      <c r="T9" s="17" t="n"/>
      <c r="U9" s="20">
        <f>$C$2&amp;I9&amp;IF(D9&gt;0,"保險費",IF(F9&gt;0,"公證費",IF(H9&gt;0,"修繕費")))</f>
        <v/>
      </c>
      <c r="V9" s="21">
        <f>B9</f>
        <v/>
      </c>
    </row>
    <row r="10" ht="24.75" customHeight="1" s="58">
      <c r="A10" s="1" t="n">
        <v>6</v>
      </c>
      <c r="B10" s="10" t="inlineStr">
        <is>
          <t>上晟台南E2M14100120</t>
        </is>
      </c>
      <c r="C10" s="65" t="n"/>
      <c r="D10" s="65" t="n"/>
      <c r="E10" s="65" t="n"/>
      <c r="F10" s="65" t="n"/>
      <c r="G10" s="65" t="n">
        <v>10000</v>
      </c>
      <c r="H10" s="65" t="n">
        <v>10000</v>
      </c>
      <c r="I10" s="65" t="inlineStr">
        <is>
          <t>李張文琴</t>
        </is>
      </c>
      <c r="J10" s="9" t="inlineStr">
        <is>
          <t>M122656715</t>
        </is>
      </c>
      <c r="K10" s="22" t="inlineStr">
        <is>
          <t>050</t>
        </is>
      </c>
      <c r="L10" s="22" t="inlineStr">
        <is>
          <t>7303</t>
        </is>
      </c>
      <c r="M10" s="10" t="inlineStr">
        <is>
          <t>66550077756</t>
        </is>
      </c>
      <c r="N10" s="10" t="n"/>
      <c r="O10" s="18">
        <f>K10&amp;L10</f>
        <v/>
      </c>
      <c r="P10" s="18">
        <f>M10</f>
        <v/>
      </c>
      <c r="Q10" s="17">
        <f>J10</f>
        <v/>
      </c>
      <c r="R10" s="66">
        <f>D10+F10+H10</f>
        <v/>
      </c>
      <c r="S10" s="17" t="n"/>
      <c r="T10" s="17" t="n"/>
      <c r="U10" s="20">
        <f>$C$2&amp;I10&amp;IF(D10&gt;0,"保險費",IF(F10&gt;0,"公證費",IF(H10&gt;0,"修繕費")))</f>
        <v/>
      </c>
      <c r="V10" s="21">
        <f>B10</f>
        <v/>
      </c>
    </row>
    <row r="11" ht="24.75" customHeight="1" s="58">
      <c r="A11" s="1" t="n">
        <v>7</v>
      </c>
      <c r="B11" s="10" t="inlineStr">
        <is>
          <t>上晟台南E2M14100122</t>
        </is>
      </c>
      <c r="C11" s="65" t="n"/>
      <c r="D11" s="65" t="n"/>
      <c r="E11" s="65" t="n"/>
      <c r="F11" s="65" t="n"/>
      <c r="G11" s="65" t="n">
        <v>2700</v>
      </c>
      <c r="H11" s="65" t="n">
        <v>2700</v>
      </c>
      <c r="I11" s="65" t="inlineStr">
        <is>
          <t>劉維慶</t>
        </is>
      </c>
      <c r="J11" s="9" t="inlineStr">
        <is>
          <t>F687974838</t>
        </is>
      </c>
      <c r="K11" s="22" t="inlineStr">
        <is>
          <t>822</t>
        </is>
      </c>
      <c r="L11" s="22" t="inlineStr">
        <is>
          <t>3245</t>
        </is>
      </c>
      <c r="M11" s="12" t="inlineStr">
        <is>
          <t>015841339674</t>
        </is>
      </c>
      <c r="N11" s="10" t="n"/>
      <c r="O11" s="18">
        <f>K11&amp;L11</f>
        <v/>
      </c>
      <c r="P11" s="18">
        <f>M11</f>
        <v/>
      </c>
      <c r="Q11" s="17">
        <f>J11</f>
        <v/>
      </c>
      <c r="R11" s="66">
        <f>D11+F11+H11</f>
        <v/>
      </c>
      <c r="S11" s="17" t="n"/>
      <c r="T11" s="17" t="n"/>
      <c r="U11" s="20">
        <f>$C$2&amp;I11&amp;IF(D11&gt;0,"保險費",IF(F11&gt;0,"公證費",IF(H11&gt;0,"修繕費")))</f>
        <v/>
      </c>
      <c r="V11" s="21">
        <f>B11</f>
        <v/>
      </c>
    </row>
    <row r="12" ht="24.75" customHeight="1" s="58">
      <c r="A12" s="1" t="n">
        <v>8</v>
      </c>
      <c r="B12" s="10" t="inlineStr">
        <is>
          <t>上晟台南E2M14100137</t>
        </is>
      </c>
      <c r="C12" s="65" t="n"/>
      <c r="D12" s="65" t="n"/>
      <c r="E12" s="65" t="n"/>
      <c r="F12" s="65" t="n"/>
      <c r="G12" s="65" t="n">
        <v>2100</v>
      </c>
      <c r="H12" s="65" t="n">
        <v>2100</v>
      </c>
      <c r="I12" s="65" t="inlineStr">
        <is>
          <t>陳冠男</t>
        </is>
      </c>
      <c r="J12" s="9" t="inlineStr">
        <is>
          <t>B494344166</t>
        </is>
      </c>
      <c r="K12" s="22" t="inlineStr">
        <is>
          <t>008</t>
        </is>
      </c>
      <c r="L12" s="22" t="inlineStr">
        <is>
          <t>6446</t>
        </is>
      </c>
      <c r="M12" s="12" t="inlineStr">
        <is>
          <t>516933016729</t>
        </is>
      </c>
      <c r="N12" s="10" t="n"/>
      <c r="O12" s="18">
        <f>K12&amp;L12</f>
        <v/>
      </c>
      <c r="P12" s="18">
        <f>M12</f>
        <v/>
      </c>
      <c r="Q12" s="17">
        <f>J12</f>
        <v/>
      </c>
      <c r="R12" s="66">
        <f>D12+F12+H12</f>
        <v/>
      </c>
      <c r="S12" s="17" t="n"/>
      <c r="T12" s="17" t="n"/>
      <c r="U12" s="20">
        <f>$C$2&amp;I12&amp;IF(D12&gt;0,"保險費",IF(F12&gt;0,"公證費",IF(H12&gt;0,"修繕費")))</f>
        <v/>
      </c>
      <c r="V12" s="21">
        <f>B12</f>
        <v/>
      </c>
    </row>
    <row r="13" ht="24.75" customHeight="1" s="58">
      <c r="A13" s="1" t="n">
        <v>9</v>
      </c>
      <c r="B13" s="10" t="inlineStr">
        <is>
          <t>上晟台南E2M14100145</t>
        </is>
      </c>
      <c r="C13" s="65" t="n"/>
      <c r="D13" s="65" t="n"/>
      <c r="E13" s="65" t="n"/>
      <c r="F13" s="65" t="n"/>
      <c r="G13" s="65" t="n">
        <v>1450</v>
      </c>
      <c r="H13" s="65" t="n">
        <v>1450</v>
      </c>
      <c r="I13" s="65" t="inlineStr">
        <is>
          <t>蔡孟頻</t>
        </is>
      </c>
      <c r="J13" s="9" t="inlineStr">
        <is>
          <t>O192858032</t>
        </is>
      </c>
      <c r="K13" s="22" t="inlineStr">
        <is>
          <t>822</t>
        </is>
      </c>
      <c r="L13" s="22" t="inlineStr">
        <is>
          <t>1137</t>
        </is>
      </c>
      <c r="M13" s="12" t="inlineStr">
        <is>
          <t>008505313115</t>
        </is>
      </c>
      <c r="N13" s="10" t="n"/>
      <c r="O13" s="18">
        <f>K13&amp;L13</f>
        <v/>
      </c>
      <c r="P13" s="18">
        <f>M13</f>
        <v/>
      </c>
      <c r="Q13" s="17">
        <f>J13</f>
        <v/>
      </c>
      <c r="R13" s="66">
        <f>D13+F13+H13</f>
        <v/>
      </c>
      <c r="S13" s="17" t="n"/>
      <c r="T13" s="17" t="n"/>
      <c r="U13" s="20">
        <f>$C$2&amp;I13&amp;IF(D13&gt;0,"保險費",IF(F13&gt;0,"公證費",IF(H13&gt;0,"修繕費")))</f>
        <v/>
      </c>
      <c r="V13" s="21">
        <f>B13</f>
        <v/>
      </c>
    </row>
    <row r="14" ht="24.75" customHeight="1" s="58">
      <c r="A14" s="1" t="n">
        <v>10</v>
      </c>
      <c r="B14" s="10" t="inlineStr">
        <is>
          <t>上晟台南E2M14100155</t>
        </is>
      </c>
      <c r="C14" s="65" t="n"/>
      <c r="D14" s="65" t="n"/>
      <c r="E14" s="65" t="n"/>
      <c r="F14" s="65" t="n"/>
      <c r="G14" s="65" t="n">
        <v>800</v>
      </c>
      <c r="H14" s="65" t="n">
        <v>800</v>
      </c>
      <c r="I14" s="65" t="inlineStr">
        <is>
          <t>楊智晴</t>
        </is>
      </c>
      <c r="J14" s="9" t="inlineStr">
        <is>
          <t>N557486070</t>
        </is>
      </c>
      <c r="K14" s="22" t="inlineStr">
        <is>
          <t>700</t>
        </is>
      </c>
      <c r="L14" s="22" t="inlineStr">
        <is>
          <t>0021</t>
        </is>
      </c>
      <c r="M14" s="12" t="inlineStr">
        <is>
          <t>58491080320580</t>
        </is>
      </c>
      <c r="N14" s="10" t="n"/>
      <c r="O14" s="18">
        <f>K14&amp;L14</f>
        <v/>
      </c>
      <c r="P14" s="18">
        <f>M14</f>
        <v/>
      </c>
      <c r="Q14" s="17">
        <f>J14</f>
        <v/>
      </c>
      <c r="R14" s="66">
        <f>D14+F14+H14</f>
        <v/>
      </c>
      <c r="S14" s="17" t="n"/>
      <c r="T14" s="17" t="n"/>
      <c r="U14" s="20">
        <f>$C$2&amp;I14&amp;IF(D14&gt;0,"保險費",IF(F14&gt;0,"公證費",IF(H14&gt;0,"修繕費")))</f>
        <v/>
      </c>
      <c r="V14" s="21">
        <f>B14</f>
        <v/>
      </c>
    </row>
    <row r="15" ht="24.75" customHeight="1" s="58">
      <c r="A15" s="1" t="n">
        <v>11</v>
      </c>
      <c r="B15" s="10" t="inlineStr">
        <is>
          <t>上晟台南E2M14100018</t>
        </is>
      </c>
      <c r="C15" s="65" t="n"/>
      <c r="D15" s="65" t="n"/>
      <c r="E15" s="65" t="n"/>
      <c r="F15" s="65" t="n"/>
      <c r="G15" s="65" t="n">
        <v>6300</v>
      </c>
      <c r="H15" s="65" t="n">
        <v>6300</v>
      </c>
      <c r="I15" s="65" t="inlineStr">
        <is>
          <t>陳佩儀</t>
        </is>
      </c>
      <c r="J15" s="9" t="inlineStr">
        <is>
          <t>X780656083</t>
        </is>
      </c>
      <c r="K15" s="22" t="inlineStr">
        <is>
          <t>822</t>
        </is>
      </c>
      <c r="L15" s="22" t="inlineStr">
        <is>
          <t>0059</t>
        </is>
      </c>
      <c r="M15" s="12" t="inlineStr">
        <is>
          <t>895461288377</t>
        </is>
      </c>
      <c r="N15" s="10" t="n"/>
      <c r="O15" s="18">
        <f>K15&amp;L15</f>
        <v/>
      </c>
      <c r="P15" s="18">
        <f>M15</f>
        <v/>
      </c>
      <c r="Q15" s="17">
        <f>J15</f>
        <v/>
      </c>
      <c r="R15" s="66">
        <f>D15+F15+H15</f>
        <v/>
      </c>
      <c r="S15" s="17" t="n"/>
      <c r="T15" s="17" t="n"/>
      <c r="U15" s="20">
        <f>$C$2&amp;I15&amp;IF(D15&gt;0,"保險費",IF(F15&gt;0,"公證費",IF(H15&gt;0,"修繕費")))</f>
        <v/>
      </c>
      <c r="V15" s="21">
        <f>B15</f>
        <v/>
      </c>
    </row>
    <row r="16" ht="24.75" customHeight="1" s="58">
      <c r="A16" s="1" t="n">
        <v>12</v>
      </c>
      <c r="B16" s="10" t="inlineStr">
        <is>
          <t>上晟台南E2M34100003</t>
        </is>
      </c>
      <c r="C16" s="65" t="n"/>
      <c r="D16" s="65" t="n"/>
      <c r="E16" s="65" t="n"/>
      <c r="F16" s="65" t="n"/>
      <c r="G16" s="65" t="n">
        <v>10000</v>
      </c>
      <c r="H16" s="65" t="n">
        <v>10000</v>
      </c>
      <c r="I16" s="65" t="inlineStr">
        <is>
          <t>郭于慈</t>
        </is>
      </c>
      <c r="J16" s="9" t="inlineStr">
        <is>
          <t>P174731481</t>
        </is>
      </c>
      <c r="K16" s="22" t="n">
        <v>806</v>
      </c>
      <c r="L16" s="22" t="n">
        <v>1814</v>
      </c>
      <c r="M16" s="12" t="inlineStr">
        <is>
          <t>014775879484</t>
        </is>
      </c>
      <c r="N16" s="10" t="n"/>
      <c r="O16" s="18">
        <f>K16&amp;L16</f>
        <v/>
      </c>
      <c r="P16" s="18">
        <f>M16</f>
        <v/>
      </c>
      <c r="Q16" s="17">
        <f>J16</f>
        <v/>
      </c>
      <c r="R16" s="66">
        <f>D16+F16+H16</f>
        <v/>
      </c>
      <c r="S16" s="17" t="n"/>
      <c r="T16" s="17" t="n"/>
      <c r="U16" s="20">
        <f>$C$2&amp;I16&amp;IF(D16&gt;0,"保險費",IF(F16&gt;0,"公證費",IF(H16&gt;0,"修繕費")))</f>
        <v/>
      </c>
      <c r="V16" s="21">
        <f>B16</f>
        <v/>
      </c>
    </row>
    <row r="17" ht="24.75" customHeight="1" s="58">
      <c r="A17" s="1" t="n">
        <v>13</v>
      </c>
      <c r="B17" s="10" t="inlineStr">
        <is>
          <t>上晟台南E2M34100004</t>
        </is>
      </c>
      <c r="C17" s="65" t="n">
        <v>2832</v>
      </c>
      <c r="D17" s="65" t="n">
        <v>2832</v>
      </c>
      <c r="E17" s="65" t="n"/>
      <c r="F17" s="65" t="n"/>
      <c r="G17" s="65" t="n"/>
      <c r="H17" s="65" t="n"/>
      <c r="I17" s="65" t="inlineStr">
        <is>
          <t>林佳蓉</t>
        </is>
      </c>
      <c r="J17" s="9" t="inlineStr">
        <is>
          <t>X982972326</t>
        </is>
      </c>
      <c r="K17" s="22" t="n">
        <v>822</v>
      </c>
      <c r="L17" s="22" t="inlineStr">
        <is>
          <t>0222</t>
        </is>
      </c>
      <c r="M17" s="12" t="inlineStr">
        <is>
          <t>161945315655</t>
        </is>
      </c>
      <c r="N17" s="10" t="n"/>
      <c r="O17" s="18">
        <f>K17&amp;L17</f>
        <v/>
      </c>
      <c r="P17" s="18">
        <f>M17</f>
        <v/>
      </c>
      <c r="Q17" s="17">
        <f>J17</f>
        <v/>
      </c>
      <c r="R17" s="66">
        <f>D17+F17+H17</f>
        <v/>
      </c>
      <c r="S17" s="17" t="n"/>
      <c r="T17" s="17" t="n"/>
      <c r="U17" s="20">
        <f>$C$2&amp;I17&amp;IF(D17&gt;0,"保險費",IF(F17&gt;0,"公證費",IF(H17&gt;0,"修繕費")))</f>
        <v/>
      </c>
      <c r="V17" s="21">
        <f>B17</f>
        <v/>
      </c>
    </row>
    <row r="18" ht="24.75" customHeight="1" s="58">
      <c r="A18" s="1" t="n">
        <v>14</v>
      </c>
      <c r="B18" s="10" t="inlineStr">
        <is>
          <t>上晟台南E2M14100130</t>
        </is>
      </c>
      <c r="C18" s="65" t="n"/>
      <c r="D18" s="65" t="n"/>
      <c r="E18" s="65" t="n">
        <v>2100</v>
      </c>
      <c r="F18" s="65" t="n">
        <v>1500</v>
      </c>
      <c r="G18" s="65" t="n"/>
      <c r="H18" s="65" t="n"/>
      <c r="I18" s="65" t="inlineStr">
        <is>
          <t>郭惠娟</t>
        </is>
      </c>
      <c r="J18" s="9" t="inlineStr">
        <is>
          <t>I709890615</t>
        </is>
      </c>
      <c r="K18" s="22" t="inlineStr">
        <is>
          <t>008</t>
        </is>
      </c>
      <c r="L18" s="22" t="inlineStr">
        <is>
          <t>6457</t>
        </is>
      </c>
      <c r="M18" s="10" t="inlineStr">
        <is>
          <t>790544715751</t>
        </is>
      </c>
      <c r="N18" s="10" t="n"/>
      <c r="O18" s="18">
        <f>K18&amp;L18</f>
        <v/>
      </c>
      <c r="P18" s="18">
        <f>M18</f>
        <v/>
      </c>
      <c r="Q18" s="17">
        <f>J18</f>
        <v/>
      </c>
      <c r="R18" s="66">
        <f>D18+F18+H18</f>
        <v/>
      </c>
      <c r="S18" s="17" t="n"/>
      <c r="T18" s="17" t="n"/>
      <c r="U18" s="20">
        <f>$C$2&amp;I18&amp;IF(D18&gt;0,"保險費",IF(F18&gt;0,"公證費",IF(H18&gt;0,"修繕費")))</f>
        <v/>
      </c>
      <c r="V18" s="21">
        <f>B18</f>
        <v/>
      </c>
    </row>
    <row r="19" ht="24.75" customHeight="1" s="58">
      <c r="A19" s="1" t="n">
        <v>15</v>
      </c>
      <c r="B19" s="10" t="inlineStr">
        <is>
          <t>上晟台南E2M14100132</t>
        </is>
      </c>
      <c r="C19" s="65" t="n"/>
      <c r="D19" s="65" t="n"/>
      <c r="E19" s="65" t="n">
        <v>2000</v>
      </c>
      <c r="F19" s="65" t="n">
        <v>1500</v>
      </c>
      <c r="G19" s="65" t="n"/>
      <c r="H19" s="65" t="n"/>
      <c r="I19" s="65" t="inlineStr">
        <is>
          <t>何裕隆</t>
        </is>
      </c>
      <c r="J19" s="9" t="inlineStr">
        <is>
          <t>C643902176</t>
        </is>
      </c>
      <c r="K19" s="22" t="inlineStr">
        <is>
          <t>700</t>
        </is>
      </c>
      <c r="L19" s="22" t="inlineStr">
        <is>
          <t>0021</t>
        </is>
      </c>
      <c r="M19" s="12" t="inlineStr">
        <is>
          <t>35848656479233</t>
        </is>
      </c>
      <c r="N19" s="10" t="n"/>
      <c r="O19" s="18">
        <f>K19&amp;L19</f>
        <v/>
      </c>
      <c r="P19" s="18">
        <f>M19</f>
        <v/>
      </c>
      <c r="Q19" s="17">
        <f>J19</f>
        <v/>
      </c>
      <c r="R19" s="66">
        <f>D19+F19+H19</f>
        <v/>
      </c>
      <c r="S19" s="17" t="n"/>
      <c r="T19" s="17" t="n"/>
      <c r="U19" s="20">
        <f>$C$2&amp;I19&amp;IF(D19&gt;0,"保險費",IF(F19&gt;0,"公證費",IF(H19&gt;0,"修繕費")))</f>
        <v/>
      </c>
      <c r="V19" s="21">
        <f>B19</f>
        <v/>
      </c>
    </row>
    <row r="20" ht="24.75" customHeight="1" s="58">
      <c r="A20" s="1" t="n">
        <v>16</v>
      </c>
      <c r="B20" s="10" t="inlineStr">
        <is>
          <t>上晟台南E2M14100137</t>
        </is>
      </c>
      <c r="C20" s="65" t="n"/>
      <c r="D20" s="65" t="n"/>
      <c r="E20" s="65" t="n">
        <v>4200</v>
      </c>
      <c r="F20" s="65" t="n">
        <v>3000</v>
      </c>
      <c r="G20" s="65" t="n"/>
      <c r="H20" s="65" t="n"/>
      <c r="I20" s="65" t="inlineStr">
        <is>
          <t>陳冠男</t>
        </is>
      </c>
      <c r="J20" s="9" t="inlineStr">
        <is>
          <t>A362412546</t>
        </is>
      </c>
      <c r="K20" s="22" t="inlineStr">
        <is>
          <t>008</t>
        </is>
      </c>
      <c r="L20" s="22" t="inlineStr">
        <is>
          <t>6446</t>
        </is>
      </c>
      <c r="M20" s="12" t="inlineStr">
        <is>
          <t>020321288507</t>
        </is>
      </c>
      <c r="N20" s="10" t="n"/>
      <c r="O20" s="18">
        <f>K20&amp;L20</f>
        <v/>
      </c>
      <c r="P20" s="18">
        <f>M20</f>
        <v/>
      </c>
      <c r="Q20" s="17">
        <f>J20</f>
        <v/>
      </c>
      <c r="R20" s="66">
        <f>D20+F20+H20</f>
        <v/>
      </c>
      <c r="S20" s="17" t="n"/>
      <c r="T20" s="17" t="n"/>
      <c r="U20" s="20">
        <f>$C$2&amp;I20&amp;IF(D20&gt;0,"保險費",IF(F20&gt;0,"公證費",IF(H20&gt;0,"修繕費")))</f>
        <v/>
      </c>
      <c r="V20" s="21">
        <f>B20</f>
        <v/>
      </c>
    </row>
    <row r="21" ht="24.75" customHeight="1" s="58">
      <c r="A21" s="1" t="n">
        <v>17</v>
      </c>
      <c r="B21" s="10" t="inlineStr">
        <is>
          <t>上晟台南E2M14100138</t>
        </is>
      </c>
      <c r="C21" s="65" t="n"/>
      <c r="D21" s="65" t="n"/>
      <c r="E21" s="65" t="n">
        <v>2050</v>
      </c>
      <c r="F21" s="65" t="n">
        <v>1500</v>
      </c>
      <c r="G21" s="65" t="n"/>
      <c r="H21" s="65" t="n"/>
      <c r="I21" s="65" t="inlineStr">
        <is>
          <t>林士欽</t>
        </is>
      </c>
      <c r="J21" s="9" t="inlineStr">
        <is>
          <t>E699308545</t>
        </is>
      </c>
      <c r="K21" s="22" t="inlineStr">
        <is>
          <t>822</t>
        </is>
      </c>
      <c r="L21" s="22" t="inlineStr">
        <is>
          <t>0222</t>
        </is>
      </c>
      <c r="M21" s="12" t="inlineStr">
        <is>
          <t>981796917727</t>
        </is>
      </c>
      <c r="N21" s="10" t="n"/>
      <c r="O21" s="18">
        <f>K21&amp;L21</f>
        <v/>
      </c>
      <c r="P21" s="18">
        <f>M21</f>
        <v/>
      </c>
      <c r="Q21" s="17">
        <f>J21</f>
        <v/>
      </c>
      <c r="R21" s="66">
        <f>D21+F21+H21</f>
        <v/>
      </c>
      <c r="S21" s="17" t="n"/>
      <c r="T21" s="17" t="n"/>
      <c r="U21" s="20">
        <f>$C$2&amp;I21&amp;IF(D21&gt;0,"保險費",IF(F21&gt;0,"公證費",IF(H21&gt;0,"修繕費")))</f>
        <v/>
      </c>
      <c r="V21" s="21">
        <f>B21</f>
        <v/>
      </c>
    </row>
    <row r="22" ht="24.75" customHeight="1" s="58">
      <c r="A22" s="1" t="n">
        <v>18</v>
      </c>
      <c r="B22" s="10" t="inlineStr">
        <is>
          <t>上晟台南E2M14100144</t>
        </is>
      </c>
      <c r="C22" s="65" t="n"/>
      <c r="D22" s="65" t="n"/>
      <c r="E22" s="65" t="n">
        <v>2800</v>
      </c>
      <c r="F22" s="65" t="n">
        <v>1500</v>
      </c>
      <c r="G22" s="65" t="n"/>
      <c r="H22" s="65" t="n"/>
      <c r="I22" s="65" t="inlineStr">
        <is>
          <t>沈含馡</t>
        </is>
      </c>
      <c r="J22" s="9" t="inlineStr">
        <is>
          <t>T615824398</t>
        </is>
      </c>
      <c r="K22" s="22" t="inlineStr">
        <is>
          <t>013</t>
        </is>
      </c>
      <c r="L22" s="22" t="inlineStr">
        <is>
          <t>0637</t>
        </is>
      </c>
      <c r="M22" s="12" t="inlineStr">
        <is>
          <t>875518085413</t>
        </is>
      </c>
      <c r="N22" s="10" t="n"/>
      <c r="O22" s="18">
        <f>K22&amp;L22</f>
        <v/>
      </c>
      <c r="P22" s="18">
        <f>M22</f>
        <v/>
      </c>
      <c r="Q22" s="17">
        <f>J22</f>
        <v/>
      </c>
      <c r="R22" s="66">
        <f>D22+F22+H22</f>
        <v/>
      </c>
      <c r="S22" s="17" t="n"/>
      <c r="T22" s="17" t="n"/>
      <c r="U22" s="20">
        <f>$C$2&amp;I22&amp;IF(D22&gt;0,"保險費",IF(F22&gt;0,"公證費",IF(H22&gt;0,"修繕費")))</f>
        <v/>
      </c>
      <c r="V22" s="21">
        <f>B22</f>
        <v/>
      </c>
    </row>
    <row r="23" ht="24.75" customHeight="1" s="58">
      <c r="A23" s="1" t="n">
        <v>19</v>
      </c>
      <c r="B23" s="10" t="inlineStr">
        <is>
          <t>上晟台南E2M14100149</t>
        </is>
      </c>
      <c r="C23" s="65" t="n"/>
      <c r="D23" s="65" t="n"/>
      <c r="E23" s="65" t="n">
        <v>2800</v>
      </c>
      <c r="F23" s="65" t="n">
        <v>1500</v>
      </c>
      <c r="G23" s="65" t="n"/>
      <c r="H23" s="65" t="n"/>
      <c r="I23" s="65" t="inlineStr">
        <is>
          <t>吳富煌</t>
        </is>
      </c>
      <c r="J23" s="9" t="inlineStr">
        <is>
          <t>W034613735</t>
        </is>
      </c>
      <c r="K23" s="22" t="inlineStr">
        <is>
          <t>822</t>
        </is>
      </c>
      <c r="L23" s="22" t="inlineStr">
        <is>
          <t>0222</t>
        </is>
      </c>
      <c r="M23" s="12" t="inlineStr">
        <is>
          <t>003972090182</t>
        </is>
      </c>
      <c r="N23" s="10" t="n"/>
      <c r="O23" s="18">
        <f>K23&amp;L23</f>
        <v/>
      </c>
      <c r="P23" s="18">
        <f>M23</f>
        <v/>
      </c>
      <c r="Q23" s="17">
        <f>J23</f>
        <v/>
      </c>
      <c r="R23" s="66">
        <f>D23+F23+H23</f>
        <v/>
      </c>
      <c r="S23" s="17" t="n"/>
      <c r="T23" s="17" t="n"/>
      <c r="U23" s="20">
        <f>$C$2&amp;I23&amp;IF(D23&gt;0,"保險費",IF(F23&gt;0,"公證費",IF(H23&gt;0,"修繕費")))</f>
        <v/>
      </c>
      <c r="V23" s="21">
        <f>B23</f>
        <v/>
      </c>
    </row>
    <row r="24" ht="22.5" customHeight="1" s="58">
      <c r="A24" s="67" t="inlineStr">
        <is>
          <t>合計</t>
        </is>
      </c>
      <c r="B24" s="61" t="n"/>
      <c r="C24" s="6" t="n">
        <v>2832</v>
      </c>
      <c r="D24" s="32" t="n">
        <v>2832</v>
      </c>
      <c r="E24" s="68">
        <f>SUM(E5:E23)</f>
        <v/>
      </c>
      <c r="F24" s="68">
        <f>SUM(F5:F23)</f>
        <v/>
      </c>
      <c r="G24" s="68">
        <f>SUM(G5:G23)</f>
        <v/>
      </c>
      <c r="H24" s="68">
        <f>SUM(H5:H23)</f>
        <v/>
      </c>
      <c r="I24" s="32" t="n"/>
      <c r="J24" s="32" t="n"/>
      <c r="K24" s="32" t="n"/>
      <c r="L24" s="57" t="n"/>
      <c r="M24" s="32" t="n"/>
      <c r="N24" s="32" t="n"/>
      <c r="O24" s="18" t="n"/>
      <c r="P24" s="18" t="n"/>
      <c r="Q24" s="17" t="n"/>
      <c r="R24" s="66" t="n"/>
      <c r="S24" s="17" t="n"/>
      <c r="T24" s="17" t="n"/>
      <c r="U24" s="20" t="n"/>
      <c r="V24" s="21" t="n"/>
    </row>
    <row r="25" customFormat="1" s="8">
      <c r="A25" s="24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25" s="69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</row>
    <row r="26" customFormat="1" s="8">
      <c r="A26" s="33" t="inlineStr">
        <is>
          <t>註2：臺北市、新北市每件每次不超過新臺幣4,500元；其餘直轄市每件每次不超過新臺幣3,000元。</t>
        </is>
      </c>
    </row>
    <row r="27" customFormat="1" s="8">
      <c r="A27" s="33" t="inlineStr">
        <is>
          <t>註3：單一案件每年補助最高新臺幣1萬元，並以實際修繕金額為限。租期未達1年者按月數比率核給，未滿1個月者以1個月計算。</t>
        </is>
      </c>
    </row>
    <row r="28" customFormat="1" s="8">
      <c r="A28" s="33" t="inlineStr">
        <is>
          <t>註4：本欄位供國家住都中心註記退件情形。</t>
        </is>
      </c>
      <c r="O28" s="41" t="n"/>
      <c r="P28" s="41" t="n"/>
      <c r="Q28" s="41" t="n"/>
      <c r="R28" s="41" t="n"/>
      <c r="S28" s="41" t="n"/>
      <c r="T28" s="41" t="n"/>
      <c r="U28" s="41" t="n"/>
      <c r="V28" s="41" t="n"/>
    </row>
    <row r="29">
      <c r="A29" s="31" t="inlineStr">
        <is>
          <t>業者</t>
        </is>
      </c>
      <c r="B29" s="62" t="n"/>
      <c r="C29" s="62" t="n"/>
      <c r="D29" s="61" t="n"/>
      <c r="E29" s="31" t="inlineStr">
        <is>
          <t>地方公會</t>
        </is>
      </c>
      <c r="F29" s="62" t="n"/>
      <c r="G29" s="62" t="n"/>
      <c r="H29" s="61" t="n"/>
      <c r="I29" s="31" t="inlineStr">
        <is>
          <t>國家住都中心複核</t>
        </is>
      </c>
      <c r="J29" s="62" t="n"/>
      <c r="K29" s="62" t="n"/>
      <c r="L29" s="62" t="n"/>
      <c r="M29" s="62" t="n"/>
      <c r="N29" s="61" t="n"/>
    </row>
    <row r="30">
      <c r="A30" s="31" t="inlineStr">
        <is>
          <t>服務人員</t>
        </is>
      </c>
      <c r="B30" s="61" t="n"/>
      <c r="C30" s="31" t="inlineStr">
        <is>
          <t>大章</t>
        </is>
      </c>
      <c r="D30" s="61" t="n"/>
      <c r="E30" s="31" t="inlineStr">
        <is>
          <t>審查人員</t>
        </is>
      </c>
      <c r="F30" s="61" t="n"/>
      <c r="G30" s="31" t="inlineStr">
        <is>
          <t>大章</t>
        </is>
      </c>
      <c r="H30" s="61" t="n"/>
      <c r="I30" s="31" t="inlineStr">
        <is>
          <t>複核人員</t>
        </is>
      </c>
      <c r="J30" s="61" t="n"/>
      <c r="K30" s="46" t="inlineStr">
        <is>
          <t>部分通過</t>
        </is>
      </c>
      <c r="L30" s="62" t="n"/>
      <c r="M30" s="70" t="inlineStr">
        <is>
          <t>9878</t>
        </is>
      </c>
      <c r="N30" s="61" t="n"/>
    </row>
    <row r="31">
      <c r="A31" s="32" t="n"/>
      <c r="B31" s="71" t="n"/>
      <c r="C31" s="32" t="n"/>
      <c r="D31" s="71" t="n"/>
      <c r="E31" s="32" t="n"/>
      <c r="F31" s="71" t="n"/>
      <c r="G31" s="32" t="n"/>
      <c r="H31" s="71" t="n"/>
      <c r="I31" s="32" t="n"/>
      <c r="J31" s="71" t="n"/>
      <c r="K31" s="72" t="n"/>
      <c r="L31" s="69" t="n"/>
      <c r="M31" s="73" t="n"/>
      <c r="N31" s="71" t="n"/>
    </row>
    <row r="32">
      <c r="A32" s="74" t="n"/>
      <c r="B32" s="75" t="n"/>
      <c r="C32" s="74" t="n"/>
      <c r="D32" s="75" t="n"/>
      <c r="E32" s="74" t="n"/>
      <c r="F32" s="75" t="n"/>
      <c r="G32" s="74" t="n"/>
      <c r="H32" s="75" t="n"/>
      <c r="I32" s="74" t="n"/>
      <c r="J32" s="75" t="n"/>
      <c r="K32" s="74" t="n"/>
      <c r="M32" s="76" t="n"/>
      <c r="N32" s="75" t="n"/>
    </row>
    <row r="33">
      <c r="A33" s="74" t="n"/>
      <c r="B33" s="75" t="n"/>
      <c r="C33" s="74" t="n"/>
      <c r="D33" s="75" t="n"/>
      <c r="E33" s="74" t="n"/>
      <c r="F33" s="75" t="n"/>
      <c r="G33" s="74" t="n"/>
      <c r="H33" s="75" t="n"/>
      <c r="I33" s="74" t="n"/>
      <c r="J33" s="75" t="n"/>
      <c r="K33" s="74" t="n"/>
      <c r="M33" s="76" t="n"/>
      <c r="N33" s="75" t="n"/>
    </row>
    <row r="34">
      <c r="A34" s="77" t="n"/>
      <c r="B34" s="78" t="n"/>
      <c r="C34" s="77" t="n"/>
      <c r="D34" s="78" t="n"/>
      <c r="E34" s="77" t="n"/>
      <c r="F34" s="78" t="n"/>
      <c r="G34" s="77" t="n"/>
      <c r="H34" s="78" t="n"/>
      <c r="I34" s="77" t="n"/>
      <c r="J34" s="78" t="n"/>
      <c r="K34" s="77" t="n"/>
      <c r="L34" s="59" t="n"/>
      <c r="M34" s="79" t="n"/>
      <c r="N34" s="78" t="n"/>
    </row>
  </sheetData>
  <mergeCells count="33">
    <mergeCell ref="I30:J30"/>
    <mergeCell ref="M31:N34"/>
    <mergeCell ref="A30:B30"/>
    <mergeCell ref="K30:L30"/>
    <mergeCell ref="A24:B24"/>
    <mergeCell ref="C30:D30"/>
    <mergeCell ref="B3:B4"/>
    <mergeCell ref="N3:N4"/>
    <mergeCell ref="A29:D29"/>
    <mergeCell ref="C31:D34"/>
    <mergeCell ref="M1:N1"/>
    <mergeCell ref="A26:L26"/>
    <mergeCell ref="A3:A4"/>
    <mergeCell ref="E31:F34"/>
    <mergeCell ref="G31:H34"/>
    <mergeCell ref="G3:H3"/>
    <mergeCell ref="B1:L1"/>
    <mergeCell ref="I31:J34"/>
    <mergeCell ref="I29:N29"/>
    <mergeCell ref="A31:B34"/>
    <mergeCell ref="A27:N27"/>
    <mergeCell ref="M30:N30"/>
    <mergeCell ref="E30:F30"/>
    <mergeCell ref="A2:B2"/>
    <mergeCell ref="I3:M3"/>
    <mergeCell ref="G30:H30"/>
    <mergeCell ref="A28:L28"/>
    <mergeCell ref="E29:H29"/>
    <mergeCell ref="A25:M25"/>
    <mergeCell ref="L2:N2"/>
    <mergeCell ref="C3:D3"/>
    <mergeCell ref="E3:F3"/>
    <mergeCell ref="K31:L34"/>
  </mergeCells>
  <conditionalFormatting sqref="O5:O24">
    <cfRule type="expression" priority="2" dxfId="0">
      <formula>LEN(O5)&lt;&gt;7</formula>
    </cfRule>
  </conditionalFormatting>
  <conditionalFormatting sqref="Q5:Q24">
    <cfRule type="expression" priority="1" dxfId="0">
      <formula>LEN(Q5)&lt;&gt;10</formula>
    </cfRule>
  </conditionalFormatting>
  <dataValidations count="5">
    <dataValidation sqref="D3:D4" showDropDown="0" showInputMessage="1" showErrorMessage="1" allowBlank="1" type="whole">
      <formula1>0</formula1>
      <formula2>3500</formula2>
    </dataValidation>
    <dataValidation sqref="B3:B4" showDropDown="0" showInputMessage="1" showErrorMessage="1" allowBlank="1" type="textLength" operator="greaterThanOrEqual">
      <formula1>13</formula1>
    </dataValidation>
    <dataValidation sqref="L3:L4" showDropDown="0" showInputMessage="1" showErrorMessage="1" allowBlank="1" type="textLength" operator="equal">
      <formula1>4</formula1>
    </dataValidation>
    <dataValidation sqref="K3:K4" showDropDown="0" showInputMessage="1" showErrorMessage="1" allowBlank="1" type="textLength" operator="equal">
      <formula1>3</formula1>
    </dataValidation>
    <dataValidation sqref="J3:J4" showDropDown="0" showInputMessage="1" showErrorMessage="1" allowBlank="1" operator="equal"/>
  </dataValidation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88" fitToHeight="0"/>
  <headerFooter>
    <oddHeader/>
    <oddFooter>&amp;C&amp;"標楷體,標準"&amp;10 第 &amp;P 頁，共 &amp;N 頁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2025-05-06T09:16:25Z</dcterms:modified>
  <cp:lastModifiedBy>08 dachen</cp:lastModifiedBy>
  <cp:lastPrinted>2025-04-07T02:11:02Z</cp:lastPrinted>
</cp:coreProperties>
</file>