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'出租人補助費用清冊'!$A$1:$N$35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color rgb="FFFF0000"/>
      <sz val="12"/>
    </font>
    <font>
      <name val="標楷體"/>
      <charset val="136"/>
      <family val="4"/>
      <b val="1"/>
      <color rgb="FFFF0000"/>
      <sz val="18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9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49" fontId="9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applyProtection="1" pivotButton="0" quotePrefix="0" xfId="0">
      <alignment horizontal="center" vertical="center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7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13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15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8"/>
  <sheetViews>
    <sheetView tabSelected="1" topLeftCell="A4" zoomScale="80" zoomScaleNormal="80" zoomScaleSheetLayoutView="70" workbookViewId="0">
      <selection activeCell="G20" sqref="G20"/>
    </sheetView>
  </sheetViews>
  <sheetFormatPr baseColWidth="8" defaultColWidth="9" defaultRowHeight="30" customHeight="1"/>
  <cols>
    <col width="5.625" customWidth="1" style="2" min="1" max="1"/>
    <col width="13.625" customWidth="1" style="2" min="2" max="2"/>
    <col width="10.125" customWidth="1" style="2" min="3" max="4"/>
    <col width="11.5" customWidth="1" style="2" min="5" max="5"/>
    <col width="11.875" customWidth="1" style="2" min="6" max="6"/>
    <col width="12" customWidth="1" style="2" min="7" max="8"/>
    <col width="11.875" customWidth="1" style="2" min="9" max="9"/>
    <col width="13.125" customWidth="1" style="2" min="10" max="10"/>
    <col width="9.125" customWidth="1" style="2" min="11" max="11"/>
    <col width="10.5" customWidth="1" style="2" min="12" max="12"/>
    <col width="20.5" customWidth="1" style="2" min="13" max="13"/>
    <col width="9.25" customWidth="1" style="2" min="14" max="14"/>
    <col width="14.375" customWidth="1" style="1" min="15" max="15"/>
    <col width="18" customWidth="1" style="1" min="16" max="16"/>
    <col width="13.75" customWidth="1" style="1" min="17" max="17"/>
    <col width="11.25" customWidth="1" style="1" min="18" max="18"/>
    <col width="3.25" bestFit="1" customWidth="1" style="1" min="19" max="20"/>
    <col width="26.5" customWidth="1" style="1" min="21" max="21"/>
    <col width="25.25" customWidth="1" style="1" min="22" max="22"/>
    <col width="9" customWidth="1" style="2" min="23" max="16384"/>
  </cols>
  <sheetData>
    <row r="1" ht="52.15" customHeight="1" s="67">
      <c r="A1" s="11" t="inlineStr">
        <is>
          <t>表單4</t>
        </is>
      </c>
      <c r="B1" s="12" t="n"/>
      <c r="C1" s="53" t="inlineStr">
        <is>
          <t>出租人補助費用清冊
中華民國 114 年 3 月</t>
        </is>
      </c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54" t="inlineStr">
        <is>
          <t>增辦第4期計畫 
1131127版</t>
        </is>
      </c>
    </row>
    <row r="2" ht="20.25" customHeight="1" s="67">
      <c r="A2" s="50" t="inlineStr">
        <is>
          <t>業者名稱：</t>
        </is>
      </c>
      <c r="B2" s="69" t="n"/>
      <c r="C2" s="34" t="inlineStr">
        <is>
          <t>寄居蟹桃</t>
        </is>
      </c>
      <c r="D2" s="25" t="n"/>
      <c r="E2" s="25" t="n"/>
      <c r="F2" s="25" t="n"/>
      <c r="G2" s="25" t="n"/>
      <c r="H2" s="25" t="n"/>
      <c r="I2" s="25" t="n"/>
      <c r="J2" s="25" t="n"/>
      <c r="K2" s="25" t="n"/>
      <c r="L2" s="27" t="n"/>
      <c r="M2" s="66" t="inlineStr">
        <is>
          <t>製表日期： 114 年 4 月 7 日</t>
        </is>
      </c>
      <c r="N2" s="70" t="n"/>
    </row>
    <row r="3" ht="20.25" customFormat="1" customHeight="1" s="6">
      <c r="A3" s="71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2" t="n"/>
      <c r="E3" s="15" t="inlineStr">
        <is>
          <t>公證費</t>
        </is>
      </c>
      <c r="F3" s="72" t="n"/>
      <c r="G3" s="15" t="inlineStr">
        <is>
          <t>住宅出租修繕費</t>
        </is>
      </c>
      <c r="H3" s="72" t="n"/>
      <c r="I3" s="15" t="inlineStr">
        <is>
          <t>受款人資料</t>
        </is>
      </c>
      <c r="J3" s="73" t="n"/>
      <c r="K3" s="73" t="n"/>
      <c r="L3" s="73" t="n"/>
      <c r="M3" s="72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  <c r="V3" s="5" t="n"/>
    </row>
    <row r="4" ht="57" customFormat="1" customHeight="1" s="6">
      <c r="A4" s="74" t="n"/>
      <c r="B4" s="75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59" t="inlineStr">
        <is>
          <t>帳戶號碼</t>
        </is>
      </c>
      <c r="N4" s="75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30" customHeight="1" s="67">
      <c r="A5" s="26" t="n">
        <v>1</v>
      </c>
      <c r="B5" s="33" t="inlineStr">
        <is>
          <t>寄居蟹桃C2M34100012</t>
        </is>
      </c>
      <c r="C5" s="76" t="n"/>
      <c r="D5" s="77" t="n"/>
      <c r="E5" s="76" t="n"/>
      <c r="F5" s="76" t="n"/>
      <c r="G5" s="78" t="n">
        <v>13900</v>
      </c>
      <c r="H5" s="78" t="n">
        <v>9100</v>
      </c>
      <c r="I5" s="77" t="inlineStr">
        <is>
          <t>鄭呂暫</t>
        </is>
      </c>
      <c r="J5" s="18" t="inlineStr">
        <is>
          <t>J340196955</t>
        </is>
      </c>
      <c r="K5" s="19" t="inlineStr">
        <is>
          <t>700</t>
        </is>
      </c>
      <c r="L5" s="20" t="inlineStr">
        <is>
          <t>0021</t>
        </is>
      </c>
      <c r="M5" s="21" t="inlineStr">
        <is>
          <t>25052550979756</t>
        </is>
      </c>
      <c r="N5" s="22" t="n"/>
      <c r="O5" s="1">
        <f>K5&amp;L5</f>
        <v/>
      </c>
      <c r="P5" s="7">
        <f>M5</f>
        <v/>
      </c>
      <c r="Q5" s="1">
        <f>J5</f>
        <v/>
      </c>
      <c r="R5" s="79">
        <f>D5+F5+H5</f>
        <v/>
      </c>
      <c r="U5" s="8">
        <f>$C$2&amp;I5&amp;IF(D5&gt;0,"保險費",IF(F5&gt;0,"東公證費",IF(H5&gt;0,"修繕費")))</f>
        <v/>
      </c>
      <c r="V5" s="7">
        <f>B5</f>
        <v/>
      </c>
    </row>
    <row r="6" ht="30" customHeight="1" s="67">
      <c r="A6" s="26" t="n">
        <v>2</v>
      </c>
      <c r="B6" s="33" t="inlineStr">
        <is>
          <t>寄居蟹桃C2M34100014</t>
        </is>
      </c>
      <c r="C6" s="76" t="n"/>
      <c r="D6" s="77" t="n"/>
      <c r="E6" s="76" t="n"/>
      <c r="F6" s="76" t="n"/>
      <c r="G6" s="78" t="n">
        <v>17900</v>
      </c>
      <c r="H6" s="78" t="n">
        <v>10000</v>
      </c>
      <c r="I6" s="77" t="inlineStr">
        <is>
          <t>胡碩瑗</t>
        </is>
      </c>
      <c r="J6" s="18" t="inlineStr">
        <is>
          <t>W498228738</t>
        </is>
      </c>
      <c r="K6" s="19" t="inlineStr">
        <is>
          <t>004</t>
        </is>
      </c>
      <c r="L6" s="20" t="inlineStr">
        <is>
          <t>1355</t>
        </is>
      </c>
      <c r="M6" s="21" t="inlineStr">
        <is>
          <t>345889539191</t>
        </is>
      </c>
      <c r="N6" s="22" t="n"/>
      <c r="O6" s="1">
        <f>K6&amp;L6</f>
        <v/>
      </c>
      <c r="P6" s="7">
        <f>M6</f>
        <v/>
      </c>
      <c r="Q6" s="1">
        <f>J6</f>
        <v/>
      </c>
      <c r="R6" s="79">
        <f>D6+F6+H6</f>
        <v/>
      </c>
      <c r="U6" s="8">
        <f>$C$2&amp;I6&amp;IF(D6&gt;0,"保險費",IF(F6&gt;0,"東公證費",IF(H6&gt;0,"修繕費")))</f>
        <v/>
      </c>
      <c r="V6" s="7">
        <f>B6</f>
        <v/>
      </c>
    </row>
    <row r="7" ht="30" customHeight="1" s="67">
      <c r="A7" s="26" t="n">
        <v>3</v>
      </c>
      <c r="B7" s="33" t="inlineStr">
        <is>
          <t>寄居蟹桃C2M34100016</t>
        </is>
      </c>
      <c r="C7" s="76" t="n">
        <v>3498</v>
      </c>
      <c r="D7" s="77" t="n">
        <v>3498</v>
      </c>
      <c r="E7" s="76" t="n"/>
      <c r="F7" s="76" t="n"/>
      <c r="G7" s="78" t="n"/>
      <c r="H7" s="78" t="n"/>
      <c r="I7" s="77" t="inlineStr">
        <is>
          <t>李吳金環</t>
        </is>
      </c>
      <c r="J7" s="18" t="inlineStr">
        <is>
          <t>Z177092601</t>
        </is>
      </c>
      <c r="K7" s="19" t="inlineStr">
        <is>
          <t>700</t>
        </is>
      </c>
      <c r="L7" s="20" t="inlineStr">
        <is>
          <t>0021</t>
        </is>
      </c>
      <c r="M7" s="21" t="inlineStr">
        <is>
          <t>60736781735273</t>
        </is>
      </c>
      <c r="N7" s="22" t="n"/>
      <c r="O7" s="1">
        <f>K7&amp;L7</f>
        <v/>
      </c>
      <c r="P7" s="7">
        <f>M7</f>
        <v/>
      </c>
      <c r="Q7" s="1">
        <f>J7</f>
        <v/>
      </c>
      <c r="R7" s="79">
        <f>D7+F7+H7</f>
        <v/>
      </c>
      <c r="U7" s="8">
        <f>$C$2&amp;I7&amp;IF(D7&gt;0,"保險費",IF(F7&gt;0,"東公證費",IF(H7&gt;0,"修繕費")))</f>
        <v/>
      </c>
      <c r="V7" s="7">
        <f>B7</f>
        <v/>
      </c>
    </row>
    <row r="8" ht="30" customHeight="1" s="67">
      <c r="A8" s="26" t="n">
        <v>4</v>
      </c>
      <c r="B8" s="33" t="inlineStr">
        <is>
          <t>寄居蟹桃C2M34100016</t>
        </is>
      </c>
      <c r="C8" s="76" t="n"/>
      <c r="D8" s="77" t="n"/>
      <c r="E8" s="76" t="n"/>
      <c r="F8" s="76" t="n"/>
      <c r="G8" s="78" t="n">
        <v>900</v>
      </c>
      <c r="H8" s="78" t="n">
        <v>900</v>
      </c>
      <c r="I8" s="77" t="inlineStr">
        <is>
          <t>李吳金環</t>
        </is>
      </c>
      <c r="J8" s="18" t="inlineStr">
        <is>
          <t>Z202152784</t>
        </is>
      </c>
      <c r="K8" s="19" t="inlineStr">
        <is>
          <t>700</t>
        </is>
      </c>
      <c r="L8" s="20" t="inlineStr">
        <is>
          <t>0021</t>
        </is>
      </c>
      <c r="M8" s="21" t="inlineStr">
        <is>
          <t>90319915828348</t>
        </is>
      </c>
      <c r="N8" s="22" t="n"/>
      <c r="O8" s="1">
        <f>K8&amp;L8</f>
        <v/>
      </c>
      <c r="P8" s="7">
        <f>M8</f>
        <v/>
      </c>
      <c r="Q8" s="1">
        <f>J8</f>
        <v/>
      </c>
      <c r="R8" s="79">
        <f>D8+F8+H8</f>
        <v/>
      </c>
      <c r="U8" s="8">
        <f>$C$2&amp;I8&amp;IF(D8&gt;0,"保險費",IF(F8&gt;0,"東公證費",IF(H8&gt;0,"修繕費")))</f>
        <v/>
      </c>
      <c r="V8" s="7">
        <f>B8</f>
        <v/>
      </c>
    </row>
    <row r="9" ht="30" customHeight="1" s="67">
      <c r="A9" s="26" t="n">
        <v>5</v>
      </c>
      <c r="B9" s="33" t="inlineStr">
        <is>
          <t>寄居蟹桃C2M14100009</t>
        </is>
      </c>
      <c r="C9" s="31" t="n"/>
      <c r="D9" s="77" t="n"/>
      <c r="E9" s="76" t="n"/>
      <c r="F9" s="76" t="n"/>
      <c r="G9" s="78" t="n">
        <v>20000</v>
      </c>
      <c r="H9" s="78" t="n">
        <v>8500</v>
      </c>
      <c r="I9" s="23" t="inlineStr">
        <is>
          <t>鄭桂英</t>
        </is>
      </c>
      <c r="J9" s="18" t="inlineStr">
        <is>
          <t>K654012467</t>
        </is>
      </c>
      <c r="K9" s="19" t="inlineStr">
        <is>
          <t>700</t>
        </is>
      </c>
      <c r="L9" s="20" t="inlineStr">
        <is>
          <t>0021</t>
        </is>
      </c>
      <c r="M9" s="21" t="inlineStr">
        <is>
          <t>59166817767303</t>
        </is>
      </c>
      <c r="N9" s="22" t="n"/>
      <c r="O9" s="1">
        <f>K9&amp;L9</f>
        <v/>
      </c>
      <c r="P9" s="7">
        <f>M9</f>
        <v/>
      </c>
      <c r="Q9" s="1">
        <f>J9</f>
        <v/>
      </c>
      <c r="R9" s="79">
        <f>D9+F9+H9</f>
        <v/>
      </c>
      <c r="U9" s="8">
        <f>$C$2&amp;I9&amp;IF(D9&gt;0,"保險費",IF(F9&gt;0,"東公證費",IF(H9&gt;0,"修繕費")))</f>
        <v/>
      </c>
      <c r="V9" s="7">
        <f>B9</f>
        <v/>
      </c>
    </row>
    <row r="10" ht="30" customHeight="1" s="67">
      <c r="A10" s="26" t="n">
        <v>6</v>
      </c>
      <c r="B10" s="33" t="inlineStr">
        <is>
          <t>寄居蟹桃C2M14100029</t>
        </is>
      </c>
      <c r="C10" s="76" t="n"/>
      <c r="D10" s="77" t="n"/>
      <c r="E10" s="76" t="n"/>
      <c r="F10" s="76" t="n"/>
      <c r="G10" s="78" t="n">
        <v>2500</v>
      </c>
      <c r="H10" s="78" t="n">
        <v>2500</v>
      </c>
      <c r="I10" s="77" t="inlineStr">
        <is>
          <t>蘇金鑾</t>
        </is>
      </c>
      <c r="J10" s="18" t="inlineStr">
        <is>
          <t>R502140962</t>
        </is>
      </c>
      <c r="K10" s="19" t="inlineStr">
        <is>
          <t>103</t>
        </is>
      </c>
      <c r="L10" s="20" t="inlineStr">
        <is>
          <t>0338</t>
        </is>
      </c>
      <c r="M10" s="21" t="inlineStr">
        <is>
          <t>6100866517063</t>
        </is>
      </c>
      <c r="N10" s="22" t="n"/>
      <c r="O10" s="1">
        <f>K10&amp;L10</f>
        <v/>
      </c>
      <c r="P10" s="7">
        <f>M10</f>
        <v/>
      </c>
      <c r="Q10" s="1">
        <f>J10</f>
        <v/>
      </c>
      <c r="R10" s="79">
        <f>D10+F10+H10</f>
        <v/>
      </c>
      <c r="U10" s="8">
        <f>$C$2&amp;I10&amp;IF(D10&gt;0,"保險費",IF(F10&gt;0,"東公證費",IF(H10&gt;0,"修繕費")))</f>
        <v/>
      </c>
      <c r="V10" s="7">
        <f>B10</f>
        <v/>
      </c>
    </row>
    <row r="11" ht="30" customHeight="1" s="67">
      <c r="A11" s="26" t="n">
        <v>7</v>
      </c>
      <c r="B11" s="33" t="inlineStr">
        <is>
          <t>寄居蟹桃C2M14100046</t>
        </is>
      </c>
      <c r="C11" s="31" t="n"/>
      <c r="D11" s="77" t="n"/>
      <c r="E11" s="76" t="n"/>
      <c r="F11" s="76" t="n"/>
      <c r="G11" s="78" t="n">
        <v>1555</v>
      </c>
      <c r="H11" s="78" t="n">
        <v>1555</v>
      </c>
      <c r="I11" s="23" t="inlineStr">
        <is>
          <t>王利達</t>
        </is>
      </c>
      <c r="J11" s="18" t="inlineStr">
        <is>
          <t>M515212938</t>
        </is>
      </c>
      <c r="K11" s="19" t="inlineStr">
        <is>
          <t>822</t>
        </is>
      </c>
      <c r="L11" s="20" t="inlineStr">
        <is>
          <t>0303</t>
        </is>
      </c>
      <c r="M11" s="21" t="inlineStr">
        <is>
          <t>881177029631</t>
        </is>
      </c>
      <c r="N11" s="22" t="n"/>
      <c r="O11" s="1">
        <f>K11&amp;L11</f>
        <v/>
      </c>
      <c r="P11" s="7">
        <f>M11</f>
        <v/>
      </c>
      <c r="Q11" s="1">
        <f>J11</f>
        <v/>
      </c>
      <c r="R11" s="79">
        <f>D11+F11+H11</f>
        <v/>
      </c>
      <c r="U11" s="8">
        <f>$C$2&amp;I11&amp;IF(D11&gt;0,"保險費",IF(F11&gt;0,"東公證費",IF(H11&gt;0,"修繕費")))</f>
        <v/>
      </c>
      <c r="V11" s="7">
        <f>B11</f>
        <v/>
      </c>
    </row>
    <row r="12" ht="30" customHeight="1" s="67">
      <c r="A12" s="26" t="n">
        <v>8</v>
      </c>
      <c r="B12" s="33" t="inlineStr">
        <is>
          <t>寄居蟹桃C2M14100048</t>
        </is>
      </c>
      <c r="C12" s="31" t="n"/>
      <c r="D12" s="77" t="n"/>
      <c r="E12" s="76" t="n"/>
      <c r="F12" s="76" t="n"/>
      <c r="G12" s="78" t="n">
        <v>3471</v>
      </c>
      <c r="H12" s="78" t="n">
        <v>3433</v>
      </c>
      <c r="I12" s="23" t="inlineStr">
        <is>
          <t>謝婷如</t>
        </is>
      </c>
      <c r="J12" s="18" t="inlineStr">
        <is>
          <t>M198565385</t>
        </is>
      </c>
      <c r="K12" s="19" t="inlineStr">
        <is>
          <t>822</t>
        </is>
      </c>
      <c r="L12" s="24" t="inlineStr">
        <is>
          <t>0716</t>
        </is>
      </c>
      <c r="M12" s="21" t="inlineStr">
        <is>
          <t>863996006673</t>
        </is>
      </c>
      <c r="N12" s="22" t="n"/>
      <c r="O12" s="1">
        <f>K12&amp;L12</f>
        <v/>
      </c>
      <c r="P12" s="7">
        <f>M12</f>
        <v/>
      </c>
      <c r="Q12" s="1">
        <f>J12</f>
        <v/>
      </c>
      <c r="R12" s="79">
        <f>D12+F12+H12</f>
        <v/>
      </c>
      <c r="U12" s="8">
        <f>$C$2&amp;I12&amp;IF(D12&gt;0,"保險費",IF(F12&gt;0,"東公證費",IF(H12&gt;0,"修繕費")))</f>
        <v/>
      </c>
      <c r="V12" s="7">
        <f>B12</f>
        <v/>
      </c>
    </row>
    <row r="13" ht="30" customHeight="1" s="67">
      <c r="A13" s="26" t="n">
        <v>9</v>
      </c>
      <c r="B13" s="33" t="inlineStr">
        <is>
          <t>寄居蟹桃C2M14100049</t>
        </is>
      </c>
      <c r="C13" s="31" t="n"/>
      <c r="D13" s="77" t="n"/>
      <c r="E13" s="76" t="n"/>
      <c r="F13" s="76" t="n"/>
      <c r="G13" s="78" t="n">
        <v>3657</v>
      </c>
      <c r="H13" s="78" t="n">
        <v>3500</v>
      </c>
      <c r="I13" s="23" t="inlineStr">
        <is>
          <t>林美惠</t>
        </is>
      </c>
      <c r="J13" s="18" t="inlineStr">
        <is>
          <t>G189537455</t>
        </is>
      </c>
      <c r="K13" s="19" t="inlineStr">
        <is>
          <t>700</t>
        </is>
      </c>
      <c r="L13" s="20" t="inlineStr">
        <is>
          <t>0021</t>
        </is>
      </c>
      <c r="M13" s="21" t="inlineStr">
        <is>
          <t>70052069688419</t>
        </is>
      </c>
      <c r="N13" s="22" t="n"/>
      <c r="O13" s="1">
        <f>K13&amp;L13</f>
        <v/>
      </c>
      <c r="P13" s="7">
        <f>M13</f>
        <v/>
      </c>
      <c r="Q13" s="1">
        <f>J13</f>
        <v/>
      </c>
      <c r="R13" s="79">
        <f>D13+F13+H13</f>
        <v/>
      </c>
      <c r="U13" s="8">
        <f>$C$2&amp;I13&amp;IF(D13&gt;0,"保險費",IF(F13&gt;0,"東公證費",IF(H13&gt;0,"修繕費")))</f>
        <v/>
      </c>
      <c r="V13" s="7">
        <f>B13</f>
        <v/>
      </c>
    </row>
    <row r="14" ht="30" customHeight="1" s="67">
      <c r="A14" s="26" t="n">
        <v>10</v>
      </c>
      <c r="B14" s="33" t="inlineStr">
        <is>
          <t>寄居蟹桃C2M14100052</t>
        </is>
      </c>
      <c r="C14" s="31" t="n"/>
      <c r="D14" s="77" t="n"/>
      <c r="E14" s="76" t="n"/>
      <c r="F14" s="76" t="n"/>
      <c r="G14" s="78" t="n">
        <v>12445</v>
      </c>
      <c r="H14" s="78" t="n">
        <v>10000</v>
      </c>
      <c r="I14" s="23" t="inlineStr">
        <is>
          <t>許清山</t>
        </is>
      </c>
      <c r="J14" s="18" t="inlineStr">
        <is>
          <t>E608420190</t>
        </is>
      </c>
      <c r="K14" s="19" t="inlineStr">
        <is>
          <t>700</t>
        </is>
      </c>
      <c r="L14" s="20" t="inlineStr">
        <is>
          <t>0021</t>
        </is>
      </c>
      <c r="M14" s="21" t="inlineStr">
        <is>
          <t>52906000301447</t>
        </is>
      </c>
      <c r="N14" s="22" t="n"/>
      <c r="O14" s="1">
        <f>K14&amp;L14</f>
        <v/>
      </c>
      <c r="P14" s="7">
        <f>M14</f>
        <v/>
      </c>
      <c r="Q14" s="1">
        <f>J14</f>
        <v/>
      </c>
      <c r="R14" s="79">
        <f>D14+F14+H14</f>
        <v/>
      </c>
      <c r="U14" s="8">
        <f>$C$2&amp;I14&amp;IF(D14&gt;0,"保險費",IF(F14&gt;0,"東公證費",IF(H14&gt;0,"修繕費")))</f>
        <v/>
      </c>
      <c r="V14" s="7">
        <f>B14</f>
        <v/>
      </c>
    </row>
    <row r="15" ht="30" customHeight="1" s="67">
      <c r="A15" s="26" t="n">
        <v>11</v>
      </c>
      <c r="B15" s="33" t="inlineStr">
        <is>
          <t>寄居蟹桃C2M14100056</t>
        </is>
      </c>
      <c r="C15" s="31" t="n"/>
      <c r="D15" s="77" t="n"/>
      <c r="E15" s="76" t="n"/>
      <c r="F15" s="76" t="n"/>
      <c r="G15" s="78" t="n">
        <v>10000</v>
      </c>
      <c r="H15" s="78" t="n">
        <v>10000</v>
      </c>
      <c r="I15" s="23" t="inlineStr">
        <is>
          <t>林珮玲</t>
        </is>
      </c>
      <c r="J15" s="18" t="inlineStr">
        <is>
          <t>K542355825</t>
        </is>
      </c>
      <c r="K15" s="19" t="inlineStr">
        <is>
          <t>006</t>
        </is>
      </c>
      <c r="L15" s="24" t="inlineStr">
        <is>
          <t>1391</t>
        </is>
      </c>
      <c r="M15" s="21" t="inlineStr">
        <is>
          <t>1177548159463</t>
        </is>
      </c>
      <c r="N15" s="22" t="n"/>
      <c r="O15" s="1">
        <f>K15&amp;L15</f>
        <v/>
      </c>
      <c r="P15" s="7">
        <f>M15</f>
        <v/>
      </c>
      <c r="Q15" s="1">
        <f>J15</f>
        <v/>
      </c>
      <c r="R15" s="79">
        <f>D15+F15+H15</f>
        <v/>
      </c>
      <c r="U15" s="8">
        <f>$C$2&amp;I15&amp;IF(D15&gt;0,"保險費",IF(F15&gt;0,"東公證費",IF(H15&gt;0,"修繕費")))</f>
        <v/>
      </c>
      <c r="V15" s="7">
        <f>B15</f>
        <v/>
      </c>
    </row>
    <row r="16" ht="30" customHeight="1" s="67">
      <c r="A16" s="26" t="n">
        <v>12</v>
      </c>
      <c r="B16" s="33" t="inlineStr">
        <is>
          <t>寄居蟹桃C2M14100061</t>
        </is>
      </c>
      <c r="C16" s="31" t="n"/>
      <c r="D16" s="77" t="n"/>
      <c r="E16" s="76" t="n"/>
      <c r="F16" s="76" t="n"/>
      <c r="G16" s="78" t="n">
        <v>900</v>
      </c>
      <c r="H16" s="78" t="n">
        <v>900</v>
      </c>
      <c r="I16" s="23" t="inlineStr">
        <is>
          <t>謝米斐</t>
        </is>
      </c>
      <c r="J16" s="18" t="inlineStr">
        <is>
          <t>J978664937</t>
        </is>
      </c>
      <c r="K16" s="19" t="inlineStr">
        <is>
          <t>700</t>
        </is>
      </c>
      <c r="L16" s="20" t="inlineStr">
        <is>
          <t>0021</t>
        </is>
      </c>
      <c r="M16" s="21" t="inlineStr">
        <is>
          <t>21704250645760</t>
        </is>
      </c>
      <c r="N16" s="22" t="n"/>
      <c r="O16" s="1">
        <f>K16&amp;L16</f>
        <v/>
      </c>
      <c r="P16" s="7">
        <f>M16</f>
        <v/>
      </c>
      <c r="Q16" s="1">
        <f>J16</f>
        <v/>
      </c>
      <c r="R16" s="79">
        <f>D16+F16+H16</f>
        <v/>
      </c>
      <c r="U16" s="8">
        <f>$C$2&amp;I16&amp;IF(D16&gt;0,"保險費",IF(F16&gt;0,"東公證費",IF(H16&gt;0,"修繕費")))</f>
        <v/>
      </c>
      <c r="V16" s="7">
        <f>B16</f>
        <v/>
      </c>
    </row>
    <row r="17" ht="30" customHeight="1" s="67">
      <c r="A17" s="26" t="n">
        <v>13</v>
      </c>
      <c r="B17" s="33" t="inlineStr">
        <is>
          <t>寄居蟹桃C2M14100062</t>
        </is>
      </c>
      <c r="C17" s="31" t="n"/>
      <c r="D17" s="77" t="n"/>
      <c r="E17" s="76" t="n">
        <v>3000</v>
      </c>
      <c r="F17" s="76" t="n">
        <v>3000</v>
      </c>
      <c r="G17" s="78" t="n"/>
      <c r="H17" s="78" t="n"/>
      <c r="I17" s="23" t="inlineStr">
        <is>
          <t>張勝傑</t>
        </is>
      </c>
      <c r="J17" s="18" t="inlineStr">
        <is>
          <t>G338891336</t>
        </is>
      </c>
      <c r="K17" s="19" t="inlineStr">
        <is>
          <t>012</t>
        </is>
      </c>
      <c r="L17" s="24" t="inlineStr">
        <is>
          <t>7037</t>
        </is>
      </c>
      <c r="M17" s="21" t="inlineStr">
        <is>
          <t>036024143515</t>
        </is>
      </c>
      <c r="N17" s="22" t="n"/>
      <c r="O17" s="1">
        <f>K17&amp;L17</f>
        <v/>
      </c>
      <c r="P17" s="7">
        <f>M17</f>
        <v/>
      </c>
      <c r="Q17" s="1">
        <f>J17</f>
        <v/>
      </c>
      <c r="R17" s="79">
        <f>D17+F17+H17</f>
        <v/>
      </c>
      <c r="U17" s="8">
        <f>$C$2&amp;I17&amp;IF(D17&gt;0,"保險費",IF(F17&gt;0,"東公證費",IF(H17&gt;0,"修繕費")))</f>
        <v/>
      </c>
      <c r="V17" s="7">
        <f>B17</f>
        <v/>
      </c>
    </row>
    <row r="18" ht="30" customHeight="1" s="67">
      <c r="A18" s="26" t="n">
        <v>14</v>
      </c>
      <c r="B18" s="33" t="inlineStr">
        <is>
          <t>寄居蟹桃C2M14100063</t>
        </is>
      </c>
      <c r="C18" s="31" t="n"/>
      <c r="D18" s="77" t="n"/>
      <c r="E18" s="76" t="n"/>
      <c r="F18" s="76" t="n"/>
      <c r="G18" s="78" t="n">
        <v>11000</v>
      </c>
      <c r="H18" s="78" t="n">
        <v>10000</v>
      </c>
      <c r="I18" s="23" t="inlineStr">
        <is>
          <t>衛岷暄</t>
        </is>
      </c>
      <c r="J18" s="18" t="inlineStr">
        <is>
          <t>F338303076</t>
        </is>
      </c>
      <c r="K18" s="19" t="inlineStr">
        <is>
          <t>700</t>
        </is>
      </c>
      <c r="L18" s="20" t="inlineStr">
        <is>
          <t>0021</t>
        </is>
      </c>
      <c r="M18" s="21" t="inlineStr">
        <is>
          <t>36423297922219</t>
        </is>
      </c>
      <c r="N18" s="22" t="n"/>
      <c r="O18" s="1">
        <f>K18&amp;L18</f>
        <v/>
      </c>
      <c r="P18" s="7">
        <f>M18</f>
        <v/>
      </c>
      <c r="Q18" s="1">
        <f>J18</f>
        <v/>
      </c>
      <c r="R18" s="79">
        <f>D18+F18+H18</f>
        <v/>
      </c>
      <c r="U18" s="8">
        <f>$C$2&amp;I18&amp;IF(D18&gt;0,"保險費",IF(F18&gt;0,"東公證費",IF(H18&gt;0,"修繕費")))</f>
        <v/>
      </c>
      <c r="V18" s="7">
        <f>B18</f>
        <v/>
      </c>
    </row>
    <row r="19" ht="30" customHeight="1" s="67">
      <c r="A19" s="26" t="n">
        <v>15</v>
      </c>
      <c r="B19" s="33" t="inlineStr">
        <is>
          <t>寄居蟹桃C2M14100064</t>
        </is>
      </c>
      <c r="C19" s="31" t="n"/>
      <c r="D19" s="77" t="n"/>
      <c r="E19" s="76" t="n"/>
      <c r="F19" s="76" t="n"/>
      <c r="G19" s="78" t="n">
        <v>11400</v>
      </c>
      <c r="H19" s="78" t="n">
        <v>10000</v>
      </c>
      <c r="I19" s="23" t="inlineStr">
        <is>
          <t>黃煒泠</t>
        </is>
      </c>
      <c r="J19" s="18" t="inlineStr">
        <is>
          <t>L343541940</t>
        </is>
      </c>
      <c r="K19" s="19" t="inlineStr">
        <is>
          <t>807</t>
        </is>
      </c>
      <c r="L19" s="24" t="inlineStr">
        <is>
          <t>0243</t>
        </is>
      </c>
      <c r="M19" s="21" t="inlineStr">
        <is>
          <t>28135470631732</t>
        </is>
      </c>
      <c r="N19" s="22" t="n"/>
      <c r="O19" s="1">
        <f>K19&amp;L19</f>
        <v/>
      </c>
      <c r="P19" s="7">
        <f>M19</f>
        <v/>
      </c>
      <c r="Q19" s="1">
        <f>J19</f>
        <v/>
      </c>
      <c r="R19" s="79">
        <f>D19+F19+H19</f>
        <v/>
      </c>
      <c r="U19" s="8">
        <f>$C$2&amp;I19&amp;IF(D19&gt;0,"保險費",IF(F19&gt;0,"東公證費",IF(H19&gt;0,"修繕費")))</f>
        <v/>
      </c>
      <c r="V19" s="7">
        <f>B19</f>
        <v/>
      </c>
    </row>
    <row r="20" ht="30" customHeight="1" s="67">
      <c r="A20" s="26" t="n">
        <v>16</v>
      </c>
      <c r="B20" s="33" t="inlineStr">
        <is>
          <t>寄居蟹桃C2M14100065</t>
        </is>
      </c>
      <c r="C20" s="31" t="n"/>
      <c r="D20" s="77" t="n"/>
      <c r="E20" s="76" t="n"/>
      <c r="F20" s="76" t="n"/>
      <c r="G20" s="78" t="n">
        <v>900</v>
      </c>
      <c r="H20" s="78" t="n">
        <v>900</v>
      </c>
      <c r="I20" s="23" t="inlineStr">
        <is>
          <t>張淑惠</t>
        </is>
      </c>
      <c r="J20" s="18" t="inlineStr">
        <is>
          <t>K371463265</t>
        </is>
      </c>
      <c r="K20" s="19" t="inlineStr">
        <is>
          <t>005</t>
        </is>
      </c>
      <c r="L20" s="24" t="inlineStr">
        <is>
          <t>0153</t>
        </is>
      </c>
      <c r="M20" s="21" t="inlineStr">
        <is>
          <t>319789406701</t>
        </is>
      </c>
      <c r="N20" s="22" t="n"/>
      <c r="O20" s="1">
        <f>K20&amp;L20</f>
        <v/>
      </c>
      <c r="P20" s="7">
        <f>M20</f>
        <v/>
      </c>
      <c r="Q20" s="1">
        <f>J20</f>
        <v/>
      </c>
      <c r="R20" s="79">
        <f>D20+F20+H20</f>
        <v/>
      </c>
      <c r="U20" s="8">
        <f>$C$2&amp;I20&amp;IF(D20&gt;0,"保險費",IF(F20&gt;0,"東公證費",IF(H20&gt;0,"修繕費")))</f>
        <v/>
      </c>
      <c r="V20" s="7">
        <f>B20</f>
        <v/>
      </c>
    </row>
    <row r="21" ht="30" customHeight="1" s="67">
      <c r="A21" s="26" t="n">
        <v>17</v>
      </c>
      <c r="B21" s="33" t="inlineStr">
        <is>
          <t>寄居蟹桃C2M14100067</t>
        </is>
      </c>
      <c r="C21" s="31" t="n"/>
      <c r="D21" s="77" t="n"/>
      <c r="E21" s="76" t="n"/>
      <c r="F21" s="76" t="n"/>
      <c r="G21" s="78" t="n">
        <v>8400</v>
      </c>
      <c r="H21" s="78" t="n">
        <v>8400</v>
      </c>
      <c r="I21" s="23" t="inlineStr">
        <is>
          <t>楊碧珠</t>
        </is>
      </c>
      <c r="J21" s="18" t="inlineStr">
        <is>
          <t>J540894723</t>
        </is>
      </c>
      <c r="K21" s="19" t="inlineStr">
        <is>
          <t>806</t>
        </is>
      </c>
      <c r="L21" s="24" t="inlineStr">
        <is>
          <t>1423</t>
        </is>
      </c>
      <c r="M21" s="21" t="inlineStr">
        <is>
          <t>45770963467500</t>
        </is>
      </c>
      <c r="N21" s="22" t="n"/>
      <c r="O21" s="1">
        <f>K21&amp;L21</f>
        <v/>
      </c>
      <c r="P21" s="7">
        <f>M21</f>
        <v/>
      </c>
      <c r="Q21" s="1">
        <f>J21</f>
        <v/>
      </c>
      <c r="R21" s="79">
        <f>D21+F21+H21</f>
        <v/>
      </c>
      <c r="U21" s="8">
        <f>$C$2&amp;I21&amp;IF(D21&gt;0,"保險費",IF(F21&gt;0,"東公證費",IF(H21&gt;0,"修繕費")))</f>
        <v/>
      </c>
      <c r="V21" s="7">
        <f>B21</f>
        <v/>
      </c>
    </row>
    <row r="22" ht="30" customHeight="1" s="67">
      <c r="A22" s="26" t="n">
        <v>18</v>
      </c>
      <c r="B22" s="33" t="inlineStr">
        <is>
          <t>寄居蟹桃C2M14100068</t>
        </is>
      </c>
      <c r="C22" s="31" t="n"/>
      <c r="D22" s="77" t="n"/>
      <c r="E22" s="76" t="n"/>
      <c r="F22" s="76" t="n"/>
      <c r="G22" s="78" t="n">
        <v>9100</v>
      </c>
      <c r="H22" s="78" t="n">
        <v>9100</v>
      </c>
      <c r="I22" s="23" t="inlineStr">
        <is>
          <t>洪春筠</t>
        </is>
      </c>
      <c r="J22" s="18" t="inlineStr">
        <is>
          <t>D212153929</t>
        </is>
      </c>
      <c r="K22" s="19" t="inlineStr">
        <is>
          <t>005</t>
        </is>
      </c>
      <c r="L22" s="20" t="inlineStr">
        <is>
          <t>0393</t>
        </is>
      </c>
      <c r="M22" s="21" t="inlineStr">
        <is>
          <t>506978051515</t>
        </is>
      </c>
      <c r="N22" s="22" t="n"/>
      <c r="O22" s="1">
        <f>K22&amp;L22</f>
        <v/>
      </c>
      <c r="P22" s="7">
        <f>M22</f>
        <v/>
      </c>
      <c r="Q22" s="1">
        <f>J22</f>
        <v/>
      </c>
      <c r="R22" s="79">
        <f>D22+F22+H22</f>
        <v/>
      </c>
      <c r="U22" s="8">
        <f>$C$2&amp;I22&amp;IF(D22&gt;0,"保險費",IF(F22&gt;0,"東公證費",IF(H22&gt;0,"修繕費")))</f>
        <v/>
      </c>
      <c r="V22" s="7">
        <f>B22</f>
        <v/>
      </c>
    </row>
    <row r="23" ht="30" customHeight="1" s="67">
      <c r="A23" s="26" t="n">
        <v>19</v>
      </c>
      <c r="B23" s="33" t="inlineStr">
        <is>
          <t>寄居蟹桃C2M14100070</t>
        </is>
      </c>
      <c r="C23" s="76" t="n"/>
      <c r="D23" s="77" t="n"/>
      <c r="E23" s="76" t="n"/>
      <c r="F23" s="76" t="n"/>
      <c r="G23" s="78" t="n">
        <v>900</v>
      </c>
      <c r="H23" s="78" t="n">
        <v>900</v>
      </c>
      <c r="I23" s="77" t="inlineStr">
        <is>
          <t>楊紫喬</t>
        </is>
      </c>
      <c r="J23" s="18" t="inlineStr">
        <is>
          <t>V392230159</t>
        </is>
      </c>
      <c r="K23" s="19" t="inlineStr">
        <is>
          <t>822</t>
        </is>
      </c>
      <c r="L23" s="20" t="inlineStr">
        <is>
          <t>0602</t>
        </is>
      </c>
      <c r="M23" s="21" t="inlineStr">
        <is>
          <t>820962551764</t>
        </is>
      </c>
      <c r="N23" s="22" t="n"/>
      <c r="O23" s="1">
        <f>K23&amp;L23</f>
        <v/>
      </c>
      <c r="P23" s="7">
        <f>M23</f>
        <v/>
      </c>
      <c r="Q23" s="1">
        <f>J23</f>
        <v/>
      </c>
      <c r="R23" s="79">
        <f>D23+F23+H23</f>
        <v/>
      </c>
      <c r="U23" s="8">
        <f>$C$2&amp;I23&amp;IF(D23&gt;0,"保險費",IF(F23&gt;0,"東公證費",IF(H23&gt;0,"修繕費")))</f>
        <v/>
      </c>
      <c r="V23" s="7">
        <f>B23</f>
        <v/>
      </c>
    </row>
    <row r="24" ht="35.1" customHeight="1" s="67">
      <c r="A24" s="80" t="inlineStr">
        <is>
          <t>請在此欄以上插入欄位，以維持合計欄位自動加總</t>
        </is>
      </c>
      <c r="B24" s="81" t="n"/>
      <c r="C24" s="81" t="n"/>
      <c r="D24" s="81" t="n"/>
      <c r="E24" s="81" t="n"/>
      <c r="F24" s="81" t="n"/>
      <c r="G24" s="81" t="n"/>
      <c r="H24" s="81" t="n"/>
      <c r="I24" s="81" t="n"/>
      <c r="J24" s="81" t="n"/>
      <c r="K24" s="81" t="n"/>
      <c r="L24" s="81" t="n"/>
      <c r="M24" s="81" t="n"/>
      <c r="N24" s="82" t="n"/>
      <c r="P24" s="7" t="n"/>
      <c r="R24" s="79" t="n"/>
      <c r="U24" s="8" t="n"/>
    </row>
    <row r="25" ht="35.1" customHeight="1" s="67">
      <c r="A25" s="83" t="inlineStr">
        <is>
          <t>合計</t>
        </is>
      </c>
      <c r="B25" s="72" t="n"/>
      <c r="C25" s="84">
        <f>SUM(C5:C24)</f>
        <v/>
      </c>
      <c r="D25" s="84">
        <f>SUM(D5:D24)</f>
        <v/>
      </c>
      <c r="E25" s="84">
        <f>SUM(E5:E24)</f>
        <v/>
      </c>
      <c r="F25" s="84">
        <f>SUM(F5:F24)</f>
        <v/>
      </c>
      <c r="G25" s="84">
        <f>SUM(G5:G24)</f>
        <v/>
      </c>
      <c r="H25" s="84">
        <f>SUM(H5:H24)</f>
        <v/>
      </c>
      <c r="I25" s="16" t="n"/>
      <c r="J25" s="16" t="n"/>
      <c r="K25" s="16" t="n"/>
      <c r="L25" s="16" t="n"/>
      <c r="M25" s="16" t="n"/>
      <c r="N25" s="17" t="n"/>
      <c r="P25" s="7" t="n"/>
      <c r="R25" s="79" t="n"/>
      <c r="U25" s="8" t="n"/>
    </row>
    <row r="26" ht="16.5" customHeight="1" s="67">
      <c r="A26" s="49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26" s="85" t="n"/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13" t="n"/>
      <c r="P26" s="7" t="n"/>
      <c r="R26" s="79" t="n"/>
      <c r="U26" s="8" t="n"/>
    </row>
    <row r="27" ht="16.5" customHeight="1" s="67">
      <c r="A27" s="48" t="inlineStr">
        <is>
          <t>註2：臺北市、新北市每件每次不超過新臺幣4,500元；其餘直轄市每件每次不超過新臺幣3,000元。</t>
        </is>
      </c>
      <c r="M27" s="13" t="n"/>
      <c r="N27" s="13" t="n"/>
    </row>
    <row r="28" ht="16.5" customHeight="1" s="67">
      <c r="A28" s="48" t="inlineStr">
        <is>
          <t>註3：單一案件每年補助最高新臺幣1萬元，並以實際修繕金額為限。租期未達1年者按月數比率核給，未滿1個月者以1個月計算。</t>
        </is>
      </c>
      <c r="U28" s="2" t="n"/>
    </row>
    <row r="29" ht="16.5" customHeight="1" s="67">
      <c r="A29" s="48" t="inlineStr">
        <is>
          <t>註4：本欄位供國家住都中心註記退件情形。</t>
        </is>
      </c>
      <c r="M29" s="13" t="n"/>
      <c r="N29" s="13" t="n"/>
      <c r="U29" s="2" t="n"/>
    </row>
    <row r="30" ht="16.5" customFormat="1" customHeight="1" s="10">
      <c r="A30" s="47" t="inlineStr">
        <is>
          <t>業者</t>
        </is>
      </c>
      <c r="B30" s="73" t="n"/>
      <c r="C30" s="73" t="n"/>
      <c r="D30" s="72" t="n"/>
      <c r="E30" s="47" t="inlineStr">
        <is>
          <t>地方公會</t>
        </is>
      </c>
      <c r="F30" s="73" t="n"/>
      <c r="G30" s="73" t="n"/>
      <c r="H30" s="72" t="n"/>
      <c r="I30" s="47" t="inlineStr">
        <is>
          <t>國家住都中心複核</t>
        </is>
      </c>
      <c r="J30" s="73" t="n"/>
      <c r="K30" s="73" t="n"/>
      <c r="L30" s="73" t="n"/>
      <c r="M30" s="73" t="n"/>
      <c r="N30" s="72" t="n"/>
    </row>
    <row r="31" ht="16.5" customFormat="1" customHeight="1" s="10">
      <c r="A31" s="47" t="inlineStr">
        <is>
          <t>服務人員</t>
        </is>
      </c>
      <c r="B31" s="72" t="n"/>
      <c r="C31" s="47" t="inlineStr">
        <is>
          <t>大章</t>
        </is>
      </c>
      <c r="D31" s="72" t="n"/>
      <c r="E31" s="47" t="inlineStr">
        <is>
          <t>審查人員</t>
        </is>
      </c>
      <c r="F31" s="72" t="n"/>
      <c r="G31" s="47" t="inlineStr">
        <is>
          <t>大章</t>
        </is>
      </c>
      <c r="H31" s="72" t="n"/>
      <c r="I31" s="47" t="inlineStr">
        <is>
          <t>複核人員</t>
        </is>
      </c>
      <c r="J31" s="72" t="n"/>
      <c r="K31" s="47" t="inlineStr">
        <is>
          <t>部分通過</t>
        </is>
      </c>
      <c r="L31" s="72" t="n"/>
      <c r="M31" s="86" t="inlineStr">
        <is>
          <t>3970</t>
        </is>
      </c>
      <c r="N31" s="72" t="n"/>
    </row>
    <row r="32" ht="16.5" customFormat="1" customHeight="1" s="10">
      <c r="A32" s="35" t="n"/>
      <c r="B32" s="87" t="n"/>
      <c r="C32" s="35" t="n"/>
      <c r="D32" s="87" t="n"/>
      <c r="E32" s="35" t="n"/>
      <c r="F32" s="87" t="n"/>
      <c r="G32" s="35" t="n"/>
      <c r="H32" s="87" t="n"/>
      <c r="I32" s="35" t="n"/>
      <c r="J32" s="87" t="n"/>
      <c r="K32" s="35" t="n"/>
      <c r="L32" s="87" t="n"/>
      <c r="M32" s="88" t="n"/>
      <c r="N32" s="87" t="n"/>
    </row>
    <row r="33" ht="16.5" customFormat="1" customHeight="1" s="10">
      <c r="A33" s="89" t="n"/>
      <c r="B33" s="90" t="n"/>
      <c r="C33" s="89" t="n"/>
      <c r="D33" s="90" t="n"/>
      <c r="E33" s="89" t="n"/>
      <c r="F33" s="90" t="n"/>
      <c r="G33" s="89" t="n"/>
      <c r="H33" s="90" t="n"/>
      <c r="I33" s="89" t="n"/>
      <c r="J33" s="90" t="n"/>
      <c r="K33" s="89" t="n"/>
      <c r="L33" s="90" t="n"/>
      <c r="M33" s="91" t="n"/>
      <c r="N33" s="90" t="n"/>
    </row>
    <row r="34" ht="16.5" customFormat="1" customHeight="1" s="10">
      <c r="A34" s="89" t="n"/>
      <c r="B34" s="90" t="n"/>
      <c r="C34" s="89" t="n"/>
      <c r="D34" s="90" t="n"/>
      <c r="E34" s="89" t="n"/>
      <c r="F34" s="90" t="n"/>
      <c r="G34" s="89" t="n"/>
      <c r="H34" s="90" t="n"/>
      <c r="I34" s="89" t="n"/>
      <c r="J34" s="90" t="n"/>
      <c r="K34" s="89" t="n"/>
      <c r="L34" s="90" t="n"/>
      <c r="M34" s="91" t="n"/>
      <c r="N34" s="90" t="n"/>
    </row>
    <row r="35" ht="16.5" customFormat="1" customHeight="1" s="10">
      <c r="A35" s="92" t="n"/>
      <c r="B35" s="93" t="n"/>
      <c r="C35" s="92" t="n"/>
      <c r="D35" s="93" t="n"/>
      <c r="E35" s="92" t="n"/>
      <c r="F35" s="93" t="n"/>
      <c r="G35" s="92" t="n"/>
      <c r="H35" s="93" t="n"/>
      <c r="I35" s="92" t="n"/>
      <c r="J35" s="93" t="n"/>
      <c r="K35" s="92" t="n"/>
      <c r="L35" s="93" t="n"/>
      <c r="M35" s="94" t="n"/>
      <c r="N35" s="93" t="n"/>
    </row>
    <row r="36" ht="30" customHeight="1" s="67">
      <c r="U36" s="2" t="n"/>
    </row>
    <row r="37" ht="30" customHeight="1" s="67">
      <c r="U37" s="2" t="n"/>
    </row>
    <row r="38" ht="30" customHeight="1" s="67">
      <c r="U38" s="2" t="n"/>
    </row>
  </sheetData>
  <mergeCells count="34">
    <mergeCell ref="B3:B4"/>
    <mergeCell ref="A24:N24"/>
    <mergeCell ref="N3:N4"/>
    <mergeCell ref="A27:L27"/>
    <mergeCell ref="M1:N1"/>
    <mergeCell ref="A32:B35"/>
    <mergeCell ref="M2:N2"/>
    <mergeCell ref="C3:D3"/>
    <mergeCell ref="A25:B25"/>
    <mergeCell ref="A3:A4"/>
    <mergeCell ref="C32:D35"/>
    <mergeCell ref="A30:D30"/>
    <mergeCell ref="E32:F35"/>
    <mergeCell ref="G32:H35"/>
    <mergeCell ref="M32:N35"/>
    <mergeCell ref="K31:L31"/>
    <mergeCell ref="M31:N31"/>
    <mergeCell ref="C31:D31"/>
    <mergeCell ref="G3:H3"/>
    <mergeCell ref="E31:F31"/>
    <mergeCell ref="I3:M3"/>
    <mergeCell ref="A29:L29"/>
    <mergeCell ref="A2:B2"/>
    <mergeCell ref="C1:L1"/>
    <mergeCell ref="I30:N30"/>
    <mergeCell ref="E30:H30"/>
    <mergeCell ref="A26:M26"/>
    <mergeCell ref="I32:J35"/>
    <mergeCell ref="G31:H31"/>
    <mergeCell ref="K32:L35"/>
    <mergeCell ref="I31:J31"/>
    <mergeCell ref="A28:N28"/>
    <mergeCell ref="A31:B31"/>
    <mergeCell ref="E3:F3"/>
  </mergeCells>
  <conditionalFormatting sqref="C2">
    <cfRule type="containsText" priority="23" operator="containsText" dxfId="14" text="業者名稱">
      <formula>NOT(ISERROR(SEARCH("業者名稱",C2)))</formula>
    </cfRule>
  </conditionalFormatting>
  <conditionalFormatting sqref="O5 O7:O8 O14 O21:O23">
    <cfRule type="expression" priority="25" dxfId="0">
      <formula>LEN(O5)&lt;&gt;7</formula>
    </cfRule>
  </conditionalFormatting>
  <conditionalFormatting sqref="Q5 Q7:Q8 Q14 Q21:Q23">
    <cfRule type="expression" priority="24" dxfId="0">
      <formula>LEN(Q5)&lt;&gt;10</formula>
    </cfRule>
  </conditionalFormatting>
  <conditionalFormatting sqref="O15 O17:O20">
    <cfRule type="expression" priority="22" dxfId="0">
      <formula>LEN(O15)&lt;&gt;7</formula>
    </cfRule>
  </conditionalFormatting>
  <conditionalFormatting sqref="Q15 Q17:Q20">
    <cfRule type="expression" priority="21" dxfId="0">
      <formula>LEN(Q15)&lt;&gt;10</formula>
    </cfRule>
  </conditionalFormatting>
  <conditionalFormatting sqref="O16">
    <cfRule type="expression" priority="12" dxfId="0">
      <formula>LEN(O16)&lt;&gt;7</formula>
    </cfRule>
  </conditionalFormatting>
  <conditionalFormatting sqref="Q16">
    <cfRule type="expression" priority="11" dxfId="0">
      <formula>LEN(Q16)&lt;&gt;10</formula>
    </cfRule>
  </conditionalFormatting>
  <conditionalFormatting sqref="O6">
    <cfRule type="expression" priority="10" dxfId="0">
      <formula>LEN(O6)&lt;&gt;7</formula>
    </cfRule>
  </conditionalFormatting>
  <conditionalFormatting sqref="Q6">
    <cfRule type="expression" priority="9" dxfId="0">
      <formula>LEN(Q6)&lt;&gt;10</formula>
    </cfRule>
  </conditionalFormatting>
  <conditionalFormatting sqref="O9">
    <cfRule type="expression" priority="6" dxfId="0">
      <formula>LEN(O9)&lt;&gt;7</formula>
    </cfRule>
  </conditionalFormatting>
  <conditionalFormatting sqref="Q9">
    <cfRule type="expression" priority="5" dxfId="0">
      <formula>LEN(Q9)&lt;&gt;10</formula>
    </cfRule>
  </conditionalFormatting>
  <conditionalFormatting sqref="O10 O12:O13">
    <cfRule type="expression" priority="4" dxfId="0">
      <formula>LEN(O10)&lt;&gt;7</formula>
    </cfRule>
  </conditionalFormatting>
  <conditionalFormatting sqref="Q10 Q12:Q13">
    <cfRule type="expression" priority="3" dxfId="0">
      <formula>LEN(Q10)&lt;&gt;10</formula>
    </cfRule>
  </conditionalFormatting>
  <conditionalFormatting sqref="O11">
    <cfRule type="expression" priority="2" dxfId="0">
      <formula>LEN(O11)&lt;&gt;7</formula>
    </cfRule>
  </conditionalFormatting>
  <conditionalFormatting sqref="Q11">
    <cfRule type="expression" priority="1" dxfId="0">
      <formula>LEN(Q11)&lt;&gt;10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D1:D24 D26:D1048576" showDropDown="0" showInputMessage="1" showErrorMessage="1" allowBlank="1" type="whole">
      <formula1>0</formula1>
      <formula2>3500</formula2>
    </dataValidation>
    <dataValidation sqref="F5:F23 F26:F1048576" showDropDown="0" showInputMessage="1" showErrorMessage="1" allowBlank="1" type="whole">
      <formula1>0</formula1>
      <formula2>4500</formula2>
    </dataValidation>
    <dataValidation sqref="H1 H5:H23 H26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</dataValidations>
  <printOptions horizontalCentered="1"/>
  <pageMargins left="0.2362204724409449" right="0.2362204724409449" top="0.3937007874015748" bottom="0.3937007874015748" header="0.3149606299212598" footer="0.3149606299212598"/>
  <pageSetup orientation="landscape" paperSize="9" scale="88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2025-05-06T09:16:56Z</dcterms:modified>
  <cp:lastModifiedBy>Eric</cp:lastModifiedBy>
  <cp:lastPrinted>2025-04-09T08:55:05Z</cp:lastPrinted>
</cp:coreProperties>
</file>