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7"/>
  <sheetViews>
    <sheetView tabSelected="1" zoomScale="85" zoomScaleNormal="85" zoomScalePageLayoutView="110" workbookViewId="0">
      <selection activeCell="M9" sqref="M9"/>
    </sheetView>
  </sheetViews>
  <sheetFormatPr baseColWidth="8" defaultRowHeight="16.5"/>
  <cols>
    <col width="5.5" customWidth="1" style="47" min="1" max="1"/>
    <col width="21.25" customWidth="1" style="47" min="2" max="2"/>
    <col width="11.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42" t="inlineStr">
        <is>
          <t xml:space="preserve">        承租人補助費用清冊
        中華民國114年03月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15" t="inlineStr">
        <is>
          <t>一佳</t>
        </is>
      </c>
      <c r="D2" s="1" t="n"/>
      <c r="E2" s="1" t="n"/>
      <c r="F2" s="1" t="n"/>
      <c r="G2" s="1" t="n"/>
      <c r="H2" s="1" t="n"/>
      <c r="I2" s="1" t="n"/>
      <c r="J2" s="1" t="n"/>
      <c r="K2" s="16" t="n"/>
      <c r="L2" s="16" t="n"/>
      <c r="M2" s="33" t="inlineStr">
        <is>
          <t>製表日期：114年04月07日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5"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inlineStr">
        <is>
          <t>一佳F2M14100166</t>
        </is>
      </c>
      <c r="C5" s="54" t="n">
        <v>950</v>
      </c>
      <c r="D5" s="54" t="n">
        <v>950</v>
      </c>
      <c r="E5" s="55" t="n"/>
      <c r="F5" s="21" t="n"/>
      <c r="G5" s="21" t="n"/>
      <c r="H5" s="21" t="n"/>
      <c r="I5" s="21" t="inlineStr">
        <is>
          <t>潘蔓姿</t>
        </is>
      </c>
      <c r="J5" s="22" t="inlineStr">
        <is>
          <t>O655792543</t>
        </is>
      </c>
      <c r="K5" s="18" t="inlineStr">
        <is>
          <t>700</t>
        </is>
      </c>
      <c r="L5" s="18" t="inlineStr">
        <is>
          <t>0021</t>
        </is>
      </c>
      <c r="M5" s="18" t="inlineStr">
        <is>
          <t>96137189651430</t>
        </is>
      </c>
      <c r="N5" s="23" t="n"/>
      <c r="O5" s="10">
        <f>K5&amp;L5</f>
        <v/>
      </c>
      <c r="P5" s="10">
        <f>M5</f>
        <v/>
      </c>
      <c r="Q5" s="10">
        <f>J5</f>
        <v/>
      </c>
      <c r="R5" s="56">
        <f>D5+E5</f>
        <v/>
      </c>
      <c r="S5" s="12" t="n"/>
      <c r="T5" s="12" t="n"/>
      <c r="U5" s="10">
        <f>$C$2&amp;I5&amp;IF(D5&gt;0,"客公證費",IF(E5&gt;0,"租金補助"))</f>
        <v/>
      </c>
      <c r="V5" s="14">
        <f>B5</f>
        <v/>
      </c>
    </row>
    <row r="6" ht="24.95" customHeight="1" s="47">
      <c r="A6" s="17" t="n">
        <v>2</v>
      </c>
      <c r="B6" s="18" t="inlineStr">
        <is>
          <t>一佳F2M14100167</t>
        </is>
      </c>
      <c r="C6" s="54" t="n">
        <v>1650</v>
      </c>
      <c r="D6" s="54" t="n">
        <v>1500</v>
      </c>
      <c r="E6" s="55" t="n"/>
      <c r="F6" s="21" t="n"/>
      <c r="G6" s="21" t="n"/>
      <c r="H6" s="21" t="n"/>
      <c r="I6" s="21" t="inlineStr">
        <is>
          <t>蔡正宏</t>
        </is>
      </c>
      <c r="J6" s="22" t="inlineStr">
        <is>
          <t>O951865513</t>
        </is>
      </c>
      <c r="K6" s="18" t="inlineStr">
        <is>
          <t>700</t>
        </is>
      </c>
      <c r="L6" s="18" t="inlineStr">
        <is>
          <t>0021</t>
        </is>
      </c>
      <c r="M6" s="18" t="inlineStr">
        <is>
          <t>80170086471610</t>
        </is>
      </c>
      <c r="N6" s="23" t="n"/>
      <c r="O6" s="10">
        <f>K6&amp;L6</f>
        <v/>
      </c>
      <c r="P6" s="10">
        <f>M6</f>
        <v/>
      </c>
      <c r="Q6" s="10">
        <f>J6</f>
        <v/>
      </c>
      <c r="R6" s="56">
        <f>D6+E6</f>
        <v/>
      </c>
      <c r="S6" s="12" t="n"/>
      <c r="T6" s="12" t="n"/>
      <c r="U6" s="10">
        <f>$C$2&amp;I6&amp;IF(D6&gt;0,"客公證費",IF(E6&gt;0,"租金補助"))</f>
        <v/>
      </c>
      <c r="V6" s="14">
        <f>B6</f>
        <v/>
      </c>
    </row>
    <row r="7" ht="24.95" customHeight="1" s="47">
      <c r="A7" s="17" t="n">
        <v>3</v>
      </c>
      <c r="B7" s="18" t="inlineStr">
        <is>
          <t>一佳F2M14100179</t>
        </is>
      </c>
      <c r="C7" s="54" t="n">
        <v>1700</v>
      </c>
      <c r="D7" s="54" t="n">
        <v>1500</v>
      </c>
      <c r="E7" s="55" t="n"/>
      <c r="F7" s="21" t="n"/>
      <c r="G7" s="21" t="n"/>
      <c r="H7" s="21" t="n"/>
      <c r="I7" s="21" t="inlineStr">
        <is>
          <t>曾增盛</t>
        </is>
      </c>
      <c r="J7" s="22" t="inlineStr">
        <is>
          <t>T087498409</t>
        </is>
      </c>
      <c r="K7" s="18" t="inlineStr">
        <is>
          <t>700</t>
        </is>
      </c>
      <c r="L7" s="18" t="inlineStr">
        <is>
          <t>0021</t>
        </is>
      </c>
      <c r="M7" s="18" t="inlineStr">
        <is>
          <t>76359426390182</t>
        </is>
      </c>
      <c r="N7" s="23" t="n"/>
      <c r="O7" s="10">
        <f>K7&amp;L7</f>
        <v/>
      </c>
      <c r="P7" s="10">
        <f>M7</f>
        <v/>
      </c>
      <c r="Q7" s="10">
        <f>J7</f>
        <v/>
      </c>
      <c r="R7" s="56">
        <f>D7+E7</f>
        <v/>
      </c>
      <c r="S7" s="12" t="n"/>
      <c r="T7" s="12" t="n"/>
      <c r="U7" s="10">
        <f>$C$2&amp;I7&amp;IF(D7&gt;0,"客公證費",IF(E7&gt;0,"租金補助"))</f>
        <v/>
      </c>
      <c r="V7" s="14">
        <f>B7</f>
        <v/>
      </c>
    </row>
    <row r="8" ht="24.95" customHeight="1" s="47">
      <c r="A8" s="17" t="n">
        <v>4</v>
      </c>
      <c r="B8" s="18" t="inlineStr">
        <is>
          <t>一佳F2M14100186</t>
        </is>
      </c>
      <c r="C8" s="54" t="n">
        <v>1050</v>
      </c>
      <c r="D8" s="54" t="n">
        <v>1050</v>
      </c>
      <c r="E8" s="55" t="n"/>
      <c r="F8" s="21" t="n"/>
      <c r="G8" s="21" t="n"/>
      <c r="H8" s="21" t="n"/>
      <c r="I8" s="18" t="inlineStr">
        <is>
          <t>許惠芳</t>
        </is>
      </c>
      <c r="J8" s="22" t="inlineStr">
        <is>
          <t>X702962186</t>
        </is>
      </c>
      <c r="K8" s="18" t="inlineStr">
        <is>
          <t>700</t>
        </is>
      </c>
      <c r="L8" s="18" t="inlineStr">
        <is>
          <t>0021</t>
        </is>
      </c>
      <c r="M8" s="18" t="inlineStr">
        <is>
          <t>07322745822694</t>
        </is>
      </c>
      <c r="N8" s="23" t="n"/>
      <c r="O8" s="10">
        <f>K8&amp;L8</f>
        <v/>
      </c>
      <c r="P8" s="10">
        <f>M8</f>
        <v/>
      </c>
      <c r="Q8" s="10">
        <f>J8</f>
        <v/>
      </c>
      <c r="R8" s="56">
        <f>D8+E8</f>
        <v/>
      </c>
      <c r="S8" s="12" t="n"/>
      <c r="T8" s="12" t="n"/>
      <c r="U8" s="10">
        <f>$C$2&amp;I8&amp;IF(D8&gt;0,"客公證費",IF(E8&gt;0,"租金補助"))</f>
        <v/>
      </c>
      <c r="V8" s="14">
        <f>B8</f>
        <v/>
      </c>
    </row>
    <row r="9" ht="24.95" customHeight="1" s="47">
      <c r="A9" s="17" t="n">
        <v>5</v>
      </c>
      <c r="B9" s="18" t="inlineStr">
        <is>
          <t>一佳F2M34100030</t>
        </is>
      </c>
      <c r="C9" s="54" t="n">
        <v>2100</v>
      </c>
      <c r="D9" s="54" t="n">
        <v>2100</v>
      </c>
      <c r="E9" s="55" t="n"/>
      <c r="F9" s="21" t="n"/>
      <c r="G9" s="21" t="n"/>
      <c r="H9" s="21" t="n"/>
      <c r="I9" s="21" t="inlineStr">
        <is>
          <t>顏明源</t>
        </is>
      </c>
      <c r="J9" s="22" t="inlineStr">
        <is>
          <t>U248488377</t>
        </is>
      </c>
      <c r="K9" s="18" t="inlineStr">
        <is>
          <t>700</t>
        </is>
      </c>
      <c r="L9" s="18" t="inlineStr">
        <is>
          <t>0021</t>
        </is>
      </c>
      <c r="M9" s="18" t="inlineStr">
        <is>
          <t>91109401662793</t>
        </is>
      </c>
      <c r="N9" s="23" t="n"/>
      <c r="O9" s="10">
        <f>K9&amp;L9</f>
        <v/>
      </c>
      <c r="P9" s="10">
        <f>M9</f>
        <v/>
      </c>
      <c r="Q9" s="10">
        <f>J9</f>
        <v/>
      </c>
      <c r="R9" s="56">
        <f>D9+E9</f>
        <v/>
      </c>
      <c r="S9" s="12" t="n"/>
      <c r="T9" s="12" t="n"/>
      <c r="U9" s="10">
        <f>$C$2&amp;I9&amp;IF(D9&gt;0,"客公證費",IF(E9&gt;0,"租金補助"))</f>
        <v/>
      </c>
      <c r="V9" s="14">
        <f>B9</f>
        <v/>
      </c>
    </row>
    <row r="10" ht="24.95" customHeight="1" s="47">
      <c r="A10" s="17" t="n">
        <v>6</v>
      </c>
      <c r="B10" s="18" t="inlineStr">
        <is>
          <t>一佳F2M34100031</t>
        </is>
      </c>
      <c r="C10" s="54" t="n">
        <v>2100</v>
      </c>
      <c r="D10" s="54" t="n">
        <v>2100</v>
      </c>
      <c r="E10" s="55" t="n"/>
      <c r="F10" s="21" t="n"/>
      <c r="G10" s="21" t="n"/>
      <c r="H10" s="21" t="n"/>
      <c r="I10" s="21" t="inlineStr">
        <is>
          <t>蔡宜樺</t>
        </is>
      </c>
      <c r="J10" s="22" t="inlineStr">
        <is>
          <t>T810066633</t>
        </is>
      </c>
      <c r="K10" s="18" t="inlineStr">
        <is>
          <t>812</t>
        </is>
      </c>
      <c r="L10" s="18" t="inlineStr">
        <is>
          <t>0252</t>
        </is>
      </c>
      <c r="M10" s="18" t="inlineStr">
        <is>
          <t>44240978928061</t>
        </is>
      </c>
      <c r="N10" s="23" t="n"/>
      <c r="O10" s="10">
        <f>K10&amp;L10</f>
        <v/>
      </c>
      <c r="P10" s="10">
        <f>M10</f>
        <v/>
      </c>
      <c r="Q10" s="10">
        <f>J10</f>
        <v/>
      </c>
      <c r="R10" s="56">
        <f>D10+E10</f>
        <v/>
      </c>
      <c r="S10" s="12" t="n"/>
      <c r="T10" s="12" t="n"/>
      <c r="U10" s="10">
        <f>$C$2&amp;I10&amp;IF(D10&gt;0,"客公證費",IF(E10&gt;0,"租金補助"))</f>
        <v/>
      </c>
      <c r="V10" s="14">
        <f>B10</f>
        <v/>
      </c>
    </row>
    <row r="11" ht="24.95" customHeight="1" s="47">
      <c r="A11" s="17" t="n">
        <v>7</v>
      </c>
      <c r="B11" s="18" t="inlineStr">
        <is>
          <t>一佳F2M34100032</t>
        </is>
      </c>
      <c r="C11" s="54" t="n">
        <v>3400</v>
      </c>
      <c r="D11" s="54" t="n">
        <v>3000</v>
      </c>
      <c r="E11" s="55" t="n"/>
      <c r="F11" s="21" t="n"/>
      <c r="G11" s="21" t="n"/>
      <c r="H11" s="21" t="n"/>
      <c r="I11" s="21" t="inlineStr">
        <is>
          <t>吳壬豪</t>
        </is>
      </c>
      <c r="J11" s="22" t="inlineStr">
        <is>
          <t>R082530913</t>
        </is>
      </c>
      <c r="K11" s="18" t="inlineStr">
        <is>
          <t>700</t>
        </is>
      </c>
      <c r="L11" s="18" t="inlineStr">
        <is>
          <t>0021</t>
        </is>
      </c>
      <c r="M11" s="18" t="inlineStr">
        <is>
          <t>33169267130054</t>
        </is>
      </c>
      <c r="N11" s="23" t="n"/>
      <c r="O11" s="10">
        <f>K11&amp;L11</f>
        <v/>
      </c>
      <c r="P11" s="10">
        <f>M11</f>
        <v/>
      </c>
      <c r="Q11" s="10">
        <f>J11</f>
        <v/>
      </c>
      <c r="R11" s="56">
        <f>D11+E11</f>
        <v/>
      </c>
      <c r="S11" s="12" t="n"/>
      <c r="T11" s="12" t="n"/>
      <c r="U11" s="10">
        <f>$C$2&amp;I11&amp;IF(D11&gt;0,"客公證費",IF(E11&gt;0,"租金補助"))</f>
        <v/>
      </c>
      <c r="V11" s="14">
        <f>B11</f>
        <v/>
      </c>
    </row>
    <row r="12" ht="24.95" customHeight="1" s="47">
      <c r="A12" s="17" t="n">
        <v>8</v>
      </c>
      <c r="B12" s="18" t="inlineStr">
        <is>
          <t>一佳F2M34100033</t>
        </is>
      </c>
      <c r="C12" s="54" t="n">
        <v>2100</v>
      </c>
      <c r="D12" s="54" t="n">
        <v>2100</v>
      </c>
      <c r="E12" s="55" t="n"/>
      <c r="F12" s="21" t="n"/>
      <c r="G12" s="21" t="n"/>
      <c r="H12" s="21" t="n"/>
      <c r="I12" s="21" t="inlineStr">
        <is>
          <t>孔義政</t>
        </is>
      </c>
      <c r="J12" s="22" t="inlineStr">
        <is>
          <t>O142889521</t>
        </is>
      </c>
      <c r="K12" s="18" t="inlineStr">
        <is>
          <t>700</t>
        </is>
      </c>
      <c r="L12" s="18" t="inlineStr">
        <is>
          <t>0021</t>
        </is>
      </c>
      <c r="M12" s="18" t="inlineStr">
        <is>
          <t>00237632316055</t>
        </is>
      </c>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inlineStr">
        <is>
          <t>一佳F2M34100034</t>
        </is>
      </c>
      <c r="C13" s="54" t="n">
        <v>2300</v>
      </c>
      <c r="D13" s="54" t="n">
        <v>2300</v>
      </c>
      <c r="E13" s="55" t="n"/>
      <c r="F13" s="21" t="n"/>
      <c r="G13" s="21" t="n"/>
      <c r="H13" s="21" t="n"/>
      <c r="I13" s="21" t="inlineStr">
        <is>
          <t>張錦璇</t>
        </is>
      </c>
      <c r="J13" s="22" t="inlineStr">
        <is>
          <t>W583454752</t>
        </is>
      </c>
      <c r="K13" s="18" t="inlineStr">
        <is>
          <t>700</t>
        </is>
      </c>
      <c r="L13" s="18" t="inlineStr">
        <is>
          <t>0021</t>
        </is>
      </c>
      <c r="M13" s="18" t="inlineStr">
        <is>
          <t>28775979886082</t>
        </is>
      </c>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inlineStr">
        <is>
          <t>一佳F2M34100037</t>
        </is>
      </c>
      <c r="C14" s="54" t="n">
        <v>4800</v>
      </c>
      <c r="D14" s="54" t="n">
        <v>3000</v>
      </c>
      <c r="E14" s="55" t="n"/>
      <c r="F14" s="21" t="n"/>
      <c r="G14" s="21" t="n"/>
      <c r="H14" s="21" t="n"/>
      <c r="I14" s="21" t="inlineStr">
        <is>
          <t>江芷涵</t>
        </is>
      </c>
      <c r="J14" s="22" t="inlineStr">
        <is>
          <t>Y463714033</t>
        </is>
      </c>
      <c r="K14" s="18" t="inlineStr">
        <is>
          <t>013</t>
        </is>
      </c>
      <c r="L14" s="18" t="inlineStr">
        <is>
          <t>0268</t>
        </is>
      </c>
      <c r="M14" s="18" t="inlineStr">
        <is>
          <t>605191402213</t>
        </is>
      </c>
      <c r="N14" s="23" t="n"/>
      <c r="O14" s="10">
        <f>K14&amp;L14</f>
        <v/>
      </c>
      <c r="P14" s="10">
        <f>M14</f>
        <v/>
      </c>
      <c r="Q14" s="10">
        <f>J14</f>
        <v/>
      </c>
      <c r="R14" s="56">
        <f>D14+E14</f>
        <v/>
      </c>
      <c r="S14" s="12" t="n"/>
      <c r="T14" s="12" t="n"/>
      <c r="U14" s="10">
        <f>$C$2&amp;I14&amp;IF(D14&gt;0,"客公證費",IF(E14&gt;0,"租金補助"))</f>
        <v/>
      </c>
      <c r="V14" s="14">
        <f>B14</f>
        <v/>
      </c>
    </row>
    <row r="15" ht="24.95" customHeight="1" s="47">
      <c r="A15" s="17" t="n">
        <v>11</v>
      </c>
      <c r="B15" s="18" t="inlineStr">
        <is>
          <t>一佳F2M34100038</t>
        </is>
      </c>
      <c r="C15" s="54" t="n">
        <v>2100</v>
      </c>
      <c r="D15" s="54" t="n">
        <v>2100</v>
      </c>
      <c r="E15" s="55" t="n"/>
      <c r="F15" s="21" t="n"/>
      <c r="G15" s="21" t="n"/>
      <c r="H15" s="21" t="n"/>
      <c r="I15" s="21" t="inlineStr">
        <is>
          <t>謝明真</t>
        </is>
      </c>
      <c r="J15" s="22" t="inlineStr">
        <is>
          <t>H129466271</t>
        </is>
      </c>
      <c r="K15" s="18" t="inlineStr">
        <is>
          <t>700</t>
        </is>
      </c>
      <c r="L15" s="18" t="inlineStr">
        <is>
          <t>0021</t>
        </is>
      </c>
      <c r="M15" s="18" t="inlineStr">
        <is>
          <t>26992528311935</t>
        </is>
      </c>
      <c r="N15" s="23" t="n"/>
      <c r="O15" s="10">
        <f>K15&amp;L15</f>
        <v/>
      </c>
      <c r="P15" s="10">
        <f>M15</f>
        <v/>
      </c>
      <c r="Q15" s="10">
        <f>J15</f>
        <v/>
      </c>
      <c r="R15" s="56">
        <f>D15+E15</f>
        <v/>
      </c>
      <c r="S15" s="12" t="n"/>
      <c r="T15" s="12" t="n"/>
      <c r="U15" s="10">
        <f>$C$2&amp;I15&amp;IF(D15&gt;0,"客公證費",IF(E15&gt;0,"租金補助"))</f>
        <v/>
      </c>
      <c r="V15" s="14">
        <f>B15</f>
        <v/>
      </c>
    </row>
    <row r="16" ht="24.95" customHeight="1" s="47">
      <c r="A16" s="17" t="inlineStr">
        <is>
          <t>請在此欄以上插入欄位，以維持合計欄位自動加總</t>
        </is>
      </c>
      <c r="B16" s="57" t="n"/>
      <c r="C16" s="57" t="n"/>
      <c r="D16" s="57" t="n"/>
      <c r="E16" s="57" t="n"/>
      <c r="F16" s="57" t="n"/>
      <c r="G16" s="57" t="n"/>
      <c r="H16" s="57" t="n"/>
      <c r="I16" s="57" t="n"/>
      <c r="J16" s="57" t="n"/>
      <c r="K16" s="57" t="n"/>
      <c r="L16" s="57" t="n"/>
      <c r="M16" s="57" t="n"/>
      <c r="N16" s="58" t="n"/>
      <c r="O16" s="10">
        <f>K16&amp;L16</f>
        <v/>
      </c>
      <c r="P16" s="10">
        <f>M16</f>
        <v/>
      </c>
      <c r="Q16" s="10">
        <f>J16</f>
        <v/>
      </c>
      <c r="R16" s="56">
        <f>D16+E16</f>
        <v/>
      </c>
      <c r="S16" s="12" t="n"/>
      <c r="T16" s="12" t="n"/>
      <c r="U16" s="10">
        <f>$C$2&amp;I16&amp;IF(D16&gt;0,"客公證費",IF(E16&gt;0,"租金補助"))</f>
        <v/>
      </c>
      <c r="V16" s="14">
        <f>B16</f>
        <v/>
      </c>
    </row>
    <row r="17" ht="19.5" customHeight="1" s="47">
      <c r="A17" s="43" t="inlineStr">
        <is>
          <t>合計</t>
        </is>
      </c>
      <c r="B17" s="51" t="n"/>
      <c r="C17" s="59">
        <f>SUM(C5:C15)</f>
        <v/>
      </c>
      <c r="D17" s="59">
        <f>SUM(D5:D15)</f>
        <v/>
      </c>
      <c r="E17" s="59">
        <f>SUM(E5:E15)</f>
        <v/>
      </c>
      <c r="F17" s="60" t="n"/>
      <c r="G17" s="61" t="n"/>
      <c r="H17" s="61" t="n"/>
      <c r="I17" s="61" t="n"/>
      <c r="J17" s="61" t="n"/>
      <c r="K17" s="61" t="n"/>
      <c r="L17" s="61" t="n"/>
      <c r="M17" s="4" t="n"/>
      <c r="N17" s="4" t="n"/>
      <c r="O17" s="10" t="n"/>
      <c r="P17" s="10" t="n"/>
      <c r="Q17" s="10" t="n"/>
      <c r="R17" s="56" t="n"/>
      <c r="S17" s="12" t="n"/>
      <c r="T17" s="12" t="n"/>
      <c r="U17" s="10" t="n"/>
      <c r="V17" s="14" t="n"/>
    </row>
    <row r="18">
      <c r="A18" s="36" t="inlineStr">
        <is>
          <t>註1：臺北市、新北市每件每次不超過新臺幣4,500元；其餘直轄市每件每次不超過新臺幣3,000元。</t>
        </is>
      </c>
      <c r="L18" s="1" t="n"/>
      <c r="M18" s="5" t="n"/>
      <c r="N18" s="1" t="n"/>
    </row>
    <row r="19" ht="15.6" customHeight="1" s="47">
      <c r="A19" s="44" t="inlineStr">
        <is>
          <t>註2：本表依據三百億元中央擴大租金補貼專案計畫作業規定第九點附表四 每月租金補貼金額表之第三級金額</t>
        </is>
      </c>
    </row>
    <row r="20">
      <c r="A20" s="36" t="inlineStr">
        <is>
          <t>註3：「身分類別」為轉期戶請填0，換居戶請填1。</t>
        </is>
      </c>
      <c r="M20" s="1" t="n"/>
      <c r="N20" s="1" t="n"/>
    </row>
    <row r="21">
      <c r="A21" s="36" t="inlineStr">
        <is>
          <t>註4：本欄位供國家住都中心註記退件情形。</t>
        </is>
      </c>
      <c r="B21" s="7" t="n"/>
      <c r="C21" s="7" t="n"/>
      <c r="D21" s="7" t="n"/>
      <c r="E21" s="1" t="n"/>
      <c r="F21" s="1" t="n"/>
      <c r="G21" s="1" t="n"/>
      <c r="H21" s="1" t="n"/>
      <c r="I21" s="1" t="n"/>
      <c r="J21" s="1" t="n"/>
      <c r="K21" s="1" t="n"/>
      <c r="L21" s="1" t="n"/>
      <c r="M21" s="1" t="n"/>
      <c r="N21" s="1" t="n"/>
    </row>
    <row r="22" customFormat="1" s="12">
      <c r="A22" s="29" t="inlineStr">
        <is>
          <t>業者</t>
        </is>
      </c>
      <c r="B22" s="52" t="n"/>
      <c r="C22" s="52" t="n"/>
      <c r="D22" s="51" t="n"/>
      <c r="E22" s="29" t="inlineStr">
        <is>
          <t>地方公會</t>
        </is>
      </c>
      <c r="F22" s="52" t="n"/>
      <c r="G22" s="52" t="n"/>
      <c r="H22" s="51" t="n"/>
      <c r="I22" s="29" t="inlineStr">
        <is>
          <t>國家住都中心複核</t>
        </is>
      </c>
      <c r="J22" s="52" t="n"/>
      <c r="K22" s="52" t="n"/>
      <c r="L22" s="52" t="n"/>
      <c r="M22" s="52" t="n"/>
      <c r="N22" s="51" t="n"/>
    </row>
    <row r="23" customFormat="1" s="12">
      <c r="A23" s="29" t="inlineStr">
        <is>
          <t>服務人員</t>
        </is>
      </c>
      <c r="B23" s="51" t="n"/>
      <c r="C23" s="29" t="inlineStr">
        <is>
          <t>大章</t>
        </is>
      </c>
      <c r="D23" s="51" t="n"/>
      <c r="E23" s="29" t="inlineStr">
        <is>
          <t>審查人員</t>
        </is>
      </c>
      <c r="F23" s="51" t="n"/>
      <c r="G23" s="29" t="inlineStr">
        <is>
          <t>大章</t>
        </is>
      </c>
      <c r="H23" s="51" t="n"/>
      <c r="I23" s="29" t="inlineStr">
        <is>
          <t>複核人員</t>
        </is>
      </c>
      <c r="J23" s="51" t="n"/>
      <c r="K23" s="29" t="inlineStr">
        <is>
          <t>部分通過</t>
        </is>
      </c>
      <c r="L23" s="51" t="n"/>
      <c r="M23" s="28" t="inlineStr">
        <is>
          <t>7653</t>
        </is>
      </c>
      <c r="N23" s="51" t="n"/>
    </row>
    <row r="24" customFormat="1" s="12">
      <c r="A24" s="25" t="n"/>
      <c r="B24" s="62" t="n"/>
      <c r="C24" s="25" t="n"/>
      <c r="D24" s="62" t="n"/>
      <c r="E24" s="25" t="n"/>
      <c r="F24" s="62" t="n"/>
      <c r="G24" s="25" t="n"/>
      <c r="H24" s="62" t="n"/>
      <c r="I24" s="25" t="n"/>
      <c r="J24" s="62" t="n"/>
      <c r="K24" s="25" t="n"/>
      <c r="L24" s="62" t="n"/>
      <c r="M24" s="27" t="n"/>
      <c r="N24" s="62" t="n"/>
    </row>
    <row r="25" ht="6" customFormat="1" customHeight="1" s="12">
      <c r="A25" s="63" t="n"/>
      <c r="B25" s="64" t="n"/>
      <c r="C25" s="63" t="n"/>
      <c r="D25" s="64" t="n"/>
      <c r="E25" s="63" t="n"/>
      <c r="F25" s="64" t="n"/>
      <c r="G25" s="63" t="n"/>
      <c r="H25" s="64" t="n"/>
      <c r="I25" s="63" t="n"/>
      <c r="J25" s="64" t="n"/>
      <c r="K25" s="63" t="n"/>
      <c r="L25" s="64" t="n"/>
      <c r="M25" s="65" t="n"/>
      <c r="N25" s="64" t="n"/>
    </row>
    <row r="26" hidden="1" ht="3.75" customFormat="1" customHeight="1" s="12">
      <c r="A26" s="63" t="n"/>
      <c r="B26" s="64" t="n"/>
      <c r="C26" s="63" t="n"/>
      <c r="D26" s="64" t="n"/>
      <c r="E26" s="63" t="n"/>
      <c r="F26" s="64" t="n"/>
      <c r="G26" s="63" t="n"/>
      <c r="H26" s="64" t="n"/>
      <c r="I26" s="63" t="n"/>
      <c r="J26" s="64" t="n"/>
      <c r="K26" s="63" t="n"/>
      <c r="L26" s="64" t="n"/>
      <c r="M26" s="65" t="n"/>
      <c r="N26" s="64" t="n"/>
    </row>
    <row r="27" hidden="1" ht="6.75" customFormat="1" customHeight="1" s="12">
      <c r="A27" s="66" t="n"/>
      <c r="B27" s="67" t="n"/>
      <c r="C27" s="66" t="n"/>
      <c r="D27" s="67" t="n"/>
      <c r="E27" s="66" t="n"/>
      <c r="F27" s="67" t="n"/>
      <c r="G27" s="66" t="n"/>
      <c r="H27" s="67" t="n"/>
      <c r="I27" s="66" t="n"/>
      <c r="J27" s="67" t="n"/>
      <c r="K27" s="66" t="n"/>
      <c r="L27" s="67" t="n"/>
      <c r="M27" s="68" t="n"/>
      <c r="N27" s="67" t="n"/>
    </row>
  </sheetData>
  <mergeCells count="32">
    <mergeCell ref="A22:D22"/>
    <mergeCell ref="B3:B4"/>
    <mergeCell ref="I22:N22"/>
    <mergeCell ref="N3:N4"/>
    <mergeCell ref="G24:H27"/>
    <mergeCell ref="E23:F23"/>
    <mergeCell ref="I24:J27"/>
    <mergeCell ref="G23:H23"/>
    <mergeCell ref="M1:N1"/>
    <mergeCell ref="E22:H22"/>
    <mergeCell ref="M2:N2"/>
    <mergeCell ref="E3:H3"/>
    <mergeCell ref="M24:N27"/>
    <mergeCell ref="A3:A4"/>
    <mergeCell ref="A16:N16"/>
    <mergeCell ref="B1:L1"/>
    <mergeCell ref="A20:L20"/>
    <mergeCell ref="I3:M3"/>
    <mergeCell ref="A2:B2"/>
    <mergeCell ref="A18:K18"/>
    <mergeCell ref="A24:B27"/>
    <mergeCell ref="C24:D27"/>
    <mergeCell ref="E24:F27"/>
    <mergeCell ref="K24:L27"/>
    <mergeCell ref="I23:J23"/>
    <mergeCell ref="K23:L23"/>
    <mergeCell ref="A17:B17"/>
    <mergeCell ref="A23:B23"/>
    <mergeCell ref="C23:D23"/>
    <mergeCell ref="M23:N23"/>
    <mergeCell ref="A19:N19"/>
    <mergeCell ref="C3:D3"/>
  </mergeCells>
  <conditionalFormatting sqref="C2">
    <cfRule type="containsText" priority="1" operator="containsText" dxfId="2" text="業者名稱">
      <formula>NOT(ISERROR(SEARCH("業者名稱",C2)))</formula>
    </cfRule>
  </conditionalFormatting>
  <conditionalFormatting sqref="O5:O17">
    <cfRule type="expression" priority="3" dxfId="0">
      <formula>LEN(O5 )&lt;&gt;7</formula>
    </cfRule>
  </conditionalFormatting>
  <conditionalFormatting sqref="Q5:Q17">
    <cfRule type="expression" priority="2" dxfId="0">
      <formula>LEN(Q5)&lt;&gt;10</formula>
    </cfRule>
  </conditionalFormatting>
  <dataValidations count="5">
    <dataValidation sqref="K1:K15 K17:K1048576" showDropDown="0" showInputMessage="1" showErrorMessage="1" allowBlank="1" type="textLength" operator="equal">
      <formula1>3</formula1>
    </dataValidation>
    <dataValidation sqref="I8 L1:L15 L17:L1048576 M5:M15" showDropDown="0" showInputMessage="1" showErrorMessage="1" allowBlank="1" type="textLength" operator="equal">
      <formula1>4</formula1>
    </dataValidation>
    <dataValidation sqref="D5:D15 D21:D1048576" showDropDown="0" showInputMessage="1" showErrorMessage="1" allowBlank="1" type="whole" operator="lessThanOrEqual">
      <formula1>4500</formula1>
    </dataValidation>
    <dataValidation sqref="B5:B15 B22: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2025-05-06T09:17:09Z</dcterms:modified>
  <cp:lastModifiedBy>高雄市幹事 高雄市幹事</cp:lastModifiedBy>
  <cp:lastPrinted>2025-03-07T03:53:19Z</cp:lastPrinted>
</cp:coreProperties>
</file>