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U SEM 1\OR 531 001\"/>
    </mc:Choice>
  </mc:AlternateContent>
  <xr:revisionPtr revIDLastSave="0" documentId="13_ncr:1_{C8890858-1381-4FE3-9A80-A55861D2BDC9}" xr6:coauthVersionLast="47" xr6:coauthVersionMax="47" xr10:uidLastSave="{00000000-0000-0000-0000-000000000000}"/>
  <bookViews>
    <workbookView xWindow="-108" yWindow="-108" windowWidth="23256" windowHeight="12576" xr2:uid="{73B8FA9A-079C-4EB9-A69B-9143D58D4A5B}"/>
  </bookViews>
  <sheets>
    <sheet name="Chap 14#5 a,b,c,d" sheetId="1" r:id="rId1"/>
    <sheet name="Chap 14#13 a,b,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1" l="1" a="1"/>
  <c r="F38" i="1" s="1"/>
  <c r="C2" i="1" s="1"/>
  <c r="D38" i="1" a="1"/>
  <c r="D38" i="1" s="1"/>
  <c r="D37" i="1" a="1"/>
  <c r="D37" i="1" s="1"/>
  <c r="D36" i="1" a="1"/>
  <c r="D36" i="1" s="1"/>
  <c r="D35" i="1" a="1"/>
  <c r="D35" i="1" s="1"/>
  <c r="D34" i="1" a="1"/>
  <c r="D34" i="1" s="1"/>
  <c r="D33" i="1" a="1"/>
  <c r="D33" i="1" s="1"/>
  <c r="D32" i="1" a="1"/>
  <c r="D32" i="1" s="1"/>
  <c r="D31" i="1" a="1"/>
  <c r="D31" i="1" s="1"/>
  <c r="D30" i="1" a="1"/>
  <c r="D30" i="1" s="1"/>
  <c r="D29" i="1" a="1"/>
  <c r="D29" i="1" s="1"/>
  <c r="D28" i="1" a="1"/>
  <c r="D28" i="1" s="1"/>
  <c r="D27" i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9" i="1" a="1"/>
  <c r="D9" i="1" s="1"/>
  <c r="D12" i="2" a="1"/>
  <c r="D12" i="2" s="1"/>
  <c r="C25" i="2"/>
  <c r="D25" i="2" s="1" a="1"/>
  <c r="D25" i="2" s="1"/>
  <c r="C24" i="2"/>
  <c r="D24" i="2" s="1" a="1"/>
  <c r="D24" i="2" s="1"/>
  <c r="D23" i="2" a="1"/>
  <c r="D23" i="2" s="1"/>
  <c r="C23" i="2"/>
  <c r="C22" i="2"/>
  <c r="D22" i="2" s="1" a="1"/>
  <c r="D22" i="2" s="1"/>
  <c r="C21" i="2"/>
  <c r="D21" i="2" s="1" a="1"/>
  <c r="D21" i="2" s="1"/>
  <c r="C20" i="2"/>
  <c r="D20" i="2" s="1" a="1"/>
  <c r="D20" i="2" s="1"/>
  <c r="C19" i="2"/>
  <c r="D19" i="2" s="1" a="1"/>
  <c r="D19" i="2" s="1"/>
  <c r="D18" i="2" a="1"/>
  <c r="D18" i="2" s="1"/>
  <c r="C18" i="2"/>
  <c r="C17" i="2"/>
  <c r="D17" i="2" s="1" a="1"/>
  <c r="D17" i="2" s="1"/>
  <c r="C16" i="2"/>
  <c r="D16" i="2" s="1" a="1"/>
  <c r="D16" i="2" s="1"/>
  <c r="D15" i="2" a="1"/>
  <c r="D15" i="2" s="1"/>
  <c r="C15" i="2"/>
  <c r="C14" i="2"/>
  <c r="D14" i="2" s="1" a="1"/>
  <c r="D14" i="2" s="1"/>
  <c r="C13" i="2"/>
  <c r="D13" i="2" s="1" a="1"/>
  <c r="D13" i="2" s="1"/>
  <c r="C12" i="2"/>
  <c r="C11" i="2"/>
  <c r="D11" i="2" s="1" a="1"/>
  <c r="D11" i="2" s="1"/>
  <c r="D10" i="2" a="1"/>
  <c r="D10" i="2" s="1"/>
  <c r="C10" i="2"/>
  <c r="C9" i="2"/>
  <c r="D9" i="2" s="1" a="1"/>
  <c r="D9" i="2" s="1"/>
  <c r="C8" i="2"/>
  <c r="D8" i="2" s="1" a="1"/>
  <c r="D8" i="2" s="1"/>
  <c r="D7" i="2" a="1"/>
  <c r="D7" i="2" s="1"/>
  <c r="C7" i="2"/>
  <c r="C6" i="2"/>
  <c r="D6" i="2" s="1" a="1"/>
  <c r="D6" i="2" s="1"/>
  <c r="G6" i="2" s="1"/>
  <c r="D2" i="2"/>
  <c r="B2" i="2" s="1"/>
  <c r="E15" i="2" s="1" a="1"/>
  <c r="E15" i="2" s="1"/>
  <c r="C38" i="1" l="1"/>
  <c r="C36" i="1"/>
  <c r="C34" i="1"/>
  <c r="C32" i="1"/>
  <c r="C30" i="1"/>
  <c r="C28" i="1"/>
  <c r="C26" i="1"/>
  <c r="C24" i="1"/>
  <c r="C22" i="1"/>
  <c r="C20" i="1"/>
  <c r="C18" i="1"/>
  <c r="C16" i="1"/>
  <c r="C14" i="1"/>
  <c r="C12" i="1"/>
  <c r="C10" i="1"/>
  <c r="C37" i="1"/>
  <c r="C35" i="1"/>
  <c r="C33" i="1"/>
  <c r="C31" i="1"/>
  <c r="C29" i="1"/>
  <c r="C27" i="1"/>
  <c r="C25" i="1"/>
  <c r="C23" i="1"/>
  <c r="C21" i="1"/>
  <c r="C19" i="1"/>
  <c r="C17" i="1"/>
  <c r="C15" i="1"/>
  <c r="C13" i="1"/>
  <c r="C11" i="1"/>
  <c r="C9" i="1"/>
  <c r="C8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 a="1"/>
  <c r="E38" i="1" s="1"/>
  <c r="G38" i="1" s="1" a="1"/>
  <c r="G38" i="1" s="1"/>
  <c r="E21" i="2" a="1"/>
  <c r="E21" i="2" s="1"/>
  <c r="E13" i="2" a="1"/>
  <c r="E13" i="2" s="1"/>
  <c r="E22" i="2" a="1"/>
  <c r="E22" i="2" s="1"/>
  <c r="E14" i="2" a="1"/>
  <c r="E14" i="2" s="1"/>
  <c r="E23" i="2" a="1"/>
  <c r="E23" i="2" s="1"/>
  <c r="E7" i="2" a="1"/>
  <c r="E7" i="2" s="1"/>
  <c r="F7" i="2" s="1"/>
  <c r="G7" i="2" s="1"/>
  <c r="E24" i="2" a="1"/>
  <c r="E24" i="2" s="1"/>
  <c r="E16" i="2" a="1"/>
  <c r="E16" i="2" s="1"/>
  <c r="E8" i="2" a="1"/>
  <c r="E8" i="2" s="1"/>
  <c r="E25" i="2" a="1"/>
  <c r="E25" i="2" s="1"/>
  <c r="E17" i="2" a="1"/>
  <c r="E17" i="2" s="1"/>
  <c r="E9" i="2" a="1"/>
  <c r="E9" i="2" s="1"/>
  <c r="E18" i="2" a="1"/>
  <c r="E18" i="2" s="1"/>
  <c r="E10" i="2" a="1"/>
  <c r="E10" i="2" s="1"/>
  <c r="E19" i="2" a="1"/>
  <c r="E19" i="2" s="1"/>
  <c r="E11" i="2" a="1"/>
  <c r="E11" i="2" s="1"/>
  <c r="E20" i="2" a="1"/>
  <c r="E20" i="2" s="1"/>
  <c r="E12" i="2" a="1"/>
  <c r="E12" i="2" s="1"/>
  <c r="F8" i="2" l="1"/>
  <c r="G8" i="2" s="1"/>
  <c r="F9" i="2" l="1"/>
  <c r="G9" i="2" l="1"/>
  <c r="F10" i="2"/>
  <c r="G10" i="2" l="1"/>
  <c r="F11" i="2"/>
  <c r="G11" i="2" l="1"/>
  <c r="F12" i="2"/>
  <c r="G12" i="2" l="1"/>
  <c r="F13" i="2"/>
  <c r="G13" i="2" l="1"/>
  <c r="F14" i="2"/>
  <c r="G14" i="2" l="1"/>
  <c r="F15" i="2"/>
  <c r="G15" i="2" l="1"/>
  <c r="F16" i="2"/>
  <c r="G16" i="2" l="1"/>
  <c r="F17" i="2"/>
  <c r="G17" i="2" l="1"/>
  <c r="F18" i="2"/>
  <c r="G18" i="2" l="1"/>
  <c r="F19" i="2"/>
  <c r="G19" i="2" l="1"/>
  <c r="F20" i="2"/>
  <c r="G20" i="2" l="1"/>
  <c r="F21" i="2"/>
  <c r="G21" i="2" l="1"/>
  <c r="F22" i="2"/>
  <c r="G22" i="2" l="1"/>
  <c r="F23" i="2"/>
  <c r="G23" i="2" l="1"/>
  <c r="F24" i="2"/>
  <c r="G24" i="2" l="1"/>
  <c r="F25" i="2"/>
  <c r="G25" i="2" s="1"/>
  <c r="G26" i="2" l="1" a="1"/>
  <c r="G2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<sst xmlns="http://schemas.openxmlformats.org/spreadsheetml/2006/main" count="22" uniqueCount="20">
  <si>
    <t>Investment</t>
  </si>
  <si>
    <t>Return Rate</t>
  </si>
  <si>
    <t>Mean</t>
  </si>
  <si>
    <t>SD</t>
  </si>
  <si>
    <t>Age</t>
  </si>
  <si>
    <t>Accumulated amount</t>
  </si>
  <si>
    <t>Year</t>
  </si>
  <si>
    <t>Mean Profit</t>
  </si>
  <si>
    <t>Years Retained</t>
  </si>
  <si>
    <t>NPV</t>
  </si>
  <si>
    <t>Value of retention</t>
  </si>
  <si>
    <t>Discount for NPV</t>
  </si>
  <si>
    <t xml:space="preserve">Profit </t>
  </si>
  <si>
    <t>Customer Retained(0/1)</t>
  </si>
  <si>
    <t>Total Profit</t>
  </si>
  <si>
    <t>C. For the sketch,</t>
  </si>
  <si>
    <t>Retention rate</t>
  </si>
  <si>
    <t>Average NPV</t>
  </si>
  <si>
    <t>Value of a customer</t>
  </si>
  <si>
    <t>Retirement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</si>
</sst>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0" borderId="0" xfId="1" applyFont="1"/>
    <xf numFmtId="0" fontId="1" fillId="0" borderId="1" xfId="1" applyBorder="1"/>
    <xf numFmtId="0" fontId="1" fillId="0" borderId="1" xfId="1" applyFill="1" applyBorder="1"/>
    <xf numFmtId="0" fontId="2" fillId="2" borderId="1" xfId="1" applyFont="1" applyFill="1" applyBorder="1"/>
    <xf numFmtId="0" fontId="1" fillId="2" borderId="1" xfId="1" applyFill="1" applyBorder="1"/>
    <xf numFmtId="0" fontId="2" fillId="0" borderId="1" xfId="1" applyFont="1" applyBorder="1"/>
    <xf numFmtId="6" fontId="1" fillId="0" borderId="1" xfId="1" applyNumberFormat="1" applyBorder="1"/>
    <xf numFmtId="0" fontId="1" fillId="0" borderId="1" xfId="1" applyNumberFormat="1" applyBorder="1"/>
    <xf numFmtId="6" fontId="2" fillId="0" borderId="1" xfId="1" applyNumberFormat="1" applyFont="1" applyFill="1" applyBorder="1"/>
    <xf numFmtId="0" fontId="2" fillId="0" borderId="1" xfId="1" applyFont="1" applyFill="1" applyBorder="1"/>
    <xf numFmtId="0" fontId="2" fillId="3" borderId="1" xfId="1" applyNumberFormat="1" applyFont="1" applyFill="1" applyBorder="1"/>
    <xf numFmtId="8" fontId="1" fillId="3" borderId="1" xfId="1" applyNumberFormat="1" applyFill="1" applyBorder="1" applyAlignment="1">
      <alignment horizontal="center"/>
    </xf>
    <xf numFmtId="0" fontId="0" fillId="3" borderId="0" xfId="0" applyFill="1"/>
    <xf numFmtId="0" fontId="2" fillId="3" borderId="1" xfId="0" applyFont="1" applyFill="1" applyBorder="1"/>
    <xf numFmtId="0" fontId="2" fillId="0" borderId="1" xfId="1" applyFont="1" applyBorder="1" applyAlignment="1">
      <alignment horizontal="center"/>
    </xf>
    <xf numFmtId="6" fontId="2" fillId="3" borderId="1" xfId="0" applyNumberFormat="1" applyFont="1" applyFill="1" applyBorder="1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 xr:uid="{092177A7-EA4D-4CB9-9067-A51905FA16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Retention</a:t>
            </a:r>
            <a:r>
              <a:rPr lang="en-US" baseline="0"/>
              <a:t> rate vs Average NPV</a:t>
            </a:r>
            <a:endParaRPr lang="en-US"/>
          </a:p>
        </c:rich>
      </c:tx>
      <c:layout>
        <c:manualLayout>
          <c:xMode val="edge"/>
          <c:yMode val="edge"/>
          <c:x val="0.265222222222222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59E-2"/>
          <c:y val="0.15782407407407409"/>
          <c:w val="0.8901968503937007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'Chap 14#13 a,b,c'!$F$30</c:f>
              <c:strCache>
                <c:ptCount val="1"/>
                <c:pt idx="0">
                  <c:v>Average NPV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'Chap 14#13 a,b,c'!$E$31:$E$34</c:f>
              <c:numCache>
                <c:formatCode>General</c:formatCode>
                <c:ptCount val="4"/>
                <c:pt idx="0">
                  <c:v>0.8</c:v>
                </c:pt>
                <c:pt idx="1">
                  <c:v>0.85</c:v>
                </c:pt>
                <c:pt idx="2">
                  <c:v>0.9</c:v>
                </c:pt>
                <c:pt idx="3">
                  <c:v>0.95</c:v>
                </c:pt>
              </c:numCache>
            </c:numRef>
          </c:cat>
          <c:val>
            <c:numRef>
              <c:f>'Chap 14#13 a,b,c'!$F$31:$F$34</c:f>
              <c:numCache>
                <c:formatCode>"$"#,##0_);[Red]\("$"#,##0\)</c:formatCode>
                <c:ptCount val="4"/>
                <c:pt idx="0">
                  <c:v>115</c:v>
                </c:pt>
                <c:pt idx="1">
                  <c:v>182</c:v>
                </c:pt>
                <c:pt idx="2">
                  <c:v>269</c:v>
                </c:pt>
                <c:pt idx="3">
                  <c:v>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F-4094-ACD6-D189DF97F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7785568"/>
        <c:axId val="1237785984"/>
      </c:lineChart>
      <c:catAx>
        <c:axId val="123778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85984"/>
        <c:crosses val="autoZero"/>
        <c:auto val="1"/>
        <c:lblAlgn val="ctr"/>
        <c:lblOffset val="100"/>
        <c:noMultiLvlLbl val="0"/>
      </c:catAx>
      <c:valAx>
        <c:axId val="12377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78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17930</xdr:colOff>
      <xdr:row>8</xdr:row>
      <xdr:rowOff>17929</xdr:rowOff>
    </xdr:from>
    <xdr:to>
      <xdr:col>18</xdr:col>
      <xdr:colOff>475130</xdr:colOff>
      <xdr:row>29</xdr:row>
      <xdr:rowOff>60029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7B3CAF-EA89-448D-91FA-4698ADA9F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5530" y="1452282"/>
          <a:ext cx="7772400" cy="3807276"/>
        </a:xfrm>
        <a:prstGeom prst="rect">
          <a:avLst/>
        </a:prstGeom>
      </xdr:spPr>
    </xdr:pic>
    <xdr:clientData/>
  </xdr:twoCellAnchor>
  <xdr:twoCellAnchor>
    <xdr:from>
      <xdr:col>0</xdr:col>
      <xdr:colOff>591670</xdr:colOff>
      <xdr:row>38</xdr:row>
      <xdr:rowOff>170330</xdr:rowOff>
    </xdr:from>
    <xdr:to>
      <xdr:col>5</xdr:col>
      <xdr:colOff>609599</xdr:colOff>
      <xdr:row>42</xdr:row>
      <xdr:rowOff>17929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5862117-55CD-4B06-87E5-CD7519377305}"/>
            </a:ext>
          </a:extLst>
        </xdr:cNvPr>
        <xdr:cNvSpPr/>
      </xdr:nvSpPr>
      <xdr:spPr>
        <a:xfrm>
          <a:off x="591670" y="6983506"/>
          <a:ext cx="3065929" cy="56477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 Thus from the above graph we can see that the answer for part a. is $813880</a:t>
          </a:r>
        </a:p>
      </xdr:txBody>
    </xdr:sp>
    <xdr:clientData/>
  </xdr:twoCellAnchor>
  <xdr:twoCellAnchor>
    <xdr:from>
      <xdr:col>7</xdr:col>
      <xdr:colOff>8964</xdr:colOff>
      <xdr:row>39</xdr:row>
      <xdr:rowOff>0</xdr:rowOff>
    </xdr:from>
    <xdr:to>
      <xdr:col>11</xdr:col>
      <xdr:colOff>493058</xdr:colOff>
      <xdr:row>42</xdr:row>
      <xdr:rowOff>53787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99A8452-19B7-4C6D-8AEC-DF9EEA3F6F8E}"/>
            </a:ext>
          </a:extLst>
        </xdr:cNvPr>
        <xdr:cNvSpPr/>
      </xdr:nvSpPr>
      <xdr:spPr>
        <a:xfrm>
          <a:off x="5405717" y="7001435"/>
          <a:ext cx="2922494" cy="59167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B. As seen in the graph,</a:t>
          </a:r>
          <a:r>
            <a:rPr lang="en-US" sz="1100" baseline="0"/>
            <a:t> The probability of more than $1 million is 0.46 by the age of 60.</a:t>
          </a:r>
          <a:endParaRPr lang="en-US" sz="1100"/>
        </a:p>
      </xdr:txBody>
    </xdr:sp>
    <xdr:clientData/>
  </xdr:twoCellAnchor>
  <xdr:twoCellAnchor>
    <xdr:from>
      <xdr:col>1</xdr:col>
      <xdr:colOff>0</xdr:colOff>
      <xdr:row>43</xdr:row>
      <xdr:rowOff>170329</xdr:rowOff>
    </xdr:from>
    <xdr:to>
      <xdr:col>5</xdr:col>
      <xdr:colOff>600635</xdr:colOff>
      <xdr:row>47</xdr:row>
      <xdr:rowOff>170330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A5A610F-03F8-4285-B135-AF4DDF4BB4DE}"/>
            </a:ext>
          </a:extLst>
        </xdr:cNvPr>
        <xdr:cNvSpPr/>
      </xdr:nvSpPr>
      <xdr:spPr>
        <a:xfrm>
          <a:off x="609600" y="7888941"/>
          <a:ext cx="4168588" cy="71717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C.  If we keep in iterating the above columns and increase the value by $100, the</a:t>
          </a:r>
          <a:r>
            <a:rPr lang="en-US" sz="1100" baseline="0"/>
            <a:t> value at which minimum Mean is $1 million is at the investment of $3700 per year. </a:t>
          </a:r>
          <a:endParaRPr lang="en-US" sz="1100"/>
        </a:p>
      </xdr:txBody>
    </xdr:sp>
    <xdr:clientData/>
  </xdr:twoCellAnchor>
  <xdr:twoCellAnchor>
    <xdr:from>
      <xdr:col>7</xdr:col>
      <xdr:colOff>0</xdr:colOff>
      <xdr:row>43</xdr:row>
      <xdr:rowOff>170329</xdr:rowOff>
    </xdr:from>
    <xdr:to>
      <xdr:col>12</xdr:col>
      <xdr:colOff>0</xdr:colOff>
      <xdr:row>48</xdr:row>
      <xdr:rowOff>161365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C2E9BCF-1D73-462D-9FBC-085E93EA40A1}"/>
            </a:ext>
          </a:extLst>
        </xdr:cNvPr>
        <xdr:cNvSpPr/>
      </xdr:nvSpPr>
      <xdr:spPr>
        <a:xfrm>
          <a:off x="5540188" y="7888941"/>
          <a:ext cx="3048000" cy="88750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D. For a chance</a:t>
          </a:r>
          <a:r>
            <a:rPr lang="en-US" sz="1100" baseline="0"/>
            <a:t> of the returns be $1 million is 90%, he should invest atleast $4100, it is done same as part c, iterating the columns till getting the mean value as $1 million.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251460</xdr:colOff>
      <xdr:row>4</xdr:row>
      <xdr:rowOff>15240</xdr:rowOff>
    </xdr:from>
    <xdr:to>
      <xdr:col>20</xdr:col>
      <xdr:colOff>99060</xdr:colOff>
      <xdr:row>24</xdr:row>
      <xdr:rowOff>171348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BDF8B-EE14-458D-8664-5A66A8C14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0" y="746760"/>
          <a:ext cx="7772400" cy="381370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121920</xdr:rowOff>
    </xdr:from>
    <xdr:to>
      <xdr:col>2</xdr:col>
      <xdr:colOff>822960</xdr:colOff>
      <xdr:row>31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565579D-1AB7-4AC4-BE11-1387115967F4}"/>
            </a:ext>
          </a:extLst>
        </xdr:cNvPr>
        <xdr:cNvSpPr/>
      </xdr:nvSpPr>
      <xdr:spPr>
        <a:xfrm>
          <a:off x="0" y="5059680"/>
          <a:ext cx="28956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A. The average npv from a customer is $115.</a:t>
          </a:r>
        </a:p>
      </xdr:txBody>
    </xdr:sp>
    <xdr:clientData/>
  </xdr:twoCellAnchor>
  <xdr:twoCellAnchor>
    <xdr:from>
      <xdr:col>0</xdr:col>
      <xdr:colOff>0</xdr:colOff>
      <xdr:row>31</xdr:row>
      <xdr:rowOff>175260</xdr:rowOff>
    </xdr:from>
    <xdr:to>
      <xdr:col>2</xdr:col>
      <xdr:colOff>838200</xdr:colOff>
      <xdr:row>35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82F606B-0E5F-40F8-96E4-3E79AF3BAF42}"/>
            </a:ext>
          </a:extLst>
        </xdr:cNvPr>
        <xdr:cNvSpPr/>
      </xdr:nvSpPr>
      <xdr:spPr>
        <a:xfrm>
          <a:off x="0" y="5844540"/>
          <a:ext cx="2910840" cy="5638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B. The probability</a:t>
          </a:r>
          <a:r>
            <a:rPr lang="en-US"/>
            <a:t> that the NPV for a given customer will exceed $100</a:t>
          </a:r>
          <a:r>
            <a:rPr lang="en-US" baseline="0"/>
            <a:t> is 0.36.</a:t>
          </a:r>
          <a:endParaRPr lang="en-US" sz="1100"/>
        </a:p>
      </xdr:txBody>
    </xdr:sp>
    <xdr:clientData/>
  </xdr:twoCellAnchor>
  <xdr:twoCellAnchor>
    <xdr:from>
      <xdr:col>0</xdr:col>
      <xdr:colOff>22860</xdr:colOff>
      <xdr:row>36</xdr:row>
      <xdr:rowOff>7620</xdr:rowOff>
    </xdr:from>
    <xdr:to>
      <xdr:col>2</xdr:col>
      <xdr:colOff>861060</xdr:colOff>
      <xdr:row>40</xdr:row>
      <xdr:rowOff>15240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F9F5B47-8D74-4CF7-B594-A5C0FC6F9650}"/>
            </a:ext>
          </a:extLst>
        </xdr:cNvPr>
        <xdr:cNvSpPr/>
      </xdr:nvSpPr>
      <xdr:spPr>
        <a:xfrm>
          <a:off x="22860" y="6591300"/>
          <a:ext cx="2910840" cy="73914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C. Therefore</a:t>
          </a:r>
          <a:r>
            <a:rPr lang="en-US" sz="1100" baseline="0"/>
            <a:t> from the graph, we can see that as the retention rate increaces, the average NPV also increases.</a:t>
          </a:r>
          <a:endParaRPr lang="en-US" sz="1100"/>
        </a:p>
      </xdr:txBody>
    </xdr:sp>
    <xdr:clientData/>
  </xdr:twoCellAnchor>
  <xdr:twoCellAnchor>
    <xdr:from>
      <xdr:col>6</xdr:col>
      <xdr:colOff>137160</xdr:colOff>
      <xdr:row>27</xdr:row>
      <xdr:rowOff>179070</xdr:rowOff>
    </xdr:from>
    <xdr:to>
      <xdr:col>13</xdr:col>
      <xdr:colOff>365760</xdr:colOff>
      <xdr:row>42</xdr:row>
      <xdr:rowOff>179070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2524BD9-5EE1-4541-8A21-673F4AB99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14</v>
  </rv>
</rvData>
</file>

<file path=xl/richData/rdrichvaluestructure.xml><?xml version="1.0" encoding="utf-8"?>
<rvStructures xmlns="http://schemas.microsoft.com/office/spreadsheetml/2017/richdata" count="1">
  <s t="_error">
    <k n="error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032090-A803-49FB-ABCE-E39198277F70}">
  <we:reference id="0986d9dd-94f1-4b67-978d-c4cf6e6142a8" version="21.5.1.1" store="EXCatalog" storeType="EXCatalog"/>
  <we:alternateReferences>
    <we:reference id="WA200000018" version="21.5.1.1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A344-02D7-4906-9343-E1DF3EA03793}">
  <dimension ref="A1:I39"/>
  <sheetViews>
    <sheetView tabSelected="1" topLeftCell="A10" zoomScale="85" zoomScaleNormal="85" workbookViewId="0">
      <selection activeCell="F39" sqref="F39"/>
    </sheetView>
  </sheetViews>
  <sheetFormatPr defaultRowHeight="14.4" x14ac:dyDescent="0.3"/>
  <cols>
    <col min="2" max="3" width="11" bestFit="1" customWidth="1"/>
    <col min="4" max="4" width="11.6640625" bestFit="1" customWidth="1"/>
    <col min="5" max="5" width="20.5546875" bestFit="1" customWidth="1"/>
  </cols>
  <sheetData>
    <row r="1" spans="1:9" x14ac:dyDescent="0.3">
      <c r="A1" s="14" t="s">
        <v>19</v>
      </c>
      <c r="B1" s="14"/>
      <c r="C1" s="15"/>
      <c r="D1" s="1"/>
      <c r="E1" s="1"/>
      <c r="F1" s="1"/>
      <c r="G1" s="1"/>
      <c r="H1" s="1"/>
      <c r="I1" s="1"/>
    </row>
    <row r="2" spans="1:9" x14ac:dyDescent="0.3">
      <c r="A2" s="12"/>
      <c r="B2" s="16" t="s">
        <v>0</v>
      </c>
      <c r="C2" s="19" t="e" vm="1">
        <f ca="1">F38</f>
        <v>#VALUE!</v>
      </c>
      <c r="D2" s="1"/>
      <c r="E2" s="1"/>
      <c r="F2" s="1"/>
      <c r="G2" s="1"/>
      <c r="H2" s="1"/>
      <c r="I2" s="1"/>
    </row>
    <row r="3" spans="1:9" ht="15" customHeight="1" x14ac:dyDescent="0.3">
      <c r="A3" s="27"/>
      <c r="B3" s="16" t="s">
        <v>2</v>
      </c>
      <c r="C3" s="20">
        <v>0.12</v>
      </c>
      <c r="D3" s="1"/>
      <c r="E3" s="1"/>
      <c r="F3" s="1"/>
      <c r="G3" s="1"/>
      <c r="H3" s="1"/>
      <c r="I3" s="1"/>
    </row>
    <row r="4" spans="1:9" x14ac:dyDescent="0.3">
      <c r="A4" s="27"/>
      <c r="B4" s="16" t="s">
        <v>3</v>
      </c>
      <c r="C4" s="20">
        <v>0.02</v>
      </c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6" t="s">
        <v>4</v>
      </c>
      <c r="C7" s="16" t="s">
        <v>0</v>
      </c>
      <c r="D7" s="16" t="s">
        <v>1</v>
      </c>
      <c r="E7" s="16" t="s">
        <v>5</v>
      </c>
      <c r="F7" s="11"/>
      <c r="G7" s="1"/>
      <c r="H7" s="1"/>
      <c r="I7" s="1"/>
    </row>
    <row r="8" spans="1:9" x14ac:dyDescent="0.3">
      <c r="A8" s="1"/>
      <c r="B8" s="12">
        <v>30</v>
      </c>
      <c r="C8" s="17" t="e" vm="1">
        <f ca="1">$C$2</f>
        <v>#VALUE!</v>
      </c>
      <c r="D8" s="12"/>
      <c r="E8" s="17" t="e" vm="1">
        <f ca="1">$C8</f>
        <v>#VALUE!</v>
      </c>
      <c r="F8" s="1"/>
      <c r="G8" s="1"/>
      <c r="H8" s="1"/>
      <c r="I8" s="1"/>
    </row>
    <row r="9" spans="1:9" x14ac:dyDescent="0.3">
      <c r="A9" s="1"/>
      <c r="B9" s="12">
        <v>31</v>
      </c>
      <c r="C9" s="17" t="e" vm="1">
        <f t="shared" ref="C9:C38" ca="1" si="0">$C$2</f>
        <v>#VALUE!</v>
      </c>
      <c r="D9" s="13" t="e" cm="1" vm="1">
        <f t="array" aca="1" ref="D9" ca="1">_xll.PsiNormal($C$3,$C$4)</f>
        <v>#VALUE!</v>
      </c>
      <c r="E9" s="18" t="e" vm="1">
        <f ca="1">E8*(1+D9)+C9</f>
        <v>#VALUE!</v>
      </c>
      <c r="F9" s="1"/>
      <c r="G9" s="1"/>
      <c r="H9" s="1"/>
      <c r="I9" s="1"/>
    </row>
    <row r="10" spans="1:9" x14ac:dyDescent="0.3">
      <c r="A10" s="1"/>
      <c r="B10" s="12">
        <v>32</v>
      </c>
      <c r="C10" s="17" t="e" vm="1">
        <f t="shared" ca="1" si="0"/>
        <v>#VALUE!</v>
      </c>
      <c r="D10" s="13" t="e" cm="1" vm="1">
        <f t="array" aca="1" ref="D10" ca="1">_xll.PsiNormal($C$3,$C$4)</f>
        <v>#VALUE!</v>
      </c>
      <c r="E10" s="18" t="e" vm="1">
        <f t="shared" ref="E10:E37" ca="1" si="1">E9*(1+D10)+C10</f>
        <v>#VALUE!</v>
      </c>
      <c r="F10" s="1"/>
      <c r="G10" s="1"/>
      <c r="H10" s="1"/>
      <c r="I10" s="1"/>
    </row>
    <row r="11" spans="1:9" x14ac:dyDescent="0.3">
      <c r="A11" s="1"/>
      <c r="B11" s="12">
        <v>33</v>
      </c>
      <c r="C11" s="17" t="e" vm="1">
        <f t="shared" ca="1" si="0"/>
        <v>#VALUE!</v>
      </c>
      <c r="D11" s="13" t="e" cm="1" vm="1">
        <f t="array" aca="1" ref="D11" ca="1">_xll.PsiNormal($C$3,$C$4)</f>
        <v>#VALUE!</v>
      </c>
      <c r="E11" s="18" t="e" vm="1">
        <f t="shared" ca="1" si="1"/>
        <v>#VALUE!</v>
      </c>
      <c r="F11" s="1"/>
      <c r="G11" s="1"/>
      <c r="H11" s="1"/>
      <c r="I11" s="1"/>
    </row>
    <row r="12" spans="1:9" x14ac:dyDescent="0.3">
      <c r="A12" s="1"/>
      <c r="B12" s="12">
        <v>34</v>
      </c>
      <c r="C12" s="17" t="e" vm="1">
        <f t="shared" ca="1" si="0"/>
        <v>#VALUE!</v>
      </c>
      <c r="D12" s="13" t="e" cm="1" vm="1">
        <f t="array" aca="1" ref="D12" ca="1">_xll.PsiNormal($C$3,$C$4)</f>
        <v>#VALUE!</v>
      </c>
      <c r="E12" s="18" t="e" vm="1">
        <f t="shared" ca="1" si="1"/>
        <v>#VALUE!</v>
      </c>
      <c r="F12" s="1"/>
      <c r="G12" s="1"/>
      <c r="H12" s="1"/>
      <c r="I12" s="1"/>
    </row>
    <row r="13" spans="1:9" x14ac:dyDescent="0.3">
      <c r="A13" s="1"/>
      <c r="B13" s="12">
        <v>35</v>
      </c>
      <c r="C13" s="17" t="e" vm="1">
        <f t="shared" ca="1" si="0"/>
        <v>#VALUE!</v>
      </c>
      <c r="D13" s="13" t="e" cm="1" vm="1">
        <f t="array" aca="1" ref="D13" ca="1">_xll.PsiNormal($C$3,$C$4)</f>
        <v>#VALUE!</v>
      </c>
      <c r="E13" s="18" t="e" vm="1">
        <f t="shared" ca="1" si="1"/>
        <v>#VALUE!</v>
      </c>
      <c r="F13" s="1"/>
      <c r="G13" s="1"/>
      <c r="H13" s="1"/>
      <c r="I13" s="1"/>
    </row>
    <row r="14" spans="1:9" x14ac:dyDescent="0.3">
      <c r="A14" s="1"/>
      <c r="B14" s="12">
        <v>36</v>
      </c>
      <c r="C14" s="17" t="e" vm="1">
        <f t="shared" ca="1" si="0"/>
        <v>#VALUE!</v>
      </c>
      <c r="D14" s="13" t="e" cm="1" vm="1">
        <f t="array" aca="1" ref="D14" ca="1">_xll.PsiNormal($C$3,$C$4)</f>
        <v>#VALUE!</v>
      </c>
      <c r="E14" s="18" t="e" vm="1">
        <f t="shared" ca="1" si="1"/>
        <v>#VALUE!</v>
      </c>
      <c r="F14" s="1"/>
      <c r="G14" s="1"/>
      <c r="H14" s="1"/>
      <c r="I14" s="1"/>
    </row>
    <row r="15" spans="1:9" x14ac:dyDescent="0.3">
      <c r="A15" s="1"/>
      <c r="B15" s="12">
        <v>37</v>
      </c>
      <c r="C15" s="17" t="e" vm="1">
        <f t="shared" ca="1" si="0"/>
        <v>#VALUE!</v>
      </c>
      <c r="D15" s="13" t="e" cm="1" vm="1">
        <f t="array" aca="1" ref="D15" ca="1">_xll.PsiNormal($C$3,$C$4)</f>
        <v>#VALUE!</v>
      </c>
      <c r="E15" s="18" t="e" vm="1">
        <f t="shared" ca="1" si="1"/>
        <v>#VALUE!</v>
      </c>
      <c r="F15" s="1"/>
      <c r="G15" s="1"/>
      <c r="H15" s="1"/>
      <c r="I15" s="1"/>
    </row>
    <row r="16" spans="1:9" x14ac:dyDescent="0.3">
      <c r="A16" s="1"/>
      <c r="B16" s="12">
        <v>38</v>
      </c>
      <c r="C16" s="17" t="e" vm="1">
        <f t="shared" ca="1" si="0"/>
        <v>#VALUE!</v>
      </c>
      <c r="D16" s="13" t="e" cm="1" vm="1">
        <f t="array" aca="1" ref="D16" ca="1">_xll.PsiNormal($C$3,$C$4)</f>
        <v>#VALUE!</v>
      </c>
      <c r="E16" s="18" t="e" vm="1">
        <f t="shared" ca="1" si="1"/>
        <v>#VALUE!</v>
      </c>
      <c r="F16" s="1"/>
      <c r="G16" s="1"/>
      <c r="H16" s="1"/>
      <c r="I16" s="1"/>
    </row>
    <row r="17" spans="1:9" x14ac:dyDescent="0.3">
      <c r="A17" s="1"/>
      <c r="B17" s="12">
        <v>39</v>
      </c>
      <c r="C17" s="17" t="e" vm="1">
        <f t="shared" ca="1" si="0"/>
        <v>#VALUE!</v>
      </c>
      <c r="D17" s="13" t="e" cm="1" vm="1">
        <f t="array" aca="1" ref="D17" ca="1">_xll.PsiNormal($C$3,$C$4)</f>
        <v>#VALUE!</v>
      </c>
      <c r="E17" s="18" t="e" vm="1">
        <f t="shared" ca="1" si="1"/>
        <v>#VALUE!</v>
      </c>
      <c r="F17" s="1"/>
      <c r="G17" s="1"/>
      <c r="H17" s="1"/>
      <c r="I17" s="1"/>
    </row>
    <row r="18" spans="1:9" x14ac:dyDescent="0.3">
      <c r="A18" s="1"/>
      <c r="B18" s="12">
        <v>40</v>
      </c>
      <c r="C18" s="17" t="e" vm="1">
        <f t="shared" ca="1" si="0"/>
        <v>#VALUE!</v>
      </c>
      <c r="D18" s="13" t="e" cm="1" vm="1">
        <f t="array" aca="1" ref="D18" ca="1">_xll.PsiNormal($C$3,$C$4)</f>
        <v>#VALUE!</v>
      </c>
      <c r="E18" s="18" t="e" vm="1">
        <f t="shared" ca="1" si="1"/>
        <v>#VALUE!</v>
      </c>
      <c r="F18" s="1"/>
      <c r="G18" s="1"/>
      <c r="H18" s="1"/>
      <c r="I18" s="1"/>
    </row>
    <row r="19" spans="1:9" x14ac:dyDescent="0.3">
      <c r="A19" s="1"/>
      <c r="B19" s="12">
        <v>41</v>
      </c>
      <c r="C19" s="17" t="e" vm="1">
        <f t="shared" ca="1" si="0"/>
        <v>#VALUE!</v>
      </c>
      <c r="D19" s="13" t="e" cm="1" vm="1">
        <f t="array" aca="1" ref="D19" ca="1">_xll.PsiNormal($C$3,$C$4)</f>
        <v>#VALUE!</v>
      </c>
      <c r="E19" s="18" t="e" vm="1">
        <f t="shared" ca="1" si="1"/>
        <v>#VALUE!</v>
      </c>
      <c r="F19" s="1"/>
      <c r="G19" s="1"/>
      <c r="H19" s="1"/>
      <c r="I19" s="1"/>
    </row>
    <row r="20" spans="1:9" x14ac:dyDescent="0.3">
      <c r="A20" s="1"/>
      <c r="B20" s="12">
        <v>42</v>
      </c>
      <c r="C20" s="17" t="e" vm="1">
        <f t="shared" ca="1" si="0"/>
        <v>#VALUE!</v>
      </c>
      <c r="D20" s="13" t="e" cm="1" vm="1">
        <f t="array" aca="1" ref="D20" ca="1">_xll.PsiNormal($C$3,$C$4)</f>
        <v>#VALUE!</v>
      </c>
      <c r="E20" s="18" t="e" vm="1">
        <f t="shared" ca="1" si="1"/>
        <v>#VALUE!</v>
      </c>
      <c r="F20" s="1"/>
      <c r="G20" s="1"/>
      <c r="H20" s="1"/>
      <c r="I20" s="1"/>
    </row>
    <row r="21" spans="1:9" x14ac:dyDescent="0.3">
      <c r="A21" s="1"/>
      <c r="B21" s="12">
        <v>43</v>
      </c>
      <c r="C21" s="17" t="e" vm="1">
        <f t="shared" ca="1" si="0"/>
        <v>#VALUE!</v>
      </c>
      <c r="D21" s="13" t="e" cm="1" vm="1">
        <f t="array" aca="1" ref="D21" ca="1">_xll.PsiNormal($C$3,$C$4)</f>
        <v>#VALUE!</v>
      </c>
      <c r="E21" s="18" t="e" vm="1">
        <f t="shared" ca="1" si="1"/>
        <v>#VALUE!</v>
      </c>
      <c r="F21" s="1"/>
      <c r="G21" s="1"/>
      <c r="H21" s="1"/>
      <c r="I21" s="1"/>
    </row>
    <row r="22" spans="1:9" x14ac:dyDescent="0.3">
      <c r="A22" s="1"/>
      <c r="B22" s="12">
        <v>44</v>
      </c>
      <c r="C22" s="17" t="e" vm="1">
        <f t="shared" ca="1" si="0"/>
        <v>#VALUE!</v>
      </c>
      <c r="D22" s="13" t="e" cm="1" vm="1">
        <f t="array" aca="1" ref="D22" ca="1">_xll.PsiNormal($C$3,$C$4)</f>
        <v>#VALUE!</v>
      </c>
      <c r="E22" s="18" t="e" vm="1">
        <f t="shared" ca="1" si="1"/>
        <v>#VALUE!</v>
      </c>
      <c r="F22" s="1"/>
      <c r="G22" s="1"/>
      <c r="H22" s="1"/>
      <c r="I22" s="1"/>
    </row>
    <row r="23" spans="1:9" x14ac:dyDescent="0.3">
      <c r="A23" s="1"/>
      <c r="B23" s="12">
        <v>45</v>
      </c>
      <c r="C23" s="17" t="e" vm="1">
        <f t="shared" ca="1" si="0"/>
        <v>#VALUE!</v>
      </c>
      <c r="D23" s="13" t="e" cm="1" vm="1">
        <f t="array" aca="1" ref="D23" ca="1">_xll.PsiNormal($C$3,$C$4)</f>
        <v>#VALUE!</v>
      </c>
      <c r="E23" s="18" t="e" vm="1">
        <f t="shared" ca="1" si="1"/>
        <v>#VALUE!</v>
      </c>
      <c r="F23" s="1"/>
      <c r="G23" s="1"/>
      <c r="H23" s="1"/>
      <c r="I23" s="1"/>
    </row>
    <row r="24" spans="1:9" x14ac:dyDescent="0.3">
      <c r="A24" s="1"/>
      <c r="B24" s="12">
        <v>46</v>
      </c>
      <c r="C24" s="17" t="e" vm="1">
        <f t="shared" ca="1" si="0"/>
        <v>#VALUE!</v>
      </c>
      <c r="D24" s="13" t="e" cm="1" vm="1">
        <f t="array" aca="1" ref="D24" ca="1">_xll.PsiNormal($C$3,$C$4)</f>
        <v>#VALUE!</v>
      </c>
      <c r="E24" s="18" t="e" vm="1">
        <f t="shared" ca="1" si="1"/>
        <v>#VALUE!</v>
      </c>
      <c r="F24" s="1"/>
      <c r="G24" s="1"/>
      <c r="H24" s="1"/>
      <c r="I24" s="1"/>
    </row>
    <row r="25" spans="1:9" x14ac:dyDescent="0.3">
      <c r="A25" s="1"/>
      <c r="B25" s="12">
        <v>47</v>
      </c>
      <c r="C25" s="17" t="e" vm="1">
        <f t="shared" ca="1" si="0"/>
        <v>#VALUE!</v>
      </c>
      <c r="D25" s="13" t="e" cm="1" vm="1">
        <f t="array" aca="1" ref="D25" ca="1">_xll.PsiNormal($C$3,$C$4)</f>
        <v>#VALUE!</v>
      </c>
      <c r="E25" s="18" t="e" vm="1">
        <f t="shared" ca="1" si="1"/>
        <v>#VALUE!</v>
      </c>
      <c r="F25" s="1"/>
      <c r="G25" s="1"/>
      <c r="H25" s="1"/>
      <c r="I25" s="1"/>
    </row>
    <row r="26" spans="1:9" x14ac:dyDescent="0.3">
      <c r="A26" s="1"/>
      <c r="B26" s="12">
        <v>48</v>
      </c>
      <c r="C26" s="17" t="e" vm="1">
        <f t="shared" ca="1" si="0"/>
        <v>#VALUE!</v>
      </c>
      <c r="D26" s="13" t="e" cm="1" vm="1">
        <f t="array" aca="1" ref="D26" ca="1">_xll.PsiNormal($C$3,$C$4)</f>
        <v>#VALUE!</v>
      </c>
      <c r="E26" s="18" t="e" vm="1">
        <f t="shared" ca="1" si="1"/>
        <v>#VALUE!</v>
      </c>
      <c r="F26" s="1"/>
      <c r="G26" s="1"/>
      <c r="H26" s="1"/>
      <c r="I26" s="1"/>
    </row>
    <row r="27" spans="1:9" x14ac:dyDescent="0.3">
      <c r="A27" s="1"/>
      <c r="B27" s="12">
        <v>49</v>
      </c>
      <c r="C27" s="17" t="e" vm="1">
        <f t="shared" ca="1" si="0"/>
        <v>#VALUE!</v>
      </c>
      <c r="D27" s="13" t="e" cm="1" vm="1">
        <f t="array" aca="1" ref="D27" ca="1">_xll.PsiNormal($C$3,$C$4)</f>
        <v>#VALUE!</v>
      </c>
      <c r="E27" s="18" t="e" vm="1">
        <f t="shared" ca="1" si="1"/>
        <v>#VALUE!</v>
      </c>
      <c r="F27" s="1"/>
      <c r="G27" s="1"/>
      <c r="H27" s="1"/>
      <c r="I27" s="1"/>
    </row>
    <row r="28" spans="1:9" x14ac:dyDescent="0.3">
      <c r="A28" s="1"/>
      <c r="B28" s="12">
        <v>50</v>
      </c>
      <c r="C28" s="17" t="e" vm="1">
        <f t="shared" ca="1" si="0"/>
        <v>#VALUE!</v>
      </c>
      <c r="D28" s="13" t="e" cm="1" vm="1">
        <f t="array" aca="1" ref="D28" ca="1">_xll.PsiNormal($C$3,$C$4)</f>
        <v>#VALUE!</v>
      </c>
      <c r="E28" s="18" t="e" vm="1">
        <f t="shared" ca="1" si="1"/>
        <v>#VALUE!</v>
      </c>
      <c r="F28" s="1"/>
      <c r="G28" s="1"/>
      <c r="H28" s="1"/>
      <c r="I28" s="1"/>
    </row>
    <row r="29" spans="1:9" x14ac:dyDescent="0.3">
      <c r="A29" s="1"/>
      <c r="B29" s="12">
        <v>51</v>
      </c>
      <c r="C29" s="17" t="e" vm="1">
        <f t="shared" ca="1" si="0"/>
        <v>#VALUE!</v>
      </c>
      <c r="D29" s="13" t="e" cm="1" vm="1">
        <f t="array" aca="1" ref="D29" ca="1">_xll.PsiNormal($C$3,$C$4)</f>
        <v>#VALUE!</v>
      </c>
      <c r="E29" s="18" t="e" vm="1">
        <f t="shared" ca="1" si="1"/>
        <v>#VALUE!</v>
      </c>
      <c r="F29" s="1"/>
      <c r="G29" s="1"/>
      <c r="H29" s="1"/>
      <c r="I29" s="1"/>
    </row>
    <row r="30" spans="1:9" x14ac:dyDescent="0.3">
      <c r="A30" s="1"/>
      <c r="B30" s="12">
        <v>52</v>
      </c>
      <c r="C30" s="17" t="e" vm="1">
        <f t="shared" ca="1" si="0"/>
        <v>#VALUE!</v>
      </c>
      <c r="D30" s="13" t="e" cm="1" vm="1">
        <f t="array" aca="1" ref="D30" ca="1">_xll.PsiNormal($C$3,$C$4)</f>
        <v>#VALUE!</v>
      </c>
      <c r="E30" s="18" t="e" vm="1">
        <f t="shared" ca="1" si="1"/>
        <v>#VALUE!</v>
      </c>
      <c r="F30" s="1"/>
      <c r="G30" s="1"/>
      <c r="H30" s="1"/>
      <c r="I30" s="1"/>
    </row>
    <row r="31" spans="1:9" x14ac:dyDescent="0.3">
      <c r="A31" s="1"/>
      <c r="B31" s="12">
        <v>53</v>
      </c>
      <c r="C31" s="17" t="e" vm="1">
        <f t="shared" ca="1" si="0"/>
        <v>#VALUE!</v>
      </c>
      <c r="D31" s="13" t="e" cm="1" vm="1">
        <f t="array" aca="1" ref="D31" ca="1">_xll.PsiNormal($C$3,$C$4)</f>
        <v>#VALUE!</v>
      </c>
      <c r="E31" s="18" t="e" vm="1">
        <f t="shared" ca="1" si="1"/>
        <v>#VALUE!</v>
      </c>
      <c r="F31" s="1"/>
      <c r="G31" s="1"/>
      <c r="H31" s="1"/>
      <c r="I31" s="1"/>
    </row>
    <row r="32" spans="1:9" x14ac:dyDescent="0.3">
      <c r="A32" s="1"/>
      <c r="B32" s="12">
        <v>54</v>
      </c>
      <c r="C32" s="17" t="e" vm="1">
        <f t="shared" ca="1" si="0"/>
        <v>#VALUE!</v>
      </c>
      <c r="D32" s="13" t="e" cm="1" vm="1">
        <f t="array" aca="1" ref="D32" ca="1">_xll.PsiNormal($C$3,$C$4)</f>
        <v>#VALUE!</v>
      </c>
      <c r="E32" s="18" t="e" vm="1">
        <f t="shared" ca="1" si="1"/>
        <v>#VALUE!</v>
      </c>
      <c r="F32" s="1"/>
      <c r="G32" s="1"/>
      <c r="H32" s="1"/>
      <c r="I32" s="1"/>
    </row>
    <row r="33" spans="1:9" x14ac:dyDescent="0.3">
      <c r="A33" s="1"/>
      <c r="B33" s="12">
        <v>55</v>
      </c>
      <c r="C33" s="17" t="e" vm="1">
        <f t="shared" ca="1" si="0"/>
        <v>#VALUE!</v>
      </c>
      <c r="D33" s="13" t="e" cm="1" vm="1">
        <f t="array" aca="1" ref="D33" ca="1">_xll.PsiNormal($C$3,$C$4)</f>
        <v>#VALUE!</v>
      </c>
      <c r="E33" s="18" t="e" vm="1">
        <f t="shared" ca="1" si="1"/>
        <v>#VALUE!</v>
      </c>
      <c r="F33" s="1"/>
      <c r="G33" s="1"/>
      <c r="H33" s="1"/>
      <c r="I33" s="1"/>
    </row>
    <row r="34" spans="1:9" x14ac:dyDescent="0.3">
      <c r="A34" s="1"/>
      <c r="B34" s="12">
        <v>56</v>
      </c>
      <c r="C34" s="17" t="e" vm="1">
        <f t="shared" ca="1" si="0"/>
        <v>#VALUE!</v>
      </c>
      <c r="D34" s="13" t="e" cm="1" vm="1">
        <f t="array" aca="1" ref="D34" ca="1">_xll.PsiNormal($C$3,$C$4)</f>
        <v>#VALUE!</v>
      </c>
      <c r="E34" s="18" t="e" vm="1">
        <f t="shared" ca="1" si="1"/>
        <v>#VALUE!</v>
      </c>
      <c r="F34" s="1"/>
      <c r="G34" s="1"/>
      <c r="H34" s="1"/>
      <c r="I34" s="1"/>
    </row>
    <row r="35" spans="1:9" x14ac:dyDescent="0.3">
      <c r="A35" s="1"/>
      <c r="B35" s="12">
        <v>57</v>
      </c>
      <c r="C35" s="17" t="e" vm="1">
        <f t="shared" ca="1" si="0"/>
        <v>#VALUE!</v>
      </c>
      <c r="D35" s="13" t="e" cm="1" vm="1">
        <f t="array" aca="1" ref="D35" ca="1">_xll.PsiNormal($C$3,$C$4)</f>
        <v>#VALUE!</v>
      </c>
      <c r="E35" s="18" t="e" vm="1">
        <f t="shared" ca="1" si="1"/>
        <v>#VALUE!</v>
      </c>
      <c r="F35" s="1"/>
      <c r="G35" s="1"/>
      <c r="H35" s="1"/>
      <c r="I35" s="1"/>
    </row>
    <row r="36" spans="1:9" x14ac:dyDescent="0.3">
      <c r="A36" s="1"/>
      <c r="B36" s="12">
        <v>58</v>
      </c>
      <c r="C36" s="17" t="e" vm="1">
        <f t="shared" ca="1" si="0"/>
        <v>#VALUE!</v>
      </c>
      <c r="D36" s="13" t="e" cm="1" vm="1">
        <f t="array" aca="1" ref="D36" ca="1">_xll.PsiNormal($C$3,$C$4)</f>
        <v>#VALUE!</v>
      </c>
      <c r="E36" s="18" t="e" vm="1">
        <f t="shared" ca="1" si="1"/>
        <v>#VALUE!</v>
      </c>
      <c r="F36" s="1"/>
      <c r="G36" s="1"/>
      <c r="H36" s="1"/>
      <c r="I36" s="1"/>
    </row>
    <row r="37" spans="1:9" x14ac:dyDescent="0.3">
      <c r="A37" s="1"/>
      <c r="B37" s="12">
        <v>59</v>
      </c>
      <c r="C37" s="17" t="e" vm="1">
        <f t="shared" ca="1" si="0"/>
        <v>#VALUE!</v>
      </c>
      <c r="D37" s="13" t="e" cm="1" vm="1">
        <f t="array" aca="1" ref="D37" ca="1">_xll.PsiNormal($C$3,$C$4)</f>
        <v>#VALUE!</v>
      </c>
      <c r="E37" s="18" t="e" vm="1">
        <f t="shared" ca="1" si="1"/>
        <v>#VALUE!</v>
      </c>
      <c r="F37" s="1"/>
      <c r="G37" s="1"/>
      <c r="H37" s="1"/>
      <c r="I37" s="1"/>
    </row>
    <row r="38" spans="1:9" x14ac:dyDescent="0.3">
      <c r="A38" s="1"/>
      <c r="B38" s="12">
        <v>60</v>
      </c>
      <c r="C38" s="17" t="e" vm="1">
        <f t="shared" ca="1" si="0"/>
        <v>#VALUE!</v>
      </c>
      <c r="D38" s="13" t="e" cm="1" vm="1">
        <f t="array" aca="1" ref="D38" ca="1">_xll.PsiNormal($C$3,$C$4)</f>
        <v>#VALUE!</v>
      </c>
      <c r="E38" s="21" t="e" cm="1" vm="1">
        <f t="array" aca="1" ref="E38" ca="1">E37*(1+D38)+C38+_xll.PsiOutput()</f>
        <v>#VALUE!</v>
      </c>
      <c r="F38" s="15" t="e" cm="1" vm="1">
        <f t="array" aca="1" ref="F38" ca="1">_xll.PsiSimParam(3000,5000)</f>
        <v>#VALUE!</v>
      </c>
      <c r="G38" s="12" t="e" cm="1" vm="1">
        <f t="array" aca="1" ref="G38" ca="1">IF(E38&gt;=1000000,1,0) +_xll.PsiOutput()</f>
        <v>#VALUE!</v>
      </c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</sheetData>
  <mergeCells count="1">
    <mergeCell ref="A3:A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3754-EC14-43BE-993C-66F164273D8D}">
  <dimension ref="A1:G34"/>
  <sheetViews>
    <sheetView topLeftCell="A16" workbookViewId="0">
      <selection activeCell="F35" sqref="F35"/>
    </sheetView>
  </sheetViews>
  <sheetFormatPr defaultRowHeight="14.4" x14ac:dyDescent="0.3"/>
  <cols>
    <col min="1" max="1" width="19.33203125" bestFit="1" customWidth="1"/>
    <col min="2" max="2" width="10.88671875" bestFit="1" customWidth="1"/>
    <col min="3" max="3" width="17.33203125" bestFit="1" customWidth="1"/>
    <col min="4" max="4" width="7" bestFit="1" customWidth="1"/>
    <col min="5" max="5" width="21.5546875" bestFit="1" customWidth="1"/>
    <col min="6" max="6" width="13.44140625" bestFit="1" customWidth="1"/>
    <col min="7" max="7" width="10" bestFit="1" customWidth="1"/>
  </cols>
  <sheetData>
    <row r="1" spans="1:7" x14ac:dyDescent="0.3">
      <c r="A1" s="10" t="s">
        <v>18</v>
      </c>
      <c r="B1" s="3"/>
      <c r="C1" s="3"/>
      <c r="D1" s="3"/>
      <c r="E1" s="4"/>
      <c r="F1" s="4"/>
      <c r="G1" s="4"/>
    </row>
    <row r="2" spans="1:7" x14ac:dyDescent="0.3">
      <c r="A2" s="25" t="s">
        <v>10</v>
      </c>
      <c r="B2" s="9" t="e" vm="1">
        <f ca="1">D2</f>
        <v>#VALUE!</v>
      </c>
      <c r="C2" s="9"/>
      <c r="D2" s="8" t="e" vm="1">
        <f ca="1">_xll.PsiSimParam(0.75,1)</f>
        <v>#VALUE!</v>
      </c>
      <c r="E2" s="4"/>
      <c r="F2" s="4"/>
      <c r="G2" s="4"/>
    </row>
    <row r="3" spans="1:7" x14ac:dyDescent="0.3">
      <c r="A3" s="7" t="s">
        <v>11</v>
      </c>
      <c r="B3" s="9">
        <v>0.1</v>
      </c>
      <c r="C3" s="9"/>
      <c r="D3" s="8"/>
      <c r="E3" s="4"/>
      <c r="F3" s="4"/>
      <c r="G3" s="4"/>
    </row>
    <row r="4" spans="1:7" x14ac:dyDescent="0.3">
      <c r="A4" s="5"/>
      <c r="B4" s="2"/>
      <c r="C4" s="2"/>
      <c r="D4" s="4"/>
      <c r="E4" s="4"/>
      <c r="F4" s="4"/>
      <c r="G4" s="4"/>
    </row>
    <row r="5" spans="1:7" x14ac:dyDescent="0.3">
      <c r="A5" s="6" t="s">
        <v>6</v>
      </c>
      <c r="B5" s="6" t="s">
        <v>7</v>
      </c>
      <c r="C5" s="7" t="s">
        <v>3</v>
      </c>
      <c r="D5" s="7" t="s">
        <v>12</v>
      </c>
      <c r="E5" s="7" t="s">
        <v>13</v>
      </c>
      <c r="F5" s="7" t="s">
        <v>8</v>
      </c>
      <c r="G5" s="7" t="s">
        <v>14</v>
      </c>
    </row>
    <row r="6" spans="1:7" x14ac:dyDescent="0.3">
      <c r="A6" s="8">
        <v>1</v>
      </c>
      <c r="B6" s="8">
        <v>-40</v>
      </c>
      <c r="C6" s="9">
        <f>-0.25*B6</f>
        <v>10</v>
      </c>
      <c r="D6" s="8" t="e" cm="1" vm="1">
        <f t="array" aca="1" ref="D6" ca="1">_xll.PsiNormal(B6,C6)</f>
        <v>#VALUE!</v>
      </c>
      <c r="E6" s="8">
        <v>1</v>
      </c>
      <c r="F6" s="8">
        <v>1</v>
      </c>
      <c r="G6" s="8" t="e" vm="1">
        <f ca="1">D6*F6</f>
        <v>#VALUE!</v>
      </c>
    </row>
    <row r="7" spans="1:7" x14ac:dyDescent="0.3">
      <c r="A7" s="8">
        <v>2</v>
      </c>
      <c r="B7" s="8">
        <v>66</v>
      </c>
      <c r="C7" s="9">
        <f>0.25*B7</f>
        <v>16.5</v>
      </c>
      <c r="D7" s="8" t="e" cm="1" vm="1">
        <f t="array" aca="1" ref="D7" ca="1">_xll.PsiNormal(B7,C7)</f>
        <v>#VALUE!</v>
      </c>
      <c r="E7" s="8" t="e" cm="1" vm="1">
        <f t="array" aca="1" ref="E7" ca="1">_xll.PsiBernoulli($B$2)</f>
        <v>#VALUE!</v>
      </c>
      <c r="F7" s="8" t="e" vm="1">
        <f ca="1">IF(E7=0,0,F6)</f>
        <v>#VALUE!</v>
      </c>
      <c r="G7" s="8" t="e" vm="1">
        <f t="shared" ref="G7:G25" ca="1" si="0">D7*F7</f>
        <v>#VALUE!</v>
      </c>
    </row>
    <row r="8" spans="1:7" x14ac:dyDescent="0.3">
      <c r="A8" s="8">
        <v>3</v>
      </c>
      <c r="B8" s="8">
        <v>72</v>
      </c>
      <c r="C8" s="9">
        <f t="shared" ref="C8:C25" si="1">0.25*B8</f>
        <v>18</v>
      </c>
      <c r="D8" s="8" t="e" cm="1" vm="1">
        <f t="array" aca="1" ref="D8" ca="1">_xll.PsiNormal(B8,C8)</f>
        <v>#VALUE!</v>
      </c>
      <c r="E8" s="8" t="e" cm="1" vm="1">
        <f t="array" aca="1" ref="E8" ca="1">_xll.PsiBernoulli($B$2)</f>
        <v>#VALUE!</v>
      </c>
      <c r="F8" s="8" t="e" vm="1">
        <f t="shared" ref="F8:F25" ca="1" si="2">IF(E8=0,0,F7)</f>
        <v>#VALUE!</v>
      </c>
      <c r="G8" s="8" t="e" vm="1">
        <f t="shared" ca="1" si="0"/>
        <v>#VALUE!</v>
      </c>
    </row>
    <row r="9" spans="1:7" x14ac:dyDescent="0.3">
      <c r="A9" s="8">
        <v>4</v>
      </c>
      <c r="B9" s="8">
        <v>79</v>
      </c>
      <c r="C9" s="9">
        <f t="shared" si="1"/>
        <v>19.75</v>
      </c>
      <c r="D9" s="8" t="e" cm="1" vm="1">
        <f t="array" aca="1" ref="D9" ca="1">_xll.PsiNormal(B9,C9)</f>
        <v>#VALUE!</v>
      </c>
      <c r="E9" s="8" t="e" cm="1" vm="1">
        <f t="array" aca="1" ref="E9" ca="1">_xll.PsiBernoulli($B$2)</f>
        <v>#VALUE!</v>
      </c>
      <c r="F9" s="8" t="e" vm="1">
        <f t="shared" ca="1" si="2"/>
        <v>#VALUE!</v>
      </c>
      <c r="G9" s="8" t="e" vm="1">
        <f t="shared" ca="1" si="0"/>
        <v>#VALUE!</v>
      </c>
    </row>
    <row r="10" spans="1:7" x14ac:dyDescent="0.3">
      <c r="A10" s="8">
        <v>5</v>
      </c>
      <c r="B10" s="8">
        <v>87</v>
      </c>
      <c r="C10" s="9">
        <f t="shared" si="1"/>
        <v>21.75</v>
      </c>
      <c r="D10" s="8" t="e" cm="1" vm="1">
        <f t="array" aca="1" ref="D10" ca="1">_xll.PsiNormal(B10,C10)</f>
        <v>#VALUE!</v>
      </c>
      <c r="E10" s="8" t="e" cm="1" vm="1">
        <f t="array" aca="1" ref="E10" ca="1">_xll.PsiBernoulli($B$2)</f>
        <v>#VALUE!</v>
      </c>
      <c r="F10" s="8" t="e" vm="1">
        <f t="shared" ca="1" si="2"/>
        <v>#VALUE!</v>
      </c>
      <c r="G10" s="8" t="e" vm="1">
        <f t="shared" ca="1" si="0"/>
        <v>#VALUE!</v>
      </c>
    </row>
    <row r="11" spans="1:7" x14ac:dyDescent="0.3">
      <c r="A11" s="8">
        <v>6</v>
      </c>
      <c r="B11" s="8">
        <v>92</v>
      </c>
      <c r="C11" s="9">
        <f t="shared" si="1"/>
        <v>23</v>
      </c>
      <c r="D11" s="8" t="e" cm="1" vm="1">
        <f t="array" aca="1" ref="D11" ca="1">_xll.PsiNormal(B11,C11)</f>
        <v>#VALUE!</v>
      </c>
      <c r="E11" s="8" t="e" cm="1" vm="1">
        <f t="array" aca="1" ref="E11" ca="1">_xll.PsiBernoulli($B$2)</f>
        <v>#VALUE!</v>
      </c>
      <c r="F11" s="8" t="e" vm="1">
        <f t="shared" ca="1" si="2"/>
        <v>#VALUE!</v>
      </c>
      <c r="G11" s="8" t="e" vm="1">
        <f t="shared" ca="1" si="0"/>
        <v>#VALUE!</v>
      </c>
    </row>
    <row r="12" spans="1:7" x14ac:dyDescent="0.3">
      <c r="A12" s="8">
        <v>7</v>
      </c>
      <c r="B12" s="8">
        <v>96</v>
      </c>
      <c r="C12" s="9">
        <f t="shared" si="1"/>
        <v>24</v>
      </c>
      <c r="D12" s="8" t="e" cm="1" vm="1">
        <f t="array" aca="1" ref="D12" ca="1">_xll.PsiNormal(B12,C12)</f>
        <v>#VALUE!</v>
      </c>
      <c r="E12" s="8" t="e" cm="1" vm="1">
        <f t="array" aca="1" ref="E12" ca="1">_xll.PsiBernoulli($B$2)</f>
        <v>#VALUE!</v>
      </c>
      <c r="F12" s="8" t="e" vm="1">
        <f t="shared" ca="1" si="2"/>
        <v>#VALUE!</v>
      </c>
      <c r="G12" s="8" t="e" vm="1">
        <f t="shared" ca="1" si="0"/>
        <v>#VALUE!</v>
      </c>
    </row>
    <row r="13" spans="1:7" x14ac:dyDescent="0.3">
      <c r="A13" s="8">
        <v>8</v>
      </c>
      <c r="B13" s="8">
        <v>99</v>
      </c>
      <c r="C13" s="9">
        <f t="shared" si="1"/>
        <v>24.75</v>
      </c>
      <c r="D13" s="8" t="e" cm="1" vm="1">
        <f t="array" aca="1" ref="D13" ca="1">_xll.PsiNormal(B13,C13)</f>
        <v>#VALUE!</v>
      </c>
      <c r="E13" s="8" t="e" cm="1" vm="1">
        <f t="array" aca="1" ref="E13" ca="1">_xll.PsiBernoulli($B$2)</f>
        <v>#VALUE!</v>
      </c>
      <c r="F13" s="8" t="e" vm="1">
        <f t="shared" ca="1" si="2"/>
        <v>#VALUE!</v>
      </c>
      <c r="G13" s="8" t="e" vm="1">
        <f t="shared" ca="1" si="0"/>
        <v>#VALUE!</v>
      </c>
    </row>
    <row r="14" spans="1:7" x14ac:dyDescent="0.3">
      <c r="A14" s="8">
        <v>9</v>
      </c>
      <c r="B14" s="8">
        <v>103</v>
      </c>
      <c r="C14" s="9">
        <f t="shared" si="1"/>
        <v>25.75</v>
      </c>
      <c r="D14" s="8" t="e" cm="1" vm="1">
        <f t="array" aca="1" ref="D14" ca="1">_xll.PsiNormal(B14,C14)</f>
        <v>#VALUE!</v>
      </c>
      <c r="E14" s="8" t="e" cm="1" vm="1">
        <f t="array" aca="1" ref="E14" ca="1">_xll.PsiBernoulli($B$2)</f>
        <v>#VALUE!</v>
      </c>
      <c r="F14" s="8" t="e" vm="1">
        <f t="shared" ca="1" si="2"/>
        <v>#VALUE!</v>
      </c>
      <c r="G14" s="8" t="e" vm="1">
        <f t="shared" ca="1" si="0"/>
        <v>#VALUE!</v>
      </c>
    </row>
    <row r="15" spans="1:7" x14ac:dyDescent="0.3">
      <c r="A15" s="8">
        <v>10</v>
      </c>
      <c r="B15" s="8">
        <v>106</v>
      </c>
      <c r="C15" s="9">
        <f t="shared" si="1"/>
        <v>26.5</v>
      </c>
      <c r="D15" s="8" t="e" cm="1" vm="1">
        <f t="array" aca="1" ref="D15" ca="1">_xll.PsiNormal(B15,C15)</f>
        <v>#VALUE!</v>
      </c>
      <c r="E15" s="8" t="e" cm="1" vm="1">
        <f t="array" aca="1" ref="E15" ca="1">_xll.PsiBernoulli($B$2)</f>
        <v>#VALUE!</v>
      </c>
      <c r="F15" s="8" t="e" vm="1">
        <f t="shared" ca="1" si="2"/>
        <v>#VALUE!</v>
      </c>
      <c r="G15" s="8" t="e" vm="1">
        <f t="shared" ca="1" si="0"/>
        <v>#VALUE!</v>
      </c>
    </row>
    <row r="16" spans="1:7" x14ac:dyDescent="0.3">
      <c r="A16" s="8">
        <v>11</v>
      </c>
      <c r="B16" s="8">
        <v>111</v>
      </c>
      <c r="C16" s="9">
        <f t="shared" si="1"/>
        <v>27.75</v>
      </c>
      <c r="D16" s="8" t="e" cm="1" vm="1">
        <f t="array" aca="1" ref="D16" ca="1">_xll.PsiNormal(B16,C16)</f>
        <v>#VALUE!</v>
      </c>
      <c r="E16" s="8" t="e" cm="1" vm="1">
        <f t="array" aca="1" ref="E16" ca="1">_xll.PsiBernoulli($B$2)</f>
        <v>#VALUE!</v>
      </c>
      <c r="F16" s="8" t="e" vm="1">
        <f t="shared" ca="1" si="2"/>
        <v>#VALUE!</v>
      </c>
      <c r="G16" s="8" t="e" vm="1">
        <f t="shared" ca="1" si="0"/>
        <v>#VALUE!</v>
      </c>
    </row>
    <row r="17" spans="1:7" x14ac:dyDescent="0.3">
      <c r="A17" s="8">
        <v>12</v>
      </c>
      <c r="B17" s="8">
        <v>116</v>
      </c>
      <c r="C17" s="9">
        <f t="shared" si="1"/>
        <v>29</v>
      </c>
      <c r="D17" s="8" t="e" cm="1" vm="1">
        <f t="array" aca="1" ref="D17" ca="1">_xll.PsiNormal(B17,C17)</f>
        <v>#VALUE!</v>
      </c>
      <c r="E17" s="8" t="e" cm="1" vm="1">
        <f t="array" aca="1" ref="E17" ca="1">_xll.PsiBernoulli($B$2)</f>
        <v>#VALUE!</v>
      </c>
      <c r="F17" s="8" t="e" vm="1">
        <f t="shared" ca="1" si="2"/>
        <v>#VALUE!</v>
      </c>
      <c r="G17" s="8" t="e" vm="1">
        <f t="shared" ca="1" si="0"/>
        <v>#VALUE!</v>
      </c>
    </row>
    <row r="18" spans="1:7" x14ac:dyDescent="0.3">
      <c r="A18" s="8">
        <v>13</v>
      </c>
      <c r="B18" s="8">
        <v>120</v>
      </c>
      <c r="C18" s="9">
        <f t="shared" si="1"/>
        <v>30</v>
      </c>
      <c r="D18" s="8" t="e" cm="1" vm="1">
        <f t="array" aca="1" ref="D18" ca="1">_xll.PsiNormal(B18,C18)</f>
        <v>#VALUE!</v>
      </c>
      <c r="E18" s="8" t="e" cm="1" vm="1">
        <f t="array" aca="1" ref="E18" ca="1">_xll.PsiBernoulli($B$2)</f>
        <v>#VALUE!</v>
      </c>
      <c r="F18" s="8" t="e" vm="1">
        <f t="shared" ca="1" si="2"/>
        <v>#VALUE!</v>
      </c>
      <c r="G18" s="8" t="e" vm="1">
        <f t="shared" ca="1" si="0"/>
        <v>#VALUE!</v>
      </c>
    </row>
    <row r="19" spans="1:7" x14ac:dyDescent="0.3">
      <c r="A19" s="8">
        <v>14</v>
      </c>
      <c r="B19" s="8">
        <v>124</v>
      </c>
      <c r="C19" s="9">
        <f t="shared" si="1"/>
        <v>31</v>
      </c>
      <c r="D19" s="8" t="e" cm="1" vm="1">
        <f t="array" aca="1" ref="D19" ca="1">_xll.PsiNormal(B19,C19)</f>
        <v>#VALUE!</v>
      </c>
      <c r="E19" s="8" t="e" cm="1" vm="1">
        <f t="array" aca="1" ref="E19" ca="1">_xll.PsiBernoulli($B$2)</f>
        <v>#VALUE!</v>
      </c>
      <c r="F19" s="8" t="e" vm="1">
        <f t="shared" ca="1" si="2"/>
        <v>#VALUE!</v>
      </c>
      <c r="G19" s="8" t="e" vm="1">
        <f t="shared" ca="1" si="0"/>
        <v>#VALUE!</v>
      </c>
    </row>
    <row r="20" spans="1:7" x14ac:dyDescent="0.3">
      <c r="A20" s="8">
        <v>15</v>
      </c>
      <c r="B20" s="8">
        <v>130</v>
      </c>
      <c r="C20" s="9">
        <f t="shared" si="1"/>
        <v>32.5</v>
      </c>
      <c r="D20" s="8" t="e" cm="1" vm="1">
        <f t="array" aca="1" ref="D20" ca="1">_xll.PsiNormal(B20,C20)</f>
        <v>#VALUE!</v>
      </c>
      <c r="E20" s="8" t="e" cm="1" vm="1">
        <f t="array" aca="1" ref="E20" ca="1">_xll.PsiBernoulli($B$2)</f>
        <v>#VALUE!</v>
      </c>
      <c r="F20" s="8" t="e" vm="1">
        <f t="shared" ca="1" si="2"/>
        <v>#VALUE!</v>
      </c>
      <c r="G20" s="8" t="e" vm="1">
        <f t="shared" ca="1" si="0"/>
        <v>#VALUE!</v>
      </c>
    </row>
    <row r="21" spans="1:7" x14ac:dyDescent="0.3">
      <c r="A21" s="8">
        <v>16</v>
      </c>
      <c r="B21" s="8">
        <v>137</v>
      </c>
      <c r="C21" s="9">
        <f t="shared" si="1"/>
        <v>34.25</v>
      </c>
      <c r="D21" s="8" t="e" cm="1" vm="1">
        <f t="array" aca="1" ref="D21" ca="1">_xll.PsiNormal(B21,C21)</f>
        <v>#VALUE!</v>
      </c>
      <c r="E21" s="8" t="e" cm="1" vm="1">
        <f t="array" aca="1" ref="E21" ca="1">_xll.PsiBernoulli($B$2)</f>
        <v>#VALUE!</v>
      </c>
      <c r="F21" s="8" t="e" vm="1">
        <f t="shared" ca="1" si="2"/>
        <v>#VALUE!</v>
      </c>
      <c r="G21" s="8" t="e" vm="1">
        <f t="shared" ca="1" si="0"/>
        <v>#VALUE!</v>
      </c>
    </row>
    <row r="22" spans="1:7" x14ac:dyDescent="0.3">
      <c r="A22" s="8">
        <v>17</v>
      </c>
      <c r="B22" s="8">
        <v>142</v>
      </c>
      <c r="C22" s="9">
        <f t="shared" si="1"/>
        <v>35.5</v>
      </c>
      <c r="D22" s="8" t="e" cm="1" vm="1">
        <f t="array" aca="1" ref="D22" ca="1">_xll.PsiNormal(B22,C22)</f>
        <v>#VALUE!</v>
      </c>
      <c r="E22" s="8" t="e" cm="1" vm="1">
        <f t="array" aca="1" ref="E22" ca="1">_xll.PsiBernoulli($B$2)</f>
        <v>#VALUE!</v>
      </c>
      <c r="F22" s="8" t="e" vm="1">
        <f t="shared" ca="1" si="2"/>
        <v>#VALUE!</v>
      </c>
      <c r="G22" s="8" t="e" vm="1">
        <f t="shared" ca="1" si="0"/>
        <v>#VALUE!</v>
      </c>
    </row>
    <row r="23" spans="1:7" x14ac:dyDescent="0.3">
      <c r="A23" s="8">
        <v>18</v>
      </c>
      <c r="B23" s="8">
        <v>148</v>
      </c>
      <c r="C23" s="9">
        <f t="shared" si="1"/>
        <v>37</v>
      </c>
      <c r="D23" s="8" t="e" cm="1" vm="1">
        <f t="array" aca="1" ref="D23" ca="1">_xll.PsiNormal(B23,C23)</f>
        <v>#VALUE!</v>
      </c>
      <c r="E23" s="8" t="e" cm="1" vm="1">
        <f t="array" aca="1" ref="E23" ca="1">_xll.PsiBernoulli($B$2)</f>
        <v>#VALUE!</v>
      </c>
      <c r="F23" s="8" t="e" vm="1">
        <f t="shared" ca="1" si="2"/>
        <v>#VALUE!</v>
      </c>
      <c r="G23" s="8" t="e" vm="1">
        <f t="shared" ca="1" si="0"/>
        <v>#VALUE!</v>
      </c>
    </row>
    <row r="24" spans="1:7" x14ac:dyDescent="0.3">
      <c r="A24" s="8">
        <v>19</v>
      </c>
      <c r="B24" s="8">
        <v>155</v>
      </c>
      <c r="C24" s="9">
        <f t="shared" si="1"/>
        <v>38.75</v>
      </c>
      <c r="D24" s="8" t="e" cm="1" vm="1">
        <f t="array" aca="1" ref="D24" ca="1">_xll.PsiNormal(B24,C24)</f>
        <v>#VALUE!</v>
      </c>
      <c r="E24" s="8" t="e" cm="1" vm="1">
        <f t="array" aca="1" ref="E24" ca="1">_xll.PsiBernoulli($B$2)</f>
        <v>#VALUE!</v>
      </c>
      <c r="F24" s="8" t="e" vm="1">
        <f t="shared" ca="1" si="2"/>
        <v>#VALUE!</v>
      </c>
      <c r="G24" s="8" t="e" vm="1">
        <f t="shared" ca="1" si="0"/>
        <v>#VALUE!</v>
      </c>
    </row>
    <row r="25" spans="1:7" x14ac:dyDescent="0.3">
      <c r="A25" s="8">
        <v>20</v>
      </c>
      <c r="B25" s="8">
        <v>161</v>
      </c>
      <c r="C25" s="9">
        <f t="shared" si="1"/>
        <v>40.25</v>
      </c>
      <c r="D25" s="8" t="e" cm="1" vm="1">
        <f t="array" aca="1" ref="D25" ca="1">_xll.PsiNormal(B25,C25)</f>
        <v>#VALUE!</v>
      </c>
      <c r="E25" s="8" t="e" cm="1" vm="1">
        <f t="array" aca="1" ref="E25" ca="1">_xll.PsiBernoulli($B$2)</f>
        <v>#VALUE!</v>
      </c>
      <c r="F25" s="8" t="e" vm="1">
        <f t="shared" ca="1" si="2"/>
        <v>#VALUE!</v>
      </c>
      <c r="G25" s="8" t="e" vm="1">
        <f t="shared" ca="1" si="0"/>
        <v>#VALUE!</v>
      </c>
    </row>
    <row r="26" spans="1:7" x14ac:dyDescent="0.3">
      <c r="A26" s="2"/>
      <c r="B26" s="2"/>
      <c r="C26" s="2"/>
      <c r="D26" s="4"/>
      <c r="E26" s="4"/>
      <c r="F26" s="8" t="s">
        <v>9</v>
      </c>
      <c r="G26" s="22" t="e" cm="1" vm="1">
        <f t="array" aca="1" ref="G26" ca="1">NPV(B3,G6:G25) +_xll.PsiOutput()</f>
        <v>#VALUE!</v>
      </c>
    </row>
    <row r="29" spans="1:7" x14ac:dyDescent="0.3">
      <c r="E29" s="23" t="s">
        <v>15</v>
      </c>
      <c r="F29" s="23"/>
    </row>
    <row r="30" spans="1:7" x14ac:dyDescent="0.3">
      <c r="E30" s="24" t="s">
        <v>16</v>
      </c>
      <c r="F30" s="24" t="s">
        <v>17</v>
      </c>
    </row>
    <row r="31" spans="1:7" x14ac:dyDescent="0.3">
      <c r="E31" s="24">
        <v>0.8</v>
      </c>
      <c r="F31" s="26">
        <v>115</v>
      </c>
    </row>
    <row r="32" spans="1:7" x14ac:dyDescent="0.3">
      <c r="E32" s="24">
        <v>0.85</v>
      </c>
      <c r="F32" s="26">
        <v>182</v>
      </c>
    </row>
    <row r="33" spans="5:6" x14ac:dyDescent="0.3">
      <c r="E33" s="24">
        <v>0.9</v>
      </c>
      <c r="F33" s="26">
        <v>269</v>
      </c>
    </row>
    <row r="34" spans="5:6" x14ac:dyDescent="0.3">
      <c r="E34" s="24">
        <v>0.95</v>
      </c>
      <c r="F34" s="26">
        <v>358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 14#5 a,b,c,d</vt:lpstr>
      <vt:lpstr>Chap 14#13 a,b,c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Agrawal</dc:creator>
  <cp:lastModifiedBy>Darsh Agrawal</cp:lastModifiedBy>
  <dcterms:created xsi:type="dcterms:W3CDTF">2022-04-06T06:31:43Z</dcterms:created>
  <dcterms:modified xsi:type="dcterms:W3CDTF">2022-04-06T21:12:36Z</dcterms:modified>
</cp:coreProperties>
</file>