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candlepattern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R51" i="1" l="1"/>
  <c r="AO51" i="1"/>
  <c r="AA51" i="1"/>
  <c r="Z51" i="1"/>
  <c r="Y51" i="1"/>
  <c r="AB51" i="1" s="1"/>
  <c r="R51" i="1"/>
  <c r="H51" i="1"/>
  <c r="AR50" i="1"/>
  <c r="AQ50" i="1"/>
  <c r="AO50" i="1"/>
  <c r="Z50" i="1"/>
  <c r="Y50" i="1"/>
  <c r="H50" i="1"/>
  <c r="AU49" i="1"/>
  <c r="AR49" i="1"/>
  <c r="AQ49" i="1"/>
  <c r="AP49" i="1"/>
  <c r="AO49" i="1"/>
  <c r="Y49" i="1"/>
  <c r="K49" i="1"/>
  <c r="J49" i="1"/>
  <c r="H49" i="1"/>
  <c r="AV49" i="1" s="1"/>
  <c r="AO48" i="1"/>
  <c r="AB48" i="1"/>
  <c r="AA48" i="1"/>
  <c r="Y48" i="1"/>
  <c r="Z48" i="1" s="1"/>
  <c r="N48" i="1"/>
  <c r="K48" i="1"/>
  <c r="J48" i="1"/>
  <c r="I48" i="1"/>
  <c r="H48" i="1"/>
  <c r="AO47" i="1"/>
  <c r="AA47" i="1"/>
  <c r="Z47" i="1"/>
  <c r="Y47" i="1"/>
  <c r="AB47" i="1" s="1"/>
  <c r="H47" i="1"/>
  <c r="AU46" i="1"/>
  <c r="AR46" i="1"/>
  <c r="AQ46" i="1"/>
  <c r="AO46" i="1"/>
  <c r="Z46" i="1"/>
  <c r="Y46" i="1"/>
  <c r="H46" i="1"/>
  <c r="AU45" i="1"/>
  <c r="AQ45" i="1"/>
  <c r="AP45" i="1"/>
  <c r="AO45" i="1"/>
  <c r="AV45" i="1" s="1"/>
  <c r="AB45" i="1"/>
  <c r="Y45" i="1"/>
  <c r="K45" i="1"/>
  <c r="J45" i="1"/>
  <c r="N45" i="1" s="1"/>
  <c r="H45" i="1"/>
  <c r="I45" i="1" s="1"/>
  <c r="AP44" i="1"/>
  <c r="AT44" i="1" s="1"/>
  <c r="AO44" i="1"/>
  <c r="AF44" i="1"/>
  <c r="AB44" i="1"/>
  <c r="AA44" i="1"/>
  <c r="Y44" i="1"/>
  <c r="Z44" i="1" s="1"/>
  <c r="Q44" i="1"/>
  <c r="M44" i="1"/>
  <c r="J44" i="1"/>
  <c r="I44" i="1"/>
  <c r="H44" i="1"/>
  <c r="K44" i="1" s="1"/>
  <c r="AO43" i="1"/>
  <c r="AA43" i="1"/>
  <c r="Z43" i="1"/>
  <c r="Y43" i="1"/>
  <c r="AB43" i="1" s="1"/>
  <c r="H43" i="1"/>
  <c r="AU42" i="1"/>
  <c r="AR42" i="1"/>
  <c r="AQ42" i="1"/>
  <c r="AP42" i="1"/>
  <c r="AO42" i="1"/>
  <c r="Y42" i="1"/>
  <c r="K42" i="1"/>
  <c r="H42" i="1"/>
  <c r="AU41" i="1"/>
  <c r="AQ41" i="1"/>
  <c r="AP41" i="1"/>
  <c r="AO41" i="1"/>
  <c r="AV41" i="1" s="1"/>
  <c r="Y41" i="1"/>
  <c r="K41" i="1"/>
  <c r="J41" i="1"/>
  <c r="H41" i="1"/>
  <c r="I41" i="1" s="1"/>
  <c r="AO40" i="1"/>
  <c r="AE40" i="1"/>
  <c r="AB40" i="1"/>
  <c r="AA40" i="1"/>
  <c r="Y40" i="1"/>
  <c r="Z40" i="1" s="1"/>
  <c r="J40" i="1"/>
  <c r="I40" i="1"/>
  <c r="H40" i="1"/>
  <c r="K40" i="1" s="1"/>
  <c r="AV39" i="1"/>
  <c r="AR39" i="1"/>
  <c r="AO39" i="1"/>
  <c r="Y39" i="1"/>
  <c r="K39" i="1"/>
  <c r="J39" i="1"/>
  <c r="I39" i="1"/>
  <c r="H39" i="1"/>
  <c r="AR38" i="1"/>
  <c r="AP38" i="1"/>
  <c r="AO38" i="1"/>
  <c r="AB38" i="1"/>
  <c r="AA38" i="1"/>
  <c r="Z38" i="1"/>
  <c r="Y38" i="1"/>
  <c r="H38" i="1"/>
  <c r="AU37" i="1"/>
  <c r="AQ37" i="1"/>
  <c r="AO37" i="1"/>
  <c r="Y37" i="1"/>
  <c r="O37" i="1"/>
  <c r="K37" i="1"/>
  <c r="I37" i="1"/>
  <c r="H37" i="1"/>
  <c r="J37" i="1" s="1"/>
  <c r="AV36" i="1"/>
  <c r="AR36" i="1"/>
  <c r="AQ36" i="1"/>
  <c r="AP36" i="1"/>
  <c r="AO36" i="1"/>
  <c r="AB36" i="1"/>
  <c r="Z36" i="1"/>
  <c r="Y36" i="1"/>
  <c r="AA36" i="1" s="1"/>
  <c r="R36" i="1"/>
  <c r="J36" i="1"/>
  <c r="H36" i="1"/>
  <c r="AO35" i="1"/>
  <c r="AA35" i="1"/>
  <c r="Y35" i="1"/>
  <c r="Q35" i="1"/>
  <c r="M35" i="1"/>
  <c r="K35" i="1"/>
  <c r="J35" i="1"/>
  <c r="N35" i="1" s="1"/>
  <c r="I35" i="1"/>
  <c r="H35" i="1"/>
  <c r="AV34" i="1"/>
  <c r="AR34" i="1"/>
  <c r="AP34" i="1"/>
  <c r="AO34" i="1"/>
  <c r="AU34" i="1" s="1"/>
  <c r="AB34" i="1"/>
  <c r="AA34" i="1"/>
  <c r="Z34" i="1"/>
  <c r="Y34" i="1"/>
  <c r="R34" i="1"/>
  <c r="J34" i="1"/>
  <c r="H34" i="1"/>
  <c r="AO33" i="1"/>
  <c r="AA33" i="1"/>
  <c r="Y33" i="1"/>
  <c r="M33" i="1"/>
  <c r="K33" i="1"/>
  <c r="I33" i="1"/>
  <c r="H33" i="1"/>
  <c r="J33" i="1" s="1"/>
  <c r="AR32" i="1"/>
  <c r="AQ32" i="1"/>
  <c r="AP32" i="1"/>
  <c r="AO32" i="1"/>
  <c r="Y32" i="1"/>
  <c r="H32" i="1"/>
  <c r="AO31" i="1"/>
  <c r="AA31" i="1"/>
  <c r="Y31" i="1"/>
  <c r="Z31" i="1" s="1"/>
  <c r="H31" i="1"/>
  <c r="AU30" i="1"/>
  <c r="AQ30" i="1"/>
  <c r="AO30" i="1"/>
  <c r="Y30" i="1"/>
  <c r="K30" i="1"/>
  <c r="L30" i="1" s="1"/>
  <c r="J30" i="1"/>
  <c r="I30" i="1"/>
  <c r="H30" i="1"/>
  <c r="AR29" i="1"/>
  <c r="AP29" i="1"/>
  <c r="AO29" i="1"/>
  <c r="AB29" i="1"/>
  <c r="AA29" i="1"/>
  <c r="Z29" i="1"/>
  <c r="Y29" i="1"/>
  <c r="H29" i="1"/>
  <c r="AU28" i="1"/>
  <c r="AQ28" i="1"/>
  <c r="AO28" i="1"/>
  <c r="Y28" i="1"/>
  <c r="K28" i="1"/>
  <c r="L28" i="1" s="1"/>
  <c r="I28" i="1"/>
  <c r="H28" i="1"/>
  <c r="J28" i="1" s="1"/>
  <c r="AV27" i="1"/>
  <c r="AR27" i="1"/>
  <c r="AQ27" i="1"/>
  <c r="AP27" i="1"/>
  <c r="AO27" i="1"/>
  <c r="AB27" i="1"/>
  <c r="Z27" i="1"/>
  <c r="Y27" i="1"/>
  <c r="AA27" i="1" s="1"/>
  <c r="R27" i="1"/>
  <c r="J27" i="1"/>
  <c r="H27" i="1"/>
  <c r="AO26" i="1"/>
  <c r="AA26" i="1"/>
  <c r="Y26" i="1"/>
  <c r="Q26" i="1"/>
  <c r="M26" i="1"/>
  <c r="K26" i="1"/>
  <c r="L26" i="1" s="1"/>
  <c r="J26" i="1"/>
  <c r="N26" i="1" s="1"/>
  <c r="I26" i="1"/>
  <c r="H26" i="1"/>
  <c r="AV25" i="1"/>
  <c r="AR25" i="1"/>
  <c r="AP25" i="1"/>
  <c r="AO25" i="1"/>
  <c r="AB25" i="1"/>
  <c r="AA25" i="1"/>
  <c r="Z25" i="1"/>
  <c r="Y25" i="1"/>
  <c r="R25" i="1"/>
  <c r="J25" i="1"/>
  <c r="H25" i="1"/>
  <c r="AO24" i="1"/>
  <c r="AA24" i="1"/>
  <c r="Y24" i="1"/>
  <c r="Q24" i="1"/>
  <c r="K24" i="1"/>
  <c r="I24" i="1"/>
  <c r="H24" i="1"/>
  <c r="J24" i="1" s="1"/>
  <c r="AR23" i="1"/>
  <c r="AQ23" i="1"/>
  <c r="AP23" i="1"/>
  <c r="AO23" i="1"/>
  <c r="AB23" i="1"/>
  <c r="Z23" i="1"/>
  <c r="Y23" i="1"/>
  <c r="AA23" i="1" s="1"/>
  <c r="H23" i="1"/>
  <c r="AU22" i="1"/>
  <c r="AQ22" i="1"/>
  <c r="AO22" i="1"/>
  <c r="Y22" i="1"/>
  <c r="K22" i="1"/>
  <c r="J22" i="1"/>
  <c r="I22" i="1"/>
  <c r="H22" i="1"/>
  <c r="AR21" i="1"/>
  <c r="AP21" i="1"/>
  <c r="AO21" i="1"/>
  <c r="AB21" i="1"/>
  <c r="AA21" i="1"/>
  <c r="Z21" i="1"/>
  <c r="Y21" i="1"/>
  <c r="H21" i="1"/>
  <c r="AU20" i="1"/>
  <c r="AQ20" i="1"/>
  <c r="AO20" i="1"/>
  <c r="Y20" i="1"/>
  <c r="O20" i="1"/>
  <c r="K20" i="1"/>
  <c r="I20" i="1"/>
  <c r="H20" i="1"/>
  <c r="J20" i="1" s="1"/>
  <c r="N20" i="1" s="1"/>
  <c r="AV19" i="1"/>
  <c r="AR19" i="1"/>
  <c r="AQ19" i="1"/>
  <c r="AP19" i="1"/>
  <c r="AO19" i="1"/>
  <c r="AB19" i="1"/>
  <c r="Z19" i="1"/>
  <c r="Y19" i="1"/>
  <c r="AA19" i="1" s="1"/>
  <c r="R19" i="1"/>
  <c r="J19" i="1"/>
  <c r="H19" i="1"/>
  <c r="AO18" i="1"/>
  <c r="AA18" i="1"/>
  <c r="Y18" i="1"/>
  <c r="Q18" i="1"/>
  <c r="M18" i="1"/>
  <c r="K18" i="1"/>
  <c r="J18" i="1"/>
  <c r="N18" i="1" s="1"/>
  <c r="I18" i="1"/>
  <c r="H18" i="1"/>
  <c r="AV17" i="1"/>
  <c r="AR17" i="1"/>
  <c r="AP17" i="1"/>
  <c r="AO17" i="1"/>
  <c r="AB17" i="1"/>
  <c r="AA17" i="1"/>
  <c r="Z17" i="1"/>
  <c r="Y17" i="1"/>
  <c r="R17" i="1"/>
  <c r="J17" i="1"/>
  <c r="H17" i="1"/>
  <c r="AO16" i="1"/>
  <c r="AA16" i="1"/>
  <c r="Y16" i="1"/>
  <c r="M16" i="1"/>
  <c r="K16" i="1"/>
  <c r="I16" i="1"/>
  <c r="H16" i="1"/>
  <c r="J16" i="1" s="1"/>
  <c r="AR15" i="1"/>
  <c r="AQ15" i="1"/>
  <c r="AP15" i="1"/>
  <c r="AO15" i="1"/>
  <c r="AB15" i="1"/>
  <c r="Z15" i="1"/>
  <c r="Y15" i="1"/>
  <c r="AA15" i="1" s="1"/>
  <c r="H15" i="1"/>
  <c r="AU14" i="1"/>
  <c r="AQ14" i="1"/>
  <c r="AO14" i="1"/>
  <c r="Y14" i="1"/>
  <c r="K14" i="1"/>
  <c r="R13" i="1" s="1"/>
  <c r="J14" i="1"/>
  <c r="I14" i="1"/>
  <c r="H14" i="1"/>
  <c r="AR13" i="1"/>
  <c r="AP13" i="1"/>
  <c r="AO13" i="1"/>
  <c r="AB13" i="1"/>
  <c r="Z13" i="1"/>
  <c r="Y13" i="1"/>
  <c r="AA13" i="1" s="1"/>
  <c r="J13" i="1"/>
  <c r="H13" i="1"/>
  <c r="AR12" i="1"/>
  <c r="AQ12" i="1"/>
  <c r="AP12" i="1"/>
  <c r="AO12" i="1"/>
  <c r="AB12" i="1"/>
  <c r="Z12" i="1"/>
  <c r="Y12" i="1"/>
  <c r="AA12" i="1" s="1"/>
  <c r="J12" i="1"/>
  <c r="H12" i="1"/>
  <c r="AO11" i="1"/>
  <c r="AU11" i="1" s="1"/>
  <c r="AA11" i="1"/>
  <c r="Y11" i="1"/>
  <c r="Q11" i="1"/>
  <c r="M11" i="1"/>
  <c r="K11" i="1"/>
  <c r="L11" i="1" s="1"/>
  <c r="J11" i="1"/>
  <c r="N11" i="1" s="1"/>
  <c r="I11" i="1"/>
  <c r="H11" i="1"/>
  <c r="AV10" i="1"/>
  <c r="AR10" i="1"/>
  <c r="AP10" i="1"/>
  <c r="AO10" i="1"/>
  <c r="AB10" i="1"/>
  <c r="AA10" i="1"/>
  <c r="Z10" i="1"/>
  <c r="Y10" i="1"/>
  <c r="R10" i="1"/>
  <c r="J10" i="1"/>
  <c r="H10" i="1"/>
  <c r="AO9" i="1"/>
  <c r="AU9" i="1" s="1"/>
  <c r="AA9" i="1"/>
  <c r="Y9" i="1"/>
  <c r="M9" i="1"/>
  <c r="K9" i="1"/>
  <c r="I9" i="1"/>
  <c r="H9" i="1"/>
  <c r="J9" i="1" s="1"/>
  <c r="AR8" i="1"/>
  <c r="AQ8" i="1"/>
  <c r="AP8" i="1"/>
  <c r="AO8" i="1"/>
  <c r="AB8" i="1"/>
  <c r="Z8" i="1"/>
  <c r="Y8" i="1"/>
  <c r="AA8" i="1" s="1"/>
  <c r="H8" i="1"/>
  <c r="AU7" i="1"/>
  <c r="AQ7" i="1"/>
  <c r="AO7" i="1"/>
  <c r="Y7" i="1"/>
  <c r="K7" i="1"/>
  <c r="L7" i="1" s="1"/>
  <c r="J7" i="1"/>
  <c r="I7" i="1"/>
  <c r="H7" i="1"/>
  <c r="AR6" i="1"/>
  <c r="AP6" i="1"/>
  <c r="AO6" i="1"/>
  <c r="AB6" i="1"/>
  <c r="AA6" i="1"/>
  <c r="Z6" i="1"/>
  <c r="Y6" i="1"/>
  <c r="H6" i="1"/>
  <c r="AU5" i="1"/>
  <c r="AQ5" i="1"/>
  <c r="AO5" i="1"/>
  <c r="Y5" i="1"/>
  <c r="K5" i="1"/>
  <c r="L5" i="1" s="1"/>
  <c r="I5" i="1"/>
  <c r="H5" i="1"/>
  <c r="J5" i="1" s="1"/>
  <c r="AV4" i="1"/>
  <c r="AR4" i="1"/>
  <c r="AQ4" i="1"/>
  <c r="AP4" i="1"/>
  <c r="AO4" i="1"/>
  <c r="AB4" i="1"/>
  <c r="Z4" i="1"/>
  <c r="Y4" i="1"/>
  <c r="AA4" i="1" s="1"/>
  <c r="R4" i="1"/>
  <c r="J4" i="1"/>
  <c r="H4" i="1"/>
  <c r="AO3" i="1"/>
  <c r="AA3" i="1"/>
  <c r="Y3" i="1"/>
  <c r="Q3" i="1"/>
  <c r="M3" i="1"/>
  <c r="K3" i="1"/>
  <c r="J3" i="1"/>
  <c r="N3" i="1" s="1"/>
  <c r="I3" i="1"/>
  <c r="H3" i="1"/>
  <c r="AV2" i="1"/>
  <c r="AR2" i="1"/>
  <c r="AP2" i="1"/>
  <c r="AO2" i="1"/>
  <c r="AB2" i="1"/>
  <c r="AA2" i="1"/>
  <c r="Z2" i="1"/>
  <c r="Y2" i="1"/>
  <c r="R2" i="1"/>
  <c r="J2" i="1"/>
  <c r="H2" i="1"/>
  <c r="AH19" i="1" l="1"/>
  <c r="AT2" i="1"/>
  <c r="AP3" i="1"/>
  <c r="AS3" i="1" s="1"/>
  <c r="AV3" i="1"/>
  <c r="AR3" i="1"/>
  <c r="N5" i="1"/>
  <c r="O5" i="1"/>
  <c r="I6" i="1"/>
  <c r="AX6" i="1" s="1"/>
  <c r="K6" i="1"/>
  <c r="AT6" i="1"/>
  <c r="P7" i="1"/>
  <c r="O7" i="1"/>
  <c r="AU8" i="1"/>
  <c r="K8" i="1"/>
  <c r="I8" i="1"/>
  <c r="P9" i="1"/>
  <c r="Q9" i="1"/>
  <c r="AS9" i="1"/>
  <c r="O12" i="1"/>
  <c r="P14" i="1"/>
  <c r="Q14" i="1"/>
  <c r="AB14" i="1"/>
  <c r="Z14" i="1"/>
  <c r="AA14" i="1"/>
  <c r="P16" i="1"/>
  <c r="AF16" i="1"/>
  <c r="R15" i="1"/>
  <c r="AX17" i="1"/>
  <c r="AP18" i="1"/>
  <c r="AW18" i="1" s="1"/>
  <c r="AV18" i="1"/>
  <c r="AR18" i="1"/>
  <c r="AQ18" i="1"/>
  <c r="AU18" i="1"/>
  <c r="L22" i="1"/>
  <c r="M22" i="1"/>
  <c r="AU23" i="1"/>
  <c r="K23" i="1"/>
  <c r="I23" i="1"/>
  <c r="AV23" i="1"/>
  <c r="J23" i="1"/>
  <c r="AH23" i="1"/>
  <c r="P24" i="1"/>
  <c r="R23" i="1"/>
  <c r="M24" i="1"/>
  <c r="I2" i="1"/>
  <c r="AH2" i="1" s="1"/>
  <c r="K2" i="1"/>
  <c r="N2" i="1" s="1"/>
  <c r="AF3" i="1"/>
  <c r="P3" i="1"/>
  <c r="O3" i="1"/>
  <c r="AC3" i="1"/>
  <c r="AQ3" i="1"/>
  <c r="AU4" i="1"/>
  <c r="K4" i="1"/>
  <c r="I4" i="1"/>
  <c r="P5" i="1"/>
  <c r="Q5" i="1"/>
  <c r="J6" i="1"/>
  <c r="R6" i="1"/>
  <c r="AW6" i="1"/>
  <c r="AV6" i="1"/>
  <c r="N7" i="1"/>
  <c r="Q7" i="1"/>
  <c r="J8" i="1"/>
  <c r="R8" i="1"/>
  <c r="AV8" i="1"/>
  <c r="L9" i="1"/>
  <c r="Z9" i="1"/>
  <c r="AH9" i="1" s="1"/>
  <c r="AB9" i="1"/>
  <c r="AG9" i="1"/>
  <c r="AB11" i="1"/>
  <c r="Z11" i="1"/>
  <c r="AD11" i="1" s="1"/>
  <c r="AW15" i="1"/>
  <c r="AX19" i="1"/>
  <c r="Z20" i="1"/>
  <c r="AB20" i="1"/>
  <c r="AA20" i="1"/>
  <c r="O22" i="1"/>
  <c r="AX27" i="1"/>
  <c r="AH36" i="1"/>
  <c r="O2" i="1"/>
  <c r="O4" i="1"/>
  <c r="Z5" i="1"/>
  <c r="AD5" i="1" s="1"/>
  <c r="AB5" i="1"/>
  <c r="AB7" i="1"/>
  <c r="Z7" i="1"/>
  <c r="AD7" i="1" s="1"/>
  <c r="AV9" i="1"/>
  <c r="AR9" i="1"/>
  <c r="AT9" i="1"/>
  <c r="AP9" i="1"/>
  <c r="AX9" i="1" s="1"/>
  <c r="AW9" i="1"/>
  <c r="AT11" i="1"/>
  <c r="AP11" i="1"/>
  <c r="AS11" i="1" s="1"/>
  <c r="AV11" i="1"/>
  <c r="AR11" i="1"/>
  <c r="AW11" i="1"/>
  <c r="L14" i="1"/>
  <c r="M14" i="1"/>
  <c r="AU15" i="1"/>
  <c r="K15" i="1"/>
  <c r="I15" i="1"/>
  <c r="AV15" i="1"/>
  <c r="J15" i="1"/>
  <c r="AX15" i="1"/>
  <c r="AD22" i="1"/>
  <c r="P22" i="1"/>
  <c r="Q22" i="1"/>
  <c r="R21" i="1"/>
  <c r="AB22" i="1"/>
  <c r="Z22" i="1"/>
  <c r="AH22" i="1" s="1"/>
  <c r="AA22" i="1"/>
  <c r="AW23" i="1"/>
  <c r="AX29" i="1"/>
  <c r="L3" i="1"/>
  <c r="AB3" i="1"/>
  <c r="Z3" i="1"/>
  <c r="AG3" i="1"/>
  <c r="AU3" i="1"/>
  <c r="M5" i="1"/>
  <c r="AA5" i="1"/>
  <c r="AV5" i="1"/>
  <c r="AR5" i="1"/>
  <c r="AX5" i="1"/>
  <c r="AP5" i="1"/>
  <c r="AS5" i="1" s="1"/>
  <c r="M7" i="1"/>
  <c r="AA7" i="1"/>
  <c r="AP7" i="1"/>
  <c r="AS7" i="1" s="1"/>
  <c r="AV7" i="1"/>
  <c r="AR7" i="1"/>
  <c r="N9" i="1"/>
  <c r="O9" i="1"/>
  <c r="AC9" i="1"/>
  <c r="AQ9" i="1"/>
  <c r="I10" i="1"/>
  <c r="K10" i="1"/>
  <c r="P11" i="1"/>
  <c r="O11" i="1"/>
  <c r="AQ11" i="1"/>
  <c r="AU12" i="1"/>
  <c r="K12" i="1"/>
  <c r="I12" i="1"/>
  <c r="AT12" i="1" s="1"/>
  <c r="O14" i="1"/>
  <c r="Q16" i="1"/>
  <c r="AV16" i="1"/>
  <c r="AR16" i="1"/>
  <c r="AX16" i="1"/>
  <c r="AT16" i="1"/>
  <c r="AP16" i="1"/>
  <c r="AQ16" i="1"/>
  <c r="AU16" i="1"/>
  <c r="AH17" i="1"/>
  <c r="L20" i="1"/>
  <c r="M20" i="1"/>
  <c r="I21" i="1"/>
  <c r="K21" i="1"/>
  <c r="AV21" i="1"/>
  <c r="J21" i="1"/>
  <c r="AC22" i="1"/>
  <c r="AW25" i="1"/>
  <c r="AV24" i="1"/>
  <c r="AR24" i="1"/>
  <c r="AP24" i="1"/>
  <c r="AX24" i="1" s="1"/>
  <c r="AP26" i="1"/>
  <c r="AX26" i="1" s="1"/>
  <c r="AV26" i="1"/>
  <c r="AR26" i="1"/>
  <c r="N28" i="1"/>
  <c r="O28" i="1"/>
  <c r="I29" i="1"/>
  <c r="K29" i="1"/>
  <c r="AT29" i="1"/>
  <c r="P30" i="1"/>
  <c r="O30" i="1"/>
  <c r="K31" i="1"/>
  <c r="I31" i="1"/>
  <c r="P33" i="1"/>
  <c r="R32" i="1"/>
  <c r="AV35" i="1"/>
  <c r="AR35" i="1"/>
  <c r="AX35" i="1"/>
  <c r="AP35" i="1"/>
  <c r="AS35" i="1" s="1"/>
  <c r="AQ35" i="1"/>
  <c r="AU35" i="1"/>
  <c r="L39" i="1"/>
  <c r="M39" i="1"/>
  <c r="L40" i="1"/>
  <c r="M40" i="1"/>
  <c r="L41" i="1"/>
  <c r="M41" i="1"/>
  <c r="N41" i="1"/>
  <c r="O41" i="1"/>
  <c r="AQ2" i="1"/>
  <c r="AU2" i="1"/>
  <c r="AS4" i="1"/>
  <c r="AQ6" i="1"/>
  <c r="AU6" i="1"/>
  <c r="AQ10" i="1"/>
  <c r="AU10" i="1"/>
  <c r="AV12" i="1"/>
  <c r="AS12" i="1"/>
  <c r="I13" i="1"/>
  <c r="AT13" i="1" s="1"/>
  <c r="K13" i="1"/>
  <c r="N13" i="1" s="1"/>
  <c r="AV13" i="1"/>
  <c r="N14" i="1"/>
  <c r="L16" i="1"/>
  <c r="Z16" i="1"/>
  <c r="AB16" i="1"/>
  <c r="L18" i="1"/>
  <c r="AB18" i="1"/>
  <c r="Z18" i="1"/>
  <c r="AV20" i="1"/>
  <c r="AR20" i="1"/>
  <c r="AP20" i="1"/>
  <c r="AS20" i="1" s="1"/>
  <c r="AP22" i="1"/>
  <c r="AS22" i="1" s="1"/>
  <c r="AV22" i="1"/>
  <c r="AR22" i="1"/>
  <c r="N24" i="1"/>
  <c r="O24" i="1"/>
  <c r="AQ24" i="1"/>
  <c r="I25" i="1"/>
  <c r="K25" i="1"/>
  <c r="AT25" i="1"/>
  <c r="P26" i="1"/>
  <c r="O26" i="1"/>
  <c r="AQ26" i="1"/>
  <c r="AU27" i="1"/>
  <c r="K27" i="1"/>
  <c r="O27" i="1" s="1"/>
  <c r="I27" i="1"/>
  <c r="AW27" i="1" s="1"/>
  <c r="AT27" i="1"/>
  <c r="AD28" i="1"/>
  <c r="P28" i="1"/>
  <c r="Q28" i="1"/>
  <c r="AE28" i="1"/>
  <c r="J29" i="1"/>
  <c r="R29" i="1"/>
  <c r="AW29" i="1"/>
  <c r="AV29" i="1"/>
  <c r="N30" i="1"/>
  <c r="Q30" i="1"/>
  <c r="AE30" i="1"/>
  <c r="J31" i="1"/>
  <c r="N37" i="1"/>
  <c r="AB37" i="1"/>
  <c r="Z37" i="1"/>
  <c r="AD37" i="1" s="1"/>
  <c r="AA37" i="1"/>
  <c r="O39" i="1"/>
  <c r="Z41" i="1"/>
  <c r="AA41" i="1"/>
  <c r="AB41" i="1"/>
  <c r="AX44" i="1"/>
  <c r="Z28" i="1"/>
  <c r="AB28" i="1"/>
  <c r="AB30" i="1"/>
  <c r="Z30" i="1"/>
  <c r="AD30" i="1" s="1"/>
  <c r="AV31" i="1"/>
  <c r="AR31" i="1"/>
  <c r="AU31" i="1"/>
  <c r="AP31" i="1"/>
  <c r="AT31" i="1" s="1"/>
  <c r="AS31" i="1"/>
  <c r="I32" i="1"/>
  <c r="AU32" i="1"/>
  <c r="J32" i="1"/>
  <c r="AV32" i="1"/>
  <c r="AA32" i="1"/>
  <c r="Z32" i="1"/>
  <c r="AH32" i="1" s="1"/>
  <c r="AF39" i="1"/>
  <c r="AD39" i="1"/>
  <c r="P39" i="1"/>
  <c r="AE39" i="1"/>
  <c r="Q39" i="1"/>
  <c r="R38" i="1"/>
  <c r="Z39" i="1"/>
  <c r="AH39" i="1" s="1"/>
  <c r="AB39" i="1"/>
  <c r="AA39" i="1"/>
  <c r="O40" i="1"/>
  <c r="R39" i="1"/>
  <c r="N40" i="1"/>
  <c r="P41" i="1"/>
  <c r="Q41" i="1"/>
  <c r="J43" i="1"/>
  <c r="K43" i="1"/>
  <c r="I43" i="1"/>
  <c r="AH43" i="1" s="1"/>
  <c r="J47" i="1"/>
  <c r="K47" i="1"/>
  <c r="I47" i="1"/>
  <c r="AU48" i="1"/>
  <c r="AQ48" i="1"/>
  <c r="AV48" i="1"/>
  <c r="AR48" i="1"/>
  <c r="AP48" i="1"/>
  <c r="AX48" i="1" s="1"/>
  <c r="AS48" i="1"/>
  <c r="AS2" i="1"/>
  <c r="AS6" i="1"/>
  <c r="AS10" i="1"/>
  <c r="AP14" i="1"/>
  <c r="AS14" i="1" s="1"/>
  <c r="AV14" i="1"/>
  <c r="AR14" i="1"/>
  <c r="N16" i="1"/>
  <c r="O16" i="1"/>
  <c r="I17" i="1"/>
  <c r="AT17" i="1" s="1"/>
  <c r="K17" i="1"/>
  <c r="AF18" i="1"/>
  <c r="AD18" i="1"/>
  <c r="P18" i="1"/>
  <c r="O18" i="1"/>
  <c r="AC18" i="1"/>
  <c r="AU19" i="1"/>
  <c r="K19" i="1"/>
  <c r="N19" i="1" s="1"/>
  <c r="I19" i="1"/>
  <c r="AT19" i="1" s="1"/>
  <c r="AD20" i="1"/>
  <c r="P20" i="1"/>
  <c r="AF20" i="1"/>
  <c r="Q20" i="1"/>
  <c r="AE20" i="1"/>
  <c r="N22" i="1"/>
  <c r="L24" i="1"/>
  <c r="Z24" i="1"/>
  <c r="AH24" i="1" s="1"/>
  <c r="AB24" i="1"/>
  <c r="AU24" i="1"/>
  <c r="AB26" i="1"/>
  <c r="Z26" i="1"/>
  <c r="AU26" i="1"/>
  <c r="M28" i="1"/>
  <c r="AA28" i="1"/>
  <c r="AV28" i="1"/>
  <c r="AR28" i="1"/>
  <c r="AP28" i="1"/>
  <c r="AS28" i="1" s="1"/>
  <c r="M30" i="1"/>
  <c r="AA30" i="1"/>
  <c r="AX30" i="1"/>
  <c r="AP30" i="1"/>
  <c r="AT30" i="1" s="1"/>
  <c r="AV30" i="1"/>
  <c r="AR30" i="1"/>
  <c r="AQ31" i="1"/>
  <c r="K32" i="1"/>
  <c r="AB32" i="1"/>
  <c r="Q33" i="1"/>
  <c r="AP33" i="1"/>
  <c r="AT33" i="1" s="1"/>
  <c r="AV33" i="1"/>
  <c r="AR33" i="1"/>
  <c r="AQ33" i="1"/>
  <c r="AU33" i="1"/>
  <c r="L37" i="1"/>
  <c r="M37" i="1"/>
  <c r="K38" i="1"/>
  <c r="I38" i="1"/>
  <c r="AV38" i="1"/>
  <c r="J38" i="1"/>
  <c r="AT38" i="1"/>
  <c r="AC39" i="1"/>
  <c r="R40" i="1"/>
  <c r="AA42" i="1"/>
  <c r="AB42" i="1"/>
  <c r="Z42" i="1"/>
  <c r="O45" i="1"/>
  <c r="R44" i="1"/>
  <c r="AW48" i="1"/>
  <c r="J51" i="1"/>
  <c r="K51" i="1"/>
  <c r="I51" i="1"/>
  <c r="AV51" i="1"/>
  <c r="AQ13" i="1"/>
  <c r="AU13" i="1"/>
  <c r="AS15" i="1"/>
  <c r="AQ17" i="1"/>
  <c r="AU17" i="1"/>
  <c r="AS19" i="1"/>
  <c r="AQ21" i="1"/>
  <c r="AU21" i="1"/>
  <c r="AS23" i="1"/>
  <c r="AQ25" i="1"/>
  <c r="AU25" i="1"/>
  <c r="AS27" i="1"/>
  <c r="AQ29" i="1"/>
  <c r="AU29" i="1"/>
  <c r="AB31" i="1"/>
  <c r="L33" i="1"/>
  <c r="AB33" i="1"/>
  <c r="Z33" i="1"/>
  <c r="AF33" i="1" s="1"/>
  <c r="L35" i="1"/>
  <c r="Z35" i="1"/>
  <c r="AF35" i="1" s="1"/>
  <c r="AB35" i="1"/>
  <c r="AX37" i="1"/>
  <c r="AP37" i="1"/>
  <c r="AS37" i="1" s="1"/>
  <c r="AV37" i="1"/>
  <c r="AR37" i="1"/>
  <c r="AU40" i="1"/>
  <c r="AQ40" i="1"/>
  <c r="AV40" i="1"/>
  <c r="AR40" i="1"/>
  <c r="AP40" i="1"/>
  <c r="AS40" i="1" s="1"/>
  <c r="AP47" i="1"/>
  <c r="AU47" i="1"/>
  <c r="AQ47" i="1"/>
  <c r="AV47" i="1"/>
  <c r="AR47" i="1"/>
  <c r="AG48" i="1"/>
  <c r="AC48" i="1"/>
  <c r="R47" i="1"/>
  <c r="AD48" i="1"/>
  <c r="P48" i="1"/>
  <c r="Q48" i="1"/>
  <c r="AF48" i="1"/>
  <c r="M48" i="1"/>
  <c r="AE48" i="1"/>
  <c r="Z49" i="1"/>
  <c r="AS49" i="1" s="1"/>
  <c r="AA49" i="1"/>
  <c r="AB49" i="1"/>
  <c r="AT49" i="1"/>
  <c r="I50" i="1"/>
  <c r="J50" i="1"/>
  <c r="K50" i="1"/>
  <c r="AV50" i="1"/>
  <c r="AS13" i="1"/>
  <c r="AS17" i="1"/>
  <c r="AS25" i="1"/>
  <c r="AS29" i="1"/>
  <c r="AH31" i="1"/>
  <c r="N33" i="1"/>
  <c r="O33" i="1"/>
  <c r="K34" i="1"/>
  <c r="I34" i="1"/>
  <c r="P35" i="1"/>
  <c r="O35" i="1"/>
  <c r="I36" i="1"/>
  <c r="AU36" i="1"/>
  <c r="K36" i="1"/>
  <c r="AF37" i="1"/>
  <c r="P37" i="1"/>
  <c r="Q37" i="1"/>
  <c r="AE37" i="1"/>
  <c r="AU38" i="1"/>
  <c r="N39" i="1"/>
  <c r="AT43" i="1"/>
  <c r="AP43" i="1"/>
  <c r="AX43" i="1" s="1"/>
  <c r="AU43" i="1"/>
  <c r="AQ43" i="1"/>
  <c r="AV43" i="1"/>
  <c r="AR43" i="1"/>
  <c r="AG44" i="1"/>
  <c r="AC44" i="1"/>
  <c r="R43" i="1"/>
  <c r="AD44" i="1"/>
  <c r="P44" i="1"/>
  <c r="AE44" i="1"/>
  <c r="AH44" i="1"/>
  <c r="I46" i="1"/>
  <c r="J46" i="1"/>
  <c r="AV46" i="1"/>
  <c r="K46" i="1"/>
  <c r="L48" i="1"/>
  <c r="L49" i="1"/>
  <c r="AU50" i="1"/>
  <c r="AW34" i="1"/>
  <c r="AS38" i="1"/>
  <c r="AW38" i="1"/>
  <c r="AG40" i="1"/>
  <c r="AC40" i="1"/>
  <c r="AD40" i="1"/>
  <c r="P40" i="1"/>
  <c r="Q40" i="1"/>
  <c r="L44" i="1"/>
  <c r="N44" i="1"/>
  <c r="AU44" i="1"/>
  <c r="AQ44" i="1"/>
  <c r="AV44" i="1"/>
  <c r="AR44" i="1"/>
  <c r="AW44" i="1"/>
  <c r="L45" i="1"/>
  <c r="M45" i="1"/>
  <c r="Z45" i="1"/>
  <c r="AT45" i="1" s="1"/>
  <c r="AA45" i="1"/>
  <c r="AA46" i="1"/>
  <c r="AB46" i="1"/>
  <c r="AH48" i="1"/>
  <c r="AS32" i="1"/>
  <c r="AQ34" i="1"/>
  <c r="AS36" i="1"/>
  <c r="AQ38" i="1"/>
  <c r="AX39" i="1"/>
  <c r="AP39" i="1"/>
  <c r="AS39" i="1" s="1"/>
  <c r="AU39" i="1"/>
  <c r="AQ39" i="1"/>
  <c r="AH40" i="1"/>
  <c r="AF40" i="1"/>
  <c r="I42" i="1"/>
  <c r="J42" i="1"/>
  <c r="AV42" i="1"/>
  <c r="O44" i="1"/>
  <c r="AS44" i="1"/>
  <c r="AD45" i="1"/>
  <c r="P45" i="1"/>
  <c r="Q45" i="1"/>
  <c r="AC45" i="1"/>
  <c r="AW46" i="1"/>
  <c r="O48" i="1"/>
  <c r="AW49" i="1"/>
  <c r="AA50" i="1"/>
  <c r="AB50" i="1"/>
  <c r="AT51" i="1"/>
  <c r="AP51" i="1"/>
  <c r="AS51" i="1" s="1"/>
  <c r="AU51" i="1"/>
  <c r="AQ51" i="1"/>
  <c r="AW51" i="1"/>
  <c r="AX42" i="1"/>
  <c r="AS45" i="1"/>
  <c r="AW45" i="1"/>
  <c r="AP46" i="1"/>
  <c r="AT46" i="1"/>
  <c r="I49" i="1"/>
  <c r="AP50" i="1"/>
  <c r="AT50" i="1" s="1"/>
  <c r="AR41" i="1"/>
  <c r="AS42" i="1"/>
  <c r="AR45" i="1"/>
  <c r="AS46" i="1"/>
  <c r="AE42" i="1" l="1"/>
  <c r="Q42" i="1"/>
  <c r="AF42" i="1"/>
  <c r="AD42" i="1"/>
  <c r="P42" i="1"/>
  <c r="R41" i="1"/>
  <c r="AC42" i="1"/>
  <c r="AG42" i="1"/>
  <c r="M36" i="1"/>
  <c r="L36" i="1"/>
  <c r="AG34" i="1"/>
  <c r="AC34" i="1"/>
  <c r="R33" i="1"/>
  <c r="AE34" i="1"/>
  <c r="Q34" i="1"/>
  <c r="P34" i="1"/>
  <c r="AD34" i="1"/>
  <c r="AF34" i="1"/>
  <c r="AH26" i="1"/>
  <c r="AG26" i="1"/>
  <c r="AE26" i="1"/>
  <c r="AF47" i="1"/>
  <c r="AG47" i="1"/>
  <c r="AC47" i="1"/>
  <c r="R46" i="1"/>
  <c r="AD47" i="1"/>
  <c r="Q47" i="1"/>
  <c r="AE47" i="1"/>
  <c r="P47" i="1"/>
  <c r="M42" i="1"/>
  <c r="AH41" i="1"/>
  <c r="AT41" i="1"/>
  <c r="M25" i="1"/>
  <c r="L25" i="1"/>
  <c r="AW26" i="1"/>
  <c r="AT24" i="1"/>
  <c r="AE10" i="1"/>
  <c r="Q10" i="1"/>
  <c r="AG10" i="1"/>
  <c r="AC10" i="1"/>
  <c r="R9" i="1"/>
  <c r="P10" i="1"/>
  <c r="AF10" i="1"/>
  <c r="AD10" i="1"/>
  <c r="O15" i="1"/>
  <c r="N15" i="1"/>
  <c r="O6" i="1"/>
  <c r="N6" i="1"/>
  <c r="AG4" i="1"/>
  <c r="AC4" i="1"/>
  <c r="R3" i="1"/>
  <c r="AE4" i="1"/>
  <c r="Q4" i="1"/>
  <c r="AF4" i="1"/>
  <c r="AD4" i="1"/>
  <c r="P4" i="1"/>
  <c r="AH14" i="1"/>
  <c r="AG14" i="1"/>
  <c r="AG8" i="1"/>
  <c r="AC8" i="1"/>
  <c r="R7" i="1"/>
  <c r="AE8" i="1"/>
  <c r="Q8" i="1"/>
  <c r="AX8" i="1"/>
  <c r="AF8" i="1"/>
  <c r="AD8" i="1"/>
  <c r="P8" i="1"/>
  <c r="AS50" i="1"/>
  <c r="AT42" i="1"/>
  <c r="AX51" i="1"/>
  <c r="AE45" i="1"/>
  <c r="AW50" i="1"/>
  <c r="AS34" i="1"/>
  <c r="N46" i="1"/>
  <c r="O46" i="1"/>
  <c r="M34" i="1"/>
  <c r="L34" i="1"/>
  <c r="N34" i="1"/>
  <c r="N50" i="1"/>
  <c r="O50" i="1"/>
  <c r="AS47" i="1"/>
  <c r="AX40" i="1"/>
  <c r="N51" i="1"/>
  <c r="O51" i="1"/>
  <c r="AH42" i="1"/>
  <c r="AG38" i="1"/>
  <c r="AC38" i="1"/>
  <c r="R37" i="1"/>
  <c r="AE38" i="1"/>
  <c r="Q38" i="1"/>
  <c r="AF38" i="1"/>
  <c r="AH38" i="1"/>
  <c r="AD38" i="1"/>
  <c r="P38" i="1"/>
  <c r="AX38" i="1"/>
  <c r="AH34" i="1"/>
  <c r="M32" i="1"/>
  <c r="L32" i="1"/>
  <c r="AT28" i="1"/>
  <c r="AW19" i="1"/>
  <c r="AT48" i="1"/>
  <c r="M47" i="1"/>
  <c r="L47" i="1"/>
  <c r="M43" i="1"/>
  <c r="L43" i="1"/>
  <c r="AG41" i="1"/>
  <c r="AE41" i="1"/>
  <c r="AG39" i="1"/>
  <c r="AX32" i="1"/>
  <c r="O32" i="1"/>
  <c r="N32" i="1"/>
  <c r="AX31" i="1"/>
  <c r="AH28" i="1"/>
  <c r="AG28" i="1"/>
  <c r="AC28" i="1"/>
  <c r="AF28" i="1"/>
  <c r="AD26" i="1"/>
  <c r="AE25" i="1"/>
  <c r="Q25" i="1"/>
  <c r="AG25" i="1"/>
  <c r="AC25" i="1"/>
  <c r="R24" i="1"/>
  <c r="AD25" i="1"/>
  <c r="P25" i="1"/>
  <c r="AF25" i="1"/>
  <c r="AW22" i="1"/>
  <c r="AT22" i="1"/>
  <c r="AT20" i="1"/>
  <c r="AH18" i="1"/>
  <c r="AE18" i="1"/>
  <c r="AH16" i="1"/>
  <c r="AE16" i="1"/>
  <c r="AW13" i="1"/>
  <c r="AX12" i="1"/>
  <c r="AS8" i="1"/>
  <c r="AD33" i="1"/>
  <c r="M31" i="1"/>
  <c r="L31" i="1"/>
  <c r="AE29" i="1"/>
  <c r="Q29" i="1"/>
  <c r="AG29" i="1"/>
  <c r="AC29" i="1"/>
  <c r="R28" i="1"/>
  <c r="AF29" i="1"/>
  <c r="AD29" i="1"/>
  <c r="AH29" i="1"/>
  <c r="P29" i="1"/>
  <c r="N27" i="1"/>
  <c r="O21" i="1"/>
  <c r="N21" i="1"/>
  <c r="AW16" i="1"/>
  <c r="AS16" i="1"/>
  <c r="AW7" i="1"/>
  <c r="AT7" i="1"/>
  <c r="AW5" i="1"/>
  <c r="AF22" i="1"/>
  <c r="AX11" i="1"/>
  <c r="AW2" i="1"/>
  <c r="AT32" i="1"/>
  <c r="N25" i="1"/>
  <c r="AC14" i="1"/>
  <c r="O8" i="1"/>
  <c r="N8" i="1"/>
  <c r="AE5" i="1"/>
  <c r="M4" i="1"/>
  <c r="L4" i="1"/>
  <c r="AX25" i="1"/>
  <c r="AD24" i="1"/>
  <c r="AT18" i="1"/>
  <c r="AD14" i="1"/>
  <c r="AE9" i="1"/>
  <c r="AD9" i="1"/>
  <c r="M8" i="1"/>
  <c r="L8" i="1"/>
  <c r="M6" i="1"/>
  <c r="L6" i="1"/>
  <c r="AW3" i="1"/>
  <c r="AT3" i="1"/>
  <c r="AX13" i="1"/>
  <c r="M50" i="1"/>
  <c r="L50" i="1"/>
  <c r="M51" i="1"/>
  <c r="L51" i="1"/>
  <c r="AS33" i="1"/>
  <c r="AF43" i="1"/>
  <c r="AG43" i="1"/>
  <c r="AC43" i="1"/>
  <c r="R42" i="1"/>
  <c r="AD43" i="1"/>
  <c r="Q43" i="1"/>
  <c r="AE43" i="1"/>
  <c r="P43" i="1"/>
  <c r="N36" i="1"/>
  <c r="AX34" i="1"/>
  <c r="AD31" i="1"/>
  <c r="AE31" i="1"/>
  <c r="R30" i="1"/>
  <c r="AG31" i="1"/>
  <c r="Q31" i="1"/>
  <c r="AF31" i="1"/>
  <c r="AC31" i="1"/>
  <c r="P31" i="1"/>
  <c r="M29" i="1"/>
  <c r="L29" i="1"/>
  <c r="AT26" i="1"/>
  <c r="AW31" i="1"/>
  <c r="AH11" i="1"/>
  <c r="AG11" i="1"/>
  <c r="AE11" i="1"/>
  <c r="AW33" i="1"/>
  <c r="O23" i="1"/>
  <c r="N23" i="1"/>
  <c r="AX50" i="1"/>
  <c r="AD49" i="1"/>
  <c r="P49" i="1"/>
  <c r="AE49" i="1"/>
  <c r="Q49" i="1"/>
  <c r="AF49" i="1"/>
  <c r="AG49" i="1"/>
  <c r="R48" i="1"/>
  <c r="O49" i="1"/>
  <c r="AC49" i="1"/>
  <c r="AW41" i="1"/>
  <c r="AW47" i="1"/>
  <c r="AE46" i="1"/>
  <c r="Q46" i="1"/>
  <c r="AF46" i="1"/>
  <c r="AC46" i="1"/>
  <c r="AG46" i="1"/>
  <c r="R45" i="1"/>
  <c r="AH46" i="1"/>
  <c r="P46" i="1"/>
  <c r="AD46" i="1"/>
  <c r="AW42" i="1"/>
  <c r="AE36" i="1"/>
  <c r="Q36" i="1"/>
  <c r="AG36" i="1"/>
  <c r="AC36" i="1"/>
  <c r="R35" i="1"/>
  <c r="P36" i="1"/>
  <c r="AF36" i="1"/>
  <c r="AD36" i="1"/>
  <c r="AE50" i="1"/>
  <c r="Q50" i="1"/>
  <c r="AF50" i="1"/>
  <c r="AG50" i="1"/>
  <c r="AC50" i="1"/>
  <c r="R49" i="1"/>
  <c r="P50" i="1"/>
  <c r="AD50" i="1"/>
  <c r="AT47" i="1"/>
  <c r="AT40" i="1"/>
  <c r="AH35" i="1"/>
  <c r="AE35" i="1"/>
  <c r="M38" i="1"/>
  <c r="L38" i="1"/>
  <c r="AT34" i="1"/>
  <c r="AX33" i="1"/>
  <c r="AX28" i="1"/>
  <c r="AG19" i="1"/>
  <c r="AC19" i="1"/>
  <c r="R18" i="1"/>
  <c r="AE19" i="1"/>
  <c r="Q19" i="1"/>
  <c r="P19" i="1"/>
  <c r="AF19" i="1"/>
  <c r="AD19" i="1"/>
  <c r="M17" i="1"/>
  <c r="L17" i="1"/>
  <c r="N17" i="1"/>
  <c r="AW14" i="1"/>
  <c r="AT14" i="1"/>
  <c r="N47" i="1"/>
  <c r="O47" i="1"/>
  <c r="N43" i="1"/>
  <c r="O43" i="1"/>
  <c r="AC41" i="1"/>
  <c r="AH30" i="1"/>
  <c r="AG30" i="1"/>
  <c r="N49" i="1"/>
  <c r="AX36" i="1"/>
  <c r="AW32" i="1"/>
  <c r="O29" i="1"/>
  <c r="N29" i="1"/>
  <c r="AG27" i="1"/>
  <c r="AC27" i="1"/>
  <c r="R26" i="1"/>
  <c r="AE27" i="1"/>
  <c r="Q27" i="1"/>
  <c r="AF27" i="1"/>
  <c r="AD27" i="1"/>
  <c r="P27" i="1"/>
  <c r="AC26" i="1"/>
  <c r="AF26" i="1"/>
  <c r="AX22" i="1"/>
  <c r="AX20" i="1"/>
  <c r="M13" i="1"/>
  <c r="L13" i="1"/>
  <c r="AW35" i="1"/>
  <c r="AG33" i="1"/>
  <c r="AC30" i="1"/>
  <c r="AF30" i="1"/>
  <c r="AW24" i="1"/>
  <c r="O17" i="1"/>
  <c r="AG12" i="1"/>
  <c r="AC12" i="1"/>
  <c r="R11" i="1"/>
  <c r="AE12" i="1"/>
  <c r="Q12" i="1"/>
  <c r="P12" i="1"/>
  <c r="AF12" i="1"/>
  <c r="AD12" i="1"/>
  <c r="AC11" i="1"/>
  <c r="AF11" i="1"/>
  <c r="AX7" i="1"/>
  <c r="AE22" i="1"/>
  <c r="AG15" i="1"/>
  <c r="AC15" i="1"/>
  <c r="R14" i="1"/>
  <c r="AE15" i="1"/>
  <c r="Q15" i="1"/>
  <c r="AD15" i="1"/>
  <c r="AF15" i="1"/>
  <c r="P15" i="1"/>
  <c r="AS30" i="1"/>
  <c r="O25" i="1"/>
  <c r="AX10" i="1"/>
  <c r="AE7" i="1"/>
  <c r="AT4" i="1"/>
  <c r="M2" i="1"/>
  <c r="L2" i="1"/>
  <c r="AH25" i="1"/>
  <c r="AG24" i="1"/>
  <c r="AG23" i="1"/>
  <c r="AC23" i="1"/>
  <c r="R22" i="1"/>
  <c r="AE23" i="1"/>
  <c r="Q23" i="1"/>
  <c r="AD23" i="1"/>
  <c r="AF23" i="1"/>
  <c r="AT23" i="1"/>
  <c r="P23" i="1"/>
  <c r="AX18" i="1"/>
  <c r="AG16" i="1"/>
  <c r="AD16" i="1"/>
  <c r="AF14" i="1"/>
  <c r="AW10" i="1"/>
  <c r="AT8" i="1"/>
  <c r="AE6" i="1"/>
  <c r="Q6" i="1"/>
  <c r="AG6" i="1"/>
  <c r="AC6" i="1"/>
  <c r="R5" i="1"/>
  <c r="AF6" i="1"/>
  <c r="AD6" i="1"/>
  <c r="AH6" i="1"/>
  <c r="P6" i="1"/>
  <c r="AX3" i="1"/>
  <c r="AH4" i="1"/>
  <c r="AT15" i="1"/>
  <c r="AT10" i="1"/>
  <c r="AX4" i="1"/>
  <c r="AH33" i="1"/>
  <c r="AE33" i="1"/>
  <c r="AE21" i="1"/>
  <c r="Q21" i="1"/>
  <c r="AG21" i="1"/>
  <c r="AC21" i="1"/>
  <c r="R20" i="1"/>
  <c r="AF21" i="1"/>
  <c r="AH21" i="1"/>
  <c r="AD21" i="1"/>
  <c r="P21" i="1"/>
  <c r="AX21" i="1"/>
  <c r="AH7" i="1"/>
  <c r="AG7" i="1"/>
  <c r="AC24" i="1"/>
  <c r="AH8" i="1"/>
  <c r="N4" i="1"/>
  <c r="AX46" i="1"/>
  <c r="AS41" i="1"/>
  <c r="N42" i="1"/>
  <c r="O42" i="1"/>
  <c r="AW39" i="1"/>
  <c r="AT39" i="1"/>
  <c r="AH45" i="1"/>
  <c r="AF45" i="1"/>
  <c r="M49" i="1"/>
  <c r="M46" i="1"/>
  <c r="L46" i="1"/>
  <c r="AG45" i="1"/>
  <c r="AW43" i="1"/>
  <c r="AS43" i="1"/>
  <c r="AW40" i="1"/>
  <c r="AW36" i="1"/>
  <c r="AC35" i="1"/>
  <c r="AD35" i="1"/>
  <c r="AS21" i="1"/>
  <c r="AX49" i="1"/>
  <c r="AH49" i="1"/>
  <c r="AX47" i="1"/>
  <c r="AW37" i="1"/>
  <c r="AT37" i="1"/>
  <c r="AF51" i="1"/>
  <c r="AG51" i="1"/>
  <c r="AC51" i="1"/>
  <c r="R50" i="1"/>
  <c r="Q51" i="1"/>
  <c r="AE51" i="1"/>
  <c r="AD51" i="1"/>
  <c r="AH51" i="1"/>
  <c r="P51" i="1"/>
  <c r="O38" i="1"/>
  <c r="N38" i="1"/>
  <c r="O34" i="1"/>
  <c r="AW30" i="1"/>
  <c r="AW28" i="1"/>
  <c r="AW21" i="1"/>
  <c r="M19" i="1"/>
  <c r="L19" i="1"/>
  <c r="AE17" i="1"/>
  <c r="Q17" i="1"/>
  <c r="AG17" i="1"/>
  <c r="AC17" i="1"/>
  <c r="R16" i="1"/>
  <c r="P17" i="1"/>
  <c r="AD17" i="1"/>
  <c r="AF17" i="1"/>
  <c r="AX14" i="1"/>
  <c r="AH50" i="1"/>
  <c r="AX45" i="1"/>
  <c r="L42" i="1"/>
  <c r="AF41" i="1"/>
  <c r="AD41" i="1"/>
  <c r="AE32" i="1"/>
  <c r="Q32" i="1"/>
  <c r="AG32" i="1"/>
  <c r="AC32" i="1"/>
  <c r="AD32" i="1"/>
  <c r="P32" i="1"/>
  <c r="R31" i="1"/>
  <c r="AF32" i="1"/>
  <c r="AH47" i="1"/>
  <c r="AH37" i="1"/>
  <c r="AG37" i="1"/>
  <c r="AC37" i="1"/>
  <c r="AT36" i="1"/>
  <c r="O31" i="1"/>
  <c r="N31" i="1"/>
  <c r="M27" i="1"/>
  <c r="L27" i="1"/>
  <c r="AW20" i="1"/>
  <c r="AE13" i="1"/>
  <c r="Q13" i="1"/>
  <c r="AG13" i="1"/>
  <c r="AC13" i="1"/>
  <c r="AF13" i="1"/>
  <c r="P13" i="1"/>
  <c r="AD13" i="1"/>
  <c r="R12" i="1"/>
  <c r="O36" i="1"/>
  <c r="AT35" i="1"/>
  <c r="AG35" i="1"/>
  <c r="AC33" i="1"/>
  <c r="AS26" i="1"/>
  <c r="AS24" i="1"/>
  <c r="M21" i="1"/>
  <c r="L21" i="1"/>
  <c r="AW17" i="1"/>
  <c r="M12" i="1"/>
  <c r="N12" i="1"/>
  <c r="L12" i="1"/>
  <c r="M10" i="1"/>
  <c r="N10" i="1"/>
  <c r="L10" i="1"/>
  <c r="AT5" i="1"/>
  <c r="AH3" i="1"/>
  <c r="AE3" i="1"/>
  <c r="AH27" i="1"/>
  <c r="AH15" i="1"/>
  <c r="M15" i="1"/>
  <c r="L15" i="1"/>
  <c r="O13" i="1"/>
  <c r="AH5" i="1"/>
  <c r="AG5" i="1"/>
  <c r="AC5" i="1"/>
  <c r="AX41" i="1"/>
  <c r="AE24" i="1"/>
  <c r="AH20" i="1"/>
  <c r="AG20" i="1"/>
  <c r="AC20" i="1"/>
  <c r="AS18" i="1"/>
  <c r="AH13" i="1"/>
  <c r="AF5" i="1"/>
  <c r="AW4" i="1"/>
  <c r="AD3" i="1"/>
  <c r="AE2" i="1"/>
  <c r="Q2" i="1"/>
  <c r="AG2" i="1"/>
  <c r="AC2" i="1"/>
  <c r="AD2" i="1"/>
  <c r="P2" i="1"/>
  <c r="AF2" i="1"/>
  <c r="AF24" i="1"/>
  <c r="AX23" i="1"/>
  <c r="M23" i="1"/>
  <c r="L23" i="1"/>
  <c r="O19" i="1"/>
  <c r="AG18" i="1"/>
  <c r="AC16" i="1"/>
  <c r="AE14" i="1"/>
  <c r="AW12" i="1"/>
  <c r="O10" i="1"/>
  <c r="AF9" i="1"/>
  <c r="AW8" i="1"/>
  <c r="AC7" i="1"/>
  <c r="AF7" i="1"/>
  <c r="AH12" i="1"/>
  <c r="AX2" i="1"/>
  <c r="AG22" i="1"/>
  <c r="AH10" i="1"/>
  <c r="AT21" i="1"/>
</calcChain>
</file>

<file path=xl/sharedStrings.xml><?xml version="1.0" encoding="utf-8"?>
<sst xmlns="http://schemas.openxmlformats.org/spreadsheetml/2006/main" count="100" uniqueCount="100">
  <si>
    <t>Symbol</t>
  </si>
  <si>
    <t>Open</t>
  </si>
  <si>
    <t>High</t>
  </si>
  <si>
    <t>Low</t>
  </si>
  <si>
    <t xml:space="preserve">Close </t>
  </si>
  <si>
    <t>Change</t>
  </si>
  <si>
    <t>%Change</t>
  </si>
  <si>
    <t>OC</t>
  </si>
  <si>
    <t>Body</t>
  </si>
  <si>
    <t>Shadowup</t>
  </si>
  <si>
    <t>ShadowDown</t>
  </si>
  <si>
    <t>Droagonfly Doji</t>
  </si>
  <si>
    <t>HAMMER</t>
  </si>
  <si>
    <t>GraveStone Doji</t>
  </si>
  <si>
    <t>Inverted Hammer</t>
  </si>
  <si>
    <t>Doji</t>
  </si>
  <si>
    <t>Marabozu</t>
  </si>
  <si>
    <t>Black Marabozu</t>
  </si>
  <si>
    <t>Open-2</t>
  </si>
  <si>
    <t>High-2</t>
  </si>
  <si>
    <t>Low-2</t>
  </si>
  <si>
    <t>Close-2</t>
  </si>
  <si>
    <t>Change -2</t>
  </si>
  <si>
    <t>%Change-2</t>
  </si>
  <si>
    <t>OC-2</t>
  </si>
  <si>
    <t>Body-2</t>
  </si>
  <si>
    <t>Shadowup-2</t>
  </si>
  <si>
    <t>ShadowDown-2</t>
  </si>
  <si>
    <t>Bullish Harami</t>
  </si>
  <si>
    <t>Bearish Harami</t>
  </si>
  <si>
    <t>Bullish Engulfing</t>
  </si>
  <si>
    <t>Bearish Engulfing</t>
  </si>
  <si>
    <t>Rising Sun</t>
  </si>
  <si>
    <t>Dark Cloud</t>
  </si>
  <si>
    <t>Open-3</t>
  </si>
  <si>
    <t>High-3</t>
  </si>
  <si>
    <t>Low-3</t>
  </si>
  <si>
    <t>Close-3</t>
  </si>
  <si>
    <t>Change -3</t>
  </si>
  <si>
    <t>%Change-3</t>
  </si>
  <si>
    <t>OC-3</t>
  </si>
  <si>
    <t>Body-3</t>
  </si>
  <si>
    <t>Shadowup-3</t>
  </si>
  <si>
    <t>ShadowDown-3</t>
  </si>
  <si>
    <t>Upside Takushi Gap</t>
  </si>
  <si>
    <t>Downside Takushi Gap</t>
  </si>
  <si>
    <t>Morning Star</t>
  </si>
  <si>
    <t>Evening Star</t>
  </si>
  <si>
    <t>White Soliders</t>
  </si>
  <si>
    <t>Three Crows</t>
  </si>
  <si>
    <t>ACC</t>
  </si>
  <si>
    <t>ABBOTINDIA</t>
  </si>
  <si>
    <t>ADANITRANS</t>
  </si>
  <si>
    <t>AMBUJACEM</t>
  </si>
  <si>
    <t>AUROPHARMA</t>
  </si>
  <si>
    <t>DMART</t>
  </si>
  <si>
    <t>BAJAJHLDNG</t>
  </si>
  <si>
    <t>BANDHANBNK</t>
  </si>
  <si>
    <t>BANKBARODA</t>
  </si>
  <si>
    <t>BERGEPAINT</t>
  </si>
  <si>
    <t>BIOCON</t>
  </si>
  <si>
    <t>BOSCHLTD</t>
  </si>
  <si>
    <t>CADILAHC</t>
  </si>
  <si>
    <t>COLPAL</t>
  </si>
  <si>
    <t>CONCOR</t>
  </si>
  <si>
    <t>DLF</t>
  </si>
  <si>
    <t>DABUR</t>
  </si>
  <si>
    <t>DIVISLAB</t>
  </si>
  <si>
    <t>GICRE</t>
  </si>
  <si>
    <t>GODREJCP</t>
  </si>
  <si>
    <t>HDFCAMC</t>
  </si>
  <si>
    <t>HDFCLIFE</t>
  </si>
  <si>
    <t>HAVELLS</t>
  </si>
  <si>
    <t>HINDPETRO</t>
  </si>
  <si>
    <t>HINDZINC</t>
  </si>
  <si>
    <t>ICICIGI</t>
  </si>
  <si>
    <t>ICICIPRULI</t>
  </si>
  <si>
    <t>IGL</t>
  </si>
  <si>
    <t>NAUKRI</t>
  </si>
  <si>
    <t>INDIGO</t>
  </si>
  <si>
    <t>LUPIN</t>
  </si>
  <si>
    <t>MARICO</t>
  </si>
  <si>
    <t>MOTHERSUMI</t>
  </si>
  <si>
    <t>MUTHOOTFIN</t>
  </si>
  <si>
    <t>NHPC</t>
  </si>
  <si>
    <t>NMDC</t>
  </si>
  <si>
    <t>OFSS</t>
  </si>
  <si>
    <t>PAGEIND</t>
  </si>
  <si>
    <t>PETRONET</t>
  </si>
  <si>
    <t>PIDILITIND</t>
  </si>
  <si>
    <t>PEL</t>
  </si>
  <si>
    <t>PFC</t>
  </si>
  <si>
    <t>PGHH</t>
  </si>
  <si>
    <t>PNB</t>
  </si>
  <si>
    <t>SBILIFE</t>
  </si>
  <si>
    <t>SRTRANSFIN</t>
  </si>
  <si>
    <t>SIEMENS</t>
  </si>
  <si>
    <t>TORNTPHARM</t>
  </si>
  <si>
    <t>UBL</t>
  </si>
  <si>
    <t>MCDOWELL-N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</si>
</sst>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50" max="50" width="12" bestFit="1" customWidth="1"/>
  </cols>
  <sheetData>
    <row r="1" spans="1:5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6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6" t="s">
        <v>48</v>
      </c>
      <c r="AX1" s="7" t="s">
        <v>49</v>
      </c>
    </row>
    <row r="2" spans="1:50" x14ac:dyDescent="0.25">
      <c r="A2" t="s">
        <v>50</v>
      </c>
      <c r="B2">
        <v>1411</v>
      </c>
      <c r="C2">
        <v>1438.05</v>
      </c>
      <c r="D2">
        <v>1409.05</v>
      </c>
      <c r="E2">
        <v>1431.8</v>
      </c>
      <c r="F2">
        <v>22.200000000000049</v>
      </c>
      <c r="G2">
        <v>1.5749148694665189</v>
      </c>
      <c r="H2" s="1">
        <f t="shared" ref="H2:H33" si="0">(E2-B2)/B2*100</f>
        <v>1.4741318214032568</v>
      </c>
      <c r="I2" s="1">
        <f t="shared" ref="I2:I33" si="1">ABS(H2)</f>
        <v>1.4741318214032568</v>
      </c>
      <c r="J2" s="1">
        <f t="shared" ref="J2:J33" si="2">IF(H2&gt;=0,(C2-E2)/E2*100,(C2-B2)/B2*100)</f>
        <v>0.43651347953624814</v>
      </c>
      <c r="K2" s="1">
        <f t="shared" ref="K2:K33" si="3">IF(H2&gt;=0,(B2-D2)/B2*100,(E2-D2)/E2*100)</f>
        <v>0.13819985825655887</v>
      </c>
      <c r="L2" s="1" t="str">
        <f t="shared" ref="L2:L33" si="4">IF(AND((K2-J2)&gt;1.5,I2&lt;0.5),"YES","NO")</f>
        <v>NO</v>
      </c>
      <c r="M2" t="str">
        <f t="shared" ref="M2:M33" si="5">IF(AND((K2-J2)&gt;1.5,I2&lt;2,I2&gt;0.5,H2&gt;0),"YES","NO")</f>
        <v>NO</v>
      </c>
      <c r="N2" t="str">
        <f t="shared" ref="N2:N33" si="6">IF(AND((J2-K2)&gt;1.5,I2&lt;0.5),"YES","NO")</f>
        <v>NO</v>
      </c>
      <c r="O2" s="1" t="str">
        <f t="shared" ref="O2:O33" si="7">IF(AND((J2-K2)&gt;1.5,I2&lt;2,I2&gt;0.5,H2&lt;0),"YES","NO")</f>
        <v>NO</v>
      </c>
      <c r="P2" s="1" t="str">
        <f t="shared" ref="P2:P33" si="8">IF(AND(I2&lt;1,J2&gt;1.5,K2&gt;1.5),"YES","NO")</f>
        <v>NO</v>
      </c>
      <c r="Q2" s="1" t="str">
        <f t="shared" ref="Q2:Q33" si="9">IF(AND(I2&gt;5,J2&lt;0.25,K2&lt;0.25,H2&gt;0),"YES","NO")</f>
        <v>NO</v>
      </c>
      <c r="R2" s="1" t="str">
        <f t="shared" ref="R2:R33" si="10">IF(AND(I3&gt;5,J3&lt;0.25,K3&lt;0.25,H3&lt;0),"YES","NO")</f>
        <v>NO</v>
      </c>
      <c r="S2">
        <v>1388.25</v>
      </c>
      <c r="T2">
        <v>1413.6</v>
      </c>
      <c r="U2">
        <v>1383.15</v>
      </c>
      <c r="V2">
        <v>1409.6</v>
      </c>
      <c r="W2">
        <v>19.89999999999986</v>
      </c>
      <c r="X2">
        <v>1.431963733179813</v>
      </c>
      <c r="Y2" s="1">
        <f t="shared" ref="Y2:Y33" si="11">(V2-S2)/S2*100</f>
        <v>1.5379074374212072</v>
      </c>
      <c r="Z2" s="1">
        <f t="shared" ref="Z2:Z33" si="12">ABS(Y2)</f>
        <v>1.5379074374212072</v>
      </c>
      <c r="AA2" s="1">
        <f t="shared" ref="AA2:AA33" si="13">IF(Y2&gt;=0,(T2-V2)/V2*100,(T2-S2)/S2*100)</f>
        <v>0.28376844494892173</v>
      </c>
      <c r="AB2" s="1">
        <f t="shared" ref="AB2:AB33" si="14">IF(Y2&gt;=0,(S2-U2)/S2*100,(V2-U2)/V2*100)</f>
        <v>0.36736898973527166</v>
      </c>
      <c r="AC2" s="1" t="str">
        <f t="shared" ref="AC2:AC33" si="15">IF(AND(I2&lt;Z2/2,S2&gt;E2,E2&gt;(S2+V2)/2,V2&lt;B2,B2&lt;(S2+V2)/2),"YES","NO")</f>
        <v>NO</v>
      </c>
      <c r="AD2" s="1" t="str">
        <f t="shared" ref="AD2:AD33" si="16">IF(AND(I2&lt;Z2/2,V2&gt;B2,B2&gt;(S2+V2)/2,S2&lt;E2,E2&lt;(S2+V2)/2),"YES","NO")</f>
        <v>NO</v>
      </c>
      <c r="AE2" s="1" t="str">
        <f t="shared" ref="AE2:AE33" si="17">IF(AND(I2&gt;=2*Z2,E2&gt;S2,S2&gt;(B2+E2)/2,B2&lt;V2,V2&lt;(B2+E2)/2),"YES","NO")</f>
        <v>NO</v>
      </c>
      <c r="AF2" s="1" t="str">
        <f t="shared" ref="AF2:AF33" si="18">IF(AND(I2&gt;=2*Z2,E2&lt;S2,S2&lt;(B2+E2)/2,B2&gt;V2,V2&gt;(B2+E2)/2),"YES","NO")</f>
        <v>NO</v>
      </c>
      <c r="AG2" s="1" t="str">
        <f t="shared" ref="AG2:AG33" si="19">IF(AND(B2&lt;V2,E2&lt;S2,E2&gt;(S2+V2)/2,I2&gt;3,Z2&gt;3),"YES","NO")</f>
        <v>NO</v>
      </c>
      <c r="AH2" s="1" t="str">
        <f t="shared" ref="AH2:AH33" si="20">IF(AND(B2&gt;V2,E2&gt;S2,E2&lt;(S2+V2)/2,Z2&gt;3,I2&gt;3),"YES","NO")</f>
        <v>NO</v>
      </c>
      <c r="AI2">
        <v>1384.4</v>
      </c>
      <c r="AJ2">
        <v>1396.45</v>
      </c>
      <c r="AK2">
        <v>1376</v>
      </c>
      <c r="AL2">
        <v>1389.7</v>
      </c>
      <c r="AM2">
        <v>2.799999999999955</v>
      </c>
      <c r="AN2">
        <v>0.2018891051986412</v>
      </c>
      <c r="AO2" s="1">
        <f t="shared" ref="AO2:AO33" si="21">(AL2-AI2)/AI2*100</f>
        <v>0.38283733025136912</v>
      </c>
      <c r="AP2" s="1">
        <f t="shared" ref="AP2:AP33" si="22">ABS(AO2)</f>
        <v>0.38283733025136912</v>
      </c>
      <c r="AQ2" s="1">
        <f t="shared" ref="AQ2:AQ33" si="23">IF(AO2&gt;=0,(AJ2-AL2)/AL2*100,(AJ2-AI2)/AI2*100)</f>
        <v>0.48571634165647259</v>
      </c>
      <c r="AR2" s="1">
        <f t="shared" ref="AR2:AR33" si="24">IF(AO2&gt;=0,(AI2-AK2)/AI2*100,(AL2-AK2)/AL2*100)</f>
        <v>0.60676105171916284</v>
      </c>
      <c r="AS2" t="str">
        <f t="shared" ref="AS2:AS33" si="25">IF(AND(AO2&lt;0,AP2&gt;1.5,Y2&lt;0,Z2&gt;1.5,AL2&gt;S2,AL2&lt;E2,H2&gt;0,I2&gt;1.5),"YES","NO")</f>
        <v>NO</v>
      </c>
      <c r="AT2" t="str">
        <f t="shared" ref="AT2:AT33" si="26">IF(AND(AO2&gt;0,AP2&gt;1.5,Y2&gt;0,Z2&gt;1.5,AL2&lt;S2,AL2&gt;E2,H2&lt;0,I2&gt;1.5),"YES","NO")</f>
        <v>NO</v>
      </c>
      <c r="AU2" t="str">
        <f t="shared" ref="AU2:AU33" si="27">IF(AND(AO2&lt;0,S2&lt;AL2,V2&lt;AL2,B2&gt;V2,E2&gt;V2,H2&gt;0),"YES","NO")</f>
        <v>NO</v>
      </c>
      <c r="AV2" t="str">
        <f t="shared" ref="AV2:AV33" si="28">IF(AND(AO2&gt;0,S2&gt;AL2,V2&gt;AL2,B2&lt;V2,E2&lt;V2,H2&lt;0),"YES","NO")</f>
        <v>NO</v>
      </c>
      <c r="AW2" t="str">
        <f t="shared" ref="AW2:AW33" si="29">IF(AND(AO2&gt;0,AP2&gt;1,Y2&gt;0,Z2&gt;1,V2&gt;AL2,S2&gt;AI2,S2&lt;AL2,H2&gt;0,I2&gt;1,E2&gt;V2,B2&lt;V2,B2&gt;S2),"YES","NO")</f>
        <v>NO</v>
      </c>
      <c r="AX2" t="str">
        <f t="shared" ref="AX2:AX33" si="30">IF(AND(AO2&lt;0,AP2&gt;1,Y2&lt;0,Z2&gt;1,V2&lt;AL2,S2&lt;AI2,S2&gt;AL2,H2&lt;0,I2&gt;1,E2&lt;V2,B2&gt;V2,B2&lt;S2),"YES","NO")</f>
        <v>NO</v>
      </c>
    </row>
    <row r="3" spans="1:50" x14ac:dyDescent="0.25">
      <c r="A3" t="s">
        <v>51</v>
      </c>
      <c r="B3">
        <v>16480</v>
      </c>
      <c r="C3">
        <v>16690.900000000001</v>
      </c>
      <c r="D3">
        <v>16441.3</v>
      </c>
      <c r="E3">
        <v>16506.150000000001</v>
      </c>
      <c r="F3">
        <v>64.850000000002183</v>
      </c>
      <c r="G3">
        <v>0.39443353019531407</v>
      </c>
      <c r="H3" s="1">
        <f t="shared" si="0"/>
        <v>0.15867718446602824</v>
      </c>
      <c r="I3" s="1">
        <f t="shared" si="1"/>
        <v>0.15867718446602824</v>
      </c>
      <c r="J3" s="1">
        <f t="shared" si="2"/>
        <v>1.119279783595811</v>
      </c>
      <c r="K3" s="1">
        <f t="shared" si="3"/>
        <v>0.23483009708738309</v>
      </c>
      <c r="L3" s="1" t="str">
        <f t="shared" si="4"/>
        <v>NO</v>
      </c>
      <c r="M3" t="str">
        <f t="shared" si="5"/>
        <v>NO</v>
      </c>
      <c r="N3" t="str">
        <f t="shared" si="6"/>
        <v>NO</v>
      </c>
      <c r="O3" s="1" t="str">
        <f t="shared" si="7"/>
        <v>NO</v>
      </c>
      <c r="P3" s="1" t="str">
        <f t="shared" si="8"/>
        <v>NO</v>
      </c>
      <c r="Q3" s="1" t="str">
        <f t="shared" si="9"/>
        <v>NO</v>
      </c>
      <c r="R3" s="1" t="str">
        <f t="shared" si="10"/>
        <v>NO</v>
      </c>
      <c r="S3">
        <v>16587.099999999999</v>
      </c>
      <c r="T3">
        <v>16770</v>
      </c>
      <c r="U3">
        <v>16344.05</v>
      </c>
      <c r="V3">
        <v>16441.3</v>
      </c>
      <c r="W3">
        <v>-83.799999999999272</v>
      </c>
      <c r="X3">
        <v>-0.50710737000078232</v>
      </c>
      <c r="Y3" s="1">
        <f t="shared" si="11"/>
        <v>-0.87899632847212161</v>
      </c>
      <c r="Z3" s="1">
        <f t="shared" si="12"/>
        <v>0.87899632847212161</v>
      </c>
      <c r="AA3" s="1">
        <f t="shared" si="13"/>
        <v>1.1026641185017361</v>
      </c>
      <c r="AB3" s="1">
        <f t="shared" si="14"/>
        <v>0.59149823919033173</v>
      </c>
      <c r="AC3" s="1" t="str">
        <f t="shared" si="15"/>
        <v>NO</v>
      </c>
      <c r="AD3" s="1" t="str">
        <f t="shared" si="16"/>
        <v>NO</v>
      </c>
      <c r="AE3" s="1" t="str">
        <f t="shared" si="17"/>
        <v>NO</v>
      </c>
      <c r="AF3" s="1" t="str">
        <f t="shared" si="18"/>
        <v>NO</v>
      </c>
      <c r="AG3" s="1" t="str">
        <f t="shared" si="19"/>
        <v>NO</v>
      </c>
      <c r="AH3" s="1" t="str">
        <f t="shared" si="20"/>
        <v>NO</v>
      </c>
      <c r="AI3">
        <v>16999.95</v>
      </c>
      <c r="AJ3">
        <v>16999.95</v>
      </c>
      <c r="AK3">
        <v>16485.75</v>
      </c>
      <c r="AL3">
        <v>16525.099999999999</v>
      </c>
      <c r="AM3">
        <v>-370.5</v>
      </c>
      <c r="AN3">
        <v>-2.1928786192854952</v>
      </c>
      <c r="AO3" s="1">
        <f t="shared" si="21"/>
        <v>-2.7932435095397468</v>
      </c>
      <c r="AP3" s="1">
        <f t="shared" si="22"/>
        <v>2.7932435095397468</v>
      </c>
      <c r="AQ3" s="1">
        <f t="shared" si="23"/>
        <v>0</v>
      </c>
      <c r="AR3" s="1">
        <f t="shared" si="24"/>
        <v>0.23812261347888092</v>
      </c>
      <c r="AS3" t="str">
        <f t="shared" si="25"/>
        <v>NO</v>
      </c>
      <c r="AT3" t="str">
        <f t="shared" si="26"/>
        <v>NO</v>
      </c>
      <c r="AU3" t="str">
        <f t="shared" si="27"/>
        <v>NO</v>
      </c>
      <c r="AV3" t="str">
        <f t="shared" si="28"/>
        <v>NO</v>
      </c>
      <c r="AW3" t="str">
        <f t="shared" si="29"/>
        <v>NO</v>
      </c>
      <c r="AX3" t="str">
        <f t="shared" si="30"/>
        <v>NO</v>
      </c>
    </row>
    <row r="4" spans="1:50" x14ac:dyDescent="0.25">
      <c r="A4" t="s">
        <v>52</v>
      </c>
      <c r="B4">
        <v>264</v>
      </c>
      <c r="C4">
        <v>265.45</v>
      </c>
      <c r="D4">
        <v>256</v>
      </c>
      <c r="E4">
        <v>257.95</v>
      </c>
      <c r="F4">
        <v>-4.1500000000000341</v>
      </c>
      <c r="G4">
        <v>-1.5833651278138241</v>
      </c>
      <c r="H4" s="1">
        <f t="shared" si="0"/>
        <v>-2.291666666666671</v>
      </c>
      <c r="I4" s="1">
        <f t="shared" si="1"/>
        <v>2.291666666666671</v>
      </c>
      <c r="J4" s="1">
        <f t="shared" si="2"/>
        <v>0.54924242424241998</v>
      </c>
      <c r="K4" s="1">
        <f t="shared" si="3"/>
        <v>0.75596045745299034</v>
      </c>
      <c r="L4" s="1" t="str">
        <f t="shared" si="4"/>
        <v>NO</v>
      </c>
      <c r="M4" t="str">
        <f t="shared" si="5"/>
        <v>NO</v>
      </c>
      <c r="N4" t="str">
        <f t="shared" si="6"/>
        <v>NO</v>
      </c>
      <c r="O4" s="1" t="str">
        <f t="shared" si="7"/>
        <v>NO</v>
      </c>
      <c r="P4" s="1" t="str">
        <f t="shared" si="8"/>
        <v>NO</v>
      </c>
      <c r="Q4" s="1" t="str">
        <f t="shared" si="9"/>
        <v>NO</v>
      </c>
      <c r="R4" s="1" t="str">
        <f t="shared" si="10"/>
        <v>NO</v>
      </c>
      <c r="S4">
        <v>265.10000000000002</v>
      </c>
      <c r="T4">
        <v>269.55</v>
      </c>
      <c r="U4">
        <v>261</v>
      </c>
      <c r="V4">
        <v>262.10000000000002</v>
      </c>
      <c r="W4">
        <v>-5.5999999999999659</v>
      </c>
      <c r="X4">
        <v>-2.0918939110944961</v>
      </c>
      <c r="Y4" s="1">
        <f t="shared" si="11"/>
        <v>-1.1316484345529989</v>
      </c>
      <c r="Z4" s="1">
        <f t="shared" si="12"/>
        <v>1.1316484345529989</v>
      </c>
      <c r="AA4" s="1">
        <f t="shared" si="13"/>
        <v>1.6786118445869438</v>
      </c>
      <c r="AB4" s="1">
        <f t="shared" si="14"/>
        <v>0.41968714231210325</v>
      </c>
      <c r="AC4" s="1" t="str">
        <f t="shared" si="15"/>
        <v>NO</v>
      </c>
      <c r="AD4" s="1" t="str">
        <f t="shared" si="16"/>
        <v>NO</v>
      </c>
      <c r="AE4" s="1" t="str">
        <f t="shared" si="17"/>
        <v>NO</v>
      </c>
      <c r="AF4" s="1" t="str">
        <f t="shared" si="18"/>
        <v>NO</v>
      </c>
      <c r="AG4" s="1" t="str">
        <f t="shared" si="19"/>
        <v>NO</v>
      </c>
      <c r="AH4" s="1" t="str">
        <f t="shared" si="20"/>
        <v>NO</v>
      </c>
      <c r="AI4">
        <v>267</v>
      </c>
      <c r="AJ4">
        <v>272.89999999999998</v>
      </c>
      <c r="AK4">
        <v>265.35000000000002</v>
      </c>
      <c r="AL4">
        <v>267.7</v>
      </c>
      <c r="AM4">
        <v>-1.4499999999999891</v>
      </c>
      <c r="AN4">
        <v>-0.53873304848597015</v>
      </c>
      <c r="AO4" s="1">
        <f t="shared" si="21"/>
        <v>0.26217228464419046</v>
      </c>
      <c r="AP4" s="1">
        <f t="shared" si="22"/>
        <v>0.26217228464419046</v>
      </c>
      <c r="AQ4" s="1">
        <f t="shared" si="23"/>
        <v>1.9424729174448967</v>
      </c>
      <c r="AR4" s="1">
        <f t="shared" si="24"/>
        <v>0.61797752808987916</v>
      </c>
      <c r="AS4" t="str">
        <f t="shared" si="25"/>
        <v>NO</v>
      </c>
      <c r="AT4" t="str">
        <f t="shared" si="26"/>
        <v>NO</v>
      </c>
      <c r="AU4" t="str">
        <f t="shared" si="27"/>
        <v>NO</v>
      </c>
      <c r="AV4" t="str">
        <f t="shared" si="28"/>
        <v>NO</v>
      </c>
      <c r="AW4" t="str">
        <f t="shared" si="29"/>
        <v>NO</v>
      </c>
      <c r="AX4" t="str">
        <f t="shared" si="30"/>
        <v>NO</v>
      </c>
    </row>
    <row r="5" spans="1:50" x14ac:dyDescent="0.25">
      <c r="A5" t="s">
        <v>53</v>
      </c>
      <c r="B5">
        <v>221.75</v>
      </c>
      <c r="C5">
        <v>223</v>
      </c>
      <c r="D5">
        <v>217.05</v>
      </c>
      <c r="E5">
        <v>220</v>
      </c>
      <c r="F5">
        <v>-0.30000000000001142</v>
      </c>
      <c r="G5">
        <v>-0.13617793917385901</v>
      </c>
      <c r="H5" s="1">
        <f t="shared" si="0"/>
        <v>-0.78917700112739564</v>
      </c>
      <c r="I5" s="1">
        <f t="shared" si="1"/>
        <v>0.78917700112739564</v>
      </c>
      <c r="J5" s="1">
        <f t="shared" si="2"/>
        <v>0.56369785794813976</v>
      </c>
      <c r="K5" s="1">
        <f t="shared" si="3"/>
        <v>1.3409090909090857</v>
      </c>
      <c r="L5" s="1" t="str">
        <f t="shared" si="4"/>
        <v>NO</v>
      </c>
      <c r="M5" t="str">
        <f t="shared" si="5"/>
        <v>NO</v>
      </c>
      <c r="N5" t="str">
        <f t="shared" si="6"/>
        <v>NO</v>
      </c>
      <c r="O5" s="1" t="str">
        <f t="shared" si="7"/>
        <v>NO</v>
      </c>
      <c r="P5" s="1" t="str">
        <f t="shared" si="8"/>
        <v>NO</v>
      </c>
      <c r="Q5" s="1" t="str">
        <f t="shared" si="9"/>
        <v>NO</v>
      </c>
      <c r="R5" s="1" t="str">
        <f t="shared" si="10"/>
        <v>NO</v>
      </c>
      <c r="S5">
        <v>218</v>
      </c>
      <c r="T5">
        <v>222.7</v>
      </c>
      <c r="U5">
        <v>217.4</v>
      </c>
      <c r="V5">
        <v>220.3</v>
      </c>
      <c r="W5">
        <v>1.7000000000000171</v>
      </c>
      <c r="X5">
        <v>0.77767612076853476</v>
      </c>
      <c r="Y5" s="1">
        <f t="shared" si="11"/>
        <v>1.0550458715596382</v>
      </c>
      <c r="Z5" s="1">
        <f t="shared" si="12"/>
        <v>1.0550458715596382</v>
      </c>
      <c r="AA5" s="1">
        <f t="shared" si="13"/>
        <v>1.0894235133908203</v>
      </c>
      <c r="AB5" s="1">
        <f t="shared" si="14"/>
        <v>0.27522935779816254</v>
      </c>
      <c r="AC5" s="1" t="str">
        <f t="shared" si="15"/>
        <v>NO</v>
      </c>
      <c r="AD5" s="1" t="str">
        <f t="shared" si="16"/>
        <v>NO</v>
      </c>
      <c r="AE5" s="1" t="str">
        <f t="shared" si="17"/>
        <v>NO</v>
      </c>
      <c r="AF5" s="1" t="str">
        <f t="shared" si="18"/>
        <v>NO</v>
      </c>
      <c r="AG5" s="1" t="str">
        <f t="shared" si="19"/>
        <v>NO</v>
      </c>
      <c r="AH5" s="1" t="str">
        <f t="shared" si="20"/>
        <v>NO</v>
      </c>
      <c r="AI5">
        <v>217.95</v>
      </c>
      <c r="AJ5">
        <v>221</v>
      </c>
      <c r="AK5">
        <v>216.05</v>
      </c>
      <c r="AL5">
        <v>218.6</v>
      </c>
      <c r="AM5">
        <v>1.1500000000000059</v>
      </c>
      <c r="AN5">
        <v>0.52885720855369323</v>
      </c>
      <c r="AO5" s="1">
        <f t="shared" si="21"/>
        <v>0.29823353980270967</v>
      </c>
      <c r="AP5" s="1">
        <f t="shared" si="22"/>
        <v>0.29823353980270967</v>
      </c>
      <c r="AQ5" s="1">
        <f t="shared" si="23"/>
        <v>1.0978956999085112</v>
      </c>
      <c r="AR5" s="1">
        <f t="shared" si="24"/>
        <v>0.87175957788482561</v>
      </c>
      <c r="AS5" t="str">
        <f t="shared" si="25"/>
        <v>NO</v>
      </c>
      <c r="AT5" t="str">
        <f t="shared" si="26"/>
        <v>NO</v>
      </c>
      <c r="AU5" t="str">
        <f t="shared" si="27"/>
        <v>NO</v>
      </c>
      <c r="AV5" t="str">
        <f t="shared" si="28"/>
        <v>NO</v>
      </c>
      <c r="AW5" t="str">
        <f t="shared" si="29"/>
        <v>NO</v>
      </c>
      <c r="AX5" t="str">
        <f t="shared" si="30"/>
        <v>NO</v>
      </c>
    </row>
    <row r="6" spans="1:50" x14ac:dyDescent="0.25">
      <c r="A6" t="s">
        <v>54</v>
      </c>
      <c r="B6">
        <v>815.65</v>
      </c>
      <c r="C6">
        <v>840</v>
      </c>
      <c r="D6">
        <v>815.65</v>
      </c>
      <c r="E6">
        <v>828.1</v>
      </c>
      <c r="F6">
        <v>17.300000000000072</v>
      </c>
      <c r="G6">
        <v>2.1336951159348878</v>
      </c>
      <c r="H6" s="1">
        <f t="shared" si="0"/>
        <v>1.5263899957089493</v>
      </c>
      <c r="I6" s="1">
        <f t="shared" si="1"/>
        <v>1.5263899957089493</v>
      </c>
      <c r="J6" s="1">
        <f t="shared" si="2"/>
        <v>1.4370245139475881</v>
      </c>
      <c r="K6" s="1">
        <f t="shared" si="3"/>
        <v>0</v>
      </c>
      <c r="L6" s="1" t="str">
        <f t="shared" si="4"/>
        <v>NO</v>
      </c>
      <c r="M6" t="str">
        <f t="shared" si="5"/>
        <v>NO</v>
      </c>
      <c r="N6" t="str">
        <f t="shared" si="6"/>
        <v>NO</v>
      </c>
      <c r="O6" s="1" t="str">
        <f t="shared" si="7"/>
        <v>NO</v>
      </c>
      <c r="P6" s="1" t="str">
        <f t="shared" si="8"/>
        <v>NO</v>
      </c>
      <c r="Q6" s="1" t="str">
        <f t="shared" si="9"/>
        <v>NO</v>
      </c>
      <c r="R6" s="1" t="str">
        <f t="shared" si="10"/>
        <v>NO</v>
      </c>
      <c r="S6">
        <v>826.95</v>
      </c>
      <c r="T6">
        <v>827</v>
      </c>
      <c r="U6">
        <v>807</v>
      </c>
      <c r="V6">
        <v>810.8</v>
      </c>
      <c r="W6">
        <v>-21.300000000000072</v>
      </c>
      <c r="X6">
        <v>-2.5597884869607102</v>
      </c>
      <c r="Y6" s="1">
        <f t="shared" si="11"/>
        <v>-1.9529596710804873</v>
      </c>
      <c r="Z6" s="1">
        <f t="shared" si="12"/>
        <v>1.9529596710804873</v>
      </c>
      <c r="AA6" s="1">
        <f t="shared" si="13"/>
        <v>6.0463147711414863E-3</v>
      </c>
      <c r="AB6" s="1">
        <f t="shared" si="14"/>
        <v>0.46867291563886959</v>
      </c>
      <c r="AC6" s="1" t="str">
        <f t="shared" si="15"/>
        <v>NO</v>
      </c>
      <c r="AD6" s="1" t="str">
        <f t="shared" si="16"/>
        <v>NO</v>
      </c>
      <c r="AE6" s="1" t="str">
        <f t="shared" si="17"/>
        <v>NO</v>
      </c>
      <c r="AF6" s="1" t="str">
        <f t="shared" si="18"/>
        <v>NO</v>
      </c>
      <c r="AG6" s="1" t="str">
        <f t="shared" si="19"/>
        <v>NO</v>
      </c>
      <c r="AH6" s="1" t="str">
        <f t="shared" si="20"/>
        <v>NO</v>
      </c>
      <c r="AI6">
        <v>844</v>
      </c>
      <c r="AJ6">
        <v>851.35</v>
      </c>
      <c r="AK6">
        <v>823.1</v>
      </c>
      <c r="AL6">
        <v>832.1</v>
      </c>
      <c r="AM6">
        <v>13.30000000000007</v>
      </c>
      <c r="AN6">
        <v>1.6243282852955629</v>
      </c>
      <c r="AO6" s="1">
        <f t="shared" si="21"/>
        <v>-1.4099526066350685</v>
      </c>
      <c r="AP6" s="1">
        <f t="shared" si="22"/>
        <v>1.4099526066350685</v>
      </c>
      <c r="AQ6" s="1">
        <f t="shared" si="23"/>
        <v>0.87085308056872313</v>
      </c>
      <c r="AR6" s="1">
        <f t="shared" si="24"/>
        <v>1.0816007691383247</v>
      </c>
      <c r="AS6" t="str">
        <f t="shared" si="25"/>
        <v>NO</v>
      </c>
      <c r="AT6" t="str">
        <f t="shared" si="26"/>
        <v>NO</v>
      </c>
      <c r="AU6" t="str">
        <f t="shared" si="27"/>
        <v>YES</v>
      </c>
      <c r="AV6" t="str">
        <f t="shared" si="28"/>
        <v>NO</v>
      </c>
      <c r="AW6" t="str">
        <f t="shared" si="29"/>
        <v>NO</v>
      </c>
      <c r="AX6" t="str">
        <f t="shared" si="30"/>
        <v>NO</v>
      </c>
    </row>
    <row r="7" spans="1:50" x14ac:dyDescent="0.25">
      <c r="A7" t="s">
        <v>55</v>
      </c>
      <c r="B7">
        <v>2149.9</v>
      </c>
      <c r="C7">
        <v>2175.9499999999998</v>
      </c>
      <c r="D7">
        <v>2104</v>
      </c>
      <c r="E7">
        <v>2149.0500000000002</v>
      </c>
      <c r="F7">
        <v>10</v>
      </c>
      <c r="G7">
        <v>0.46749725345363591</v>
      </c>
      <c r="H7" s="1">
        <f t="shared" si="0"/>
        <v>-3.9536722638258012E-2</v>
      </c>
      <c r="I7" s="1">
        <f t="shared" si="1"/>
        <v>3.9536722638258012E-2</v>
      </c>
      <c r="J7" s="1">
        <f t="shared" si="2"/>
        <v>1.2116842643843773</v>
      </c>
      <c r="K7" s="1">
        <f t="shared" si="3"/>
        <v>2.0962750982992566</v>
      </c>
      <c r="L7" s="1" t="str">
        <f t="shared" si="4"/>
        <v>NO</v>
      </c>
      <c r="M7" t="str">
        <f t="shared" si="5"/>
        <v>NO</v>
      </c>
      <c r="N7" t="str">
        <f t="shared" si="6"/>
        <v>NO</v>
      </c>
      <c r="O7" s="1" t="str">
        <f t="shared" si="7"/>
        <v>NO</v>
      </c>
      <c r="P7" s="1" t="str">
        <f t="shared" si="8"/>
        <v>NO</v>
      </c>
      <c r="Q7" s="1" t="str">
        <f t="shared" si="9"/>
        <v>NO</v>
      </c>
      <c r="R7" s="1" t="str">
        <f t="shared" si="10"/>
        <v>NO</v>
      </c>
      <c r="S7">
        <v>2147</v>
      </c>
      <c r="T7">
        <v>2167</v>
      </c>
      <c r="U7">
        <v>2133.1</v>
      </c>
      <c r="V7">
        <v>2139.0500000000002</v>
      </c>
      <c r="W7">
        <v>3.1000000000003638</v>
      </c>
      <c r="X7">
        <v>0.14513448348511729</v>
      </c>
      <c r="Y7" s="1">
        <f t="shared" si="11"/>
        <v>-0.37028411737307021</v>
      </c>
      <c r="Z7" s="1">
        <f t="shared" si="12"/>
        <v>0.37028411737307021</v>
      </c>
      <c r="AA7" s="1">
        <f t="shared" si="13"/>
        <v>0.9315323707498836</v>
      </c>
      <c r="AB7" s="1">
        <f t="shared" si="14"/>
        <v>0.27816086580492616</v>
      </c>
      <c r="AC7" s="1" t="str">
        <f t="shared" si="15"/>
        <v>NO</v>
      </c>
      <c r="AD7" s="1" t="str">
        <f t="shared" si="16"/>
        <v>NO</v>
      </c>
      <c r="AE7" s="1" t="str">
        <f t="shared" si="17"/>
        <v>NO</v>
      </c>
      <c r="AF7" s="1" t="str">
        <f t="shared" si="18"/>
        <v>NO</v>
      </c>
      <c r="AG7" s="1" t="str">
        <f t="shared" si="19"/>
        <v>NO</v>
      </c>
      <c r="AH7" s="1" t="str">
        <f t="shared" si="20"/>
        <v>NO</v>
      </c>
      <c r="AI7">
        <v>2152.5500000000002</v>
      </c>
      <c r="AJ7">
        <v>2173</v>
      </c>
      <c r="AK7">
        <v>2130.6999999999998</v>
      </c>
      <c r="AL7">
        <v>2135.9499999999998</v>
      </c>
      <c r="AM7">
        <v>-0.20000000000027279</v>
      </c>
      <c r="AN7">
        <v>-9.3626383915114963E-3</v>
      </c>
      <c r="AO7" s="1">
        <f t="shared" si="21"/>
        <v>-0.77117836984043864</v>
      </c>
      <c r="AP7" s="1">
        <f t="shared" si="22"/>
        <v>0.77117836984043864</v>
      </c>
      <c r="AQ7" s="1">
        <f t="shared" si="23"/>
        <v>0.95003600380942688</v>
      </c>
      <c r="AR7" s="1">
        <f t="shared" si="24"/>
        <v>0.24579227041831506</v>
      </c>
      <c r="AS7" t="str">
        <f t="shared" si="25"/>
        <v>NO</v>
      </c>
      <c r="AT7" t="str">
        <f t="shared" si="26"/>
        <v>NO</v>
      </c>
      <c r="AU7" t="str">
        <f t="shared" si="27"/>
        <v>NO</v>
      </c>
      <c r="AV7" t="str">
        <f t="shared" si="28"/>
        <v>NO</v>
      </c>
      <c r="AW7" t="str">
        <f t="shared" si="29"/>
        <v>NO</v>
      </c>
      <c r="AX7" t="str">
        <f t="shared" si="30"/>
        <v>NO</v>
      </c>
    </row>
    <row r="8" spans="1:50" x14ac:dyDescent="0.25">
      <c r="A8" t="s">
        <v>56</v>
      </c>
      <c r="B8">
        <v>2496.9499999999998</v>
      </c>
      <c r="C8">
        <v>2620.0500000000002</v>
      </c>
      <c r="D8">
        <v>2480.4499999999998</v>
      </c>
      <c r="E8">
        <v>2587.5</v>
      </c>
      <c r="F8">
        <v>100.8000000000002</v>
      </c>
      <c r="G8">
        <v>4.05356496561709</v>
      </c>
      <c r="H8" s="1">
        <f t="shared" si="0"/>
        <v>3.6264242375698426</v>
      </c>
      <c r="I8" s="1">
        <f t="shared" si="1"/>
        <v>3.6264242375698426</v>
      </c>
      <c r="J8" s="1">
        <f t="shared" si="2"/>
        <v>1.2579710144927607</v>
      </c>
      <c r="K8" s="1">
        <f t="shared" si="3"/>
        <v>0.66080618354392362</v>
      </c>
      <c r="L8" s="1" t="str">
        <f t="shared" si="4"/>
        <v>NO</v>
      </c>
      <c r="M8" t="str">
        <f t="shared" si="5"/>
        <v>NO</v>
      </c>
      <c r="N8" t="str">
        <f t="shared" si="6"/>
        <v>NO</v>
      </c>
      <c r="O8" s="1" t="str">
        <f t="shared" si="7"/>
        <v>NO</v>
      </c>
      <c r="P8" s="1" t="str">
        <f t="shared" si="8"/>
        <v>NO</v>
      </c>
      <c r="Q8" s="1" t="str">
        <f t="shared" si="9"/>
        <v>NO</v>
      </c>
      <c r="R8" s="1" t="str">
        <f t="shared" si="10"/>
        <v>NO</v>
      </c>
      <c r="S8">
        <v>2530</v>
      </c>
      <c r="T8">
        <v>2530</v>
      </c>
      <c r="U8">
        <v>2476.35</v>
      </c>
      <c r="V8">
        <v>2486.6999999999998</v>
      </c>
      <c r="W8">
        <v>-31.5</v>
      </c>
      <c r="X8">
        <v>-1.250893495353824</v>
      </c>
      <c r="Y8" s="1">
        <f t="shared" si="11"/>
        <v>-1.7114624505928926</v>
      </c>
      <c r="Z8" s="1">
        <f t="shared" si="12"/>
        <v>1.7114624505928926</v>
      </c>
      <c r="AA8" s="1">
        <f t="shared" si="13"/>
        <v>0</v>
      </c>
      <c r="AB8" s="1">
        <f t="shared" si="14"/>
        <v>0.41621425986246469</v>
      </c>
      <c r="AC8" s="1" t="str">
        <f t="shared" si="15"/>
        <v>NO</v>
      </c>
      <c r="AD8" s="1" t="str">
        <f t="shared" si="16"/>
        <v>NO</v>
      </c>
      <c r="AE8" s="1" t="str">
        <f t="shared" si="17"/>
        <v>NO</v>
      </c>
      <c r="AF8" s="1" t="str">
        <f t="shared" si="18"/>
        <v>NO</v>
      </c>
      <c r="AG8" s="1" t="str">
        <f t="shared" si="19"/>
        <v>NO</v>
      </c>
      <c r="AH8" s="1" t="str">
        <f t="shared" si="20"/>
        <v>NO</v>
      </c>
      <c r="AI8">
        <v>2509.9499999999998</v>
      </c>
      <c r="AJ8">
        <v>2532</v>
      </c>
      <c r="AK8">
        <v>2500</v>
      </c>
      <c r="AL8">
        <v>2518.1999999999998</v>
      </c>
      <c r="AM8">
        <v>18.849999999999909</v>
      </c>
      <c r="AN8">
        <v>0.75419609098365215</v>
      </c>
      <c r="AO8" s="1">
        <f t="shared" si="21"/>
        <v>0.32869180660969344</v>
      </c>
      <c r="AP8" s="1">
        <f t="shared" si="22"/>
        <v>0.32869180660969344</v>
      </c>
      <c r="AQ8" s="1">
        <f t="shared" si="23"/>
        <v>0.54801048367882543</v>
      </c>
      <c r="AR8" s="1">
        <f t="shared" si="24"/>
        <v>0.39642223948683514</v>
      </c>
      <c r="AS8" t="str">
        <f t="shared" si="25"/>
        <v>NO</v>
      </c>
      <c r="AT8" t="str">
        <f t="shared" si="26"/>
        <v>NO</v>
      </c>
      <c r="AU8" t="str">
        <f t="shared" si="27"/>
        <v>NO</v>
      </c>
      <c r="AV8" t="str">
        <f t="shared" si="28"/>
        <v>NO</v>
      </c>
      <c r="AW8" t="str">
        <f t="shared" si="29"/>
        <v>NO</v>
      </c>
      <c r="AX8" t="str">
        <f t="shared" si="30"/>
        <v>NO</v>
      </c>
    </row>
    <row r="9" spans="1:50" x14ac:dyDescent="0.25">
      <c r="A9" t="s">
        <v>57</v>
      </c>
      <c r="B9">
        <v>306</v>
      </c>
      <c r="C9">
        <v>307.7</v>
      </c>
      <c r="D9">
        <v>294.14999999999998</v>
      </c>
      <c r="E9">
        <v>298.75</v>
      </c>
      <c r="F9">
        <v>-6.5500000000000114</v>
      </c>
      <c r="G9">
        <v>-2.1454307238781558</v>
      </c>
      <c r="H9" s="1">
        <f t="shared" si="0"/>
        <v>-2.369281045751634</v>
      </c>
      <c r="I9" s="1">
        <f t="shared" si="1"/>
        <v>2.369281045751634</v>
      </c>
      <c r="J9" s="1">
        <f t="shared" si="2"/>
        <v>0.55555555555555181</v>
      </c>
      <c r="K9" s="1">
        <f t="shared" si="3"/>
        <v>1.539748953974903</v>
      </c>
      <c r="L9" s="1" t="str">
        <f t="shared" si="4"/>
        <v>NO</v>
      </c>
      <c r="M9" t="str">
        <f t="shared" si="5"/>
        <v>NO</v>
      </c>
      <c r="N9" t="str">
        <f t="shared" si="6"/>
        <v>NO</v>
      </c>
      <c r="O9" s="1" t="str">
        <f t="shared" si="7"/>
        <v>NO</v>
      </c>
      <c r="P9" s="1" t="str">
        <f t="shared" si="8"/>
        <v>NO</v>
      </c>
      <c r="Q9" s="1" t="str">
        <f t="shared" si="9"/>
        <v>NO</v>
      </c>
      <c r="R9" s="1" t="str">
        <f t="shared" si="10"/>
        <v>NO</v>
      </c>
      <c r="S9">
        <v>301.75</v>
      </c>
      <c r="T9">
        <v>309</v>
      </c>
      <c r="U9">
        <v>300.64999999999998</v>
      </c>
      <c r="V9">
        <v>305.3</v>
      </c>
      <c r="W9">
        <v>0.1999999999999886</v>
      </c>
      <c r="X9">
        <v>6.5552277941654746E-2</v>
      </c>
      <c r="Y9" s="1">
        <f t="shared" si="11"/>
        <v>1.1764705882352979</v>
      </c>
      <c r="Z9" s="1">
        <f t="shared" si="12"/>
        <v>1.1764705882352979</v>
      </c>
      <c r="AA9" s="1">
        <f t="shared" si="13"/>
        <v>1.2119226989846017</v>
      </c>
      <c r="AB9" s="1">
        <f t="shared" si="14"/>
        <v>0.36454018227009866</v>
      </c>
      <c r="AC9" s="1" t="str">
        <f t="shared" si="15"/>
        <v>NO</v>
      </c>
      <c r="AD9" s="1" t="str">
        <f t="shared" si="16"/>
        <v>NO</v>
      </c>
      <c r="AE9" s="1" t="str">
        <f t="shared" si="17"/>
        <v>NO</v>
      </c>
      <c r="AF9" s="1" t="str">
        <f t="shared" si="18"/>
        <v>YES</v>
      </c>
      <c r="AG9" s="1" t="str">
        <f t="shared" si="19"/>
        <v>NO</v>
      </c>
      <c r="AH9" s="1" t="str">
        <f t="shared" si="20"/>
        <v>NO</v>
      </c>
      <c r="AI9">
        <v>304.7</v>
      </c>
      <c r="AJ9">
        <v>307.7</v>
      </c>
      <c r="AK9">
        <v>303</v>
      </c>
      <c r="AL9">
        <v>305.10000000000002</v>
      </c>
      <c r="AM9">
        <v>1.4000000000000341</v>
      </c>
      <c r="AN9">
        <v>0.46098123147844389</v>
      </c>
      <c r="AO9" s="1">
        <f t="shared" si="21"/>
        <v>0.13127666557270565</v>
      </c>
      <c r="AP9" s="1">
        <f t="shared" si="22"/>
        <v>0.13127666557270565</v>
      </c>
      <c r="AQ9" s="1">
        <f t="shared" si="23"/>
        <v>0.85217961324154878</v>
      </c>
      <c r="AR9" s="1">
        <f t="shared" si="24"/>
        <v>0.55792582868394769</v>
      </c>
      <c r="AS9" t="str">
        <f t="shared" si="25"/>
        <v>NO</v>
      </c>
      <c r="AT9" t="str">
        <f t="shared" si="26"/>
        <v>NO</v>
      </c>
      <c r="AU9" t="str">
        <f t="shared" si="27"/>
        <v>NO</v>
      </c>
      <c r="AV9" t="str">
        <f t="shared" si="28"/>
        <v>NO</v>
      </c>
      <c r="AW9" t="str">
        <f t="shared" si="29"/>
        <v>NO</v>
      </c>
      <c r="AX9" t="str">
        <f t="shared" si="30"/>
        <v>NO</v>
      </c>
    </row>
    <row r="10" spans="1:50" x14ac:dyDescent="0.25">
      <c r="A10" t="s">
        <v>58</v>
      </c>
      <c r="B10">
        <v>45.85</v>
      </c>
      <c r="C10">
        <v>45.9</v>
      </c>
      <c r="D10">
        <v>44.9</v>
      </c>
      <c r="E10">
        <v>45.05</v>
      </c>
      <c r="F10">
        <v>-0.55000000000000426</v>
      </c>
      <c r="G10">
        <v>-1.2061403508772019</v>
      </c>
      <c r="H10" s="1">
        <f t="shared" si="0"/>
        <v>-1.7448200654307615</v>
      </c>
      <c r="I10" s="1">
        <f t="shared" si="1"/>
        <v>1.7448200654307615</v>
      </c>
      <c r="J10" s="1">
        <f t="shared" si="2"/>
        <v>0.10905125408941584</v>
      </c>
      <c r="K10" s="1">
        <f t="shared" si="3"/>
        <v>0.33296337402885368</v>
      </c>
      <c r="L10" s="1" t="str">
        <f t="shared" si="4"/>
        <v>NO</v>
      </c>
      <c r="M10" t="str">
        <f t="shared" si="5"/>
        <v>NO</v>
      </c>
      <c r="N10" t="str">
        <f t="shared" si="6"/>
        <v>NO</v>
      </c>
      <c r="O10" s="1" t="str">
        <f t="shared" si="7"/>
        <v>NO</v>
      </c>
      <c r="P10" s="1" t="str">
        <f t="shared" si="8"/>
        <v>NO</v>
      </c>
      <c r="Q10" s="1" t="str">
        <f t="shared" si="9"/>
        <v>NO</v>
      </c>
      <c r="R10" s="1" t="str">
        <f t="shared" si="10"/>
        <v>NO</v>
      </c>
      <c r="S10">
        <v>45.8</v>
      </c>
      <c r="T10">
        <v>46.3</v>
      </c>
      <c r="U10">
        <v>45.5</v>
      </c>
      <c r="V10">
        <v>45.6</v>
      </c>
      <c r="W10">
        <v>-0.85000000000000142</v>
      </c>
      <c r="X10">
        <v>-1.829924650161467</v>
      </c>
      <c r="Y10" s="1">
        <f t="shared" si="11"/>
        <v>-0.43668122270741427</v>
      </c>
      <c r="Z10" s="1">
        <f t="shared" si="12"/>
        <v>0.43668122270741427</v>
      </c>
      <c r="AA10" s="1">
        <f t="shared" si="13"/>
        <v>1.0917030567685591</v>
      </c>
      <c r="AB10" s="1">
        <f t="shared" si="14"/>
        <v>0.21929824561403821</v>
      </c>
      <c r="AC10" s="1" t="str">
        <f t="shared" si="15"/>
        <v>NO</v>
      </c>
      <c r="AD10" s="1" t="str">
        <f t="shared" si="16"/>
        <v>NO</v>
      </c>
      <c r="AE10" s="1" t="str">
        <f t="shared" si="17"/>
        <v>NO</v>
      </c>
      <c r="AF10" s="1" t="str">
        <f t="shared" si="18"/>
        <v>NO</v>
      </c>
      <c r="AG10" s="1" t="str">
        <f t="shared" si="19"/>
        <v>NO</v>
      </c>
      <c r="AH10" s="1" t="str">
        <f t="shared" si="20"/>
        <v>NO</v>
      </c>
      <c r="AI10">
        <v>46.55</v>
      </c>
      <c r="AJ10">
        <v>46.7</v>
      </c>
      <c r="AK10">
        <v>45.85</v>
      </c>
      <c r="AL10">
        <v>46.45</v>
      </c>
      <c r="AM10">
        <v>-9.9999999999994316E-2</v>
      </c>
      <c r="AN10">
        <v>-0.2148227712137365</v>
      </c>
      <c r="AO10" s="1">
        <f t="shared" si="21"/>
        <v>-0.21482277121373647</v>
      </c>
      <c r="AP10" s="1">
        <f t="shared" si="22"/>
        <v>0.21482277121373647</v>
      </c>
      <c r="AQ10" s="1">
        <f t="shared" si="23"/>
        <v>0.32223415682063522</v>
      </c>
      <c r="AR10" s="1">
        <f t="shared" si="24"/>
        <v>1.2917115177610363</v>
      </c>
      <c r="AS10" t="str">
        <f t="shared" si="25"/>
        <v>NO</v>
      </c>
      <c r="AT10" t="str">
        <f t="shared" si="26"/>
        <v>NO</v>
      </c>
      <c r="AU10" t="str">
        <f t="shared" si="27"/>
        <v>NO</v>
      </c>
      <c r="AV10" t="str">
        <f t="shared" si="28"/>
        <v>NO</v>
      </c>
      <c r="AW10" t="str">
        <f t="shared" si="29"/>
        <v>NO</v>
      </c>
      <c r="AX10" t="str">
        <f t="shared" si="30"/>
        <v>NO</v>
      </c>
    </row>
    <row r="11" spans="1:50" x14ac:dyDescent="0.25">
      <c r="A11" t="s">
        <v>59</v>
      </c>
      <c r="B11">
        <v>572.5</v>
      </c>
      <c r="C11">
        <v>582.95000000000005</v>
      </c>
      <c r="D11">
        <v>568.15</v>
      </c>
      <c r="E11">
        <v>578.5</v>
      </c>
      <c r="F11">
        <v>0.54999999999995453</v>
      </c>
      <c r="G11">
        <v>9.5163941517424425E-2</v>
      </c>
      <c r="H11" s="1">
        <f t="shared" si="0"/>
        <v>1.0480349344978166</v>
      </c>
      <c r="I11" s="1">
        <f t="shared" si="1"/>
        <v>1.0480349344978166</v>
      </c>
      <c r="J11" s="1">
        <f t="shared" si="2"/>
        <v>0.76923076923077705</v>
      </c>
      <c r="K11" s="1">
        <f t="shared" si="3"/>
        <v>0.75982532751092102</v>
      </c>
      <c r="L11" s="1" t="str">
        <f t="shared" si="4"/>
        <v>NO</v>
      </c>
      <c r="M11" t="str">
        <f t="shared" si="5"/>
        <v>NO</v>
      </c>
      <c r="N11" t="str">
        <f t="shared" si="6"/>
        <v>NO</v>
      </c>
      <c r="O11" s="1" t="str">
        <f t="shared" si="7"/>
        <v>NO</v>
      </c>
      <c r="P11" s="1" t="str">
        <f t="shared" si="8"/>
        <v>NO</v>
      </c>
      <c r="Q11" s="1" t="str">
        <f t="shared" si="9"/>
        <v>NO</v>
      </c>
      <c r="R11" s="1" t="str">
        <f t="shared" si="10"/>
        <v>NO</v>
      </c>
      <c r="S11">
        <v>580</v>
      </c>
      <c r="T11">
        <v>587.95000000000005</v>
      </c>
      <c r="U11">
        <v>576.5</v>
      </c>
      <c r="V11">
        <v>577.95000000000005</v>
      </c>
      <c r="W11">
        <v>-6.5999999999999091</v>
      </c>
      <c r="X11">
        <v>-1.1290736463946469</v>
      </c>
      <c r="Y11" s="1">
        <f t="shared" si="11"/>
        <v>-0.35344827586206112</v>
      </c>
      <c r="Z11" s="1">
        <f t="shared" si="12"/>
        <v>0.35344827586206112</v>
      </c>
      <c r="AA11" s="1">
        <f t="shared" si="13"/>
        <v>1.3706896551724217</v>
      </c>
      <c r="AB11" s="1">
        <f t="shared" si="14"/>
        <v>0.25088675490960211</v>
      </c>
      <c r="AC11" s="1" t="str">
        <f t="shared" si="15"/>
        <v>NO</v>
      </c>
      <c r="AD11" s="1" t="str">
        <f t="shared" si="16"/>
        <v>NO</v>
      </c>
      <c r="AE11" s="1" t="str">
        <f t="shared" si="17"/>
        <v>NO</v>
      </c>
      <c r="AF11" s="1" t="str">
        <f t="shared" si="18"/>
        <v>NO</v>
      </c>
      <c r="AG11" s="1" t="str">
        <f t="shared" si="19"/>
        <v>NO</v>
      </c>
      <c r="AH11" s="1" t="str">
        <f t="shared" si="20"/>
        <v>NO</v>
      </c>
      <c r="AI11">
        <v>581.45000000000005</v>
      </c>
      <c r="AJ11">
        <v>587.95000000000005</v>
      </c>
      <c r="AK11">
        <v>577</v>
      </c>
      <c r="AL11">
        <v>584.54999999999995</v>
      </c>
      <c r="AM11">
        <v>2.6999999999999318</v>
      </c>
      <c r="AN11">
        <v>0.46403712296982591</v>
      </c>
      <c r="AO11" s="1">
        <f t="shared" si="21"/>
        <v>0.53314988391089668</v>
      </c>
      <c r="AP11" s="1">
        <f t="shared" si="22"/>
        <v>0.53314988391089668</v>
      </c>
      <c r="AQ11" s="1">
        <f t="shared" si="23"/>
        <v>0.58164399965787206</v>
      </c>
      <c r="AR11" s="1">
        <f t="shared" si="24"/>
        <v>0.76532805916244651</v>
      </c>
      <c r="AS11" t="str">
        <f t="shared" si="25"/>
        <v>NO</v>
      </c>
      <c r="AT11" t="str">
        <f t="shared" si="26"/>
        <v>NO</v>
      </c>
      <c r="AU11" t="str">
        <f t="shared" si="27"/>
        <v>NO</v>
      </c>
      <c r="AV11" t="str">
        <f t="shared" si="28"/>
        <v>NO</v>
      </c>
      <c r="AW11" t="str">
        <f t="shared" si="29"/>
        <v>NO</v>
      </c>
      <c r="AX11" t="str">
        <f t="shared" si="30"/>
        <v>NO</v>
      </c>
    </row>
    <row r="12" spans="1:50" x14ac:dyDescent="0.25">
      <c r="A12" t="s">
        <v>60</v>
      </c>
      <c r="B12">
        <v>442.75</v>
      </c>
      <c r="C12">
        <v>463.9</v>
      </c>
      <c r="D12">
        <v>442.75</v>
      </c>
      <c r="E12">
        <v>454</v>
      </c>
      <c r="F12">
        <v>11.80000000000001</v>
      </c>
      <c r="G12">
        <v>2.668475802804164</v>
      </c>
      <c r="H12" s="1">
        <f t="shared" si="0"/>
        <v>2.5409373235460193</v>
      </c>
      <c r="I12" s="1">
        <f t="shared" si="1"/>
        <v>2.5409373235460193</v>
      </c>
      <c r="J12" s="1">
        <f t="shared" si="2"/>
        <v>2.1806167400881007</v>
      </c>
      <c r="K12" s="1">
        <f t="shared" si="3"/>
        <v>0</v>
      </c>
      <c r="L12" s="1" t="str">
        <f t="shared" si="4"/>
        <v>NO</v>
      </c>
      <c r="M12" t="str">
        <f t="shared" si="5"/>
        <v>NO</v>
      </c>
      <c r="N12" t="str">
        <f t="shared" si="6"/>
        <v>NO</v>
      </c>
      <c r="O12" s="1" t="str">
        <f t="shared" si="7"/>
        <v>NO</v>
      </c>
      <c r="P12" s="1" t="str">
        <f t="shared" si="8"/>
        <v>NO</v>
      </c>
      <c r="Q12" s="1" t="str">
        <f t="shared" si="9"/>
        <v>NO</v>
      </c>
      <c r="R12" s="1" t="str">
        <f t="shared" si="10"/>
        <v>NO</v>
      </c>
      <c r="S12">
        <v>439</v>
      </c>
      <c r="T12">
        <v>444.85</v>
      </c>
      <c r="U12">
        <v>432.55</v>
      </c>
      <c r="V12">
        <v>442.2</v>
      </c>
      <c r="W12">
        <v>3.5500000000000109</v>
      </c>
      <c r="X12">
        <v>0.80930126524564261</v>
      </c>
      <c r="Y12" s="1">
        <f t="shared" si="11"/>
        <v>0.72892938496582882</v>
      </c>
      <c r="Z12" s="1">
        <f t="shared" si="12"/>
        <v>0.72892938496582882</v>
      </c>
      <c r="AA12" s="1">
        <f t="shared" si="13"/>
        <v>0.59927634554501008</v>
      </c>
      <c r="AB12" s="1">
        <f t="shared" si="14"/>
        <v>1.4692482915717513</v>
      </c>
      <c r="AC12" s="1" t="str">
        <f t="shared" si="15"/>
        <v>NO</v>
      </c>
      <c r="AD12" s="1" t="str">
        <f t="shared" si="16"/>
        <v>NO</v>
      </c>
      <c r="AE12" s="1" t="str">
        <f t="shared" si="17"/>
        <v>NO</v>
      </c>
      <c r="AF12" s="1" t="str">
        <f t="shared" si="18"/>
        <v>NO</v>
      </c>
      <c r="AG12" s="1" t="str">
        <f t="shared" si="19"/>
        <v>NO</v>
      </c>
      <c r="AH12" s="1" t="str">
        <f t="shared" si="20"/>
        <v>NO</v>
      </c>
      <c r="AI12">
        <v>440.05</v>
      </c>
      <c r="AJ12">
        <v>453.9</v>
      </c>
      <c r="AK12">
        <v>434.55</v>
      </c>
      <c r="AL12">
        <v>438.65</v>
      </c>
      <c r="AM12">
        <v>-1.4000000000000341</v>
      </c>
      <c r="AN12">
        <v>-0.31814566526531851</v>
      </c>
      <c r="AO12" s="1">
        <f t="shared" si="21"/>
        <v>-0.31814566526531851</v>
      </c>
      <c r="AP12" s="1">
        <f t="shared" si="22"/>
        <v>0.31814566526531851</v>
      </c>
      <c r="AQ12" s="1">
        <f t="shared" si="23"/>
        <v>3.1473696170889598</v>
      </c>
      <c r="AR12" s="1">
        <f t="shared" si="24"/>
        <v>0.93468596831185813</v>
      </c>
      <c r="AS12" t="str">
        <f t="shared" si="25"/>
        <v>NO</v>
      </c>
      <c r="AT12" t="str">
        <f t="shared" si="26"/>
        <v>NO</v>
      </c>
      <c r="AU12" t="str">
        <f t="shared" si="27"/>
        <v>NO</v>
      </c>
      <c r="AV12" t="str">
        <f t="shared" si="28"/>
        <v>NO</v>
      </c>
      <c r="AW12" t="str">
        <f t="shared" si="29"/>
        <v>NO</v>
      </c>
      <c r="AX12" t="str">
        <f t="shared" si="30"/>
        <v>NO</v>
      </c>
    </row>
    <row r="13" spans="1:50" x14ac:dyDescent="0.25">
      <c r="A13" t="s">
        <v>61</v>
      </c>
      <c r="B13">
        <v>13050</v>
      </c>
      <c r="C13">
        <v>13226</v>
      </c>
      <c r="D13">
        <v>12808.75</v>
      </c>
      <c r="E13">
        <v>13070.6</v>
      </c>
      <c r="F13">
        <v>107.35000000000041</v>
      </c>
      <c r="G13">
        <v>0.82811023470194867</v>
      </c>
      <c r="H13" s="1">
        <f t="shared" si="0"/>
        <v>0.15785440613027099</v>
      </c>
      <c r="I13" s="1">
        <f t="shared" si="1"/>
        <v>0.15785440613027099</v>
      </c>
      <c r="J13" s="1">
        <f t="shared" si="2"/>
        <v>1.1889278227472315</v>
      </c>
      <c r="K13" s="1">
        <f t="shared" si="3"/>
        <v>1.8486590038314175</v>
      </c>
      <c r="L13" s="1" t="str">
        <f t="shared" si="4"/>
        <v>NO</v>
      </c>
      <c r="M13" t="str">
        <f t="shared" si="5"/>
        <v>NO</v>
      </c>
      <c r="N13" t="str">
        <f t="shared" si="6"/>
        <v>NO</v>
      </c>
      <c r="O13" s="1" t="str">
        <f t="shared" si="7"/>
        <v>NO</v>
      </c>
      <c r="P13" s="1" t="str">
        <f t="shared" si="8"/>
        <v>NO</v>
      </c>
      <c r="Q13" s="1" t="str">
        <f t="shared" si="9"/>
        <v>NO</v>
      </c>
      <c r="R13" s="1" t="str">
        <f t="shared" si="10"/>
        <v>NO</v>
      </c>
      <c r="S13">
        <v>13080</v>
      </c>
      <c r="T13">
        <v>13080</v>
      </c>
      <c r="U13">
        <v>12765.2</v>
      </c>
      <c r="V13">
        <v>12963.25</v>
      </c>
      <c r="W13">
        <v>-174.0499999999993</v>
      </c>
      <c r="X13">
        <v>-1.324853660950114</v>
      </c>
      <c r="Y13" s="1">
        <f t="shared" si="11"/>
        <v>-0.89258409785932713</v>
      </c>
      <c r="Z13" s="1">
        <f t="shared" si="12"/>
        <v>0.89258409785932713</v>
      </c>
      <c r="AA13" s="1">
        <f t="shared" si="13"/>
        <v>0</v>
      </c>
      <c r="AB13" s="1">
        <f t="shared" si="14"/>
        <v>1.5277804562898909</v>
      </c>
      <c r="AC13" s="1" t="str">
        <f t="shared" si="15"/>
        <v>NO</v>
      </c>
      <c r="AD13" s="1" t="str">
        <f t="shared" si="16"/>
        <v>NO</v>
      </c>
      <c r="AE13" s="1" t="str">
        <f t="shared" si="17"/>
        <v>NO</v>
      </c>
      <c r="AF13" s="1" t="str">
        <f t="shared" si="18"/>
        <v>NO</v>
      </c>
      <c r="AG13" s="1" t="str">
        <f t="shared" si="19"/>
        <v>NO</v>
      </c>
      <c r="AH13" s="1" t="str">
        <f t="shared" si="20"/>
        <v>NO</v>
      </c>
      <c r="AI13">
        <v>13040</v>
      </c>
      <c r="AJ13">
        <v>13274.85</v>
      </c>
      <c r="AK13">
        <v>12930.55</v>
      </c>
      <c r="AL13">
        <v>13137.3</v>
      </c>
      <c r="AM13">
        <v>55.75</v>
      </c>
      <c r="AN13">
        <v>0.42617273946894668</v>
      </c>
      <c r="AO13" s="1">
        <f t="shared" si="21"/>
        <v>0.74616564417177356</v>
      </c>
      <c r="AP13" s="1">
        <f t="shared" si="22"/>
        <v>0.74616564417177356</v>
      </c>
      <c r="AQ13" s="1">
        <f t="shared" si="23"/>
        <v>1.0470187938160893</v>
      </c>
      <c r="AR13" s="1">
        <f t="shared" si="24"/>
        <v>0.83934049079755157</v>
      </c>
      <c r="AS13" t="str">
        <f t="shared" si="25"/>
        <v>NO</v>
      </c>
      <c r="AT13" t="str">
        <f t="shared" si="26"/>
        <v>NO</v>
      </c>
      <c r="AU13" t="str">
        <f t="shared" si="27"/>
        <v>NO</v>
      </c>
      <c r="AV13" t="str">
        <f t="shared" si="28"/>
        <v>NO</v>
      </c>
      <c r="AW13" t="str">
        <f t="shared" si="29"/>
        <v>NO</v>
      </c>
      <c r="AX13" t="str">
        <f t="shared" si="30"/>
        <v>NO</v>
      </c>
    </row>
    <row r="14" spans="1:50" x14ac:dyDescent="0.25">
      <c r="A14" t="s">
        <v>62</v>
      </c>
      <c r="B14">
        <v>395.05</v>
      </c>
      <c r="C14">
        <v>423</v>
      </c>
      <c r="D14">
        <v>395.05</v>
      </c>
      <c r="E14">
        <v>409.7</v>
      </c>
      <c r="F14">
        <v>16</v>
      </c>
      <c r="G14">
        <v>4.0640081280162574</v>
      </c>
      <c r="H14" s="1">
        <f t="shared" si="0"/>
        <v>3.7083913428679858</v>
      </c>
      <c r="I14" s="1">
        <f t="shared" si="1"/>
        <v>3.7083913428679858</v>
      </c>
      <c r="J14" s="1">
        <f t="shared" si="2"/>
        <v>3.2462777642177234</v>
      </c>
      <c r="K14" s="1">
        <f t="shared" si="3"/>
        <v>0</v>
      </c>
      <c r="L14" s="1" t="str">
        <f t="shared" si="4"/>
        <v>NO</v>
      </c>
      <c r="M14" t="str">
        <f t="shared" si="5"/>
        <v>NO</v>
      </c>
      <c r="N14" t="str">
        <f t="shared" si="6"/>
        <v>NO</v>
      </c>
      <c r="O14" s="1" t="str">
        <f t="shared" si="7"/>
        <v>NO</v>
      </c>
      <c r="P14" s="1" t="str">
        <f t="shared" si="8"/>
        <v>NO</v>
      </c>
      <c r="Q14" s="1" t="str">
        <f t="shared" si="9"/>
        <v>NO</v>
      </c>
      <c r="R14" s="1" t="str">
        <f t="shared" si="10"/>
        <v>NO</v>
      </c>
      <c r="S14">
        <v>389</v>
      </c>
      <c r="T14">
        <v>396.6</v>
      </c>
      <c r="U14">
        <v>384.4</v>
      </c>
      <c r="V14">
        <v>393.7</v>
      </c>
      <c r="W14">
        <v>5.3000000000000114</v>
      </c>
      <c r="X14">
        <v>1.3645726055612799</v>
      </c>
      <c r="Y14" s="1">
        <f t="shared" si="11"/>
        <v>1.2082262210796886</v>
      </c>
      <c r="Z14" s="1">
        <f t="shared" si="12"/>
        <v>1.2082262210796886</v>
      </c>
      <c r="AA14" s="1">
        <f t="shared" si="13"/>
        <v>0.7366014732029551</v>
      </c>
      <c r="AB14" s="1">
        <f t="shared" si="14"/>
        <v>1.1825192802056614</v>
      </c>
      <c r="AC14" s="1" t="str">
        <f t="shared" si="15"/>
        <v>NO</v>
      </c>
      <c r="AD14" s="1" t="str">
        <f t="shared" si="16"/>
        <v>NO</v>
      </c>
      <c r="AE14" s="1" t="str">
        <f t="shared" si="17"/>
        <v>NO</v>
      </c>
      <c r="AF14" s="1" t="str">
        <f t="shared" si="18"/>
        <v>NO</v>
      </c>
      <c r="AG14" s="1" t="str">
        <f t="shared" si="19"/>
        <v>NO</v>
      </c>
      <c r="AH14" s="1" t="str">
        <f t="shared" si="20"/>
        <v>NO</v>
      </c>
      <c r="AI14">
        <v>377.15</v>
      </c>
      <c r="AJ14">
        <v>390</v>
      </c>
      <c r="AK14">
        <v>375.1</v>
      </c>
      <c r="AL14">
        <v>388.4</v>
      </c>
      <c r="AM14">
        <v>13.349999999999969</v>
      </c>
      <c r="AN14">
        <v>3.559525396613775</v>
      </c>
      <c r="AO14" s="1">
        <f t="shared" si="21"/>
        <v>2.9828980511732732</v>
      </c>
      <c r="AP14" s="1">
        <f t="shared" si="22"/>
        <v>2.9828980511732732</v>
      </c>
      <c r="AQ14" s="1">
        <f t="shared" si="23"/>
        <v>0.41194644696190086</v>
      </c>
      <c r="AR14" s="1">
        <f t="shared" si="24"/>
        <v>0.54355031154711775</v>
      </c>
      <c r="AS14" t="str">
        <f t="shared" si="25"/>
        <v>NO</v>
      </c>
      <c r="AT14" t="str">
        <f t="shared" si="26"/>
        <v>NO</v>
      </c>
      <c r="AU14" t="str">
        <f t="shared" si="27"/>
        <v>NO</v>
      </c>
      <c r="AV14" t="str">
        <f t="shared" si="28"/>
        <v>NO</v>
      </c>
      <c r="AW14" t="str">
        <f t="shared" si="29"/>
        <v>NO</v>
      </c>
      <c r="AX14" t="str">
        <f t="shared" si="30"/>
        <v>NO</v>
      </c>
    </row>
    <row r="15" spans="1:50" x14ac:dyDescent="0.25">
      <c r="A15" t="s">
        <v>63</v>
      </c>
      <c r="B15">
        <v>1407</v>
      </c>
      <c r="C15">
        <v>1407</v>
      </c>
      <c r="D15">
        <v>1363</v>
      </c>
      <c r="E15">
        <v>1372.65</v>
      </c>
      <c r="F15">
        <v>-24.849999999999909</v>
      </c>
      <c r="G15">
        <v>-1.7781753130590281</v>
      </c>
      <c r="H15" s="1">
        <f t="shared" si="0"/>
        <v>-2.4413646055437033</v>
      </c>
      <c r="I15" s="1">
        <f t="shared" si="1"/>
        <v>2.4413646055437033</v>
      </c>
      <c r="J15" s="1">
        <f t="shared" si="2"/>
        <v>0</v>
      </c>
      <c r="K15" s="1">
        <f t="shared" si="3"/>
        <v>0.70301970640732092</v>
      </c>
      <c r="L15" s="1" t="str">
        <f t="shared" si="4"/>
        <v>NO</v>
      </c>
      <c r="M15" t="str">
        <f t="shared" si="5"/>
        <v>NO</v>
      </c>
      <c r="N15" t="str">
        <f t="shared" si="6"/>
        <v>NO</v>
      </c>
      <c r="O15" s="1" t="str">
        <f t="shared" si="7"/>
        <v>NO</v>
      </c>
      <c r="P15" s="1" t="str">
        <f t="shared" si="8"/>
        <v>NO</v>
      </c>
      <c r="Q15" s="1" t="str">
        <f t="shared" si="9"/>
        <v>NO</v>
      </c>
      <c r="R15" s="1" t="str">
        <f t="shared" si="10"/>
        <v>NO</v>
      </c>
      <c r="S15">
        <v>1415</v>
      </c>
      <c r="T15">
        <v>1418.95</v>
      </c>
      <c r="U15">
        <v>1393.3</v>
      </c>
      <c r="V15">
        <v>1397.5</v>
      </c>
      <c r="W15">
        <v>-22.900000000000091</v>
      </c>
      <c r="X15">
        <v>-1.6122219093213239</v>
      </c>
      <c r="Y15" s="1">
        <f t="shared" si="11"/>
        <v>-1.2367491166077738</v>
      </c>
      <c r="Z15" s="1">
        <f t="shared" si="12"/>
        <v>1.2367491166077738</v>
      </c>
      <c r="AA15" s="1">
        <f t="shared" si="13"/>
        <v>0.27915194346290073</v>
      </c>
      <c r="AB15" s="1">
        <f t="shared" si="14"/>
        <v>0.30053667262969913</v>
      </c>
      <c r="AC15" s="1" t="str">
        <f t="shared" si="15"/>
        <v>NO</v>
      </c>
      <c r="AD15" s="1" t="str">
        <f t="shared" si="16"/>
        <v>NO</v>
      </c>
      <c r="AE15" s="1" t="str">
        <f t="shared" si="17"/>
        <v>NO</v>
      </c>
      <c r="AF15" s="1" t="str">
        <f t="shared" si="18"/>
        <v>NO</v>
      </c>
      <c r="AG15" s="1" t="str">
        <f t="shared" si="19"/>
        <v>NO</v>
      </c>
      <c r="AH15" s="1" t="str">
        <f t="shared" si="20"/>
        <v>NO</v>
      </c>
      <c r="AI15">
        <v>1421</v>
      </c>
      <c r="AJ15">
        <v>1425</v>
      </c>
      <c r="AK15">
        <v>1412.6</v>
      </c>
      <c r="AL15">
        <v>1420.4</v>
      </c>
      <c r="AM15">
        <v>0.25</v>
      </c>
      <c r="AN15">
        <v>1.7603774249199029E-2</v>
      </c>
      <c r="AO15" s="1">
        <f t="shared" si="21"/>
        <v>-4.2223786066144194E-2</v>
      </c>
      <c r="AP15" s="1">
        <f t="shared" si="22"/>
        <v>4.2223786066144194E-2</v>
      </c>
      <c r="AQ15" s="1">
        <f t="shared" si="23"/>
        <v>0.28149190710767064</v>
      </c>
      <c r="AR15" s="1">
        <f t="shared" si="24"/>
        <v>0.54914108701775421</v>
      </c>
      <c r="AS15" t="str">
        <f t="shared" si="25"/>
        <v>NO</v>
      </c>
      <c r="AT15" t="str">
        <f t="shared" si="26"/>
        <v>NO</v>
      </c>
      <c r="AU15" t="str">
        <f t="shared" si="27"/>
        <v>NO</v>
      </c>
      <c r="AV15" t="str">
        <f t="shared" si="28"/>
        <v>NO</v>
      </c>
      <c r="AW15" t="str">
        <f t="shared" si="29"/>
        <v>NO</v>
      </c>
      <c r="AX15" t="str">
        <f t="shared" si="30"/>
        <v>NO</v>
      </c>
    </row>
    <row r="16" spans="1:50" x14ac:dyDescent="0.25">
      <c r="A16" t="s">
        <v>64</v>
      </c>
      <c r="B16">
        <v>388.95</v>
      </c>
      <c r="C16">
        <v>396.3</v>
      </c>
      <c r="D16">
        <v>387.6</v>
      </c>
      <c r="E16">
        <v>389.3</v>
      </c>
      <c r="F16">
        <v>0.44999999999998858</v>
      </c>
      <c r="G16">
        <v>0.1157258583001128</v>
      </c>
      <c r="H16" s="1">
        <f t="shared" si="0"/>
        <v>8.9985859364962784E-2</v>
      </c>
      <c r="I16" s="1">
        <f t="shared" si="1"/>
        <v>8.9985859364962784E-2</v>
      </c>
      <c r="J16" s="1">
        <f t="shared" si="2"/>
        <v>1.7980991523246854</v>
      </c>
      <c r="K16" s="1">
        <f t="shared" si="3"/>
        <v>0.34708831469339657</v>
      </c>
      <c r="L16" s="1" t="str">
        <f t="shared" si="4"/>
        <v>NO</v>
      </c>
      <c r="M16" t="str">
        <f t="shared" si="5"/>
        <v>NO</v>
      </c>
      <c r="N16" t="str">
        <f t="shared" si="6"/>
        <v>NO</v>
      </c>
      <c r="O16" s="1" t="str">
        <f t="shared" si="7"/>
        <v>NO</v>
      </c>
      <c r="P16" s="1" t="str">
        <f t="shared" si="8"/>
        <v>NO</v>
      </c>
      <c r="Q16" s="1" t="str">
        <f t="shared" si="9"/>
        <v>NO</v>
      </c>
      <c r="R16" s="1" t="str">
        <f t="shared" si="10"/>
        <v>NO</v>
      </c>
      <c r="S16">
        <v>387.3</v>
      </c>
      <c r="T16">
        <v>392.8</v>
      </c>
      <c r="U16">
        <v>384.05</v>
      </c>
      <c r="V16">
        <v>388.85</v>
      </c>
      <c r="W16">
        <v>1.6500000000000341</v>
      </c>
      <c r="X16">
        <v>0.42613636363637247</v>
      </c>
      <c r="Y16" s="1">
        <f t="shared" si="11"/>
        <v>0.40020655822360224</v>
      </c>
      <c r="Z16" s="1">
        <f t="shared" si="12"/>
        <v>0.40020655822360224</v>
      </c>
      <c r="AA16" s="1">
        <f t="shared" si="13"/>
        <v>1.0158158673010129</v>
      </c>
      <c r="AB16" s="1">
        <f t="shared" si="14"/>
        <v>0.83914278337206294</v>
      </c>
      <c r="AC16" s="1" t="str">
        <f t="shared" si="15"/>
        <v>NO</v>
      </c>
      <c r="AD16" s="1" t="str">
        <f t="shared" si="16"/>
        <v>NO</v>
      </c>
      <c r="AE16" s="1" t="str">
        <f t="shared" si="17"/>
        <v>NO</v>
      </c>
      <c r="AF16" s="1" t="str">
        <f t="shared" si="18"/>
        <v>NO</v>
      </c>
      <c r="AG16" s="1" t="str">
        <f t="shared" si="19"/>
        <v>NO</v>
      </c>
      <c r="AH16" s="1" t="str">
        <f t="shared" si="20"/>
        <v>NO</v>
      </c>
      <c r="AI16">
        <v>388.1</v>
      </c>
      <c r="AJ16">
        <v>390.4</v>
      </c>
      <c r="AK16">
        <v>384</v>
      </c>
      <c r="AL16">
        <v>387.2</v>
      </c>
      <c r="AM16">
        <v>-1.5500000000000109</v>
      </c>
      <c r="AN16">
        <v>-0.39871382636656238</v>
      </c>
      <c r="AO16" s="1">
        <f t="shared" si="21"/>
        <v>-0.23189899510436332</v>
      </c>
      <c r="AP16" s="1">
        <f t="shared" si="22"/>
        <v>0.23189899510436332</v>
      </c>
      <c r="AQ16" s="1">
        <f t="shared" si="23"/>
        <v>0.59263076526667202</v>
      </c>
      <c r="AR16" s="1">
        <f t="shared" si="24"/>
        <v>0.82644628099173256</v>
      </c>
      <c r="AS16" t="str">
        <f t="shared" si="25"/>
        <v>NO</v>
      </c>
      <c r="AT16" t="str">
        <f t="shared" si="26"/>
        <v>NO</v>
      </c>
      <c r="AU16" t="str">
        <f t="shared" si="27"/>
        <v>NO</v>
      </c>
      <c r="AV16" t="str">
        <f t="shared" si="28"/>
        <v>NO</v>
      </c>
      <c r="AW16" t="str">
        <f t="shared" si="29"/>
        <v>NO</v>
      </c>
      <c r="AX16" t="str">
        <f t="shared" si="30"/>
        <v>NO</v>
      </c>
    </row>
    <row r="17" spans="1:50" x14ac:dyDescent="0.25">
      <c r="A17" t="s">
        <v>65</v>
      </c>
      <c r="B17">
        <v>158</v>
      </c>
      <c r="C17">
        <v>166.35</v>
      </c>
      <c r="D17">
        <v>157.4</v>
      </c>
      <c r="E17">
        <v>161.25</v>
      </c>
      <c r="F17">
        <v>4.4000000000000057</v>
      </c>
      <c r="G17">
        <v>2.8052279247688912</v>
      </c>
      <c r="H17" s="1">
        <f t="shared" si="0"/>
        <v>2.0569620253164556</v>
      </c>
      <c r="I17" s="1">
        <f t="shared" si="1"/>
        <v>2.0569620253164556</v>
      </c>
      <c r="J17" s="1">
        <f t="shared" si="2"/>
        <v>3.1627906976744149</v>
      </c>
      <c r="K17" s="1">
        <f t="shared" si="3"/>
        <v>0.37974683544303434</v>
      </c>
      <c r="L17" s="1" t="str">
        <f t="shared" si="4"/>
        <v>NO</v>
      </c>
      <c r="M17" t="str">
        <f t="shared" si="5"/>
        <v>NO</v>
      </c>
      <c r="N17" t="str">
        <f t="shared" si="6"/>
        <v>NO</v>
      </c>
      <c r="O17" s="1" t="str">
        <f t="shared" si="7"/>
        <v>NO</v>
      </c>
      <c r="P17" s="1" t="str">
        <f t="shared" si="8"/>
        <v>NO</v>
      </c>
      <c r="Q17" s="1" t="str">
        <f t="shared" si="9"/>
        <v>NO</v>
      </c>
      <c r="R17" s="1" t="str">
        <f t="shared" si="10"/>
        <v>NO</v>
      </c>
      <c r="S17">
        <v>162</v>
      </c>
      <c r="T17">
        <v>163.1</v>
      </c>
      <c r="U17">
        <v>156.35</v>
      </c>
      <c r="V17">
        <v>156.85</v>
      </c>
      <c r="W17">
        <v>-6.5</v>
      </c>
      <c r="X17">
        <v>-3.9791857973676148</v>
      </c>
      <c r="Y17" s="1">
        <f t="shared" si="11"/>
        <v>-3.1790123456790158</v>
      </c>
      <c r="Z17" s="1">
        <f t="shared" si="12"/>
        <v>3.1790123456790158</v>
      </c>
      <c r="AA17" s="1">
        <f t="shared" si="13"/>
        <v>0.67901234567900892</v>
      </c>
      <c r="AB17" s="1">
        <f t="shared" si="14"/>
        <v>0.31877590054191901</v>
      </c>
      <c r="AC17" s="1" t="str">
        <f t="shared" si="15"/>
        <v>NO</v>
      </c>
      <c r="AD17" s="1" t="str">
        <f t="shared" si="16"/>
        <v>NO</v>
      </c>
      <c r="AE17" s="1" t="str">
        <f t="shared" si="17"/>
        <v>NO</v>
      </c>
      <c r="AF17" s="1" t="str">
        <f t="shared" si="18"/>
        <v>NO</v>
      </c>
      <c r="AG17" s="1" t="str">
        <f t="shared" si="19"/>
        <v>NO</v>
      </c>
      <c r="AH17" s="1" t="str">
        <f t="shared" si="20"/>
        <v>NO</v>
      </c>
      <c r="AI17">
        <v>156.4</v>
      </c>
      <c r="AJ17">
        <v>164.2</v>
      </c>
      <c r="AK17">
        <v>154.1</v>
      </c>
      <c r="AL17">
        <v>163.35</v>
      </c>
      <c r="AM17">
        <v>7.7999999999999829</v>
      </c>
      <c r="AN17">
        <v>5.0144648023143574</v>
      </c>
      <c r="AO17" s="1">
        <f t="shared" si="21"/>
        <v>4.4437340153452611</v>
      </c>
      <c r="AP17" s="1">
        <f t="shared" si="22"/>
        <v>4.4437340153452611</v>
      </c>
      <c r="AQ17" s="1">
        <f t="shared" si="23"/>
        <v>0.52035506580960778</v>
      </c>
      <c r="AR17" s="1">
        <f t="shared" si="24"/>
        <v>1.4705882352941249</v>
      </c>
      <c r="AS17" t="str">
        <f t="shared" si="25"/>
        <v>NO</v>
      </c>
      <c r="AT17" t="str">
        <f t="shared" si="26"/>
        <v>NO</v>
      </c>
      <c r="AU17" t="str">
        <f t="shared" si="27"/>
        <v>NO</v>
      </c>
      <c r="AV17" t="str">
        <f t="shared" si="28"/>
        <v>NO</v>
      </c>
      <c r="AW17" t="str">
        <f t="shared" si="29"/>
        <v>NO</v>
      </c>
      <c r="AX17" t="str">
        <f t="shared" si="30"/>
        <v>NO</v>
      </c>
    </row>
    <row r="18" spans="1:50" x14ac:dyDescent="0.25">
      <c r="A18" t="s">
        <v>66</v>
      </c>
      <c r="B18">
        <v>503.9</v>
      </c>
      <c r="C18">
        <v>509.9</v>
      </c>
      <c r="D18">
        <v>498.75</v>
      </c>
      <c r="E18">
        <v>508.45</v>
      </c>
      <c r="F18">
        <v>5.8999999999999773</v>
      </c>
      <c r="G18">
        <v>1.174012536066058</v>
      </c>
      <c r="H18" s="1">
        <f t="shared" si="0"/>
        <v>0.90295693589998238</v>
      </c>
      <c r="I18" s="1">
        <f t="shared" si="1"/>
        <v>0.90295693589998238</v>
      </c>
      <c r="J18" s="1">
        <f t="shared" si="2"/>
        <v>0.2851804503884332</v>
      </c>
      <c r="K18" s="1">
        <f t="shared" si="3"/>
        <v>1.0220281801944786</v>
      </c>
      <c r="L18" s="1" t="str">
        <f t="shared" si="4"/>
        <v>NO</v>
      </c>
      <c r="M18" t="str">
        <f t="shared" si="5"/>
        <v>NO</v>
      </c>
      <c r="N18" t="str">
        <f t="shared" si="6"/>
        <v>NO</v>
      </c>
      <c r="O18" s="1" t="str">
        <f t="shared" si="7"/>
        <v>NO</v>
      </c>
      <c r="P18" s="1" t="str">
        <f t="shared" si="8"/>
        <v>NO</v>
      </c>
      <c r="Q18" s="1" t="str">
        <f t="shared" si="9"/>
        <v>NO</v>
      </c>
      <c r="R18" s="1" t="str">
        <f t="shared" si="10"/>
        <v>NO</v>
      </c>
      <c r="S18">
        <v>509.7</v>
      </c>
      <c r="T18">
        <v>510.95</v>
      </c>
      <c r="U18">
        <v>501.15</v>
      </c>
      <c r="V18">
        <v>502.55</v>
      </c>
      <c r="W18">
        <v>-7.0500000000000114</v>
      </c>
      <c r="X18">
        <v>-1.38343799058085</v>
      </c>
      <c r="Y18" s="1">
        <f t="shared" si="11"/>
        <v>-1.4027859525210864</v>
      </c>
      <c r="Z18" s="1">
        <f t="shared" si="12"/>
        <v>1.4027859525210864</v>
      </c>
      <c r="AA18" s="1">
        <f t="shared" si="13"/>
        <v>0.24524229939179909</v>
      </c>
      <c r="AB18" s="1">
        <f t="shared" si="14"/>
        <v>0.27857924584619126</v>
      </c>
      <c r="AC18" s="1" t="str">
        <f t="shared" si="15"/>
        <v>NO</v>
      </c>
      <c r="AD18" s="1" t="str">
        <f t="shared" si="16"/>
        <v>NO</v>
      </c>
      <c r="AE18" s="1" t="str">
        <f t="shared" si="17"/>
        <v>NO</v>
      </c>
      <c r="AF18" s="1" t="str">
        <f t="shared" si="18"/>
        <v>NO</v>
      </c>
      <c r="AG18" s="1" t="str">
        <f t="shared" si="19"/>
        <v>NO</v>
      </c>
      <c r="AH18" s="1" t="str">
        <f t="shared" si="20"/>
        <v>NO</v>
      </c>
      <c r="AI18">
        <v>507</v>
      </c>
      <c r="AJ18">
        <v>513</v>
      </c>
      <c r="AK18">
        <v>504.3</v>
      </c>
      <c r="AL18">
        <v>509.6</v>
      </c>
      <c r="AM18">
        <v>3.8500000000000232</v>
      </c>
      <c r="AN18">
        <v>0.76124567474048888</v>
      </c>
      <c r="AO18" s="1">
        <f t="shared" si="21"/>
        <v>0.51282051282051733</v>
      </c>
      <c r="AP18" s="1">
        <f t="shared" si="22"/>
        <v>0.51282051282051733</v>
      </c>
      <c r="AQ18" s="1">
        <f t="shared" si="23"/>
        <v>0.66718995290423411</v>
      </c>
      <c r="AR18" s="1">
        <f t="shared" si="24"/>
        <v>0.53254437869822258</v>
      </c>
      <c r="AS18" t="str">
        <f t="shared" si="25"/>
        <v>NO</v>
      </c>
      <c r="AT18" t="str">
        <f t="shared" si="26"/>
        <v>NO</v>
      </c>
      <c r="AU18" t="str">
        <f t="shared" si="27"/>
        <v>NO</v>
      </c>
      <c r="AV18" t="str">
        <f t="shared" si="28"/>
        <v>NO</v>
      </c>
      <c r="AW18" t="str">
        <f t="shared" si="29"/>
        <v>NO</v>
      </c>
      <c r="AX18" t="str">
        <f t="shared" si="30"/>
        <v>NO</v>
      </c>
    </row>
    <row r="19" spans="1:50" x14ac:dyDescent="0.25">
      <c r="A19" t="s">
        <v>67</v>
      </c>
      <c r="B19">
        <v>3230</v>
      </c>
      <c r="C19">
        <v>3389</v>
      </c>
      <c r="D19">
        <v>3228</v>
      </c>
      <c r="E19">
        <v>3344.4</v>
      </c>
      <c r="F19">
        <v>133.25</v>
      </c>
      <c r="G19">
        <v>4.1496037245223674</v>
      </c>
      <c r="H19" s="1">
        <f t="shared" si="0"/>
        <v>3.5417956656346776</v>
      </c>
      <c r="I19" s="1">
        <f t="shared" si="1"/>
        <v>3.5417956656346776</v>
      </c>
      <c r="J19" s="1">
        <f t="shared" si="2"/>
        <v>1.3335725391699531</v>
      </c>
      <c r="K19" s="1">
        <f t="shared" si="3"/>
        <v>6.1919504643962855E-2</v>
      </c>
      <c r="L19" s="1" t="str">
        <f t="shared" si="4"/>
        <v>NO</v>
      </c>
      <c r="M19" t="str">
        <f t="shared" si="5"/>
        <v>NO</v>
      </c>
      <c r="N19" t="str">
        <f t="shared" si="6"/>
        <v>NO</v>
      </c>
      <c r="O19" s="1" t="str">
        <f t="shared" si="7"/>
        <v>NO</v>
      </c>
      <c r="P19" s="1" t="str">
        <f t="shared" si="8"/>
        <v>NO</v>
      </c>
      <c r="Q19" s="1" t="str">
        <f t="shared" si="9"/>
        <v>NO</v>
      </c>
      <c r="R19" s="1" t="str">
        <f t="shared" si="10"/>
        <v>NO</v>
      </c>
      <c r="S19">
        <v>3244.05</v>
      </c>
      <c r="T19">
        <v>3264.2</v>
      </c>
      <c r="U19">
        <v>3200</v>
      </c>
      <c r="V19">
        <v>3211.15</v>
      </c>
      <c r="W19">
        <v>-33.199999999999818</v>
      </c>
      <c r="X19">
        <v>-1.0233174595835779</v>
      </c>
      <c r="Y19" s="1">
        <f t="shared" si="11"/>
        <v>-1.0141643932738424</v>
      </c>
      <c r="Z19" s="1">
        <f t="shared" si="12"/>
        <v>1.0141643932738424</v>
      </c>
      <c r="AA19" s="1">
        <f t="shared" si="13"/>
        <v>0.62113715879840425</v>
      </c>
      <c r="AB19" s="1">
        <f t="shared" si="14"/>
        <v>0.34722762873114277</v>
      </c>
      <c r="AC19" s="1" t="str">
        <f t="shared" si="15"/>
        <v>NO</v>
      </c>
      <c r="AD19" s="1" t="str">
        <f t="shared" si="16"/>
        <v>NO</v>
      </c>
      <c r="AE19" s="1" t="str">
        <f t="shared" si="17"/>
        <v>NO</v>
      </c>
      <c r="AF19" s="1" t="str">
        <f t="shared" si="18"/>
        <v>NO</v>
      </c>
      <c r="AG19" s="1" t="str">
        <f t="shared" si="19"/>
        <v>NO</v>
      </c>
      <c r="AH19" s="1" t="str">
        <f t="shared" si="20"/>
        <v>NO</v>
      </c>
      <c r="AI19">
        <v>3181.1</v>
      </c>
      <c r="AJ19">
        <v>3274</v>
      </c>
      <c r="AK19">
        <v>3179</v>
      </c>
      <c r="AL19">
        <v>3244.35</v>
      </c>
      <c r="AM19">
        <v>59.400000000000091</v>
      </c>
      <c r="AN19">
        <v>1.8650214289078351</v>
      </c>
      <c r="AO19" s="1">
        <f t="shared" si="21"/>
        <v>1.9883059319103458</v>
      </c>
      <c r="AP19" s="1">
        <f t="shared" si="22"/>
        <v>1.9883059319103458</v>
      </c>
      <c r="AQ19" s="1">
        <f t="shared" si="23"/>
        <v>0.91389646616425768</v>
      </c>
      <c r="AR19" s="1">
        <f t="shared" si="24"/>
        <v>6.6014900506111376E-2</v>
      </c>
      <c r="AS19" t="str">
        <f t="shared" si="25"/>
        <v>NO</v>
      </c>
      <c r="AT19" t="str">
        <f t="shared" si="26"/>
        <v>NO</v>
      </c>
      <c r="AU19" t="str">
        <f t="shared" si="27"/>
        <v>NO</v>
      </c>
      <c r="AV19" t="str">
        <f t="shared" si="28"/>
        <v>NO</v>
      </c>
      <c r="AW19" t="str">
        <f t="shared" si="29"/>
        <v>NO</v>
      </c>
      <c r="AX19" t="str">
        <f t="shared" si="30"/>
        <v>NO</v>
      </c>
    </row>
    <row r="20" spans="1:50" x14ac:dyDescent="0.25">
      <c r="A20" t="s">
        <v>68</v>
      </c>
      <c r="B20">
        <v>133.19999999999999</v>
      </c>
      <c r="C20">
        <v>133.9</v>
      </c>
      <c r="D20">
        <v>128.19999999999999</v>
      </c>
      <c r="E20">
        <v>129</v>
      </c>
      <c r="F20">
        <v>-4.0500000000000114</v>
      </c>
      <c r="G20">
        <v>-3.043968432919963</v>
      </c>
      <c r="H20" s="1">
        <f t="shared" si="0"/>
        <v>-3.1531531531531454</v>
      </c>
      <c r="I20" s="1">
        <f t="shared" si="1"/>
        <v>3.1531531531531454</v>
      </c>
      <c r="J20" s="1">
        <f t="shared" si="2"/>
        <v>0.52552552552553844</v>
      </c>
      <c r="K20" s="1">
        <f t="shared" si="3"/>
        <v>0.6201550387596988</v>
      </c>
      <c r="L20" s="1" t="str">
        <f t="shared" si="4"/>
        <v>NO</v>
      </c>
      <c r="M20" t="str">
        <f t="shared" si="5"/>
        <v>NO</v>
      </c>
      <c r="N20" t="str">
        <f t="shared" si="6"/>
        <v>NO</v>
      </c>
      <c r="O20" s="1" t="str">
        <f t="shared" si="7"/>
        <v>NO</v>
      </c>
      <c r="P20" s="1" t="str">
        <f t="shared" si="8"/>
        <v>NO</v>
      </c>
      <c r="Q20" s="1" t="str">
        <f t="shared" si="9"/>
        <v>NO</v>
      </c>
      <c r="R20" s="1" t="str">
        <f t="shared" si="10"/>
        <v>NO</v>
      </c>
      <c r="S20">
        <v>133.44999999999999</v>
      </c>
      <c r="T20">
        <v>134.85</v>
      </c>
      <c r="U20">
        <v>132.75</v>
      </c>
      <c r="V20">
        <v>133.05000000000001</v>
      </c>
      <c r="W20">
        <v>-0.69999999999998863</v>
      </c>
      <c r="X20">
        <v>-0.52336448598129992</v>
      </c>
      <c r="Y20" s="1">
        <f t="shared" si="11"/>
        <v>-0.29973772948668215</v>
      </c>
      <c r="Z20" s="1">
        <f t="shared" si="12"/>
        <v>0.29973772948668215</v>
      </c>
      <c r="AA20" s="1">
        <f t="shared" si="13"/>
        <v>1.0490820532034513</v>
      </c>
      <c r="AB20" s="1">
        <f t="shared" si="14"/>
        <v>0.22547914317926446</v>
      </c>
      <c r="AC20" s="1" t="str">
        <f t="shared" si="15"/>
        <v>NO</v>
      </c>
      <c r="AD20" s="1" t="str">
        <f t="shared" si="16"/>
        <v>NO</v>
      </c>
      <c r="AE20" s="1" t="str">
        <f t="shared" si="17"/>
        <v>NO</v>
      </c>
      <c r="AF20" s="1" t="str">
        <f t="shared" si="18"/>
        <v>NO</v>
      </c>
      <c r="AG20" s="1" t="str">
        <f t="shared" si="19"/>
        <v>NO</v>
      </c>
      <c r="AH20" s="1" t="str">
        <f t="shared" si="20"/>
        <v>NO</v>
      </c>
      <c r="AI20">
        <v>136.30000000000001</v>
      </c>
      <c r="AJ20">
        <v>136.30000000000001</v>
      </c>
      <c r="AK20">
        <v>133.30000000000001</v>
      </c>
      <c r="AL20">
        <v>133.75</v>
      </c>
      <c r="AM20">
        <v>9.9999999999994316E-2</v>
      </c>
      <c r="AN20">
        <v>7.4822297044515013E-2</v>
      </c>
      <c r="AO20" s="1">
        <f t="shared" si="21"/>
        <v>-1.8708730741012554</v>
      </c>
      <c r="AP20" s="1">
        <f t="shared" si="22"/>
        <v>1.8708730741012554</v>
      </c>
      <c r="AQ20" s="1">
        <f t="shared" si="23"/>
        <v>0</v>
      </c>
      <c r="AR20" s="1">
        <f t="shared" si="24"/>
        <v>0.33644859813083261</v>
      </c>
      <c r="AS20" t="str">
        <f t="shared" si="25"/>
        <v>NO</v>
      </c>
      <c r="AT20" t="str">
        <f t="shared" si="26"/>
        <v>NO</v>
      </c>
      <c r="AU20" t="str">
        <f t="shared" si="27"/>
        <v>NO</v>
      </c>
      <c r="AV20" t="str">
        <f t="shared" si="28"/>
        <v>NO</v>
      </c>
      <c r="AW20" t="str">
        <f t="shared" si="29"/>
        <v>NO</v>
      </c>
      <c r="AX20" t="str">
        <f t="shared" si="30"/>
        <v>NO</v>
      </c>
    </row>
    <row r="21" spans="1:50" x14ac:dyDescent="0.25">
      <c r="A21" t="s">
        <v>69</v>
      </c>
      <c r="B21">
        <v>709.75</v>
      </c>
      <c r="C21">
        <v>726.7</v>
      </c>
      <c r="D21">
        <v>697.35</v>
      </c>
      <c r="E21">
        <v>713.75</v>
      </c>
      <c r="F21">
        <v>4.5499999999999554</v>
      </c>
      <c r="G21">
        <v>0.64156796390298287</v>
      </c>
      <c r="H21" s="1">
        <f t="shared" si="0"/>
        <v>0.56357872490313488</v>
      </c>
      <c r="I21" s="1">
        <f t="shared" si="1"/>
        <v>0.56357872490313488</v>
      </c>
      <c r="J21" s="1">
        <f t="shared" si="2"/>
        <v>1.8143607705779399</v>
      </c>
      <c r="K21" s="1">
        <f t="shared" si="3"/>
        <v>1.747094047199715</v>
      </c>
      <c r="L21" s="1" t="str">
        <f t="shared" si="4"/>
        <v>NO</v>
      </c>
      <c r="M21" t="str">
        <f t="shared" si="5"/>
        <v>NO</v>
      </c>
      <c r="N21" t="str">
        <f t="shared" si="6"/>
        <v>NO</v>
      </c>
      <c r="O21" s="1" t="str">
        <f t="shared" si="7"/>
        <v>NO</v>
      </c>
      <c r="P21" s="1" t="str">
        <f t="shared" si="8"/>
        <v>YES</v>
      </c>
      <c r="Q21" s="1" t="str">
        <f t="shared" si="9"/>
        <v>NO</v>
      </c>
      <c r="R21" s="1" t="str">
        <f t="shared" si="10"/>
        <v>NO</v>
      </c>
      <c r="S21">
        <v>707.4</v>
      </c>
      <c r="T21">
        <v>722.9</v>
      </c>
      <c r="U21">
        <v>703.5</v>
      </c>
      <c r="V21">
        <v>709.2</v>
      </c>
      <c r="W21">
        <v>1.800000000000068</v>
      </c>
      <c r="X21">
        <v>0.25445292620866111</v>
      </c>
      <c r="Y21" s="1">
        <f t="shared" si="11"/>
        <v>0.25445292620866106</v>
      </c>
      <c r="Z21" s="1">
        <f t="shared" si="12"/>
        <v>0.25445292620866106</v>
      </c>
      <c r="AA21" s="1">
        <f t="shared" si="13"/>
        <v>1.9317540891144853</v>
      </c>
      <c r="AB21" s="1">
        <f t="shared" si="14"/>
        <v>0.55131467345207485</v>
      </c>
      <c r="AC21" s="1" t="str">
        <f t="shared" si="15"/>
        <v>NO</v>
      </c>
      <c r="AD21" s="1" t="str">
        <f t="shared" si="16"/>
        <v>NO</v>
      </c>
      <c r="AE21" s="1" t="str">
        <f t="shared" si="17"/>
        <v>NO</v>
      </c>
      <c r="AF21" s="1" t="str">
        <f t="shared" si="18"/>
        <v>NO</v>
      </c>
      <c r="AG21" s="1" t="str">
        <f t="shared" si="19"/>
        <v>NO</v>
      </c>
      <c r="AH21" s="1" t="str">
        <f t="shared" si="20"/>
        <v>NO</v>
      </c>
      <c r="AI21">
        <v>710</v>
      </c>
      <c r="AJ21">
        <v>713</v>
      </c>
      <c r="AK21">
        <v>698.8</v>
      </c>
      <c r="AL21">
        <v>707.4</v>
      </c>
      <c r="AM21">
        <v>1.199999999999932</v>
      </c>
      <c r="AN21">
        <v>0.16992353440950611</v>
      </c>
      <c r="AO21" s="1">
        <f t="shared" si="21"/>
        <v>-0.36619718309859478</v>
      </c>
      <c r="AP21" s="1">
        <f t="shared" si="22"/>
        <v>0.36619718309859478</v>
      </c>
      <c r="AQ21" s="1">
        <f t="shared" si="23"/>
        <v>0.42253521126760557</v>
      </c>
      <c r="AR21" s="1">
        <f t="shared" si="24"/>
        <v>1.2157195363302267</v>
      </c>
      <c r="AS21" t="str">
        <f t="shared" si="25"/>
        <v>NO</v>
      </c>
      <c r="AT21" t="str">
        <f t="shared" si="26"/>
        <v>NO</v>
      </c>
      <c r="AU21" t="str">
        <f t="shared" si="27"/>
        <v>NO</v>
      </c>
      <c r="AV21" t="str">
        <f t="shared" si="28"/>
        <v>NO</v>
      </c>
      <c r="AW21" t="str">
        <f t="shared" si="29"/>
        <v>NO</v>
      </c>
      <c r="AX21" t="str">
        <f t="shared" si="30"/>
        <v>NO</v>
      </c>
    </row>
    <row r="22" spans="1:50" x14ac:dyDescent="0.25">
      <c r="A22" t="s">
        <v>70</v>
      </c>
      <c r="B22">
        <v>2274</v>
      </c>
      <c r="C22">
        <v>2274.9499999999998</v>
      </c>
      <c r="D22">
        <v>2181</v>
      </c>
      <c r="E22">
        <v>2215.4499999999998</v>
      </c>
      <c r="F22">
        <v>-44.200000000000273</v>
      </c>
      <c r="G22">
        <v>-1.9560551412829541</v>
      </c>
      <c r="H22" s="1">
        <f t="shared" si="0"/>
        <v>-2.5747581354441591</v>
      </c>
      <c r="I22" s="1">
        <f t="shared" si="1"/>
        <v>2.5747581354441591</v>
      </c>
      <c r="J22" s="1">
        <f t="shared" si="2"/>
        <v>4.1776605101135358E-2</v>
      </c>
      <c r="K22" s="1">
        <f t="shared" si="3"/>
        <v>1.5549888284547075</v>
      </c>
      <c r="L22" s="1" t="str">
        <f t="shared" si="4"/>
        <v>NO</v>
      </c>
      <c r="M22" t="str">
        <f t="shared" si="5"/>
        <v>NO</v>
      </c>
      <c r="N22" t="str">
        <f t="shared" si="6"/>
        <v>NO</v>
      </c>
      <c r="O22" s="1" t="str">
        <f t="shared" si="7"/>
        <v>NO</v>
      </c>
      <c r="P22" s="1" t="str">
        <f t="shared" si="8"/>
        <v>NO</v>
      </c>
      <c r="Q22" s="1" t="str">
        <f t="shared" si="9"/>
        <v>NO</v>
      </c>
      <c r="R22" s="1" t="str">
        <f t="shared" si="10"/>
        <v>NO</v>
      </c>
      <c r="S22">
        <v>2285.15</v>
      </c>
      <c r="T22">
        <v>2333</v>
      </c>
      <c r="U22">
        <v>2251</v>
      </c>
      <c r="V22">
        <v>2259.65</v>
      </c>
      <c r="W22">
        <v>-31.549999999999731</v>
      </c>
      <c r="X22">
        <v>-1.377007681564234</v>
      </c>
      <c r="Y22" s="1">
        <f t="shared" si="11"/>
        <v>-1.1159004879329584</v>
      </c>
      <c r="Z22" s="1">
        <f t="shared" si="12"/>
        <v>1.1159004879329584</v>
      </c>
      <c r="AA22" s="1">
        <f t="shared" si="13"/>
        <v>2.0939544450036061</v>
      </c>
      <c r="AB22" s="1">
        <f t="shared" si="14"/>
        <v>0.38280264642754808</v>
      </c>
      <c r="AC22" s="1" t="str">
        <f t="shared" si="15"/>
        <v>NO</v>
      </c>
      <c r="AD22" s="1" t="str">
        <f t="shared" si="16"/>
        <v>NO</v>
      </c>
      <c r="AE22" s="1" t="str">
        <f t="shared" si="17"/>
        <v>NO</v>
      </c>
      <c r="AF22" s="1" t="str">
        <f t="shared" si="18"/>
        <v>NO</v>
      </c>
      <c r="AG22" s="1" t="str">
        <f t="shared" si="19"/>
        <v>NO</v>
      </c>
      <c r="AH22" s="1" t="str">
        <f t="shared" si="20"/>
        <v>NO</v>
      </c>
      <c r="AI22">
        <v>2324</v>
      </c>
      <c r="AJ22">
        <v>2324</v>
      </c>
      <c r="AK22">
        <v>2288</v>
      </c>
      <c r="AL22">
        <v>2291.1999999999998</v>
      </c>
      <c r="AM22">
        <v>-16.10000000000036</v>
      </c>
      <c r="AN22">
        <v>-0.69778529016601054</v>
      </c>
      <c r="AO22" s="1">
        <f t="shared" si="21"/>
        <v>-1.4113597246127445</v>
      </c>
      <c r="AP22" s="1">
        <f t="shared" si="22"/>
        <v>1.4113597246127445</v>
      </c>
      <c r="AQ22" s="1">
        <f t="shared" si="23"/>
        <v>0</v>
      </c>
      <c r="AR22" s="1">
        <f t="shared" si="24"/>
        <v>0.13966480446926582</v>
      </c>
      <c r="AS22" t="str">
        <f t="shared" si="25"/>
        <v>NO</v>
      </c>
      <c r="AT22" t="str">
        <f t="shared" si="26"/>
        <v>NO</v>
      </c>
      <c r="AU22" t="str">
        <f t="shared" si="27"/>
        <v>NO</v>
      </c>
      <c r="AV22" t="str">
        <f t="shared" si="28"/>
        <v>NO</v>
      </c>
      <c r="AW22" t="str">
        <f t="shared" si="29"/>
        <v>NO</v>
      </c>
      <c r="AX22" t="str">
        <f t="shared" si="30"/>
        <v>NO</v>
      </c>
    </row>
    <row r="23" spans="1:50" x14ac:dyDescent="0.25">
      <c r="A23" t="s">
        <v>71</v>
      </c>
      <c r="B23">
        <v>594</v>
      </c>
      <c r="C23">
        <v>594.79999999999995</v>
      </c>
      <c r="D23">
        <v>583.5</v>
      </c>
      <c r="E23">
        <v>585.1</v>
      </c>
      <c r="F23">
        <v>-6.75</v>
      </c>
      <c r="G23">
        <v>-1.140491678634789</v>
      </c>
      <c r="H23" s="1">
        <f t="shared" si="0"/>
        <v>-1.4983164983164945</v>
      </c>
      <c r="I23" s="1">
        <f t="shared" si="1"/>
        <v>1.4983164983164945</v>
      </c>
      <c r="J23" s="1">
        <f t="shared" si="2"/>
        <v>0.13468013468012704</v>
      </c>
      <c r="K23" s="1">
        <f t="shared" si="3"/>
        <v>0.27345752862758893</v>
      </c>
      <c r="L23" s="1" t="str">
        <f t="shared" si="4"/>
        <v>NO</v>
      </c>
      <c r="M23" t="str">
        <f t="shared" si="5"/>
        <v>NO</v>
      </c>
      <c r="N23" t="str">
        <f t="shared" si="6"/>
        <v>NO</v>
      </c>
      <c r="O23" s="1" t="str">
        <f t="shared" si="7"/>
        <v>NO</v>
      </c>
      <c r="P23" s="1" t="str">
        <f t="shared" si="8"/>
        <v>NO</v>
      </c>
      <c r="Q23" s="1" t="str">
        <f t="shared" si="9"/>
        <v>NO</v>
      </c>
      <c r="R23" s="1" t="str">
        <f t="shared" si="10"/>
        <v>NO</v>
      </c>
      <c r="S23">
        <v>593.1</v>
      </c>
      <c r="T23">
        <v>598.1</v>
      </c>
      <c r="U23">
        <v>588.29999999999995</v>
      </c>
      <c r="V23">
        <v>591.85</v>
      </c>
      <c r="W23">
        <v>-6.75</v>
      </c>
      <c r="X23">
        <v>-1.127631139325092</v>
      </c>
      <c r="Y23" s="1">
        <f t="shared" si="11"/>
        <v>-0.21075703928511211</v>
      </c>
      <c r="Z23" s="1">
        <f t="shared" si="12"/>
        <v>0.21075703928511211</v>
      </c>
      <c r="AA23" s="1">
        <f t="shared" si="13"/>
        <v>0.84302815714044843</v>
      </c>
      <c r="AB23" s="1">
        <f t="shared" si="14"/>
        <v>0.5998141420968266</v>
      </c>
      <c r="AC23" s="1" t="str">
        <f t="shared" si="15"/>
        <v>NO</v>
      </c>
      <c r="AD23" s="1" t="str">
        <f t="shared" si="16"/>
        <v>NO</v>
      </c>
      <c r="AE23" s="1" t="str">
        <f t="shared" si="17"/>
        <v>NO</v>
      </c>
      <c r="AF23" s="1" t="str">
        <f t="shared" si="18"/>
        <v>NO</v>
      </c>
      <c r="AG23" s="1" t="str">
        <f t="shared" si="19"/>
        <v>NO</v>
      </c>
      <c r="AH23" s="1" t="str">
        <f t="shared" si="20"/>
        <v>NO</v>
      </c>
      <c r="AI23">
        <v>594.5</v>
      </c>
      <c r="AJ23">
        <v>604.95000000000005</v>
      </c>
      <c r="AK23">
        <v>592.79999999999995</v>
      </c>
      <c r="AL23">
        <v>598.6</v>
      </c>
      <c r="AM23">
        <v>4.3999999999999773</v>
      </c>
      <c r="AN23">
        <v>0.74049141703129873</v>
      </c>
      <c r="AO23" s="1">
        <f t="shared" si="21"/>
        <v>0.68965517241379692</v>
      </c>
      <c r="AP23" s="1">
        <f t="shared" si="22"/>
        <v>0.68965517241379692</v>
      </c>
      <c r="AQ23" s="1">
        <f t="shared" si="23"/>
        <v>1.0608085532910161</v>
      </c>
      <c r="AR23" s="1">
        <f t="shared" si="24"/>
        <v>0.28595458368377552</v>
      </c>
      <c r="AS23" t="str">
        <f t="shared" si="25"/>
        <v>NO</v>
      </c>
      <c r="AT23" t="str">
        <f t="shared" si="26"/>
        <v>NO</v>
      </c>
      <c r="AU23" t="str">
        <f t="shared" si="27"/>
        <v>NO</v>
      </c>
      <c r="AV23" t="str">
        <f t="shared" si="28"/>
        <v>NO</v>
      </c>
      <c r="AW23" t="str">
        <f t="shared" si="29"/>
        <v>NO</v>
      </c>
      <c r="AX23" t="str">
        <f t="shared" si="30"/>
        <v>NO</v>
      </c>
    </row>
    <row r="24" spans="1:50" x14ac:dyDescent="0.25">
      <c r="A24" t="s">
        <v>72</v>
      </c>
      <c r="B24">
        <v>683.55</v>
      </c>
      <c r="C24">
        <v>687.55</v>
      </c>
      <c r="D24">
        <v>670.2</v>
      </c>
      <c r="E24">
        <v>675.25</v>
      </c>
      <c r="F24">
        <v>-6.6000000000000227</v>
      </c>
      <c r="G24">
        <v>-0.96795482877466055</v>
      </c>
      <c r="H24" s="1">
        <f t="shared" si="0"/>
        <v>-1.2142491405164151</v>
      </c>
      <c r="I24" s="1">
        <f t="shared" si="1"/>
        <v>1.2142491405164151</v>
      </c>
      <c r="J24" s="1">
        <f t="shared" si="2"/>
        <v>0.58518030868261284</v>
      </c>
      <c r="K24" s="1">
        <f t="shared" si="3"/>
        <v>0.74787115883005617</v>
      </c>
      <c r="L24" s="1" t="str">
        <f t="shared" si="4"/>
        <v>NO</v>
      </c>
      <c r="M24" t="str">
        <f t="shared" si="5"/>
        <v>NO</v>
      </c>
      <c r="N24" t="str">
        <f t="shared" si="6"/>
        <v>NO</v>
      </c>
      <c r="O24" s="1" t="str">
        <f t="shared" si="7"/>
        <v>NO</v>
      </c>
      <c r="P24" s="1" t="str">
        <f t="shared" si="8"/>
        <v>NO</v>
      </c>
      <c r="Q24" s="1" t="str">
        <f t="shared" si="9"/>
        <v>NO</v>
      </c>
      <c r="R24" s="1" t="str">
        <f t="shared" si="10"/>
        <v>NO</v>
      </c>
      <c r="S24">
        <v>676</v>
      </c>
      <c r="T24">
        <v>688.7</v>
      </c>
      <c r="U24">
        <v>675</v>
      </c>
      <c r="V24">
        <v>681.85</v>
      </c>
      <c r="W24">
        <v>1.899999999999977</v>
      </c>
      <c r="X24">
        <v>0.27943231119934953</v>
      </c>
      <c r="Y24" s="1">
        <f t="shared" si="11"/>
        <v>0.86538461538461875</v>
      </c>
      <c r="Z24" s="1">
        <f t="shared" si="12"/>
        <v>0.86538461538461875</v>
      </c>
      <c r="AA24" s="1">
        <f t="shared" si="13"/>
        <v>1.0046197844100642</v>
      </c>
      <c r="AB24" s="1">
        <f t="shared" si="14"/>
        <v>0.14792899408284024</v>
      </c>
      <c r="AC24" s="1" t="str">
        <f t="shared" si="15"/>
        <v>NO</v>
      </c>
      <c r="AD24" s="1" t="str">
        <f t="shared" si="16"/>
        <v>NO</v>
      </c>
      <c r="AE24" s="1" t="str">
        <f t="shared" si="17"/>
        <v>NO</v>
      </c>
      <c r="AF24" s="1" t="str">
        <f t="shared" si="18"/>
        <v>NO</v>
      </c>
      <c r="AG24" s="1" t="str">
        <f t="shared" si="19"/>
        <v>NO</v>
      </c>
      <c r="AH24" s="1" t="str">
        <f t="shared" si="20"/>
        <v>NO</v>
      </c>
      <c r="AI24">
        <v>673.5</v>
      </c>
      <c r="AJ24">
        <v>682</v>
      </c>
      <c r="AK24">
        <v>669.55</v>
      </c>
      <c r="AL24">
        <v>679.95</v>
      </c>
      <c r="AM24">
        <v>8.9000000000000909</v>
      </c>
      <c r="AN24">
        <v>1.3262797109008411</v>
      </c>
      <c r="AO24" s="1">
        <f t="shared" si="21"/>
        <v>0.95768374164811376</v>
      </c>
      <c r="AP24" s="1">
        <f t="shared" si="22"/>
        <v>0.95768374164811376</v>
      </c>
      <c r="AQ24" s="1">
        <f t="shared" si="23"/>
        <v>0.30149275682034776</v>
      </c>
      <c r="AR24" s="1">
        <f t="shared" si="24"/>
        <v>0.58648849294729699</v>
      </c>
      <c r="AS24" t="str">
        <f t="shared" si="25"/>
        <v>NO</v>
      </c>
      <c r="AT24" t="str">
        <f t="shared" si="26"/>
        <v>NO</v>
      </c>
      <c r="AU24" t="str">
        <f t="shared" si="27"/>
        <v>NO</v>
      </c>
      <c r="AV24" t="str">
        <f t="shared" si="28"/>
        <v>NO</v>
      </c>
      <c r="AW24" t="str">
        <f t="shared" si="29"/>
        <v>NO</v>
      </c>
      <c r="AX24" t="str">
        <f t="shared" si="30"/>
        <v>NO</v>
      </c>
    </row>
    <row r="25" spans="1:50" x14ac:dyDescent="0.25">
      <c r="A25" t="s">
        <v>73</v>
      </c>
      <c r="B25">
        <v>198.9</v>
      </c>
      <c r="C25">
        <v>199</v>
      </c>
      <c r="D25">
        <v>193.4</v>
      </c>
      <c r="E25">
        <v>194.05</v>
      </c>
      <c r="F25">
        <v>-2.7999999999999829</v>
      </c>
      <c r="G25">
        <v>-1.4224028448056809</v>
      </c>
      <c r="H25" s="1">
        <f t="shared" si="0"/>
        <v>-2.4384112619406708</v>
      </c>
      <c r="I25" s="1">
        <f t="shared" si="1"/>
        <v>2.4384112619406708</v>
      </c>
      <c r="J25" s="1">
        <f t="shared" si="2"/>
        <v>5.0276520864753302E-2</v>
      </c>
      <c r="K25" s="1">
        <f t="shared" si="3"/>
        <v>0.33496521515073724</v>
      </c>
      <c r="L25" s="1" t="str">
        <f t="shared" si="4"/>
        <v>NO</v>
      </c>
      <c r="M25" t="str">
        <f t="shared" si="5"/>
        <v>NO</v>
      </c>
      <c r="N25" t="str">
        <f t="shared" si="6"/>
        <v>NO</v>
      </c>
      <c r="O25" s="1" t="str">
        <f t="shared" si="7"/>
        <v>NO</v>
      </c>
      <c r="P25" s="1" t="str">
        <f t="shared" si="8"/>
        <v>NO</v>
      </c>
      <c r="Q25" s="1" t="str">
        <f t="shared" si="9"/>
        <v>NO</v>
      </c>
      <c r="R25" s="1" t="str">
        <f t="shared" si="10"/>
        <v>NO</v>
      </c>
      <c r="S25">
        <v>195</v>
      </c>
      <c r="T25">
        <v>197.4</v>
      </c>
      <c r="U25">
        <v>193.15</v>
      </c>
      <c r="V25">
        <v>196.85</v>
      </c>
      <c r="W25">
        <v>1.4499999999999891</v>
      </c>
      <c r="X25">
        <v>0.74206755373592048</v>
      </c>
      <c r="Y25" s="1">
        <f t="shared" si="11"/>
        <v>0.94871794871794579</v>
      </c>
      <c r="Z25" s="1">
        <f t="shared" si="12"/>
        <v>0.94871794871794579</v>
      </c>
      <c r="AA25" s="1">
        <f t="shared" si="13"/>
        <v>0.27940055880112341</v>
      </c>
      <c r="AB25" s="1">
        <f t="shared" si="14"/>
        <v>0.94871794871794579</v>
      </c>
      <c r="AC25" s="1" t="str">
        <f t="shared" si="15"/>
        <v>NO</v>
      </c>
      <c r="AD25" s="1" t="str">
        <f t="shared" si="16"/>
        <v>NO</v>
      </c>
      <c r="AE25" s="1" t="str">
        <f t="shared" si="17"/>
        <v>NO</v>
      </c>
      <c r="AF25" s="1" t="str">
        <f t="shared" si="18"/>
        <v>YES</v>
      </c>
      <c r="AG25" s="1" t="str">
        <f t="shared" si="19"/>
        <v>NO</v>
      </c>
      <c r="AH25" s="1" t="str">
        <f t="shared" si="20"/>
        <v>NO</v>
      </c>
      <c r="AI25">
        <v>197.85</v>
      </c>
      <c r="AJ25">
        <v>199.2</v>
      </c>
      <c r="AK25">
        <v>193.85</v>
      </c>
      <c r="AL25">
        <v>195.4</v>
      </c>
      <c r="AM25">
        <v>-2.8499999999999939</v>
      </c>
      <c r="AN25">
        <v>-1.437578814627992</v>
      </c>
      <c r="AO25" s="1">
        <f t="shared" si="21"/>
        <v>-1.2383118524134389</v>
      </c>
      <c r="AP25" s="1">
        <f t="shared" si="22"/>
        <v>1.2383118524134389</v>
      </c>
      <c r="AQ25" s="1">
        <f t="shared" si="23"/>
        <v>0.68233510235026251</v>
      </c>
      <c r="AR25" s="1">
        <f t="shared" si="24"/>
        <v>0.79324462640737536</v>
      </c>
      <c r="AS25" t="str">
        <f t="shared" si="25"/>
        <v>NO</v>
      </c>
      <c r="AT25" t="str">
        <f t="shared" si="26"/>
        <v>NO</v>
      </c>
      <c r="AU25" t="str">
        <f t="shared" si="27"/>
        <v>NO</v>
      </c>
      <c r="AV25" t="str">
        <f t="shared" si="28"/>
        <v>NO</v>
      </c>
      <c r="AW25" t="str">
        <f t="shared" si="29"/>
        <v>NO</v>
      </c>
      <c r="AX25" t="str">
        <f t="shared" si="30"/>
        <v>NO</v>
      </c>
    </row>
    <row r="26" spans="1:50" x14ac:dyDescent="0.25">
      <c r="A26" t="s">
        <v>74</v>
      </c>
      <c r="B26">
        <v>217.6</v>
      </c>
      <c r="C26">
        <v>220.85</v>
      </c>
      <c r="D26">
        <v>211.8</v>
      </c>
      <c r="E26">
        <v>213.45</v>
      </c>
      <c r="F26">
        <v>-2.5</v>
      </c>
      <c r="G26">
        <v>-1.1576753878212549</v>
      </c>
      <c r="H26" s="1">
        <f t="shared" si="0"/>
        <v>-1.9071691176470613</v>
      </c>
      <c r="I26" s="1">
        <f t="shared" si="1"/>
        <v>1.9071691176470613</v>
      </c>
      <c r="J26" s="1">
        <f t="shared" si="2"/>
        <v>1.4935661764705883</v>
      </c>
      <c r="K26" s="1">
        <f t="shared" si="3"/>
        <v>0.77301475755445181</v>
      </c>
      <c r="L26" s="1" t="str">
        <f t="shared" si="4"/>
        <v>NO</v>
      </c>
      <c r="M26" t="str">
        <f t="shared" si="5"/>
        <v>NO</v>
      </c>
      <c r="N26" t="str">
        <f t="shared" si="6"/>
        <v>NO</v>
      </c>
      <c r="O26" s="1" t="str">
        <f t="shared" si="7"/>
        <v>NO</v>
      </c>
      <c r="P26" s="1" t="str">
        <f t="shared" si="8"/>
        <v>NO</v>
      </c>
      <c r="Q26" s="1" t="str">
        <f t="shared" si="9"/>
        <v>NO</v>
      </c>
      <c r="R26" s="1" t="str">
        <f t="shared" si="10"/>
        <v>NO</v>
      </c>
      <c r="S26">
        <v>218.4</v>
      </c>
      <c r="T26">
        <v>222.9</v>
      </c>
      <c r="U26">
        <v>215.5</v>
      </c>
      <c r="V26">
        <v>215.95</v>
      </c>
      <c r="W26">
        <v>-3.3000000000000109</v>
      </c>
      <c r="X26">
        <v>-1.505131128848352</v>
      </c>
      <c r="Y26" s="1">
        <f t="shared" si="11"/>
        <v>-1.1217948717948796</v>
      </c>
      <c r="Z26" s="1">
        <f t="shared" si="12"/>
        <v>1.1217948717948796</v>
      </c>
      <c r="AA26" s="1">
        <f t="shared" si="13"/>
        <v>2.0604395604395602</v>
      </c>
      <c r="AB26" s="1">
        <f t="shared" si="14"/>
        <v>0.20838156980782066</v>
      </c>
      <c r="AC26" s="1" t="str">
        <f t="shared" si="15"/>
        <v>NO</v>
      </c>
      <c r="AD26" s="1" t="str">
        <f t="shared" si="16"/>
        <v>NO</v>
      </c>
      <c r="AE26" s="1" t="str">
        <f t="shared" si="17"/>
        <v>NO</v>
      </c>
      <c r="AF26" s="1" t="str">
        <f t="shared" si="18"/>
        <v>NO</v>
      </c>
      <c r="AG26" s="1" t="str">
        <f t="shared" si="19"/>
        <v>NO</v>
      </c>
      <c r="AH26" s="1" t="str">
        <f t="shared" si="20"/>
        <v>NO</v>
      </c>
      <c r="AI26">
        <v>220.5</v>
      </c>
      <c r="AJ26">
        <v>223.4</v>
      </c>
      <c r="AK26">
        <v>218</v>
      </c>
      <c r="AL26">
        <v>219.25</v>
      </c>
      <c r="AM26">
        <v>-2.0999999999999939</v>
      </c>
      <c r="AN26">
        <v>-0.94872374068217502</v>
      </c>
      <c r="AO26" s="1">
        <f t="shared" si="21"/>
        <v>-0.56689342403628118</v>
      </c>
      <c r="AP26" s="1">
        <f t="shared" si="22"/>
        <v>0.56689342403628118</v>
      </c>
      <c r="AQ26" s="1">
        <f t="shared" si="23"/>
        <v>1.3151927437641751</v>
      </c>
      <c r="AR26" s="1">
        <f t="shared" si="24"/>
        <v>0.5701254275940707</v>
      </c>
      <c r="AS26" t="str">
        <f t="shared" si="25"/>
        <v>NO</v>
      </c>
      <c r="AT26" t="str">
        <f t="shared" si="26"/>
        <v>NO</v>
      </c>
      <c r="AU26" t="str">
        <f t="shared" si="27"/>
        <v>NO</v>
      </c>
      <c r="AV26" t="str">
        <f t="shared" si="28"/>
        <v>NO</v>
      </c>
      <c r="AW26" t="str">
        <f t="shared" si="29"/>
        <v>NO</v>
      </c>
      <c r="AX26" t="str">
        <f t="shared" si="30"/>
        <v>NO</v>
      </c>
    </row>
    <row r="27" spans="1:50" x14ac:dyDescent="0.25">
      <c r="A27" t="s">
        <v>75</v>
      </c>
      <c r="B27">
        <v>1293.1500000000001</v>
      </c>
      <c r="C27">
        <v>1325.45</v>
      </c>
      <c r="D27">
        <v>1257.45</v>
      </c>
      <c r="E27">
        <v>1295.95</v>
      </c>
      <c r="F27">
        <v>14.450000000000051</v>
      </c>
      <c r="G27">
        <v>1.127584861490444</v>
      </c>
      <c r="H27" s="1">
        <f t="shared" si="0"/>
        <v>0.21652553841394689</v>
      </c>
      <c r="I27" s="1">
        <f t="shared" si="1"/>
        <v>0.21652553841394689</v>
      </c>
      <c r="J27" s="1">
        <f t="shared" si="2"/>
        <v>2.2763223889810567</v>
      </c>
      <c r="K27" s="1">
        <f t="shared" si="3"/>
        <v>2.7607006147778712</v>
      </c>
      <c r="L27" s="1" t="str">
        <f t="shared" si="4"/>
        <v>NO</v>
      </c>
      <c r="M27" t="str">
        <f t="shared" si="5"/>
        <v>NO</v>
      </c>
      <c r="N27" t="str">
        <f t="shared" si="6"/>
        <v>NO</v>
      </c>
      <c r="O27" s="1" t="str">
        <f t="shared" si="7"/>
        <v>NO</v>
      </c>
      <c r="P27" s="1" t="str">
        <f t="shared" si="8"/>
        <v>YES</v>
      </c>
      <c r="Q27" s="1" t="str">
        <f t="shared" si="9"/>
        <v>NO</v>
      </c>
      <c r="R27" s="1" t="str">
        <f t="shared" si="10"/>
        <v>NO</v>
      </c>
      <c r="S27">
        <v>1318.7</v>
      </c>
      <c r="T27">
        <v>1318.7</v>
      </c>
      <c r="U27">
        <v>1273.5</v>
      </c>
      <c r="V27">
        <v>1281.5</v>
      </c>
      <c r="W27">
        <v>-34.799999999999947</v>
      </c>
      <c r="X27">
        <v>-2.643774215604342</v>
      </c>
      <c r="Y27" s="1">
        <f t="shared" si="11"/>
        <v>-2.8209600363994878</v>
      </c>
      <c r="Z27" s="1">
        <f t="shared" si="12"/>
        <v>2.8209600363994878</v>
      </c>
      <c r="AA27" s="1">
        <f t="shared" si="13"/>
        <v>0</v>
      </c>
      <c r="AB27" s="1">
        <f t="shared" si="14"/>
        <v>0.62426843542723376</v>
      </c>
      <c r="AC27" s="1" t="str">
        <f t="shared" si="15"/>
        <v>NO</v>
      </c>
      <c r="AD27" s="1" t="str">
        <f t="shared" si="16"/>
        <v>NO</v>
      </c>
      <c r="AE27" s="1" t="str">
        <f t="shared" si="17"/>
        <v>NO</v>
      </c>
      <c r="AF27" s="1" t="str">
        <f t="shared" si="18"/>
        <v>NO</v>
      </c>
      <c r="AG27" s="1" t="str">
        <f t="shared" si="19"/>
        <v>NO</v>
      </c>
      <c r="AH27" s="1" t="str">
        <f t="shared" si="20"/>
        <v>NO</v>
      </c>
      <c r="AI27">
        <v>1310</v>
      </c>
      <c r="AJ27">
        <v>1333</v>
      </c>
      <c r="AK27">
        <v>1305</v>
      </c>
      <c r="AL27">
        <v>1316.3</v>
      </c>
      <c r="AM27">
        <v>11.799999999999949</v>
      </c>
      <c r="AN27">
        <v>0.90456113453430076</v>
      </c>
      <c r="AO27" s="1">
        <f t="shared" si="21"/>
        <v>0.48091603053434767</v>
      </c>
      <c r="AP27" s="1">
        <f t="shared" si="22"/>
        <v>0.48091603053434767</v>
      </c>
      <c r="AQ27" s="1">
        <f t="shared" si="23"/>
        <v>1.2687077413963417</v>
      </c>
      <c r="AR27" s="1">
        <f t="shared" si="24"/>
        <v>0.38167938931297707</v>
      </c>
      <c r="AS27" t="str">
        <f t="shared" si="25"/>
        <v>NO</v>
      </c>
      <c r="AT27" t="str">
        <f t="shared" si="26"/>
        <v>NO</v>
      </c>
      <c r="AU27" t="str">
        <f t="shared" si="27"/>
        <v>NO</v>
      </c>
      <c r="AV27" t="str">
        <f t="shared" si="28"/>
        <v>NO</v>
      </c>
      <c r="AW27" t="str">
        <f t="shared" si="29"/>
        <v>NO</v>
      </c>
      <c r="AX27" t="str">
        <f t="shared" si="30"/>
        <v>NO</v>
      </c>
    </row>
    <row r="28" spans="1:50" x14ac:dyDescent="0.25">
      <c r="A28" t="s">
        <v>76</v>
      </c>
      <c r="B28">
        <v>427.2</v>
      </c>
      <c r="C28">
        <v>430.6</v>
      </c>
      <c r="D28">
        <v>417.65</v>
      </c>
      <c r="E28">
        <v>421.75</v>
      </c>
      <c r="F28">
        <v>-4.75</v>
      </c>
      <c r="G28">
        <v>-1.1137162954279021</v>
      </c>
      <c r="H28" s="1">
        <f t="shared" si="0"/>
        <v>-1.2757490636704094</v>
      </c>
      <c r="I28" s="1">
        <f t="shared" si="1"/>
        <v>1.2757490636704094</v>
      </c>
      <c r="J28" s="1">
        <f t="shared" si="2"/>
        <v>0.79588014981274213</v>
      </c>
      <c r="K28" s="1">
        <f t="shared" si="3"/>
        <v>0.97213989330172446</v>
      </c>
      <c r="L28" s="1" t="str">
        <f t="shared" si="4"/>
        <v>NO</v>
      </c>
      <c r="M28" t="str">
        <f t="shared" si="5"/>
        <v>NO</v>
      </c>
      <c r="N28" t="str">
        <f t="shared" si="6"/>
        <v>NO</v>
      </c>
      <c r="O28" s="1" t="str">
        <f t="shared" si="7"/>
        <v>NO</v>
      </c>
      <c r="P28" s="1" t="str">
        <f t="shared" si="8"/>
        <v>NO</v>
      </c>
      <c r="Q28" s="1" t="str">
        <f t="shared" si="9"/>
        <v>NO</v>
      </c>
      <c r="R28" s="1" t="str">
        <f t="shared" si="10"/>
        <v>NO</v>
      </c>
      <c r="S28">
        <v>433.8</v>
      </c>
      <c r="T28">
        <v>437.3</v>
      </c>
      <c r="U28">
        <v>425.1</v>
      </c>
      <c r="V28">
        <v>426.5</v>
      </c>
      <c r="W28">
        <v>-8.3500000000000227</v>
      </c>
      <c r="X28">
        <v>-1.9202023686328671</v>
      </c>
      <c r="Y28" s="1">
        <f t="shared" si="11"/>
        <v>-1.6828031350852954</v>
      </c>
      <c r="Z28" s="1">
        <f t="shared" si="12"/>
        <v>1.6828031350852954</v>
      </c>
      <c r="AA28" s="1">
        <f t="shared" si="13"/>
        <v>0.80682342093130466</v>
      </c>
      <c r="AB28" s="1">
        <f t="shared" si="14"/>
        <v>0.3282532239155867</v>
      </c>
      <c r="AC28" s="1" t="str">
        <f t="shared" si="15"/>
        <v>NO</v>
      </c>
      <c r="AD28" s="1" t="str">
        <f t="shared" si="16"/>
        <v>NO</v>
      </c>
      <c r="AE28" s="1" t="str">
        <f t="shared" si="17"/>
        <v>NO</v>
      </c>
      <c r="AF28" s="1" t="str">
        <f t="shared" si="18"/>
        <v>NO</v>
      </c>
      <c r="AG28" s="1" t="str">
        <f t="shared" si="19"/>
        <v>NO</v>
      </c>
      <c r="AH28" s="1" t="str">
        <f t="shared" si="20"/>
        <v>NO</v>
      </c>
      <c r="AI28">
        <v>426</v>
      </c>
      <c r="AJ28">
        <v>437.85</v>
      </c>
      <c r="AK28">
        <v>425.2</v>
      </c>
      <c r="AL28">
        <v>434.85</v>
      </c>
      <c r="AM28">
        <v>7.4500000000000446</v>
      </c>
      <c r="AN28">
        <v>1.743097800655135</v>
      </c>
      <c r="AO28" s="1">
        <f t="shared" si="21"/>
        <v>2.0774647887323994</v>
      </c>
      <c r="AP28" s="1">
        <f t="shared" si="22"/>
        <v>2.0774647887323994</v>
      </c>
      <c r="AQ28" s="1">
        <f t="shared" si="23"/>
        <v>0.68989306657468086</v>
      </c>
      <c r="AR28" s="1">
        <f t="shared" si="24"/>
        <v>0.1877934272300496</v>
      </c>
      <c r="AS28" t="str">
        <f t="shared" si="25"/>
        <v>NO</v>
      </c>
      <c r="AT28" t="str">
        <f t="shared" si="26"/>
        <v>NO</v>
      </c>
      <c r="AU28" t="str">
        <f t="shared" si="27"/>
        <v>NO</v>
      </c>
      <c r="AV28" t="str">
        <f t="shared" si="28"/>
        <v>NO</v>
      </c>
      <c r="AW28" t="str">
        <f t="shared" si="29"/>
        <v>NO</v>
      </c>
      <c r="AX28" t="str">
        <f t="shared" si="30"/>
        <v>NO</v>
      </c>
    </row>
    <row r="29" spans="1:50" x14ac:dyDescent="0.25">
      <c r="A29" t="s">
        <v>77</v>
      </c>
      <c r="B29">
        <v>420.5</v>
      </c>
      <c r="C29">
        <v>426</v>
      </c>
      <c r="D29">
        <v>412.3</v>
      </c>
      <c r="E29">
        <v>420</v>
      </c>
      <c r="F29">
        <v>1.399999999999977</v>
      </c>
      <c r="G29">
        <v>0.33444816053511162</v>
      </c>
      <c r="H29" s="1">
        <f t="shared" si="0"/>
        <v>-0.11890606420927466</v>
      </c>
      <c r="I29" s="1">
        <f t="shared" si="1"/>
        <v>0.11890606420927466</v>
      </c>
      <c r="J29" s="1">
        <f t="shared" si="2"/>
        <v>1.3079667063020213</v>
      </c>
      <c r="K29" s="1">
        <f t="shared" si="3"/>
        <v>1.8333333333333306</v>
      </c>
      <c r="L29" s="1" t="str">
        <f t="shared" si="4"/>
        <v>NO</v>
      </c>
      <c r="M29" t="str">
        <f t="shared" si="5"/>
        <v>NO</v>
      </c>
      <c r="N29" t="str">
        <f t="shared" si="6"/>
        <v>NO</v>
      </c>
      <c r="O29" s="1" t="str">
        <f t="shared" si="7"/>
        <v>NO</v>
      </c>
      <c r="P29" s="1" t="str">
        <f t="shared" si="8"/>
        <v>NO</v>
      </c>
      <c r="Q29" s="1" t="str">
        <f t="shared" si="9"/>
        <v>NO</v>
      </c>
      <c r="R29" s="1" t="str">
        <f t="shared" si="10"/>
        <v>NO</v>
      </c>
      <c r="S29">
        <v>412.8</v>
      </c>
      <c r="T29">
        <v>423.35</v>
      </c>
      <c r="U29">
        <v>407</v>
      </c>
      <c r="V29">
        <v>418.6</v>
      </c>
      <c r="W29">
        <v>5.4000000000000341</v>
      </c>
      <c r="X29">
        <v>1.306873184898363</v>
      </c>
      <c r="Y29" s="1">
        <f t="shared" si="11"/>
        <v>1.4050387596899252</v>
      </c>
      <c r="Z29" s="1">
        <f t="shared" si="12"/>
        <v>1.4050387596899252</v>
      </c>
      <c r="AA29" s="1">
        <f t="shared" si="13"/>
        <v>1.1347348303870042</v>
      </c>
      <c r="AB29" s="1">
        <f t="shared" si="14"/>
        <v>1.4050387596899252</v>
      </c>
      <c r="AC29" s="1" t="str">
        <f t="shared" si="15"/>
        <v>NO</v>
      </c>
      <c r="AD29" s="1" t="str">
        <f t="shared" si="16"/>
        <v>NO</v>
      </c>
      <c r="AE29" s="1" t="str">
        <f t="shared" si="17"/>
        <v>NO</v>
      </c>
      <c r="AF29" s="1" t="str">
        <f t="shared" si="18"/>
        <v>NO</v>
      </c>
      <c r="AG29" s="1" t="str">
        <f t="shared" si="19"/>
        <v>NO</v>
      </c>
      <c r="AH29" s="1" t="str">
        <f t="shared" si="20"/>
        <v>NO</v>
      </c>
      <c r="AI29">
        <v>420</v>
      </c>
      <c r="AJ29">
        <v>422</v>
      </c>
      <c r="AK29">
        <v>408.85</v>
      </c>
      <c r="AL29">
        <v>413.2</v>
      </c>
      <c r="AM29">
        <v>-6.6500000000000341</v>
      </c>
      <c r="AN29">
        <v>-1.5838990115517531</v>
      </c>
      <c r="AO29" s="1">
        <f t="shared" si="21"/>
        <v>-1.6190476190476217</v>
      </c>
      <c r="AP29" s="1">
        <f t="shared" si="22"/>
        <v>1.6190476190476217</v>
      </c>
      <c r="AQ29" s="1">
        <f t="shared" si="23"/>
        <v>0.47619047619047622</v>
      </c>
      <c r="AR29" s="1">
        <f t="shared" si="24"/>
        <v>1.0527589545014437</v>
      </c>
      <c r="AS29" t="str">
        <f t="shared" si="25"/>
        <v>NO</v>
      </c>
      <c r="AT29" t="str">
        <f t="shared" si="26"/>
        <v>NO</v>
      </c>
      <c r="AU29" t="str">
        <f t="shared" si="27"/>
        <v>NO</v>
      </c>
      <c r="AV29" t="str">
        <f t="shared" si="28"/>
        <v>NO</v>
      </c>
      <c r="AW29" t="str">
        <f t="shared" si="29"/>
        <v>NO</v>
      </c>
      <c r="AX29" t="str">
        <f t="shared" si="30"/>
        <v>NO</v>
      </c>
    </row>
    <row r="30" spans="1:50" x14ac:dyDescent="0.25">
      <c r="A30" t="s">
        <v>78</v>
      </c>
      <c r="B30">
        <v>3516.9</v>
      </c>
      <c r="C30">
        <v>3578.8</v>
      </c>
      <c r="D30">
        <v>3438.85</v>
      </c>
      <c r="E30">
        <v>3487.3</v>
      </c>
      <c r="F30">
        <v>-29.599999999999909</v>
      </c>
      <c r="G30">
        <v>-0.8416503170405728</v>
      </c>
      <c r="H30" s="1">
        <f t="shared" si="0"/>
        <v>-0.8416503170405728</v>
      </c>
      <c r="I30" s="1">
        <f t="shared" si="1"/>
        <v>0.8416503170405728</v>
      </c>
      <c r="J30" s="1">
        <f t="shared" si="2"/>
        <v>1.7600727913787737</v>
      </c>
      <c r="K30" s="1">
        <f t="shared" si="3"/>
        <v>1.3893269864938569</v>
      </c>
      <c r="L30" s="1" t="str">
        <f t="shared" si="4"/>
        <v>NO</v>
      </c>
      <c r="M30" t="str">
        <f t="shared" si="5"/>
        <v>NO</v>
      </c>
      <c r="N30" t="str">
        <f t="shared" si="6"/>
        <v>NO</v>
      </c>
      <c r="O30" s="1" t="str">
        <f t="shared" si="7"/>
        <v>NO</v>
      </c>
      <c r="P30" s="1" t="str">
        <f t="shared" si="8"/>
        <v>NO</v>
      </c>
      <c r="Q30" s="1" t="str">
        <f t="shared" si="9"/>
        <v>NO</v>
      </c>
      <c r="R30" s="1" t="str">
        <f t="shared" si="10"/>
        <v>NO</v>
      </c>
      <c r="S30">
        <v>3540</v>
      </c>
      <c r="T30">
        <v>3618.05</v>
      </c>
      <c r="U30">
        <v>3497.45</v>
      </c>
      <c r="V30">
        <v>3516.9</v>
      </c>
      <c r="W30">
        <v>-22.900000000000091</v>
      </c>
      <c r="X30">
        <v>-0.64692920503983531</v>
      </c>
      <c r="Y30" s="1">
        <f t="shared" si="11"/>
        <v>-0.65254237288135342</v>
      </c>
      <c r="Z30" s="1">
        <f t="shared" si="12"/>
        <v>0.65254237288135342</v>
      </c>
      <c r="AA30" s="1">
        <f t="shared" si="13"/>
        <v>2.2048022598870105</v>
      </c>
      <c r="AB30" s="1">
        <f t="shared" si="14"/>
        <v>0.55304387386619669</v>
      </c>
      <c r="AC30" s="1" t="str">
        <f t="shared" si="15"/>
        <v>NO</v>
      </c>
      <c r="AD30" s="1" t="str">
        <f t="shared" si="16"/>
        <v>NO</v>
      </c>
      <c r="AE30" s="1" t="str">
        <f t="shared" si="17"/>
        <v>NO</v>
      </c>
      <c r="AF30" s="1" t="str">
        <f t="shared" si="18"/>
        <v>NO</v>
      </c>
      <c r="AG30" s="1" t="str">
        <f t="shared" si="19"/>
        <v>NO</v>
      </c>
      <c r="AH30" s="1" t="str">
        <f t="shared" si="20"/>
        <v>NO</v>
      </c>
      <c r="AI30">
        <v>3560.7</v>
      </c>
      <c r="AJ30">
        <v>3581.7</v>
      </c>
      <c r="AK30">
        <v>3505</v>
      </c>
      <c r="AL30">
        <v>3539.8</v>
      </c>
      <c r="AM30">
        <v>6.25</v>
      </c>
      <c r="AN30">
        <v>0.17687594628631259</v>
      </c>
      <c r="AO30" s="1">
        <f t="shared" si="21"/>
        <v>-0.58696323756563706</v>
      </c>
      <c r="AP30" s="1">
        <f t="shared" si="22"/>
        <v>0.58696323756563706</v>
      </c>
      <c r="AQ30" s="1">
        <f t="shared" si="23"/>
        <v>0.58977167410902354</v>
      </c>
      <c r="AR30" s="1">
        <f t="shared" si="24"/>
        <v>0.98310639019154133</v>
      </c>
      <c r="AS30" t="str">
        <f t="shared" si="25"/>
        <v>NO</v>
      </c>
      <c r="AT30" t="str">
        <f t="shared" si="26"/>
        <v>NO</v>
      </c>
      <c r="AU30" t="str">
        <f t="shared" si="27"/>
        <v>NO</v>
      </c>
      <c r="AV30" t="str">
        <f t="shared" si="28"/>
        <v>NO</v>
      </c>
      <c r="AW30" t="str">
        <f t="shared" si="29"/>
        <v>NO</v>
      </c>
      <c r="AX30" t="str">
        <f t="shared" si="30"/>
        <v>NO</v>
      </c>
    </row>
    <row r="31" spans="1:50" x14ac:dyDescent="0.25">
      <c r="A31" t="s">
        <v>79</v>
      </c>
      <c r="B31">
        <v>1330</v>
      </c>
      <c r="C31">
        <v>1334.9</v>
      </c>
      <c r="D31">
        <v>1303.05</v>
      </c>
      <c r="E31">
        <v>1315.2</v>
      </c>
      <c r="F31">
        <v>-11</v>
      </c>
      <c r="G31">
        <v>-0.82943749057457394</v>
      </c>
      <c r="H31" s="1">
        <f t="shared" si="0"/>
        <v>-1.1127819548872147</v>
      </c>
      <c r="I31" s="1">
        <f t="shared" si="1"/>
        <v>1.1127819548872147</v>
      </c>
      <c r="J31" s="1">
        <f t="shared" si="2"/>
        <v>0.36842105263158581</v>
      </c>
      <c r="K31" s="1">
        <f t="shared" si="3"/>
        <v>0.92381386861314552</v>
      </c>
      <c r="L31" s="1" t="str">
        <f t="shared" si="4"/>
        <v>NO</v>
      </c>
      <c r="M31" t="str">
        <f t="shared" si="5"/>
        <v>NO</v>
      </c>
      <c r="N31" t="str">
        <f t="shared" si="6"/>
        <v>NO</v>
      </c>
      <c r="O31" s="1" t="str">
        <f t="shared" si="7"/>
        <v>NO</v>
      </c>
      <c r="P31" s="1" t="str">
        <f t="shared" si="8"/>
        <v>NO</v>
      </c>
      <c r="Q31" s="1" t="str">
        <f t="shared" si="9"/>
        <v>NO</v>
      </c>
      <c r="R31" s="1" t="str">
        <f t="shared" si="10"/>
        <v>NO</v>
      </c>
      <c r="S31">
        <v>1317</v>
      </c>
      <c r="T31">
        <v>1338</v>
      </c>
      <c r="U31">
        <v>1310.05</v>
      </c>
      <c r="V31">
        <v>1326.2</v>
      </c>
      <c r="W31">
        <v>7.4500000000000446</v>
      </c>
      <c r="X31">
        <v>0.56492890995261014</v>
      </c>
      <c r="Y31" s="1">
        <f t="shared" si="11"/>
        <v>0.69855732725892528</v>
      </c>
      <c r="Z31" s="1">
        <f t="shared" si="12"/>
        <v>0.69855732725892528</v>
      </c>
      <c r="AA31" s="1">
        <f t="shared" si="13"/>
        <v>0.88976021716181219</v>
      </c>
      <c r="AB31" s="1">
        <f t="shared" si="14"/>
        <v>0.52771450265755848</v>
      </c>
      <c r="AC31" s="1" t="str">
        <f t="shared" si="15"/>
        <v>NO</v>
      </c>
      <c r="AD31" s="1" t="str">
        <f t="shared" si="16"/>
        <v>NO</v>
      </c>
      <c r="AE31" s="1" t="str">
        <f t="shared" si="17"/>
        <v>NO</v>
      </c>
      <c r="AF31" s="1" t="str">
        <f t="shared" si="18"/>
        <v>NO</v>
      </c>
      <c r="AG31" s="1" t="str">
        <f t="shared" si="19"/>
        <v>NO</v>
      </c>
      <c r="AH31" s="1" t="str">
        <f t="shared" si="20"/>
        <v>NO</v>
      </c>
      <c r="AI31">
        <v>1351.9</v>
      </c>
      <c r="AJ31">
        <v>1353.05</v>
      </c>
      <c r="AK31">
        <v>1313</v>
      </c>
      <c r="AL31">
        <v>1318.75</v>
      </c>
      <c r="AM31">
        <v>-24.799999999999951</v>
      </c>
      <c r="AN31">
        <v>-1.8458561274236129</v>
      </c>
      <c r="AO31" s="1">
        <f t="shared" si="21"/>
        <v>-2.4521044455950949</v>
      </c>
      <c r="AP31" s="1">
        <f t="shared" si="22"/>
        <v>2.4521044455950949</v>
      </c>
      <c r="AQ31" s="1">
        <f t="shared" si="23"/>
        <v>8.506546342184064E-2</v>
      </c>
      <c r="AR31" s="1">
        <f t="shared" si="24"/>
        <v>0.43601895734597157</v>
      </c>
      <c r="AS31" t="str">
        <f t="shared" si="25"/>
        <v>NO</v>
      </c>
      <c r="AT31" t="str">
        <f t="shared" si="26"/>
        <v>NO</v>
      </c>
      <c r="AU31" t="str">
        <f t="shared" si="27"/>
        <v>NO</v>
      </c>
      <c r="AV31" t="str">
        <f t="shared" si="28"/>
        <v>NO</v>
      </c>
      <c r="AW31" t="str">
        <f t="shared" si="29"/>
        <v>NO</v>
      </c>
      <c r="AX31" t="str">
        <f t="shared" si="30"/>
        <v>NO</v>
      </c>
    </row>
    <row r="32" spans="1:50" x14ac:dyDescent="0.25">
      <c r="A32" t="s">
        <v>80</v>
      </c>
      <c r="B32">
        <v>1075</v>
      </c>
      <c r="C32">
        <v>1122.3</v>
      </c>
      <c r="D32">
        <v>1070.4000000000001</v>
      </c>
      <c r="E32">
        <v>1085.9000000000001</v>
      </c>
      <c r="F32">
        <v>48.800000000000182</v>
      </c>
      <c r="G32">
        <v>4.705428598977937</v>
      </c>
      <c r="H32" s="1">
        <f t="shared" si="0"/>
        <v>1.0139534883721015</v>
      </c>
      <c r="I32" s="1">
        <f t="shared" si="1"/>
        <v>1.0139534883721015</v>
      </c>
      <c r="J32" s="1">
        <f t="shared" si="2"/>
        <v>3.3520582005709421</v>
      </c>
      <c r="K32" s="1">
        <f t="shared" si="3"/>
        <v>0.4279069767441776</v>
      </c>
      <c r="L32" s="1" t="str">
        <f t="shared" si="4"/>
        <v>NO</v>
      </c>
      <c r="M32" t="str">
        <f t="shared" si="5"/>
        <v>NO</v>
      </c>
      <c r="N32" t="str">
        <f t="shared" si="6"/>
        <v>NO</v>
      </c>
      <c r="O32" s="1" t="str">
        <f t="shared" si="7"/>
        <v>NO</v>
      </c>
      <c r="P32" s="1" t="str">
        <f t="shared" si="8"/>
        <v>NO</v>
      </c>
      <c r="Q32" s="1" t="str">
        <f t="shared" si="9"/>
        <v>NO</v>
      </c>
      <c r="R32" s="1" t="str">
        <f t="shared" si="10"/>
        <v>NO</v>
      </c>
      <c r="S32">
        <v>1018.85</v>
      </c>
      <c r="T32">
        <v>1045.9000000000001</v>
      </c>
      <c r="U32">
        <v>1010.1</v>
      </c>
      <c r="V32">
        <v>1037.0999999999999</v>
      </c>
      <c r="W32">
        <v>8.4499999999998181</v>
      </c>
      <c r="X32">
        <v>0.82146502697708812</v>
      </c>
      <c r="Y32" s="1">
        <f t="shared" si="11"/>
        <v>1.7912352161750884</v>
      </c>
      <c r="Z32" s="1">
        <f t="shared" si="12"/>
        <v>1.7912352161750884</v>
      </c>
      <c r="AA32" s="1">
        <f t="shared" si="13"/>
        <v>0.8485199112911177</v>
      </c>
      <c r="AB32" s="1">
        <f t="shared" si="14"/>
        <v>0.85881140501545861</v>
      </c>
      <c r="AC32" s="1" t="str">
        <f t="shared" si="15"/>
        <v>NO</v>
      </c>
      <c r="AD32" s="1" t="str">
        <f t="shared" si="16"/>
        <v>NO</v>
      </c>
      <c r="AE32" s="1" t="str">
        <f t="shared" si="17"/>
        <v>NO</v>
      </c>
      <c r="AF32" s="1" t="str">
        <f t="shared" si="18"/>
        <v>NO</v>
      </c>
      <c r="AG32" s="1" t="str">
        <f t="shared" si="19"/>
        <v>NO</v>
      </c>
      <c r="AH32" s="1" t="str">
        <f t="shared" si="20"/>
        <v>NO</v>
      </c>
      <c r="AI32">
        <v>1005.9</v>
      </c>
      <c r="AJ32">
        <v>1033</v>
      </c>
      <c r="AK32">
        <v>995.85</v>
      </c>
      <c r="AL32">
        <v>1028.6500000000001</v>
      </c>
      <c r="AM32">
        <v>27.800000000000072</v>
      </c>
      <c r="AN32">
        <v>2.777639006844189</v>
      </c>
      <c r="AO32" s="1">
        <f t="shared" si="21"/>
        <v>2.2616562282533166</v>
      </c>
      <c r="AP32" s="1">
        <f t="shared" si="22"/>
        <v>2.2616562282533166</v>
      </c>
      <c r="AQ32" s="1">
        <f t="shared" si="23"/>
        <v>0.42288436300003979</v>
      </c>
      <c r="AR32" s="1">
        <f t="shared" si="24"/>
        <v>0.99910527885475242</v>
      </c>
      <c r="AS32" t="str">
        <f t="shared" si="25"/>
        <v>NO</v>
      </c>
      <c r="AT32" t="str">
        <f t="shared" si="26"/>
        <v>NO</v>
      </c>
      <c r="AU32" t="str">
        <f t="shared" si="27"/>
        <v>NO</v>
      </c>
      <c r="AV32" t="str">
        <f t="shared" si="28"/>
        <v>NO</v>
      </c>
      <c r="AW32" t="str">
        <f t="shared" si="29"/>
        <v>NO</v>
      </c>
      <c r="AX32" t="str">
        <f t="shared" si="30"/>
        <v>NO</v>
      </c>
    </row>
    <row r="33" spans="1:50" x14ac:dyDescent="0.25">
      <c r="A33" t="s">
        <v>81</v>
      </c>
      <c r="B33">
        <v>363.65</v>
      </c>
      <c r="C33">
        <v>364</v>
      </c>
      <c r="D33">
        <v>356.45</v>
      </c>
      <c r="E33">
        <v>362.5</v>
      </c>
      <c r="F33">
        <v>0.85000000000002274</v>
      </c>
      <c r="G33">
        <v>0.23503387252869429</v>
      </c>
      <c r="H33" s="1">
        <f t="shared" si="0"/>
        <v>-0.31623814106970366</v>
      </c>
      <c r="I33" s="1">
        <f t="shared" si="1"/>
        <v>0.31623814106970366</v>
      </c>
      <c r="J33" s="1">
        <f t="shared" si="2"/>
        <v>9.6246390760352754E-2</v>
      </c>
      <c r="K33" s="1">
        <f t="shared" si="3"/>
        <v>1.6689655172413824</v>
      </c>
      <c r="L33" s="1" t="str">
        <f t="shared" si="4"/>
        <v>YES</v>
      </c>
      <c r="M33" t="str">
        <f t="shared" si="5"/>
        <v>NO</v>
      </c>
      <c r="N33" t="str">
        <f t="shared" si="6"/>
        <v>NO</v>
      </c>
      <c r="O33" s="1" t="str">
        <f t="shared" si="7"/>
        <v>NO</v>
      </c>
      <c r="P33" s="1" t="str">
        <f t="shared" si="8"/>
        <v>NO</v>
      </c>
      <c r="Q33" s="1" t="str">
        <f t="shared" si="9"/>
        <v>NO</v>
      </c>
      <c r="R33" s="1" t="str">
        <f t="shared" si="10"/>
        <v>NO</v>
      </c>
      <c r="S33">
        <v>365.95</v>
      </c>
      <c r="T33">
        <v>368.75</v>
      </c>
      <c r="U33">
        <v>360.55</v>
      </c>
      <c r="V33">
        <v>361.65</v>
      </c>
      <c r="W33">
        <v>-2.700000000000045</v>
      </c>
      <c r="X33">
        <v>-0.74104569781804452</v>
      </c>
      <c r="Y33" s="1">
        <f t="shared" si="11"/>
        <v>-1.1750239103702722</v>
      </c>
      <c r="Z33" s="1">
        <f t="shared" si="12"/>
        <v>1.1750239103702722</v>
      </c>
      <c r="AA33" s="1">
        <f t="shared" si="13"/>
        <v>0.7651318486132016</v>
      </c>
      <c r="AB33" s="1">
        <f t="shared" si="14"/>
        <v>0.30416148209593968</v>
      </c>
      <c r="AC33" s="1" t="str">
        <f t="shared" si="15"/>
        <v>NO</v>
      </c>
      <c r="AD33" s="1" t="str">
        <f t="shared" si="16"/>
        <v>NO</v>
      </c>
      <c r="AE33" s="1" t="str">
        <f t="shared" si="17"/>
        <v>NO</v>
      </c>
      <c r="AF33" s="1" t="str">
        <f t="shared" si="18"/>
        <v>NO</v>
      </c>
      <c r="AG33" s="1" t="str">
        <f t="shared" si="19"/>
        <v>NO</v>
      </c>
      <c r="AH33" s="1" t="str">
        <f t="shared" si="20"/>
        <v>NO</v>
      </c>
      <c r="AI33">
        <v>365</v>
      </c>
      <c r="AJ33">
        <v>366.4</v>
      </c>
      <c r="AK33">
        <v>362.7</v>
      </c>
      <c r="AL33">
        <v>364.35</v>
      </c>
      <c r="AM33">
        <v>-0.14999999999997729</v>
      </c>
      <c r="AN33">
        <v>-4.1152263374479359E-2</v>
      </c>
      <c r="AO33" s="1">
        <f t="shared" si="21"/>
        <v>-0.17808219178081569</v>
      </c>
      <c r="AP33" s="1">
        <f t="shared" si="22"/>
        <v>0.17808219178081569</v>
      </c>
      <c r="AQ33" s="1">
        <f t="shared" si="23"/>
        <v>0.3835616438356102</v>
      </c>
      <c r="AR33" s="1">
        <f t="shared" si="24"/>
        <v>0.45286125977769559</v>
      </c>
      <c r="AS33" t="str">
        <f t="shared" si="25"/>
        <v>NO</v>
      </c>
      <c r="AT33" t="str">
        <f t="shared" si="26"/>
        <v>NO</v>
      </c>
      <c r="AU33" t="str">
        <f t="shared" si="27"/>
        <v>NO</v>
      </c>
      <c r="AV33" t="str">
        <f t="shared" si="28"/>
        <v>NO</v>
      </c>
      <c r="AW33" t="str">
        <f t="shared" si="29"/>
        <v>NO</v>
      </c>
      <c r="AX33" t="str">
        <f t="shared" si="30"/>
        <v>NO</v>
      </c>
    </row>
    <row r="34" spans="1:50" x14ac:dyDescent="0.25">
      <c r="A34" t="s">
        <v>82</v>
      </c>
      <c r="B34">
        <v>122.9</v>
      </c>
      <c r="C34">
        <v>125.75</v>
      </c>
      <c r="D34">
        <v>121.7</v>
      </c>
      <c r="E34">
        <v>122.65</v>
      </c>
      <c r="F34">
        <v>0.75</v>
      </c>
      <c r="G34">
        <v>0.6152584085315832</v>
      </c>
      <c r="H34" s="1">
        <f t="shared" ref="H34:H51" si="31">(E34-B34)/B34*100</f>
        <v>-0.20341741253051263</v>
      </c>
      <c r="I34" s="1">
        <f t="shared" ref="I34:I65" si="32">ABS(H34)</f>
        <v>0.20341741253051263</v>
      </c>
      <c r="J34" s="1">
        <f t="shared" ref="J34:J51" si="33">IF(H34&gt;=0,(C34-E34)/E34*100,(C34-B34)/B34*100)</f>
        <v>2.3189585028478392</v>
      </c>
      <c r="K34" s="1">
        <f t="shared" ref="K34:K51" si="34">IF(H34&gt;=0,(B34-D34)/B34*100,(E34-D34)/E34*100)</f>
        <v>0.77456176110884856</v>
      </c>
      <c r="L34" s="1" t="str">
        <f t="shared" ref="L34:L65" si="35">IF(AND((K34-J34)&gt;1.5,I34&lt;0.5),"YES","NO")</f>
        <v>NO</v>
      </c>
      <c r="M34" t="str">
        <f t="shared" ref="M34:M51" si="36">IF(AND((K34-J34)&gt;1.5,I34&lt;2,I34&gt;0.5,H34&gt;0),"YES","NO")</f>
        <v>NO</v>
      </c>
      <c r="N34" t="str">
        <f t="shared" ref="N34:N51" si="37">IF(AND((J34-K34)&gt;1.5,I34&lt;0.5),"YES","NO")</f>
        <v>YES</v>
      </c>
      <c r="O34" s="1" t="str">
        <f t="shared" ref="O34:O51" si="38">IF(AND((J34-K34)&gt;1.5,I34&lt;2,I34&gt;0.5,H34&lt;0),"YES","NO")</f>
        <v>NO</v>
      </c>
      <c r="P34" s="1" t="str">
        <f t="shared" ref="P34:P51" si="39">IF(AND(I34&lt;1,J34&gt;1.5,K34&gt;1.5),"YES","NO")</f>
        <v>NO</v>
      </c>
      <c r="Q34" s="1" t="str">
        <f t="shared" ref="Q34:Q51" si="40">IF(AND(I34&gt;5,J34&lt;0.25,K34&lt;0.25,H34&gt;0),"YES","NO")</f>
        <v>NO</v>
      </c>
      <c r="R34" s="1" t="str">
        <f t="shared" ref="R34:R51" si="41">IF(AND(I35&gt;5,J35&lt;0.25,K35&lt;0.25,H35&lt;0),"YES","NO")</f>
        <v>NO</v>
      </c>
      <c r="S34">
        <v>121.8</v>
      </c>
      <c r="T34">
        <v>124.2</v>
      </c>
      <c r="U34">
        <v>120.75</v>
      </c>
      <c r="V34">
        <v>121.9</v>
      </c>
      <c r="W34">
        <v>-0.64999999999999147</v>
      </c>
      <c r="X34">
        <v>-0.53039575683393836</v>
      </c>
      <c r="Y34" s="1">
        <f t="shared" ref="Y34:Y51" si="42">(V34-S34)/S34*100</f>
        <v>8.2101806239744279E-2</v>
      </c>
      <c r="Z34" s="1">
        <f t="shared" ref="Z34:Z65" si="43">ABS(Y34)</f>
        <v>8.2101806239744279E-2</v>
      </c>
      <c r="AA34" s="1">
        <f t="shared" ref="AA34:AA51" si="44">IF(Y34&gt;=0,(T34-V34)/V34*100,(T34-S34)/S34*100)</f>
        <v>1.8867924528301863</v>
      </c>
      <c r="AB34" s="1">
        <f t="shared" ref="AB34:AB51" si="45">IF(Y34&gt;=0,(S34-U34)/S34*100,(V34-U34)/V34*100)</f>
        <v>0.86206896551723911</v>
      </c>
      <c r="AC34" s="1" t="str">
        <f t="shared" ref="AC34:AC51" si="46">IF(AND(I34&lt;Z34/2,S34&gt;E34,E34&gt;(S34+V34)/2,V34&lt;B34,B34&lt;(S34+V34)/2),"YES","NO")</f>
        <v>NO</v>
      </c>
      <c r="AD34" s="1" t="str">
        <f t="shared" ref="AD34:AD51" si="47">IF(AND(I34&lt;Z34/2,V34&gt;B34,B34&gt;(S34+V34)/2,S34&lt;E34,E34&lt;(S34+V34)/2),"YES","NO")</f>
        <v>NO</v>
      </c>
      <c r="AE34" s="1" t="str">
        <f t="shared" ref="AE34:AE51" si="48">IF(AND(I34&gt;=2*Z34,E34&gt;S34,S34&gt;(B34+E34)/2,B34&lt;V34,V34&lt;(B34+E34)/2),"YES","NO")</f>
        <v>NO</v>
      </c>
      <c r="AF34" s="1" t="str">
        <f t="shared" ref="AF34:AF51" si="49">IF(AND(I34&gt;=2*Z34,E34&lt;S34,S34&lt;(B34+E34)/2,B34&gt;V34,V34&gt;(B34+E34)/2),"YES","NO")</f>
        <v>NO</v>
      </c>
      <c r="AG34" s="1" t="str">
        <f t="shared" ref="AG34:AG51" si="50">IF(AND(B34&lt;V34,E34&lt;S34,E34&gt;(S34+V34)/2,I34&gt;3,Z34&gt;3),"YES","NO")</f>
        <v>NO</v>
      </c>
      <c r="AH34" s="1" t="str">
        <f t="shared" ref="AH34:AH51" si="51">IF(AND(B34&gt;V34,E34&gt;S34,E34&lt;(S34+V34)/2,Z34&gt;3,I34&gt;3),"YES","NO")</f>
        <v>NO</v>
      </c>
      <c r="AI34">
        <v>121.7</v>
      </c>
      <c r="AJ34">
        <v>124.6</v>
      </c>
      <c r="AK34">
        <v>121</v>
      </c>
      <c r="AL34">
        <v>122.55</v>
      </c>
      <c r="AM34">
        <v>1.649999999999991</v>
      </c>
      <c r="AN34">
        <v>1.3647642679900669</v>
      </c>
      <c r="AO34" s="1">
        <f t="shared" ref="AO34:AO51" si="52">(AL34-AI34)/AI34*100</f>
        <v>0.69843878389481873</v>
      </c>
      <c r="AP34" s="1">
        <f t="shared" ref="AP34:AP65" si="53">ABS(AO34)</f>
        <v>0.69843878389481873</v>
      </c>
      <c r="AQ34" s="1">
        <f t="shared" ref="AQ34:AQ51" si="54">IF(AO34&gt;=0,(AJ34-AL34)/AL34*100,(AJ34-AI34)/AI34*100)</f>
        <v>1.6727866177070561</v>
      </c>
      <c r="AR34" s="1">
        <f t="shared" ref="AR34:AR51" si="55">IF(AO34&gt;=0,(AI34-AK34)/AI34*100,(AL34-AK34)/AL34*100)</f>
        <v>0.57518488085456276</v>
      </c>
      <c r="AS34" t="str">
        <f t="shared" ref="AS34:AS51" si="56">IF(AND(AO34&lt;0,AP34&gt;1.5,Y34&lt;0,Z34&gt;1.5,AL34&gt;S34,AL34&lt;E34,H34&gt;0,I34&gt;1.5),"YES","NO")</f>
        <v>NO</v>
      </c>
      <c r="AT34" t="str">
        <f t="shared" ref="AT34:AT51" si="57">IF(AND(AO34&gt;0,AP34&gt;1.5,Y34&gt;0,Z34&gt;1.5,AL34&lt;S34,AL34&gt;E34,H34&lt;0,I34&gt;1.5),"YES","NO")</f>
        <v>NO</v>
      </c>
      <c r="AU34" t="str">
        <f t="shared" ref="AU34:AU51" si="58">IF(AND(AO34&lt;0,S34&lt;AL34,V34&lt;AL34,B34&gt;V34,E34&gt;V34,H34&gt;0),"YES","NO")</f>
        <v>NO</v>
      </c>
      <c r="AV34" t="str">
        <f t="shared" ref="AV34:AV51" si="59">IF(AND(AO34&gt;0,S34&gt;AL34,V34&gt;AL34,B34&lt;V34,E34&lt;V34,H34&lt;0),"YES","NO")</f>
        <v>NO</v>
      </c>
      <c r="AW34" t="str">
        <f t="shared" ref="AW34:AW51" si="60">IF(AND(AO34&gt;0,AP34&gt;1,Y34&gt;0,Z34&gt;1,V34&gt;AL34,S34&gt;AI34,S34&lt;AL34,H34&gt;0,I34&gt;1,E34&gt;V34,B34&lt;V34,B34&gt;S34),"YES","NO")</f>
        <v>NO</v>
      </c>
      <c r="AX34" t="str">
        <f t="shared" ref="AX34:AX51" si="61">IF(AND(AO34&lt;0,AP34&gt;1,Y34&lt;0,Z34&gt;1,V34&lt;AL34,S34&lt;AI34,S34&gt;AL34,H34&lt;0,I34&gt;1,E34&lt;V34,B34&gt;V34,B34&lt;S34),"YES","NO")</f>
        <v>NO</v>
      </c>
    </row>
    <row r="35" spans="1:50" x14ac:dyDescent="0.25">
      <c r="A35" t="s">
        <v>83</v>
      </c>
      <c r="B35">
        <v>1131.9000000000001</v>
      </c>
      <c r="C35">
        <v>1134.7</v>
      </c>
      <c r="D35">
        <v>1100</v>
      </c>
      <c r="E35">
        <v>1105</v>
      </c>
      <c r="F35">
        <v>-20.900000000000091</v>
      </c>
      <c r="G35">
        <v>-1.8562927435829191</v>
      </c>
      <c r="H35" s="1">
        <f t="shared" si="31"/>
        <v>-2.3765350295962619</v>
      </c>
      <c r="I35" s="1">
        <f t="shared" si="32"/>
        <v>2.3765350295962619</v>
      </c>
      <c r="J35" s="1">
        <f t="shared" si="33"/>
        <v>0.24737167594310044</v>
      </c>
      <c r="K35" s="1">
        <f t="shared" si="34"/>
        <v>0.45248868778280549</v>
      </c>
      <c r="L35" s="1" t="str">
        <f t="shared" si="35"/>
        <v>NO</v>
      </c>
      <c r="M35" t="str">
        <f t="shared" si="36"/>
        <v>NO</v>
      </c>
      <c r="N35" t="str">
        <f t="shared" si="37"/>
        <v>NO</v>
      </c>
      <c r="O35" s="1" t="str">
        <f t="shared" si="38"/>
        <v>NO</v>
      </c>
      <c r="P35" s="1" t="str">
        <f t="shared" si="39"/>
        <v>NO</v>
      </c>
      <c r="Q35" s="1" t="str">
        <f t="shared" si="40"/>
        <v>NO</v>
      </c>
      <c r="R35" s="1" t="str">
        <f t="shared" si="41"/>
        <v>NO</v>
      </c>
      <c r="S35">
        <v>1143</v>
      </c>
      <c r="T35">
        <v>1143.45</v>
      </c>
      <c r="U35">
        <v>1115</v>
      </c>
      <c r="V35">
        <v>1125.9000000000001</v>
      </c>
      <c r="W35">
        <v>-18.549999999999951</v>
      </c>
      <c r="X35">
        <v>-1.620865918126607</v>
      </c>
      <c r="Y35" s="1">
        <f t="shared" si="42"/>
        <v>-1.4960629921259763</v>
      </c>
      <c r="Z35" s="1">
        <f t="shared" si="43"/>
        <v>1.4960629921259763</v>
      </c>
      <c r="AA35" s="1">
        <f t="shared" si="44"/>
        <v>3.9370078740161456E-2</v>
      </c>
      <c r="AB35" s="1">
        <f t="shared" si="45"/>
        <v>0.96811439737100013</v>
      </c>
      <c r="AC35" s="1" t="str">
        <f t="shared" si="46"/>
        <v>NO</v>
      </c>
      <c r="AD35" s="1" t="str">
        <f t="shared" si="47"/>
        <v>NO</v>
      </c>
      <c r="AE35" s="1" t="str">
        <f t="shared" si="48"/>
        <v>NO</v>
      </c>
      <c r="AF35" s="1" t="str">
        <f t="shared" si="49"/>
        <v>NO</v>
      </c>
      <c r="AG35" s="1" t="str">
        <f t="shared" si="50"/>
        <v>NO</v>
      </c>
      <c r="AH35" s="1" t="str">
        <f t="shared" si="51"/>
        <v>NO</v>
      </c>
      <c r="AI35">
        <v>1135</v>
      </c>
      <c r="AJ35">
        <v>1173</v>
      </c>
      <c r="AK35">
        <v>1128.1500000000001</v>
      </c>
      <c r="AL35">
        <v>1144.45</v>
      </c>
      <c r="AM35">
        <v>13.400000000000089</v>
      </c>
      <c r="AN35">
        <v>1.184739843508253</v>
      </c>
      <c r="AO35" s="1">
        <f t="shared" si="52"/>
        <v>0.83259911894273531</v>
      </c>
      <c r="AP35" s="1">
        <f t="shared" si="53"/>
        <v>0.83259911894273531</v>
      </c>
      <c r="AQ35" s="1">
        <f t="shared" si="54"/>
        <v>2.4946480842325967</v>
      </c>
      <c r="AR35" s="1">
        <f t="shared" si="55"/>
        <v>0.6035242290748819</v>
      </c>
      <c r="AS35" t="str">
        <f t="shared" si="56"/>
        <v>NO</v>
      </c>
      <c r="AT35" t="str">
        <f t="shared" si="57"/>
        <v>NO</v>
      </c>
      <c r="AU35" t="str">
        <f t="shared" si="58"/>
        <v>NO</v>
      </c>
      <c r="AV35" t="str">
        <f t="shared" si="59"/>
        <v>NO</v>
      </c>
      <c r="AW35" t="str">
        <f t="shared" si="60"/>
        <v>NO</v>
      </c>
      <c r="AX35" t="str">
        <f t="shared" si="61"/>
        <v>NO</v>
      </c>
    </row>
    <row r="36" spans="1:50" x14ac:dyDescent="0.25">
      <c r="A36" t="s">
        <v>84</v>
      </c>
      <c r="B36">
        <v>20.6</v>
      </c>
      <c r="C36">
        <v>21.6</v>
      </c>
      <c r="D36">
        <v>20.55</v>
      </c>
      <c r="E36">
        <v>21.2</v>
      </c>
      <c r="F36">
        <v>0.55000000000000071</v>
      </c>
      <c r="G36">
        <v>2.663438256658599</v>
      </c>
      <c r="H36" s="1">
        <f t="shared" si="31"/>
        <v>2.9126213592232904</v>
      </c>
      <c r="I36" s="1">
        <f t="shared" si="32"/>
        <v>2.9126213592232904</v>
      </c>
      <c r="J36" s="1">
        <f t="shared" si="33"/>
        <v>1.8867924528301987</v>
      </c>
      <c r="K36" s="1">
        <f t="shared" si="34"/>
        <v>0.24271844660194519</v>
      </c>
      <c r="L36" s="1" t="str">
        <f t="shared" si="35"/>
        <v>NO</v>
      </c>
      <c r="M36" t="str">
        <f t="shared" si="36"/>
        <v>NO</v>
      </c>
      <c r="N36" t="str">
        <f t="shared" si="37"/>
        <v>NO</v>
      </c>
      <c r="O36" s="1" t="str">
        <f t="shared" si="38"/>
        <v>NO</v>
      </c>
      <c r="P36" s="1" t="str">
        <f t="shared" si="39"/>
        <v>NO</v>
      </c>
      <c r="Q36" s="1" t="str">
        <f t="shared" si="40"/>
        <v>NO</v>
      </c>
      <c r="R36" s="1" t="str">
        <f t="shared" si="41"/>
        <v>NO</v>
      </c>
      <c r="S36">
        <v>20.75</v>
      </c>
      <c r="T36">
        <v>20.9</v>
      </c>
      <c r="U36">
        <v>20.5</v>
      </c>
      <c r="V36">
        <v>20.65</v>
      </c>
      <c r="W36">
        <v>-0.25</v>
      </c>
      <c r="X36">
        <v>-1.196172248803828</v>
      </c>
      <c r="Y36" s="1">
        <f t="shared" si="42"/>
        <v>-0.48192771084338032</v>
      </c>
      <c r="Z36" s="1">
        <f t="shared" si="43"/>
        <v>0.48192771084338032</v>
      </c>
      <c r="AA36" s="1">
        <f t="shared" si="44"/>
        <v>0.72289156626505346</v>
      </c>
      <c r="AB36" s="1">
        <f t="shared" si="45"/>
        <v>0.72639225181597378</v>
      </c>
      <c r="AC36" s="1" t="str">
        <f t="shared" si="46"/>
        <v>NO</v>
      </c>
      <c r="AD36" s="1" t="str">
        <f t="shared" si="47"/>
        <v>NO</v>
      </c>
      <c r="AE36" s="1" t="str">
        <f t="shared" si="48"/>
        <v>NO</v>
      </c>
      <c r="AF36" s="1" t="str">
        <f t="shared" si="49"/>
        <v>NO</v>
      </c>
      <c r="AG36" s="1" t="str">
        <f t="shared" si="50"/>
        <v>NO</v>
      </c>
      <c r="AH36" s="1" t="str">
        <f t="shared" si="51"/>
        <v>NO</v>
      </c>
      <c r="AI36">
        <v>20.85</v>
      </c>
      <c r="AJ36">
        <v>21.4</v>
      </c>
      <c r="AK36">
        <v>20.75</v>
      </c>
      <c r="AL36">
        <v>20.9</v>
      </c>
      <c r="AM36">
        <v>0.14999999999999861</v>
      </c>
      <c r="AN36">
        <v>0.72289156626505346</v>
      </c>
      <c r="AO36" s="1">
        <f t="shared" si="52"/>
        <v>0.23980815347720458</v>
      </c>
      <c r="AP36" s="1">
        <f t="shared" si="53"/>
        <v>0.23980815347720458</v>
      </c>
      <c r="AQ36" s="1">
        <f t="shared" si="54"/>
        <v>2.3923444976076556</v>
      </c>
      <c r="AR36" s="1">
        <f t="shared" si="55"/>
        <v>0.47961630695444329</v>
      </c>
      <c r="AS36" t="str">
        <f t="shared" si="56"/>
        <v>NO</v>
      </c>
      <c r="AT36" t="str">
        <f t="shared" si="57"/>
        <v>NO</v>
      </c>
      <c r="AU36" t="str">
        <f t="shared" si="58"/>
        <v>NO</v>
      </c>
      <c r="AV36" t="str">
        <f t="shared" si="59"/>
        <v>NO</v>
      </c>
      <c r="AW36" t="str">
        <f t="shared" si="60"/>
        <v>NO</v>
      </c>
      <c r="AX36" t="str">
        <f t="shared" si="61"/>
        <v>NO</v>
      </c>
    </row>
    <row r="37" spans="1:50" x14ac:dyDescent="0.25">
      <c r="A37" t="s">
        <v>85</v>
      </c>
      <c r="B37">
        <v>88.7</v>
      </c>
      <c r="C37">
        <v>89</v>
      </c>
      <c r="D37">
        <v>86.4</v>
      </c>
      <c r="E37">
        <v>86.9</v>
      </c>
      <c r="F37">
        <v>-1.2999999999999969</v>
      </c>
      <c r="G37">
        <v>-1.4739229024943279</v>
      </c>
      <c r="H37" s="1">
        <f t="shared" si="31"/>
        <v>-2.0293122886132999</v>
      </c>
      <c r="I37" s="1">
        <f t="shared" si="32"/>
        <v>2.0293122886132999</v>
      </c>
      <c r="J37" s="1">
        <f t="shared" si="33"/>
        <v>0.33821871476888066</v>
      </c>
      <c r="K37" s="1">
        <f t="shared" si="34"/>
        <v>0.57537399309551207</v>
      </c>
      <c r="L37" s="1" t="str">
        <f t="shared" si="35"/>
        <v>NO</v>
      </c>
      <c r="M37" t="str">
        <f t="shared" si="36"/>
        <v>NO</v>
      </c>
      <c r="N37" t="str">
        <f t="shared" si="37"/>
        <v>NO</v>
      </c>
      <c r="O37" s="1" t="str">
        <f t="shared" si="38"/>
        <v>NO</v>
      </c>
      <c r="P37" s="1" t="str">
        <f t="shared" si="39"/>
        <v>NO</v>
      </c>
      <c r="Q37" s="1" t="str">
        <f t="shared" si="40"/>
        <v>NO</v>
      </c>
      <c r="R37" s="1" t="str">
        <f t="shared" si="41"/>
        <v>NO</v>
      </c>
      <c r="S37">
        <v>89.95</v>
      </c>
      <c r="T37">
        <v>91.6</v>
      </c>
      <c r="U37">
        <v>87.6</v>
      </c>
      <c r="V37">
        <v>88.2</v>
      </c>
      <c r="W37">
        <v>-2.5499999999999972</v>
      </c>
      <c r="X37">
        <v>-2.8099173553718981</v>
      </c>
      <c r="Y37" s="1">
        <f t="shared" si="42"/>
        <v>-1.9455252918287937</v>
      </c>
      <c r="Z37" s="1">
        <f t="shared" si="43"/>
        <v>1.9455252918287937</v>
      </c>
      <c r="AA37" s="1">
        <f t="shared" si="44"/>
        <v>1.8343524180099959</v>
      </c>
      <c r="AB37" s="1">
        <f t="shared" si="45"/>
        <v>0.68027210884354705</v>
      </c>
      <c r="AC37" s="1" t="str">
        <f t="shared" si="46"/>
        <v>NO</v>
      </c>
      <c r="AD37" s="1" t="str">
        <f t="shared" si="47"/>
        <v>NO</v>
      </c>
      <c r="AE37" s="1" t="str">
        <f t="shared" si="48"/>
        <v>NO</v>
      </c>
      <c r="AF37" s="1" t="str">
        <f t="shared" si="49"/>
        <v>NO</v>
      </c>
      <c r="AG37" s="1" t="str">
        <f t="shared" si="50"/>
        <v>NO</v>
      </c>
      <c r="AH37" s="1" t="str">
        <f t="shared" si="51"/>
        <v>NO</v>
      </c>
      <c r="AI37">
        <v>90.6</v>
      </c>
      <c r="AJ37">
        <v>94.7</v>
      </c>
      <c r="AK37">
        <v>89.7</v>
      </c>
      <c r="AL37">
        <v>90.75</v>
      </c>
      <c r="AM37">
        <v>1.1500000000000059</v>
      </c>
      <c r="AN37">
        <v>1.283482142857149</v>
      </c>
      <c r="AO37" s="1">
        <f t="shared" si="52"/>
        <v>0.16556291390729105</v>
      </c>
      <c r="AP37" s="1">
        <f t="shared" si="53"/>
        <v>0.16556291390729105</v>
      </c>
      <c r="AQ37" s="1">
        <f t="shared" si="54"/>
        <v>4.3526170798898107</v>
      </c>
      <c r="AR37" s="1">
        <f t="shared" si="55"/>
        <v>0.99337748344369925</v>
      </c>
      <c r="AS37" t="str">
        <f t="shared" si="56"/>
        <v>NO</v>
      </c>
      <c r="AT37" t="str">
        <f t="shared" si="57"/>
        <v>NO</v>
      </c>
      <c r="AU37" t="str">
        <f t="shared" si="58"/>
        <v>NO</v>
      </c>
      <c r="AV37" t="str">
        <f t="shared" si="59"/>
        <v>NO</v>
      </c>
      <c r="AW37" t="str">
        <f t="shared" si="60"/>
        <v>NO</v>
      </c>
      <c r="AX37" t="str">
        <f t="shared" si="61"/>
        <v>NO</v>
      </c>
    </row>
    <row r="38" spans="1:50" x14ac:dyDescent="0.25">
      <c r="A38" t="s">
        <v>86</v>
      </c>
      <c r="B38">
        <v>3014.6</v>
      </c>
      <c r="C38">
        <v>3042.9</v>
      </c>
      <c r="D38">
        <v>2970</v>
      </c>
      <c r="E38">
        <v>2990.7</v>
      </c>
      <c r="F38">
        <v>-6.25</v>
      </c>
      <c r="G38">
        <v>-0.20854535444368441</v>
      </c>
      <c r="H38" s="1">
        <f t="shared" si="31"/>
        <v>-0.79280833278047147</v>
      </c>
      <c r="I38" s="1">
        <f t="shared" si="32"/>
        <v>0.79280833278047147</v>
      </c>
      <c r="J38" s="1">
        <f t="shared" si="33"/>
        <v>0.93876467856432633</v>
      </c>
      <c r="K38" s="1">
        <f t="shared" si="34"/>
        <v>0.69214565151970497</v>
      </c>
      <c r="L38" s="1" t="str">
        <f t="shared" si="35"/>
        <v>NO</v>
      </c>
      <c r="M38" t="str">
        <f t="shared" si="36"/>
        <v>NO</v>
      </c>
      <c r="N38" t="str">
        <f t="shared" si="37"/>
        <v>NO</v>
      </c>
      <c r="O38" s="1" t="str">
        <f t="shared" si="38"/>
        <v>NO</v>
      </c>
      <c r="P38" s="1" t="str">
        <f t="shared" si="39"/>
        <v>NO</v>
      </c>
      <c r="Q38" s="1" t="str">
        <f t="shared" si="40"/>
        <v>NO</v>
      </c>
      <c r="R38" s="1" t="str">
        <f t="shared" si="41"/>
        <v>NO</v>
      </c>
      <c r="S38">
        <v>2950.15</v>
      </c>
      <c r="T38">
        <v>3020</v>
      </c>
      <c r="U38">
        <v>2950.15</v>
      </c>
      <c r="V38">
        <v>2996.95</v>
      </c>
      <c r="W38">
        <v>7.5499999999997272</v>
      </c>
      <c r="X38">
        <v>0.25255904194820789</v>
      </c>
      <c r="Y38" s="1">
        <f t="shared" si="42"/>
        <v>1.5863600155924182</v>
      </c>
      <c r="Z38" s="1">
        <f t="shared" si="43"/>
        <v>1.5863600155924182</v>
      </c>
      <c r="AA38" s="1">
        <f t="shared" si="44"/>
        <v>0.76911526718831424</v>
      </c>
      <c r="AB38" s="1">
        <f t="shared" si="45"/>
        <v>0</v>
      </c>
      <c r="AC38" s="1" t="str">
        <f t="shared" si="46"/>
        <v>NO</v>
      </c>
      <c r="AD38" s="1" t="str">
        <f t="shared" si="47"/>
        <v>NO</v>
      </c>
      <c r="AE38" s="1" t="str">
        <f t="shared" si="48"/>
        <v>NO</v>
      </c>
      <c r="AF38" s="1" t="str">
        <f t="shared" si="49"/>
        <v>NO</v>
      </c>
      <c r="AG38" s="1" t="str">
        <f t="shared" si="50"/>
        <v>NO</v>
      </c>
      <c r="AH38" s="1" t="str">
        <f t="shared" si="51"/>
        <v>NO</v>
      </c>
      <c r="AI38">
        <v>3050</v>
      </c>
      <c r="AJ38">
        <v>3054.95</v>
      </c>
      <c r="AK38">
        <v>2963</v>
      </c>
      <c r="AL38">
        <v>2989.4</v>
      </c>
      <c r="AM38">
        <v>-35.5</v>
      </c>
      <c r="AN38">
        <v>-1.1735925154550559</v>
      </c>
      <c r="AO38" s="1">
        <f t="shared" si="52"/>
        <v>-1.9868852459016362</v>
      </c>
      <c r="AP38" s="1">
        <f t="shared" si="53"/>
        <v>1.9868852459016362</v>
      </c>
      <c r="AQ38" s="1">
        <f t="shared" si="54"/>
        <v>0.16229508196720716</v>
      </c>
      <c r="AR38" s="1">
        <f t="shared" si="55"/>
        <v>0.88312035860039118</v>
      </c>
      <c r="AS38" t="str">
        <f t="shared" si="56"/>
        <v>NO</v>
      </c>
      <c r="AT38" t="str">
        <f t="shared" si="57"/>
        <v>NO</v>
      </c>
      <c r="AU38" t="str">
        <f t="shared" si="58"/>
        <v>NO</v>
      </c>
      <c r="AV38" t="str">
        <f t="shared" si="59"/>
        <v>NO</v>
      </c>
      <c r="AW38" t="str">
        <f t="shared" si="60"/>
        <v>NO</v>
      </c>
      <c r="AX38" t="str">
        <f t="shared" si="61"/>
        <v>NO</v>
      </c>
    </row>
    <row r="39" spans="1:50" x14ac:dyDescent="0.25">
      <c r="A39" t="s">
        <v>87</v>
      </c>
      <c r="B39">
        <v>19015</v>
      </c>
      <c r="C39">
        <v>19196.95</v>
      </c>
      <c r="D39">
        <v>18540</v>
      </c>
      <c r="E39">
        <v>18664.25</v>
      </c>
      <c r="F39">
        <v>-342.25</v>
      </c>
      <c r="G39">
        <v>-1.8006997606082129</v>
      </c>
      <c r="H39" s="1">
        <f t="shared" si="31"/>
        <v>-1.8445963712858269</v>
      </c>
      <c r="I39" s="1">
        <f t="shared" si="32"/>
        <v>1.8445963712858269</v>
      </c>
      <c r="J39" s="1">
        <f t="shared" si="33"/>
        <v>0.95687615040757679</v>
      </c>
      <c r="K39" s="1">
        <f t="shared" si="34"/>
        <v>0.66571118582316458</v>
      </c>
      <c r="L39" s="1" t="str">
        <f t="shared" si="35"/>
        <v>NO</v>
      </c>
      <c r="M39" t="str">
        <f t="shared" si="36"/>
        <v>NO</v>
      </c>
      <c r="N39" t="str">
        <f t="shared" si="37"/>
        <v>NO</v>
      </c>
      <c r="O39" s="1" t="str">
        <f t="shared" si="38"/>
        <v>NO</v>
      </c>
      <c r="P39" s="1" t="str">
        <f t="shared" si="39"/>
        <v>NO</v>
      </c>
      <c r="Q39" s="1" t="str">
        <f t="shared" si="40"/>
        <v>NO</v>
      </c>
      <c r="R39" s="1" t="str">
        <f t="shared" si="41"/>
        <v>NO</v>
      </c>
      <c r="S39">
        <v>18839.599999999999</v>
      </c>
      <c r="T39">
        <v>19248</v>
      </c>
      <c r="U39">
        <v>18701</v>
      </c>
      <c r="V39">
        <v>19006.5</v>
      </c>
      <c r="W39">
        <v>165.2999999999993</v>
      </c>
      <c r="X39">
        <v>0.87733265397108073</v>
      </c>
      <c r="Y39" s="1">
        <f t="shared" si="42"/>
        <v>0.88589991294932735</v>
      </c>
      <c r="Z39" s="1">
        <f t="shared" si="43"/>
        <v>0.88589991294932735</v>
      </c>
      <c r="AA39" s="1">
        <f t="shared" si="44"/>
        <v>1.2706179464919896</v>
      </c>
      <c r="AB39" s="1">
        <f t="shared" si="45"/>
        <v>0.73568440943543689</v>
      </c>
      <c r="AC39" s="1" t="str">
        <f t="shared" si="46"/>
        <v>NO</v>
      </c>
      <c r="AD39" s="1" t="str">
        <f t="shared" si="47"/>
        <v>NO</v>
      </c>
      <c r="AE39" s="1" t="str">
        <f t="shared" si="48"/>
        <v>NO</v>
      </c>
      <c r="AF39" s="1" t="str">
        <f t="shared" si="49"/>
        <v>YES</v>
      </c>
      <c r="AG39" s="1" t="str">
        <f t="shared" si="50"/>
        <v>NO</v>
      </c>
      <c r="AH39" s="1" t="str">
        <f t="shared" si="51"/>
        <v>NO</v>
      </c>
      <c r="AI39">
        <v>18990</v>
      </c>
      <c r="AJ39">
        <v>19098</v>
      </c>
      <c r="AK39">
        <v>18751.099999999999</v>
      </c>
      <c r="AL39">
        <v>18841.2</v>
      </c>
      <c r="AM39">
        <v>-28.950000000000731</v>
      </c>
      <c r="AN39">
        <v>-0.15341690447612091</v>
      </c>
      <c r="AO39" s="1">
        <f t="shared" si="52"/>
        <v>-0.78357030015797413</v>
      </c>
      <c r="AP39" s="1">
        <f t="shared" si="53"/>
        <v>0.78357030015797413</v>
      </c>
      <c r="AQ39" s="1">
        <f t="shared" si="54"/>
        <v>0.56872037914691942</v>
      </c>
      <c r="AR39" s="1">
        <f t="shared" si="55"/>
        <v>0.47820733286628336</v>
      </c>
      <c r="AS39" t="str">
        <f t="shared" si="56"/>
        <v>NO</v>
      </c>
      <c r="AT39" t="str">
        <f t="shared" si="57"/>
        <v>NO</v>
      </c>
      <c r="AU39" t="str">
        <f t="shared" si="58"/>
        <v>NO</v>
      </c>
      <c r="AV39" t="str">
        <f t="shared" si="59"/>
        <v>NO</v>
      </c>
      <c r="AW39" t="str">
        <f t="shared" si="60"/>
        <v>NO</v>
      </c>
      <c r="AX39" t="str">
        <f t="shared" si="61"/>
        <v>NO</v>
      </c>
    </row>
    <row r="40" spans="1:50" x14ac:dyDescent="0.25">
      <c r="A40" t="s">
        <v>88</v>
      </c>
      <c r="B40">
        <v>234</v>
      </c>
      <c r="C40">
        <v>236.25</v>
      </c>
      <c r="D40">
        <v>226.5</v>
      </c>
      <c r="E40">
        <v>228.2</v>
      </c>
      <c r="F40">
        <v>-5.6500000000000057</v>
      </c>
      <c r="G40">
        <v>-2.4160786829164018</v>
      </c>
      <c r="H40" s="1">
        <f t="shared" si="31"/>
        <v>-2.4786324786324831</v>
      </c>
      <c r="I40" s="1">
        <f t="shared" si="32"/>
        <v>2.4786324786324831</v>
      </c>
      <c r="J40" s="1">
        <f t="shared" si="33"/>
        <v>0.96153846153846156</v>
      </c>
      <c r="K40" s="1">
        <f t="shared" si="34"/>
        <v>0.74496056091147622</v>
      </c>
      <c r="L40" s="1" t="str">
        <f t="shared" si="35"/>
        <v>NO</v>
      </c>
      <c r="M40" t="str">
        <f t="shared" si="36"/>
        <v>NO</v>
      </c>
      <c r="N40" t="str">
        <f t="shared" si="37"/>
        <v>NO</v>
      </c>
      <c r="O40" s="1" t="str">
        <f t="shared" si="38"/>
        <v>NO</v>
      </c>
      <c r="P40" s="1" t="str">
        <f t="shared" si="39"/>
        <v>NO</v>
      </c>
      <c r="Q40" s="1" t="str">
        <f t="shared" si="40"/>
        <v>NO</v>
      </c>
      <c r="R40" s="1" t="str">
        <f t="shared" si="41"/>
        <v>NO</v>
      </c>
      <c r="S40">
        <v>237</v>
      </c>
      <c r="T40">
        <v>237.65</v>
      </c>
      <c r="U40">
        <v>232.55</v>
      </c>
      <c r="V40">
        <v>233.85</v>
      </c>
      <c r="W40">
        <v>-3.8499999999999939</v>
      </c>
      <c r="X40">
        <v>-1.6196886832141331</v>
      </c>
      <c r="Y40" s="1">
        <f t="shared" si="42"/>
        <v>-1.3291139240506353</v>
      </c>
      <c r="Z40" s="1">
        <f t="shared" si="43"/>
        <v>1.3291139240506353</v>
      </c>
      <c r="AA40" s="1">
        <f t="shared" si="44"/>
        <v>0.27426160337552985</v>
      </c>
      <c r="AB40" s="1">
        <f t="shared" si="45"/>
        <v>0.55591190934358903</v>
      </c>
      <c r="AC40" s="1" t="str">
        <f t="shared" si="46"/>
        <v>NO</v>
      </c>
      <c r="AD40" s="1" t="str">
        <f t="shared" si="47"/>
        <v>NO</v>
      </c>
      <c r="AE40" s="1" t="str">
        <f t="shared" si="48"/>
        <v>NO</v>
      </c>
      <c r="AF40" s="1" t="str">
        <f t="shared" si="49"/>
        <v>NO</v>
      </c>
      <c r="AG40" s="1" t="str">
        <f t="shared" si="50"/>
        <v>NO</v>
      </c>
      <c r="AH40" s="1" t="str">
        <f t="shared" si="51"/>
        <v>NO</v>
      </c>
      <c r="AI40">
        <v>241.05</v>
      </c>
      <c r="AJ40">
        <v>242.25</v>
      </c>
      <c r="AK40">
        <v>236.95</v>
      </c>
      <c r="AL40">
        <v>237.7</v>
      </c>
      <c r="AM40">
        <v>-2.8000000000000109</v>
      </c>
      <c r="AN40">
        <v>-1.164241164241169</v>
      </c>
      <c r="AO40" s="1">
        <f t="shared" si="52"/>
        <v>-1.3897531632441495</v>
      </c>
      <c r="AP40" s="1">
        <f t="shared" si="53"/>
        <v>1.3897531632441495</v>
      </c>
      <c r="AQ40" s="1">
        <f t="shared" si="54"/>
        <v>0.49782202862476188</v>
      </c>
      <c r="AR40" s="1">
        <f t="shared" si="55"/>
        <v>0.3155237694572991</v>
      </c>
      <c r="AS40" t="str">
        <f t="shared" si="56"/>
        <v>NO</v>
      </c>
      <c r="AT40" t="str">
        <f t="shared" si="57"/>
        <v>NO</v>
      </c>
      <c r="AU40" t="str">
        <f t="shared" si="58"/>
        <v>NO</v>
      </c>
      <c r="AV40" t="str">
        <f t="shared" si="59"/>
        <v>NO</v>
      </c>
      <c r="AW40" t="str">
        <f t="shared" si="60"/>
        <v>NO</v>
      </c>
      <c r="AX40" t="str">
        <f t="shared" si="61"/>
        <v>NO</v>
      </c>
    </row>
    <row r="41" spans="1:50" x14ac:dyDescent="0.25">
      <c r="A41" t="s">
        <v>89</v>
      </c>
      <c r="B41">
        <v>1485.15</v>
      </c>
      <c r="C41">
        <v>1485.15</v>
      </c>
      <c r="D41">
        <v>1446.55</v>
      </c>
      <c r="E41">
        <v>1455.1</v>
      </c>
      <c r="F41">
        <v>-16.60000000000014</v>
      </c>
      <c r="G41">
        <v>-1.127947271862481</v>
      </c>
      <c r="H41" s="1">
        <f t="shared" si="31"/>
        <v>-2.0233646433020351</v>
      </c>
      <c r="I41" s="1">
        <f t="shared" si="32"/>
        <v>2.0233646433020351</v>
      </c>
      <c r="J41" s="1">
        <f t="shared" si="33"/>
        <v>0</v>
      </c>
      <c r="K41" s="1">
        <f t="shared" si="34"/>
        <v>0.58758848189127588</v>
      </c>
      <c r="L41" s="1" t="str">
        <f t="shared" si="35"/>
        <v>NO</v>
      </c>
      <c r="M41" t="str">
        <f t="shared" si="36"/>
        <v>NO</v>
      </c>
      <c r="N41" t="str">
        <f t="shared" si="37"/>
        <v>NO</v>
      </c>
      <c r="O41" s="1" t="str">
        <f t="shared" si="38"/>
        <v>NO</v>
      </c>
      <c r="P41" s="1" t="str">
        <f t="shared" si="39"/>
        <v>NO</v>
      </c>
      <c r="Q41" s="1" t="str">
        <f t="shared" si="40"/>
        <v>NO</v>
      </c>
      <c r="R41" s="1" t="str">
        <f t="shared" si="41"/>
        <v>NO</v>
      </c>
      <c r="S41">
        <v>1484</v>
      </c>
      <c r="T41">
        <v>1517</v>
      </c>
      <c r="U41">
        <v>1467.65</v>
      </c>
      <c r="V41">
        <v>1471.7</v>
      </c>
      <c r="W41">
        <v>-21.75</v>
      </c>
      <c r="X41">
        <v>-1.4563594362047609</v>
      </c>
      <c r="Y41" s="1">
        <f t="shared" si="42"/>
        <v>-0.82884097035040116</v>
      </c>
      <c r="Z41" s="1">
        <f t="shared" si="43"/>
        <v>0.82884097035040116</v>
      </c>
      <c r="AA41" s="1">
        <f t="shared" si="44"/>
        <v>2.223719676549865</v>
      </c>
      <c r="AB41" s="1">
        <f t="shared" si="45"/>
        <v>0.27519195488210607</v>
      </c>
      <c r="AC41" s="1" t="str">
        <f t="shared" si="46"/>
        <v>NO</v>
      </c>
      <c r="AD41" s="1" t="str">
        <f t="shared" si="47"/>
        <v>NO</v>
      </c>
      <c r="AE41" s="1" t="str">
        <f t="shared" si="48"/>
        <v>NO</v>
      </c>
      <c r="AF41" s="1" t="str">
        <f t="shared" si="49"/>
        <v>NO</v>
      </c>
      <c r="AG41" s="1" t="str">
        <f t="shared" si="50"/>
        <v>NO</v>
      </c>
      <c r="AH41" s="1" t="str">
        <f t="shared" si="51"/>
        <v>NO</v>
      </c>
      <c r="AI41">
        <v>1510</v>
      </c>
      <c r="AJ41">
        <v>1513.9</v>
      </c>
      <c r="AK41">
        <v>1486.4</v>
      </c>
      <c r="AL41">
        <v>1493.45</v>
      </c>
      <c r="AM41">
        <v>-5.0999999999999091</v>
      </c>
      <c r="AN41">
        <v>-0.34032898468518957</v>
      </c>
      <c r="AO41" s="1">
        <f t="shared" si="52"/>
        <v>-1.096026490066222</v>
      </c>
      <c r="AP41" s="1">
        <f t="shared" si="53"/>
        <v>1.096026490066222</v>
      </c>
      <c r="AQ41" s="1">
        <f t="shared" si="54"/>
        <v>0.25827814569537022</v>
      </c>
      <c r="AR41" s="1">
        <f t="shared" si="55"/>
        <v>0.47206133449395388</v>
      </c>
      <c r="AS41" t="str">
        <f t="shared" si="56"/>
        <v>NO</v>
      </c>
      <c r="AT41" t="str">
        <f t="shared" si="57"/>
        <v>NO</v>
      </c>
      <c r="AU41" t="str">
        <f t="shared" si="58"/>
        <v>NO</v>
      </c>
      <c r="AV41" t="str">
        <f t="shared" si="59"/>
        <v>NO</v>
      </c>
      <c r="AW41" t="str">
        <f t="shared" si="60"/>
        <v>NO</v>
      </c>
      <c r="AX41" t="str">
        <f t="shared" si="61"/>
        <v>NO</v>
      </c>
    </row>
    <row r="42" spans="1:50" x14ac:dyDescent="0.25">
      <c r="A42" t="s">
        <v>90</v>
      </c>
      <c r="B42">
        <v>1380</v>
      </c>
      <c r="C42">
        <v>1403</v>
      </c>
      <c r="D42">
        <v>1338.6</v>
      </c>
      <c r="E42">
        <v>1351.9</v>
      </c>
      <c r="F42">
        <v>-25.299999999999951</v>
      </c>
      <c r="G42">
        <v>-1.837060702875396</v>
      </c>
      <c r="H42" s="1">
        <f t="shared" si="31"/>
        <v>-2.0362318840579645</v>
      </c>
      <c r="I42" s="1">
        <f t="shared" si="32"/>
        <v>2.0362318840579645</v>
      </c>
      <c r="J42" s="1">
        <f t="shared" si="33"/>
        <v>1.6666666666666667</v>
      </c>
      <c r="K42" s="1">
        <f t="shared" si="34"/>
        <v>0.98380057696576517</v>
      </c>
      <c r="L42" s="1" t="str">
        <f t="shared" si="35"/>
        <v>NO</v>
      </c>
      <c r="M42" t="str">
        <f t="shared" si="36"/>
        <v>NO</v>
      </c>
      <c r="N42" t="str">
        <f t="shared" si="37"/>
        <v>NO</v>
      </c>
      <c r="O42" s="1" t="str">
        <f t="shared" si="38"/>
        <v>NO</v>
      </c>
      <c r="P42" s="1" t="str">
        <f t="shared" si="39"/>
        <v>NO</v>
      </c>
      <c r="Q42" s="1" t="str">
        <f t="shared" si="40"/>
        <v>NO</v>
      </c>
      <c r="R42" s="1" t="str">
        <f t="shared" si="41"/>
        <v>NO</v>
      </c>
      <c r="S42">
        <v>1350</v>
      </c>
      <c r="T42">
        <v>1389</v>
      </c>
      <c r="U42">
        <v>1341.1</v>
      </c>
      <c r="V42">
        <v>1377.2</v>
      </c>
      <c r="W42">
        <v>16.700000000000049</v>
      </c>
      <c r="X42">
        <v>1.227489893421539</v>
      </c>
      <c r="Y42" s="1">
        <f t="shared" si="42"/>
        <v>2.0148148148148182</v>
      </c>
      <c r="Z42" s="1">
        <f t="shared" si="43"/>
        <v>2.0148148148148182</v>
      </c>
      <c r="AA42" s="1">
        <f t="shared" si="44"/>
        <v>0.85681092070868103</v>
      </c>
      <c r="AB42" s="1">
        <f t="shared" si="45"/>
        <v>0.65925925925926598</v>
      </c>
      <c r="AC42" s="1" t="str">
        <f t="shared" si="46"/>
        <v>NO</v>
      </c>
      <c r="AD42" s="1" t="str">
        <f t="shared" si="47"/>
        <v>NO</v>
      </c>
      <c r="AE42" s="1" t="str">
        <f t="shared" si="48"/>
        <v>NO</v>
      </c>
      <c r="AF42" s="1" t="str">
        <f t="shared" si="49"/>
        <v>NO</v>
      </c>
      <c r="AG42" s="1" t="str">
        <f t="shared" si="50"/>
        <v>NO</v>
      </c>
      <c r="AH42" s="1" t="str">
        <f t="shared" si="51"/>
        <v>NO</v>
      </c>
      <c r="AI42">
        <v>1358</v>
      </c>
      <c r="AJ42">
        <v>1384.6</v>
      </c>
      <c r="AK42">
        <v>1340.25</v>
      </c>
      <c r="AL42">
        <v>1360.5</v>
      </c>
      <c r="AM42">
        <v>13.049999999999949</v>
      </c>
      <c r="AN42">
        <v>0.96849604809083489</v>
      </c>
      <c r="AO42" s="1">
        <f t="shared" si="52"/>
        <v>0.1840942562592047</v>
      </c>
      <c r="AP42" s="1">
        <f t="shared" si="53"/>
        <v>0.1840942562592047</v>
      </c>
      <c r="AQ42" s="1">
        <f t="shared" si="54"/>
        <v>1.7714075707460426</v>
      </c>
      <c r="AR42" s="1">
        <f t="shared" si="55"/>
        <v>1.3070692194403535</v>
      </c>
      <c r="AS42" t="str">
        <f t="shared" si="56"/>
        <v>NO</v>
      </c>
      <c r="AT42" t="str">
        <f t="shared" si="57"/>
        <v>NO</v>
      </c>
      <c r="AU42" t="str">
        <f t="shared" si="58"/>
        <v>NO</v>
      </c>
      <c r="AV42" t="str">
        <f t="shared" si="59"/>
        <v>NO</v>
      </c>
      <c r="AW42" t="str">
        <f t="shared" si="60"/>
        <v>NO</v>
      </c>
      <c r="AX42" t="str">
        <f t="shared" si="61"/>
        <v>NO</v>
      </c>
    </row>
    <row r="43" spans="1:50" x14ac:dyDescent="0.25">
      <c r="A43" t="s">
        <v>91</v>
      </c>
      <c r="B43">
        <v>95.45</v>
      </c>
      <c r="C43">
        <v>95.45</v>
      </c>
      <c r="D43">
        <v>92.2</v>
      </c>
      <c r="E43">
        <v>93.4</v>
      </c>
      <c r="F43">
        <v>-1.2999999999999969</v>
      </c>
      <c r="G43">
        <v>-1.372756071805699</v>
      </c>
      <c r="H43" s="1">
        <f t="shared" si="31"/>
        <v>-2.1477213200628573</v>
      </c>
      <c r="I43" s="1">
        <f t="shared" si="32"/>
        <v>2.1477213200628573</v>
      </c>
      <c r="J43" s="1">
        <f t="shared" si="33"/>
        <v>0</v>
      </c>
      <c r="K43" s="1">
        <f t="shared" si="34"/>
        <v>1.284796573875806</v>
      </c>
      <c r="L43" s="1" t="str">
        <f t="shared" si="35"/>
        <v>NO</v>
      </c>
      <c r="M43" t="str">
        <f t="shared" si="36"/>
        <v>NO</v>
      </c>
      <c r="N43" t="str">
        <f t="shared" si="37"/>
        <v>NO</v>
      </c>
      <c r="O43" s="1" t="str">
        <f t="shared" si="38"/>
        <v>NO</v>
      </c>
      <c r="P43" s="1" t="str">
        <f t="shared" si="39"/>
        <v>NO</v>
      </c>
      <c r="Q43" s="1" t="str">
        <f t="shared" si="40"/>
        <v>NO</v>
      </c>
      <c r="R43" s="1" t="str">
        <f t="shared" si="41"/>
        <v>NO</v>
      </c>
      <c r="S43">
        <v>94.45</v>
      </c>
      <c r="T43">
        <v>95.95</v>
      </c>
      <c r="U43">
        <v>93.65</v>
      </c>
      <c r="V43">
        <v>94.7</v>
      </c>
      <c r="W43">
        <v>-4.9999999999997158E-2</v>
      </c>
      <c r="X43">
        <v>-5.2770448548809669E-2</v>
      </c>
      <c r="Y43" s="1">
        <f t="shared" si="42"/>
        <v>0.26469031233456858</v>
      </c>
      <c r="Z43" s="1">
        <f t="shared" si="43"/>
        <v>0.26469031233456858</v>
      </c>
      <c r="AA43" s="1">
        <f t="shared" si="44"/>
        <v>1.3199577613516367</v>
      </c>
      <c r="AB43" s="1">
        <f t="shared" si="45"/>
        <v>0.84700899947061625</v>
      </c>
      <c r="AC43" s="1" t="str">
        <f t="shared" si="46"/>
        <v>NO</v>
      </c>
      <c r="AD43" s="1" t="str">
        <f t="shared" si="47"/>
        <v>NO</v>
      </c>
      <c r="AE43" s="1" t="str">
        <f t="shared" si="48"/>
        <v>NO</v>
      </c>
      <c r="AF43" s="1" t="str">
        <f t="shared" si="49"/>
        <v>NO</v>
      </c>
      <c r="AG43" s="1" t="str">
        <f t="shared" si="50"/>
        <v>NO</v>
      </c>
      <c r="AH43" s="1" t="str">
        <f t="shared" si="51"/>
        <v>NO</v>
      </c>
      <c r="AI43">
        <v>93.25</v>
      </c>
      <c r="AJ43">
        <v>95.2</v>
      </c>
      <c r="AK43">
        <v>93</v>
      </c>
      <c r="AL43">
        <v>94.75</v>
      </c>
      <c r="AM43">
        <v>1.7999999999999969</v>
      </c>
      <c r="AN43">
        <v>1.9365250134480869</v>
      </c>
      <c r="AO43" s="1">
        <f t="shared" si="52"/>
        <v>1.6085790884718498</v>
      </c>
      <c r="AP43" s="1">
        <f t="shared" si="53"/>
        <v>1.6085790884718498</v>
      </c>
      <c r="AQ43" s="1">
        <f t="shared" si="54"/>
        <v>0.47493403693931702</v>
      </c>
      <c r="AR43" s="1">
        <f t="shared" si="55"/>
        <v>0.26809651474530832</v>
      </c>
      <c r="AS43" t="str">
        <f t="shared" si="56"/>
        <v>NO</v>
      </c>
      <c r="AT43" t="str">
        <f t="shared" si="57"/>
        <v>NO</v>
      </c>
      <c r="AU43" t="str">
        <f t="shared" si="58"/>
        <v>NO</v>
      </c>
      <c r="AV43" t="str">
        <f t="shared" si="59"/>
        <v>NO</v>
      </c>
      <c r="AW43" t="str">
        <f t="shared" si="60"/>
        <v>NO</v>
      </c>
      <c r="AX43" t="str">
        <f t="shared" si="61"/>
        <v>NO</v>
      </c>
    </row>
    <row r="44" spans="1:50" x14ac:dyDescent="0.25">
      <c r="A44" t="s">
        <v>92</v>
      </c>
      <c r="B44">
        <v>10038.4</v>
      </c>
      <c r="C44">
        <v>10038.4</v>
      </c>
      <c r="D44">
        <v>9861.25</v>
      </c>
      <c r="E44">
        <v>9902.5499999999993</v>
      </c>
      <c r="F44">
        <v>-74</v>
      </c>
      <c r="G44">
        <v>-0.74173937884338781</v>
      </c>
      <c r="H44" s="1">
        <f t="shared" si="31"/>
        <v>-1.3533033152693692</v>
      </c>
      <c r="I44" s="1">
        <f t="shared" si="32"/>
        <v>1.3533033152693692</v>
      </c>
      <c r="J44" s="1">
        <f t="shared" si="33"/>
        <v>0</v>
      </c>
      <c r="K44" s="1">
        <f t="shared" si="34"/>
        <v>0.41706429152086361</v>
      </c>
      <c r="L44" s="1" t="str">
        <f t="shared" si="35"/>
        <v>NO</v>
      </c>
      <c r="M44" t="str">
        <f t="shared" si="36"/>
        <v>NO</v>
      </c>
      <c r="N44" t="str">
        <f t="shared" si="37"/>
        <v>NO</v>
      </c>
      <c r="O44" s="1" t="str">
        <f t="shared" si="38"/>
        <v>NO</v>
      </c>
      <c r="P44" s="1" t="str">
        <f t="shared" si="39"/>
        <v>NO</v>
      </c>
      <c r="Q44" s="1" t="str">
        <f t="shared" si="40"/>
        <v>NO</v>
      </c>
      <c r="R44" s="1" t="str">
        <f t="shared" si="41"/>
        <v>NO</v>
      </c>
      <c r="S44">
        <v>10099</v>
      </c>
      <c r="T44">
        <v>10099.950000000001</v>
      </c>
      <c r="U44">
        <v>9960.0499999999993</v>
      </c>
      <c r="V44">
        <v>9976.5499999999993</v>
      </c>
      <c r="W44">
        <v>-61.700000000000728</v>
      </c>
      <c r="X44">
        <v>-0.61464896769856026</v>
      </c>
      <c r="Y44" s="1">
        <f t="shared" si="42"/>
        <v>-1.2124962867610727</v>
      </c>
      <c r="Z44" s="1">
        <f t="shared" si="43"/>
        <v>1.2124962867610727</v>
      </c>
      <c r="AA44" s="1">
        <f t="shared" si="44"/>
        <v>9.4068719675287418E-3</v>
      </c>
      <c r="AB44" s="1">
        <f t="shared" si="45"/>
        <v>0.16538783447183647</v>
      </c>
      <c r="AC44" s="1" t="str">
        <f t="shared" si="46"/>
        <v>NO</v>
      </c>
      <c r="AD44" s="1" t="str">
        <f t="shared" si="47"/>
        <v>NO</v>
      </c>
      <c r="AE44" s="1" t="str">
        <f t="shared" si="48"/>
        <v>NO</v>
      </c>
      <c r="AF44" s="1" t="str">
        <f t="shared" si="49"/>
        <v>NO</v>
      </c>
      <c r="AG44" s="1" t="str">
        <f t="shared" si="50"/>
        <v>NO</v>
      </c>
      <c r="AH44" s="1" t="str">
        <f t="shared" si="51"/>
        <v>NO</v>
      </c>
      <c r="AI44">
        <v>10129.950000000001</v>
      </c>
      <c r="AJ44">
        <v>10161.950000000001</v>
      </c>
      <c r="AK44">
        <v>10010.049999999999</v>
      </c>
      <c r="AL44">
        <v>10038.25</v>
      </c>
      <c r="AM44">
        <v>-43.399999999999643</v>
      </c>
      <c r="AN44">
        <v>-0.43048508924630041</v>
      </c>
      <c r="AO44" s="1">
        <f t="shared" si="52"/>
        <v>-0.9052364523023384</v>
      </c>
      <c r="AP44" s="1">
        <f t="shared" si="53"/>
        <v>0.9052364523023384</v>
      </c>
      <c r="AQ44" s="1">
        <f t="shared" si="54"/>
        <v>0.31589494518729111</v>
      </c>
      <c r="AR44" s="1">
        <f t="shared" si="55"/>
        <v>0.28092546011506714</v>
      </c>
      <c r="AS44" t="str">
        <f t="shared" si="56"/>
        <v>NO</v>
      </c>
      <c r="AT44" t="str">
        <f t="shared" si="57"/>
        <v>NO</v>
      </c>
      <c r="AU44" t="str">
        <f t="shared" si="58"/>
        <v>NO</v>
      </c>
      <c r="AV44" t="str">
        <f t="shared" si="59"/>
        <v>NO</v>
      </c>
      <c r="AW44" t="str">
        <f t="shared" si="60"/>
        <v>NO</v>
      </c>
      <c r="AX44" t="str">
        <f t="shared" si="61"/>
        <v>NO</v>
      </c>
    </row>
    <row r="45" spans="1:50" x14ac:dyDescent="0.25">
      <c r="A45" t="s">
        <v>93</v>
      </c>
      <c r="B45">
        <v>33.35</v>
      </c>
      <c r="C45">
        <v>33.450000000000003</v>
      </c>
      <c r="D45">
        <v>32.35</v>
      </c>
      <c r="E45">
        <v>32.6</v>
      </c>
      <c r="F45">
        <v>-0.64999999999999858</v>
      </c>
      <c r="G45">
        <v>-1.9548872180451089</v>
      </c>
      <c r="H45" s="1">
        <f t="shared" si="31"/>
        <v>-2.2488755622188905</v>
      </c>
      <c r="I45" s="1">
        <f t="shared" si="32"/>
        <v>2.2488755622188905</v>
      </c>
      <c r="J45" s="1">
        <f t="shared" si="33"/>
        <v>0.29985007496252297</v>
      </c>
      <c r="K45" s="1">
        <f t="shared" si="34"/>
        <v>0.76687116564417179</v>
      </c>
      <c r="L45" s="1" t="str">
        <f t="shared" si="35"/>
        <v>NO</v>
      </c>
      <c r="M45" t="str">
        <f t="shared" si="36"/>
        <v>NO</v>
      </c>
      <c r="N45" t="str">
        <f t="shared" si="37"/>
        <v>NO</v>
      </c>
      <c r="O45" s="1" t="str">
        <f t="shared" si="38"/>
        <v>NO</v>
      </c>
      <c r="P45" s="1" t="str">
        <f t="shared" si="39"/>
        <v>NO</v>
      </c>
      <c r="Q45" s="1" t="str">
        <f t="shared" si="40"/>
        <v>NO</v>
      </c>
      <c r="R45" s="1" t="str">
        <f t="shared" si="41"/>
        <v>NO</v>
      </c>
      <c r="S45">
        <v>33.25</v>
      </c>
      <c r="T45">
        <v>33.549999999999997</v>
      </c>
      <c r="U45">
        <v>33</v>
      </c>
      <c r="V45">
        <v>33.25</v>
      </c>
      <c r="W45">
        <v>-0.35000000000000142</v>
      </c>
      <c r="X45">
        <v>-1.041666666666671</v>
      </c>
      <c r="Y45" s="1">
        <f t="shared" si="42"/>
        <v>0</v>
      </c>
      <c r="Z45" s="1">
        <f t="shared" si="43"/>
        <v>0</v>
      </c>
      <c r="AA45" s="1">
        <f t="shared" si="44"/>
        <v>0.90225563909773576</v>
      </c>
      <c r="AB45" s="1">
        <f t="shared" si="45"/>
        <v>0.75187969924812026</v>
      </c>
      <c r="AC45" s="1" t="str">
        <f t="shared" si="46"/>
        <v>NO</v>
      </c>
      <c r="AD45" s="1" t="str">
        <f t="shared" si="47"/>
        <v>NO</v>
      </c>
      <c r="AE45" s="1" t="str">
        <f t="shared" si="48"/>
        <v>NO</v>
      </c>
      <c r="AF45" s="1" t="str">
        <f t="shared" si="49"/>
        <v>NO</v>
      </c>
      <c r="AG45" s="1" t="str">
        <f t="shared" si="50"/>
        <v>NO</v>
      </c>
      <c r="AH45" s="1" t="str">
        <f t="shared" si="51"/>
        <v>NO</v>
      </c>
      <c r="AI45">
        <v>33.35</v>
      </c>
      <c r="AJ45">
        <v>33.700000000000003</v>
      </c>
      <c r="AK45">
        <v>32.75</v>
      </c>
      <c r="AL45">
        <v>33.6</v>
      </c>
      <c r="AM45">
        <v>0.30000000000000432</v>
      </c>
      <c r="AN45">
        <v>0.90090090090091368</v>
      </c>
      <c r="AO45" s="1">
        <f t="shared" si="52"/>
        <v>0.7496251874062968</v>
      </c>
      <c r="AP45" s="1">
        <f t="shared" si="53"/>
        <v>0.7496251874062968</v>
      </c>
      <c r="AQ45" s="1">
        <f t="shared" si="54"/>
        <v>0.29761904761905184</v>
      </c>
      <c r="AR45" s="1">
        <f t="shared" si="55"/>
        <v>1.7991004497751164</v>
      </c>
      <c r="AS45" t="str">
        <f t="shared" si="56"/>
        <v>NO</v>
      </c>
      <c r="AT45" t="str">
        <f t="shared" si="57"/>
        <v>NO</v>
      </c>
      <c r="AU45" t="str">
        <f t="shared" si="58"/>
        <v>NO</v>
      </c>
      <c r="AV45" t="str">
        <f t="shared" si="59"/>
        <v>NO</v>
      </c>
      <c r="AW45" t="str">
        <f t="shared" si="60"/>
        <v>NO</v>
      </c>
      <c r="AX45" t="str">
        <f t="shared" si="61"/>
        <v>NO</v>
      </c>
    </row>
    <row r="46" spans="1:50" x14ac:dyDescent="0.25">
      <c r="A46" t="s">
        <v>94</v>
      </c>
      <c r="B46">
        <v>856.95</v>
      </c>
      <c r="C46">
        <v>861.8</v>
      </c>
      <c r="D46">
        <v>845.05</v>
      </c>
      <c r="E46">
        <v>848.1</v>
      </c>
      <c r="F46">
        <v>-8.0499999999999545</v>
      </c>
      <c r="G46">
        <v>-0.94025579629737255</v>
      </c>
      <c r="H46" s="1">
        <f t="shared" si="31"/>
        <v>-1.0327323647820785</v>
      </c>
      <c r="I46" s="1">
        <f t="shared" si="32"/>
        <v>1.0327323647820785</v>
      </c>
      <c r="J46" s="1">
        <f t="shared" si="33"/>
        <v>0.5659606744850818</v>
      </c>
      <c r="K46" s="1">
        <f t="shared" si="34"/>
        <v>0.3596274024289669</v>
      </c>
      <c r="L46" s="1" t="str">
        <f t="shared" si="35"/>
        <v>NO</v>
      </c>
      <c r="M46" t="str">
        <f t="shared" si="36"/>
        <v>NO</v>
      </c>
      <c r="N46" t="str">
        <f t="shared" si="37"/>
        <v>NO</v>
      </c>
      <c r="O46" s="1" t="str">
        <f t="shared" si="38"/>
        <v>NO</v>
      </c>
      <c r="P46" s="1" t="str">
        <f t="shared" si="39"/>
        <v>NO</v>
      </c>
      <c r="Q46" s="1" t="str">
        <f t="shared" si="40"/>
        <v>NO</v>
      </c>
      <c r="R46" s="1" t="str">
        <f t="shared" si="41"/>
        <v>NO</v>
      </c>
      <c r="S46">
        <v>858.4</v>
      </c>
      <c r="T46">
        <v>866.4</v>
      </c>
      <c r="U46">
        <v>852.55</v>
      </c>
      <c r="V46">
        <v>856.15</v>
      </c>
      <c r="W46">
        <v>-11.5</v>
      </c>
      <c r="X46">
        <v>-1.3254192358669969</v>
      </c>
      <c r="Y46" s="1">
        <f t="shared" si="42"/>
        <v>-0.2621155638397018</v>
      </c>
      <c r="Z46" s="1">
        <f t="shared" si="43"/>
        <v>0.2621155638397018</v>
      </c>
      <c r="AA46" s="1">
        <f t="shared" si="44"/>
        <v>0.93196644920782856</v>
      </c>
      <c r="AB46" s="1">
        <f t="shared" si="45"/>
        <v>0.42048706418268089</v>
      </c>
      <c r="AC46" s="1" t="str">
        <f t="shared" si="46"/>
        <v>NO</v>
      </c>
      <c r="AD46" s="1" t="str">
        <f t="shared" si="47"/>
        <v>NO</v>
      </c>
      <c r="AE46" s="1" t="str">
        <f t="shared" si="48"/>
        <v>NO</v>
      </c>
      <c r="AF46" s="1" t="str">
        <f t="shared" si="49"/>
        <v>NO</v>
      </c>
      <c r="AG46" s="1" t="str">
        <f t="shared" si="50"/>
        <v>NO</v>
      </c>
      <c r="AH46" s="1" t="str">
        <f t="shared" si="51"/>
        <v>NO</v>
      </c>
      <c r="AI46">
        <v>865</v>
      </c>
      <c r="AJ46">
        <v>873.5</v>
      </c>
      <c r="AK46">
        <v>861.3</v>
      </c>
      <c r="AL46">
        <v>867.65</v>
      </c>
      <c r="AM46">
        <v>2.9499999999999318</v>
      </c>
      <c r="AN46">
        <v>0.34115878339307643</v>
      </c>
      <c r="AO46" s="1">
        <f t="shared" si="52"/>
        <v>0.30635838150288752</v>
      </c>
      <c r="AP46" s="1">
        <f t="shared" si="53"/>
        <v>0.30635838150288752</v>
      </c>
      <c r="AQ46" s="1">
        <f t="shared" si="54"/>
        <v>0.67423500259321423</v>
      </c>
      <c r="AR46" s="1">
        <f t="shared" si="55"/>
        <v>0.42774566473988962</v>
      </c>
      <c r="AS46" t="str">
        <f t="shared" si="56"/>
        <v>NO</v>
      </c>
      <c r="AT46" t="str">
        <f t="shared" si="57"/>
        <v>NO</v>
      </c>
      <c r="AU46" t="str">
        <f t="shared" si="58"/>
        <v>NO</v>
      </c>
      <c r="AV46" t="str">
        <f t="shared" si="59"/>
        <v>NO</v>
      </c>
      <c r="AW46" t="str">
        <f t="shared" si="60"/>
        <v>NO</v>
      </c>
      <c r="AX46" t="str">
        <f t="shared" si="61"/>
        <v>NO</v>
      </c>
    </row>
    <row r="47" spans="1:50" x14ac:dyDescent="0.25">
      <c r="A47" t="s">
        <v>95</v>
      </c>
      <c r="B47">
        <v>655.95</v>
      </c>
      <c r="C47">
        <v>661.65</v>
      </c>
      <c r="D47">
        <v>634</v>
      </c>
      <c r="E47">
        <v>646.6</v>
      </c>
      <c r="F47">
        <v>-7.75</v>
      </c>
      <c r="G47">
        <v>-1.184381447237717</v>
      </c>
      <c r="H47" s="1">
        <f t="shared" si="31"/>
        <v>-1.4254135223721354</v>
      </c>
      <c r="I47" s="1">
        <f t="shared" si="32"/>
        <v>1.4254135223721354</v>
      </c>
      <c r="J47" s="1">
        <f t="shared" si="33"/>
        <v>0.86896867139262624</v>
      </c>
      <c r="K47" s="1">
        <f t="shared" si="34"/>
        <v>1.9486545004639688</v>
      </c>
      <c r="L47" s="1" t="str">
        <f t="shared" si="35"/>
        <v>NO</v>
      </c>
      <c r="M47" t="str">
        <f t="shared" si="36"/>
        <v>NO</v>
      </c>
      <c r="N47" t="str">
        <f t="shared" si="37"/>
        <v>NO</v>
      </c>
      <c r="O47" s="1" t="str">
        <f t="shared" si="38"/>
        <v>NO</v>
      </c>
      <c r="P47" s="1" t="str">
        <f t="shared" si="39"/>
        <v>NO</v>
      </c>
      <c r="Q47" s="1" t="str">
        <f t="shared" si="40"/>
        <v>NO</v>
      </c>
      <c r="R47" s="1" t="str">
        <f t="shared" si="41"/>
        <v>NO</v>
      </c>
      <c r="S47">
        <v>654.35</v>
      </c>
      <c r="T47">
        <v>661</v>
      </c>
      <c r="U47">
        <v>646.65</v>
      </c>
      <c r="V47">
        <v>654.35</v>
      </c>
      <c r="W47">
        <v>-4</v>
      </c>
      <c r="X47">
        <v>-0.607579554947976</v>
      </c>
      <c r="Y47" s="1">
        <f t="shared" si="42"/>
        <v>0</v>
      </c>
      <c r="Z47" s="1">
        <f t="shared" si="43"/>
        <v>0</v>
      </c>
      <c r="AA47" s="1">
        <f t="shared" si="44"/>
        <v>1.0162756934362309</v>
      </c>
      <c r="AB47" s="1">
        <f t="shared" si="45"/>
        <v>1.1767402766103836</v>
      </c>
      <c r="AC47" s="1" t="str">
        <f t="shared" si="46"/>
        <v>NO</v>
      </c>
      <c r="AD47" s="1" t="str">
        <f t="shared" si="47"/>
        <v>NO</v>
      </c>
      <c r="AE47" s="1" t="str">
        <f t="shared" si="48"/>
        <v>NO</v>
      </c>
      <c r="AF47" s="1" t="str">
        <f t="shared" si="49"/>
        <v>NO</v>
      </c>
      <c r="AG47" s="1" t="str">
        <f t="shared" si="50"/>
        <v>NO</v>
      </c>
      <c r="AH47" s="1" t="str">
        <f t="shared" si="51"/>
        <v>NO</v>
      </c>
      <c r="AI47">
        <v>654.35</v>
      </c>
      <c r="AJ47">
        <v>665.75</v>
      </c>
      <c r="AK47">
        <v>645.6</v>
      </c>
      <c r="AL47">
        <v>658.35</v>
      </c>
      <c r="AM47">
        <v>6</v>
      </c>
      <c r="AN47">
        <v>0.91975166704989642</v>
      </c>
      <c r="AO47" s="1">
        <f t="shared" si="52"/>
        <v>0.61129365018720871</v>
      </c>
      <c r="AP47" s="1">
        <f t="shared" si="53"/>
        <v>0.61129365018720871</v>
      </c>
      <c r="AQ47" s="1">
        <f t="shared" si="54"/>
        <v>1.1240221766537521</v>
      </c>
      <c r="AR47" s="1">
        <f t="shared" si="55"/>
        <v>1.337204859784519</v>
      </c>
      <c r="AS47" t="str">
        <f t="shared" si="56"/>
        <v>NO</v>
      </c>
      <c r="AT47" t="str">
        <f t="shared" si="57"/>
        <v>NO</v>
      </c>
      <c r="AU47" t="str">
        <f t="shared" si="58"/>
        <v>NO</v>
      </c>
      <c r="AV47" t="str">
        <f t="shared" si="59"/>
        <v>NO</v>
      </c>
      <c r="AW47" t="str">
        <f t="shared" si="60"/>
        <v>NO</v>
      </c>
      <c r="AX47" t="str">
        <f t="shared" si="61"/>
        <v>NO</v>
      </c>
    </row>
    <row r="48" spans="1:50" x14ac:dyDescent="0.25">
      <c r="A48" t="s">
        <v>96</v>
      </c>
      <c r="B48">
        <v>1257.5</v>
      </c>
      <c r="C48">
        <v>1267</v>
      </c>
      <c r="D48">
        <v>1238.4000000000001</v>
      </c>
      <c r="E48">
        <v>1256.8499999999999</v>
      </c>
      <c r="F48">
        <v>1.799999999999955</v>
      </c>
      <c r="G48">
        <v>0.14342058085334891</v>
      </c>
      <c r="H48" s="1">
        <f t="shared" si="31"/>
        <v>-5.1689860834997298E-2</v>
      </c>
      <c r="I48" s="1">
        <f t="shared" si="32"/>
        <v>5.1689860834997298E-2</v>
      </c>
      <c r="J48" s="1">
        <f t="shared" si="33"/>
        <v>0.75546719681908547</v>
      </c>
      <c r="K48" s="1">
        <f t="shared" si="34"/>
        <v>1.4679556032939347</v>
      </c>
      <c r="L48" s="1" t="str">
        <f t="shared" si="35"/>
        <v>NO</v>
      </c>
      <c r="M48" t="str">
        <f t="shared" si="36"/>
        <v>NO</v>
      </c>
      <c r="N48" t="str">
        <f t="shared" si="37"/>
        <v>NO</v>
      </c>
      <c r="O48" s="1" t="str">
        <f t="shared" si="38"/>
        <v>NO</v>
      </c>
      <c r="P48" s="1" t="str">
        <f t="shared" si="39"/>
        <v>NO</v>
      </c>
      <c r="Q48" s="1" t="str">
        <f t="shared" si="40"/>
        <v>NO</v>
      </c>
      <c r="R48" s="1" t="str">
        <f t="shared" si="41"/>
        <v>NO</v>
      </c>
      <c r="S48">
        <v>1249.9000000000001</v>
      </c>
      <c r="T48">
        <v>1259.55</v>
      </c>
      <c r="U48">
        <v>1237.5</v>
      </c>
      <c r="V48">
        <v>1255.05</v>
      </c>
      <c r="W48">
        <v>-0.54999999999995453</v>
      </c>
      <c r="X48">
        <v>-4.3803759158964208E-2</v>
      </c>
      <c r="Y48" s="1">
        <f t="shared" si="42"/>
        <v>0.41203296263700001</v>
      </c>
      <c r="Z48" s="1">
        <f t="shared" si="43"/>
        <v>0.41203296263700001</v>
      </c>
      <c r="AA48" s="1">
        <f t="shared" si="44"/>
        <v>0.35855145213338113</v>
      </c>
      <c r="AB48" s="1">
        <f t="shared" si="45"/>
        <v>0.99207936634931515</v>
      </c>
      <c r="AC48" s="1" t="str">
        <f t="shared" si="46"/>
        <v>NO</v>
      </c>
      <c r="AD48" s="1" t="str">
        <f t="shared" si="47"/>
        <v>NO</v>
      </c>
      <c r="AE48" s="1" t="str">
        <f t="shared" si="48"/>
        <v>NO</v>
      </c>
      <c r="AF48" s="1" t="str">
        <f t="shared" si="49"/>
        <v>NO</v>
      </c>
      <c r="AG48" s="1" t="str">
        <f t="shared" si="50"/>
        <v>NO</v>
      </c>
      <c r="AH48" s="1" t="str">
        <f t="shared" si="51"/>
        <v>NO</v>
      </c>
      <c r="AI48">
        <v>1244.8</v>
      </c>
      <c r="AJ48">
        <v>1267.2</v>
      </c>
      <c r="AK48">
        <v>1227.75</v>
      </c>
      <c r="AL48">
        <v>1255.5999999999999</v>
      </c>
      <c r="AM48">
        <v>17.849999999999909</v>
      </c>
      <c r="AN48">
        <v>1.4421329024439431</v>
      </c>
      <c r="AO48" s="1">
        <f t="shared" si="52"/>
        <v>0.86760925449871107</v>
      </c>
      <c r="AP48" s="1">
        <f t="shared" si="53"/>
        <v>0.86760925449871107</v>
      </c>
      <c r="AQ48" s="1">
        <f t="shared" si="54"/>
        <v>0.92386110226187779</v>
      </c>
      <c r="AR48" s="1">
        <f t="shared" si="55"/>
        <v>1.3696979434447265</v>
      </c>
      <c r="AS48" t="str">
        <f t="shared" si="56"/>
        <v>NO</v>
      </c>
      <c r="AT48" t="str">
        <f t="shared" si="57"/>
        <v>NO</v>
      </c>
      <c r="AU48" t="str">
        <f t="shared" si="58"/>
        <v>NO</v>
      </c>
      <c r="AV48" t="str">
        <f t="shared" si="59"/>
        <v>NO</v>
      </c>
      <c r="AW48" t="str">
        <f t="shared" si="60"/>
        <v>NO</v>
      </c>
      <c r="AX48" t="str">
        <f t="shared" si="61"/>
        <v>NO</v>
      </c>
    </row>
    <row r="49" spans="1:50" x14ac:dyDescent="0.25">
      <c r="A49" t="s">
        <v>97</v>
      </c>
      <c r="B49">
        <v>2855</v>
      </c>
      <c r="C49">
        <v>2944.5</v>
      </c>
      <c r="D49">
        <v>2851.65</v>
      </c>
      <c r="E49">
        <v>2876.3</v>
      </c>
      <c r="F49">
        <v>35.050000000000182</v>
      </c>
      <c r="G49">
        <v>1.2336119665640191</v>
      </c>
      <c r="H49" s="1">
        <f t="shared" si="31"/>
        <v>0.74605954465850022</v>
      </c>
      <c r="I49" s="1">
        <f t="shared" si="32"/>
        <v>0.74605954465850022</v>
      </c>
      <c r="J49" s="1">
        <f t="shared" si="33"/>
        <v>2.3711017626812159</v>
      </c>
      <c r="K49" s="1">
        <f t="shared" si="34"/>
        <v>0.11733800350262379</v>
      </c>
      <c r="L49" s="1" t="str">
        <f t="shared" si="35"/>
        <v>NO</v>
      </c>
      <c r="M49" t="str">
        <f t="shared" si="36"/>
        <v>NO</v>
      </c>
      <c r="N49" t="str">
        <f t="shared" si="37"/>
        <v>NO</v>
      </c>
      <c r="O49" s="1" t="str">
        <f t="shared" si="38"/>
        <v>NO</v>
      </c>
      <c r="P49" s="1" t="str">
        <f t="shared" si="39"/>
        <v>NO</v>
      </c>
      <c r="Q49" s="1" t="str">
        <f t="shared" si="40"/>
        <v>NO</v>
      </c>
      <c r="R49" s="1" t="str">
        <f t="shared" si="41"/>
        <v>NO</v>
      </c>
      <c r="S49">
        <v>2838</v>
      </c>
      <c r="T49">
        <v>2878</v>
      </c>
      <c r="U49">
        <v>2824.5</v>
      </c>
      <c r="V49">
        <v>2841.25</v>
      </c>
      <c r="W49">
        <v>-1.8000000000001819</v>
      </c>
      <c r="X49">
        <v>-6.3312287859875194E-2</v>
      </c>
      <c r="Y49" s="1">
        <f t="shared" si="42"/>
        <v>0.11451726568005639</v>
      </c>
      <c r="Z49" s="1">
        <f t="shared" si="43"/>
        <v>0.11451726568005639</v>
      </c>
      <c r="AA49" s="1">
        <f t="shared" si="44"/>
        <v>1.2934447866256049</v>
      </c>
      <c r="AB49" s="1">
        <f t="shared" si="45"/>
        <v>0.47568710359408034</v>
      </c>
      <c r="AC49" s="1" t="str">
        <f t="shared" si="46"/>
        <v>NO</v>
      </c>
      <c r="AD49" s="1" t="str">
        <f t="shared" si="47"/>
        <v>NO</v>
      </c>
      <c r="AE49" s="1" t="str">
        <f t="shared" si="48"/>
        <v>NO</v>
      </c>
      <c r="AF49" s="1" t="str">
        <f t="shared" si="49"/>
        <v>NO</v>
      </c>
      <c r="AG49" s="1" t="str">
        <f t="shared" si="50"/>
        <v>NO</v>
      </c>
      <c r="AH49" s="1" t="str">
        <f t="shared" si="51"/>
        <v>NO</v>
      </c>
      <c r="AI49">
        <v>2822.55</v>
      </c>
      <c r="AJ49">
        <v>2864.8</v>
      </c>
      <c r="AK49">
        <v>2817.35</v>
      </c>
      <c r="AL49">
        <v>2843.05</v>
      </c>
      <c r="AM49">
        <v>-7.4499999999998181</v>
      </c>
      <c r="AN49">
        <v>-0.2613576565514758</v>
      </c>
      <c r="AO49" s="1">
        <f t="shared" si="52"/>
        <v>0.72629359975908303</v>
      </c>
      <c r="AP49" s="1">
        <f t="shared" si="53"/>
        <v>0.72629359975908303</v>
      </c>
      <c r="AQ49" s="1">
        <f t="shared" si="54"/>
        <v>0.76502347830674799</v>
      </c>
      <c r="AR49" s="1">
        <f t="shared" si="55"/>
        <v>0.18423057164621609</v>
      </c>
      <c r="AS49" t="str">
        <f t="shared" si="56"/>
        <v>NO</v>
      </c>
      <c r="AT49" t="str">
        <f t="shared" si="57"/>
        <v>NO</v>
      </c>
      <c r="AU49" t="str">
        <f t="shared" si="58"/>
        <v>NO</v>
      </c>
      <c r="AV49" t="str">
        <f t="shared" si="59"/>
        <v>NO</v>
      </c>
      <c r="AW49" t="str">
        <f t="shared" si="60"/>
        <v>NO</v>
      </c>
      <c r="AX49" t="str">
        <f t="shared" si="61"/>
        <v>NO</v>
      </c>
    </row>
    <row r="50" spans="1:50" x14ac:dyDescent="0.25">
      <c r="A50" t="s">
        <v>98</v>
      </c>
      <c r="B50">
        <v>1047.8</v>
      </c>
      <c r="C50">
        <v>1051.95</v>
      </c>
      <c r="D50">
        <v>1013.8</v>
      </c>
      <c r="E50">
        <v>1018.75</v>
      </c>
      <c r="F50">
        <v>-19.599999999999909</v>
      </c>
      <c r="G50">
        <v>-1.887610150719883</v>
      </c>
      <c r="H50" s="1">
        <f t="shared" si="31"/>
        <v>-2.7724756632945176</v>
      </c>
      <c r="I50" s="1">
        <f t="shared" si="32"/>
        <v>2.7724756632945176</v>
      </c>
      <c r="J50" s="1">
        <f t="shared" si="33"/>
        <v>0.39606795189922617</v>
      </c>
      <c r="K50" s="1">
        <f t="shared" si="34"/>
        <v>0.48588957055215171</v>
      </c>
      <c r="L50" s="1" t="str">
        <f t="shared" si="35"/>
        <v>NO</v>
      </c>
      <c r="M50" t="str">
        <f t="shared" si="36"/>
        <v>NO</v>
      </c>
      <c r="N50" t="str">
        <f t="shared" si="37"/>
        <v>NO</v>
      </c>
      <c r="O50" s="1" t="str">
        <f t="shared" si="38"/>
        <v>NO</v>
      </c>
      <c r="P50" s="1" t="str">
        <f t="shared" si="39"/>
        <v>NO</v>
      </c>
      <c r="Q50" s="1" t="str">
        <f t="shared" si="40"/>
        <v>NO</v>
      </c>
      <c r="R50" s="1" t="str">
        <f t="shared" si="41"/>
        <v>NO</v>
      </c>
      <c r="S50">
        <v>1031</v>
      </c>
      <c r="T50">
        <v>1073.55</v>
      </c>
      <c r="U50">
        <v>1021.9</v>
      </c>
      <c r="V50">
        <v>1038.3499999999999</v>
      </c>
      <c r="W50">
        <v>7</v>
      </c>
      <c r="X50">
        <v>0.67872206331507257</v>
      </c>
      <c r="Y50" s="1">
        <f t="shared" si="42"/>
        <v>0.71290009699320167</v>
      </c>
      <c r="Z50" s="1">
        <f t="shared" si="43"/>
        <v>0.71290009699320167</v>
      </c>
      <c r="AA50" s="1">
        <f t="shared" si="44"/>
        <v>3.3899937400683826</v>
      </c>
      <c r="AB50" s="1">
        <f t="shared" si="45"/>
        <v>0.88263821532492936</v>
      </c>
      <c r="AC50" s="1" t="str">
        <f t="shared" si="46"/>
        <v>NO</v>
      </c>
      <c r="AD50" s="1" t="str">
        <f t="shared" si="47"/>
        <v>NO</v>
      </c>
      <c r="AE50" s="1" t="str">
        <f t="shared" si="48"/>
        <v>NO</v>
      </c>
      <c r="AF50" s="1" t="str">
        <f t="shared" si="49"/>
        <v>YES</v>
      </c>
      <c r="AG50" s="1" t="str">
        <f t="shared" si="50"/>
        <v>NO</v>
      </c>
      <c r="AH50" s="1" t="str">
        <f t="shared" si="51"/>
        <v>NO</v>
      </c>
      <c r="AI50">
        <v>1056.5</v>
      </c>
      <c r="AJ50">
        <v>1058.3</v>
      </c>
      <c r="AK50">
        <v>1028</v>
      </c>
      <c r="AL50">
        <v>1031.3499999999999</v>
      </c>
      <c r="AM50">
        <v>-17.400000000000091</v>
      </c>
      <c r="AN50">
        <v>-1.659117997616218</v>
      </c>
      <c r="AO50" s="1">
        <f t="shared" si="52"/>
        <v>-2.380501656412692</v>
      </c>
      <c r="AP50" s="1">
        <f t="shared" si="53"/>
        <v>2.380501656412692</v>
      </c>
      <c r="AQ50" s="1">
        <f t="shared" si="54"/>
        <v>0.17037387600567483</v>
      </c>
      <c r="AR50" s="1">
        <f t="shared" si="55"/>
        <v>0.32481698744363302</v>
      </c>
      <c r="AS50" t="str">
        <f t="shared" si="56"/>
        <v>NO</v>
      </c>
      <c r="AT50" t="str">
        <f t="shared" si="57"/>
        <v>NO</v>
      </c>
      <c r="AU50" t="str">
        <f t="shared" si="58"/>
        <v>NO</v>
      </c>
      <c r="AV50" t="str">
        <f t="shared" si="59"/>
        <v>NO</v>
      </c>
      <c r="AW50" t="str">
        <f t="shared" si="60"/>
        <v>NO</v>
      </c>
      <c r="AX50" t="str">
        <f t="shared" si="61"/>
        <v>NO</v>
      </c>
    </row>
    <row r="51" spans="1:50" x14ac:dyDescent="0.25">
      <c r="A51" t="s">
        <v>99</v>
      </c>
      <c r="B51">
        <v>553.95000000000005</v>
      </c>
      <c r="C51">
        <v>556.29999999999995</v>
      </c>
      <c r="D51">
        <v>539.70000000000005</v>
      </c>
      <c r="E51">
        <v>543.70000000000005</v>
      </c>
      <c r="F51">
        <v>-8.3499999999999091</v>
      </c>
      <c r="G51">
        <v>-1.5125441536092581</v>
      </c>
      <c r="H51" s="1">
        <f t="shared" si="31"/>
        <v>-1.8503475042873905</v>
      </c>
      <c r="I51" s="1">
        <f t="shared" si="32"/>
        <v>1.8503475042873905</v>
      </c>
      <c r="J51" s="1">
        <f t="shared" si="33"/>
        <v>0.42422601317806824</v>
      </c>
      <c r="K51" s="1">
        <f t="shared" si="34"/>
        <v>0.73569983446753717</v>
      </c>
      <c r="L51" s="1" t="str">
        <f t="shared" si="35"/>
        <v>NO</v>
      </c>
      <c r="M51" t="str">
        <f t="shared" si="36"/>
        <v>NO</v>
      </c>
      <c r="N51" t="str">
        <f t="shared" si="37"/>
        <v>NO</v>
      </c>
      <c r="O51" s="1" t="str">
        <f t="shared" si="38"/>
        <v>NO</v>
      </c>
      <c r="P51" s="1" t="str">
        <f t="shared" si="39"/>
        <v>NO</v>
      </c>
      <c r="Q51" s="1" t="str">
        <f t="shared" si="40"/>
        <v>NO</v>
      </c>
      <c r="R51" s="1" t="str">
        <f t="shared" si="41"/>
        <v>NO</v>
      </c>
      <c r="S51">
        <v>548.70000000000005</v>
      </c>
      <c r="T51">
        <v>561.20000000000005</v>
      </c>
      <c r="U51">
        <v>547.20000000000005</v>
      </c>
      <c r="V51">
        <v>552.04999999999995</v>
      </c>
      <c r="W51">
        <v>4.0999999999999091</v>
      </c>
      <c r="X51">
        <v>0.74824345286977079</v>
      </c>
      <c r="Y51" s="1">
        <f t="shared" si="42"/>
        <v>0.61053398942954418</v>
      </c>
      <c r="Z51" s="1">
        <f t="shared" si="43"/>
        <v>0.61053398942954418</v>
      </c>
      <c r="AA51" s="1">
        <f t="shared" si="44"/>
        <v>1.6574585635359282</v>
      </c>
      <c r="AB51" s="1">
        <f t="shared" si="45"/>
        <v>0.27337342810278842</v>
      </c>
      <c r="AC51" s="1" t="str">
        <f t="shared" si="46"/>
        <v>NO</v>
      </c>
      <c r="AD51" s="1" t="str">
        <f t="shared" si="47"/>
        <v>NO</v>
      </c>
      <c r="AE51" s="1" t="str">
        <f t="shared" si="48"/>
        <v>NO</v>
      </c>
      <c r="AF51" s="1" t="str">
        <f t="shared" si="49"/>
        <v>YES</v>
      </c>
      <c r="AG51" s="1" t="str">
        <f t="shared" si="50"/>
        <v>NO</v>
      </c>
      <c r="AH51" s="1" t="str">
        <f t="shared" si="51"/>
        <v>NO</v>
      </c>
      <c r="AI51">
        <v>543</v>
      </c>
      <c r="AJ51">
        <v>552.75</v>
      </c>
      <c r="AK51">
        <v>534.15</v>
      </c>
      <c r="AL51">
        <v>547.95000000000005</v>
      </c>
      <c r="AM51">
        <v>6.5500000000000682</v>
      </c>
      <c r="AN51">
        <v>1.209826376062074</v>
      </c>
      <c r="AO51" s="1">
        <f t="shared" si="52"/>
        <v>0.91160220994475971</v>
      </c>
      <c r="AP51" s="1">
        <f t="shared" si="53"/>
        <v>0.91160220994475971</v>
      </c>
      <c r="AQ51" s="1">
        <f t="shared" si="54"/>
        <v>0.87599233506705976</v>
      </c>
      <c r="AR51" s="1">
        <f t="shared" si="55"/>
        <v>1.6298342541436508</v>
      </c>
      <c r="AS51" t="str">
        <f t="shared" si="56"/>
        <v>NO</v>
      </c>
      <c r="AT51" t="str">
        <f t="shared" si="57"/>
        <v>NO</v>
      </c>
      <c r="AU51" t="str">
        <f t="shared" si="58"/>
        <v>NO</v>
      </c>
      <c r="AV51" t="str">
        <f t="shared" si="59"/>
        <v>NO</v>
      </c>
      <c r="AW51" t="str">
        <f t="shared" si="60"/>
        <v>NO</v>
      </c>
      <c r="AX51" t="str">
        <f t="shared" si="61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2020-06-28T21:32:11Z</dcterms:created>
  <dcterms:modified xsi:type="dcterms:W3CDTF">2020-09-18T12:57:57Z</dcterms:modified>
</cp:coreProperties>
</file>