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llege\webend\techniqo\candlepattern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Q51" i="1" l="1"/>
  <c r="AO51" i="1"/>
  <c r="Z51" i="1"/>
  <c r="Y51" i="1"/>
  <c r="AB51" i="1" s="1"/>
  <c r="R51" i="1"/>
  <c r="H51" i="1"/>
  <c r="AR50" i="1"/>
  <c r="AQ50" i="1"/>
  <c r="AP50" i="1"/>
  <c r="AO50" i="1"/>
  <c r="Y50" i="1"/>
  <c r="H50" i="1"/>
  <c r="AO49" i="1"/>
  <c r="AF49" i="1"/>
  <c r="AC49" i="1"/>
  <c r="AA49" i="1"/>
  <c r="Y49" i="1"/>
  <c r="Z49" i="1" s="1"/>
  <c r="O49" i="1"/>
  <c r="K49" i="1"/>
  <c r="J49" i="1"/>
  <c r="N49" i="1" s="1"/>
  <c r="I49" i="1"/>
  <c r="H49" i="1"/>
  <c r="AR48" i="1"/>
  <c r="AO48" i="1"/>
  <c r="AF48" i="1"/>
  <c r="AB48" i="1"/>
  <c r="AA48" i="1"/>
  <c r="Z48" i="1"/>
  <c r="AH48" i="1" s="1"/>
  <c r="Y48" i="1"/>
  <c r="J48" i="1"/>
  <c r="I48" i="1"/>
  <c r="H48" i="1"/>
  <c r="K48" i="1" s="1"/>
  <c r="AU47" i="1"/>
  <c r="AR47" i="1"/>
  <c r="AO47" i="1"/>
  <c r="AA47" i="1"/>
  <c r="Y47" i="1"/>
  <c r="K47" i="1"/>
  <c r="H47" i="1"/>
  <c r="AV46" i="1"/>
  <c r="AR46" i="1"/>
  <c r="AQ46" i="1"/>
  <c r="AP46" i="1"/>
  <c r="AO46" i="1"/>
  <c r="AB46" i="1"/>
  <c r="Y46" i="1"/>
  <c r="K46" i="1"/>
  <c r="H46" i="1"/>
  <c r="AQ45" i="1"/>
  <c r="AO45" i="1"/>
  <c r="AF45" i="1"/>
  <c r="AC45" i="1"/>
  <c r="AA45" i="1"/>
  <c r="Y45" i="1"/>
  <c r="Z45" i="1" s="1"/>
  <c r="M45" i="1"/>
  <c r="K45" i="1"/>
  <c r="J45" i="1"/>
  <c r="I45" i="1"/>
  <c r="H45" i="1"/>
  <c r="AO44" i="1"/>
  <c r="AF44" i="1"/>
  <c r="AD44" i="1"/>
  <c r="AB44" i="1"/>
  <c r="AA44" i="1"/>
  <c r="Z44" i="1"/>
  <c r="AH44" i="1" s="1"/>
  <c r="Y44" i="1"/>
  <c r="N44" i="1"/>
  <c r="L44" i="1"/>
  <c r="J44" i="1"/>
  <c r="I44" i="1"/>
  <c r="H44" i="1"/>
  <c r="K44" i="1" s="1"/>
  <c r="M44" i="1" s="1"/>
  <c r="AU43" i="1"/>
  <c r="AO43" i="1"/>
  <c r="Y43" i="1"/>
  <c r="H43" i="1"/>
  <c r="AR42" i="1"/>
  <c r="AQ42" i="1"/>
  <c r="AP42" i="1"/>
  <c r="AO42" i="1"/>
  <c r="Y42" i="1"/>
  <c r="H42" i="1"/>
  <c r="AO41" i="1"/>
  <c r="AF41" i="1"/>
  <c r="AC41" i="1"/>
  <c r="AA41" i="1"/>
  <c r="Y41" i="1"/>
  <c r="Z41" i="1" s="1"/>
  <c r="O41" i="1"/>
  <c r="M41" i="1"/>
  <c r="K41" i="1"/>
  <c r="J41" i="1"/>
  <c r="N41" i="1" s="1"/>
  <c r="I41" i="1"/>
  <c r="H41" i="1"/>
  <c r="AR40" i="1"/>
  <c r="AO40" i="1"/>
  <c r="AB40" i="1"/>
  <c r="AA40" i="1"/>
  <c r="Z40" i="1"/>
  <c r="Y40" i="1"/>
  <c r="Q40" i="1"/>
  <c r="J40" i="1"/>
  <c r="I40" i="1"/>
  <c r="AF40" i="1" s="1"/>
  <c r="H40" i="1"/>
  <c r="K40" i="1" s="1"/>
  <c r="AR39" i="1"/>
  <c r="AQ39" i="1"/>
  <c r="AP39" i="1"/>
  <c r="AO39" i="1"/>
  <c r="AB39" i="1"/>
  <c r="Z39" i="1"/>
  <c r="Y39" i="1"/>
  <c r="AA39" i="1" s="1"/>
  <c r="R39" i="1"/>
  <c r="J39" i="1"/>
  <c r="H39" i="1"/>
  <c r="AO38" i="1"/>
  <c r="AA38" i="1"/>
  <c r="Y38" i="1"/>
  <c r="Q38" i="1"/>
  <c r="M38" i="1"/>
  <c r="K38" i="1"/>
  <c r="L38" i="1" s="1"/>
  <c r="J38" i="1"/>
  <c r="N38" i="1" s="1"/>
  <c r="I38" i="1"/>
  <c r="H38" i="1"/>
  <c r="AV37" i="1"/>
  <c r="AR37" i="1"/>
  <c r="AP37" i="1"/>
  <c r="AO37" i="1"/>
  <c r="AU37" i="1" s="1"/>
  <c r="AB37" i="1"/>
  <c r="AA37" i="1"/>
  <c r="Z37" i="1"/>
  <c r="Y37" i="1"/>
  <c r="R37" i="1"/>
  <c r="J37" i="1"/>
  <c r="H37" i="1"/>
  <c r="AO36" i="1"/>
  <c r="AA36" i="1"/>
  <c r="Y36" i="1"/>
  <c r="I36" i="1"/>
  <c r="H36" i="1"/>
  <c r="J36" i="1" s="1"/>
  <c r="AU35" i="1"/>
  <c r="AR35" i="1"/>
  <c r="AQ35" i="1"/>
  <c r="AP35" i="1"/>
  <c r="AT35" i="1" s="1"/>
  <c r="AO35" i="1"/>
  <c r="AC35" i="1"/>
  <c r="Z35" i="1"/>
  <c r="Y35" i="1"/>
  <c r="AA35" i="1" s="1"/>
  <c r="J35" i="1"/>
  <c r="H35" i="1"/>
  <c r="I35" i="1" s="1"/>
  <c r="AU34" i="1"/>
  <c r="AP34" i="1"/>
  <c r="AO34" i="1"/>
  <c r="Y34" i="1"/>
  <c r="K34" i="1"/>
  <c r="J34" i="1"/>
  <c r="I34" i="1"/>
  <c r="Q34" i="1" s="1"/>
  <c r="H34" i="1"/>
  <c r="AV33" i="1"/>
  <c r="AP33" i="1"/>
  <c r="AO33" i="1"/>
  <c r="AB33" i="1"/>
  <c r="AA33" i="1"/>
  <c r="Z33" i="1"/>
  <c r="AX33" i="1" s="1"/>
  <c r="Y33" i="1"/>
  <c r="M33" i="1"/>
  <c r="K33" i="1"/>
  <c r="L33" i="1" s="1"/>
  <c r="J33" i="1"/>
  <c r="I33" i="1"/>
  <c r="H33" i="1"/>
  <c r="AR32" i="1"/>
  <c r="AP32" i="1"/>
  <c r="AO32" i="1"/>
  <c r="AB32" i="1"/>
  <c r="AA32" i="1"/>
  <c r="Z32" i="1"/>
  <c r="Y32" i="1"/>
  <c r="H32" i="1"/>
  <c r="AO31" i="1"/>
  <c r="AA31" i="1"/>
  <c r="Y31" i="1"/>
  <c r="M31" i="1"/>
  <c r="K31" i="1"/>
  <c r="L31" i="1" s="1"/>
  <c r="I31" i="1"/>
  <c r="H31" i="1"/>
  <c r="J31" i="1" s="1"/>
  <c r="AV30" i="1"/>
  <c r="AR30" i="1"/>
  <c r="AQ30" i="1"/>
  <c r="AP30" i="1"/>
  <c r="AO30" i="1"/>
  <c r="AB30" i="1"/>
  <c r="Z30" i="1"/>
  <c r="Y30" i="1"/>
  <c r="AA30" i="1" s="1"/>
  <c r="R30" i="1"/>
  <c r="J30" i="1"/>
  <c r="H30" i="1"/>
  <c r="AU29" i="1"/>
  <c r="AO29" i="1"/>
  <c r="Y29" i="1"/>
  <c r="K29" i="1"/>
  <c r="I29" i="1"/>
  <c r="Q29" i="1" s="1"/>
  <c r="H29" i="1"/>
  <c r="J29" i="1" s="1"/>
  <c r="AR28" i="1"/>
  <c r="AP28" i="1"/>
  <c r="AO28" i="1"/>
  <c r="AB28" i="1"/>
  <c r="Z28" i="1"/>
  <c r="Y28" i="1"/>
  <c r="AA28" i="1" s="1"/>
  <c r="H28" i="1"/>
  <c r="AV28" i="1" s="1"/>
  <c r="AQ27" i="1"/>
  <c r="AO27" i="1"/>
  <c r="AA27" i="1"/>
  <c r="Y27" i="1"/>
  <c r="M27" i="1"/>
  <c r="K27" i="1"/>
  <c r="I27" i="1"/>
  <c r="H27" i="1"/>
  <c r="J27" i="1" s="1"/>
  <c r="N27" i="1" s="1"/>
  <c r="AR26" i="1"/>
  <c r="AQ26" i="1"/>
  <c r="AP26" i="1"/>
  <c r="AO26" i="1"/>
  <c r="AB26" i="1"/>
  <c r="Z26" i="1"/>
  <c r="Y26" i="1"/>
  <c r="AA26" i="1" s="1"/>
  <c r="H26" i="1"/>
  <c r="AU25" i="1"/>
  <c r="AO25" i="1"/>
  <c r="Y25" i="1"/>
  <c r="K25" i="1"/>
  <c r="R24" i="1" s="1"/>
  <c r="J25" i="1"/>
  <c r="I25" i="1"/>
  <c r="H25" i="1"/>
  <c r="AR24" i="1"/>
  <c r="AP24" i="1"/>
  <c r="AO24" i="1"/>
  <c r="AB24" i="1"/>
  <c r="Z24" i="1"/>
  <c r="Y24" i="1"/>
  <c r="AA24" i="1" s="1"/>
  <c r="J24" i="1"/>
  <c r="H24" i="1"/>
  <c r="AU23" i="1"/>
  <c r="AO23" i="1"/>
  <c r="Y23" i="1"/>
  <c r="K23" i="1"/>
  <c r="R22" i="1" s="1"/>
  <c r="I23" i="1"/>
  <c r="H23" i="1"/>
  <c r="J23" i="1" s="1"/>
  <c r="AR22" i="1"/>
  <c r="AQ22" i="1"/>
  <c r="AP22" i="1"/>
  <c r="AO22" i="1"/>
  <c r="AB22" i="1"/>
  <c r="Z22" i="1"/>
  <c r="Y22" i="1"/>
  <c r="AA22" i="1" s="1"/>
  <c r="H22" i="1"/>
  <c r="AU21" i="1"/>
  <c r="AQ21" i="1"/>
  <c r="AO21" i="1"/>
  <c r="Y21" i="1"/>
  <c r="K21" i="1"/>
  <c r="I21" i="1"/>
  <c r="H21" i="1"/>
  <c r="J21" i="1" s="1"/>
  <c r="AR20" i="1"/>
  <c r="AP20" i="1"/>
  <c r="AO20" i="1"/>
  <c r="AB20" i="1"/>
  <c r="Z20" i="1"/>
  <c r="Y20" i="1"/>
  <c r="AA20" i="1" s="1"/>
  <c r="H20" i="1"/>
  <c r="AQ19" i="1"/>
  <c r="AO19" i="1"/>
  <c r="AA19" i="1"/>
  <c r="Y19" i="1"/>
  <c r="K19" i="1"/>
  <c r="I19" i="1"/>
  <c r="H19" i="1"/>
  <c r="J19" i="1" s="1"/>
  <c r="AV18" i="1"/>
  <c r="AR18" i="1"/>
  <c r="AQ18" i="1"/>
  <c r="AP18" i="1"/>
  <c r="AO18" i="1"/>
  <c r="AB18" i="1"/>
  <c r="Z18" i="1"/>
  <c r="Y18" i="1"/>
  <c r="AA18" i="1" s="1"/>
  <c r="J18" i="1"/>
  <c r="H18" i="1"/>
  <c r="AU17" i="1"/>
  <c r="AO17" i="1"/>
  <c r="AA17" i="1"/>
  <c r="Y17" i="1"/>
  <c r="K17" i="1"/>
  <c r="J17" i="1"/>
  <c r="I17" i="1"/>
  <c r="H17" i="1"/>
  <c r="AR16" i="1"/>
  <c r="AP16" i="1"/>
  <c r="AO16" i="1"/>
  <c r="Y16" i="1"/>
  <c r="H16" i="1"/>
  <c r="AO15" i="1"/>
  <c r="AB15" i="1"/>
  <c r="Z15" i="1"/>
  <c r="Y15" i="1"/>
  <c r="AA15" i="1" s="1"/>
  <c r="H15" i="1"/>
  <c r="AU14" i="1"/>
  <c r="AO14" i="1"/>
  <c r="Y14" i="1"/>
  <c r="K14" i="1"/>
  <c r="L14" i="1" s="1"/>
  <c r="J14" i="1"/>
  <c r="I14" i="1"/>
  <c r="H14" i="1"/>
  <c r="AR13" i="1"/>
  <c r="AP13" i="1"/>
  <c r="AO13" i="1"/>
  <c r="AB13" i="1"/>
  <c r="AA13" i="1"/>
  <c r="Z13" i="1"/>
  <c r="Y13" i="1"/>
  <c r="H13" i="1"/>
  <c r="AU12" i="1"/>
  <c r="AO12" i="1"/>
  <c r="AQ12" i="1" s="1"/>
  <c r="Y12" i="1"/>
  <c r="AA12" i="1" s="1"/>
  <c r="K12" i="1"/>
  <c r="L12" i="1" s="1"/>
  <c r="I12" i="1"/>
  <c r="H12" i="1"/>
  <c r="J12" i="1" s="1"/>
  <c r="AV11" i="1"/>
  <c r="AR11" i="1"/>
  <c r="AQ11" i="1"/>
  <c r="AP11" i="1"/>
  <c r="AO11" i="1"/>
  <c r="AB11" i="1"/>
  <c r="Z11" i="1"/>
  <c r="Y11" i="1"/>
  <c r="AA11" i="1" s="1"/>
  <c r="R11" i="1"/>
  <c r="J11" i="1"/>
  <c r="H11" i="1"/>
  <c r="AU10" i="1"/>
  <c r="AO10" i="1"/>
  <c r="Y10" i="1"/>
  <c r="AA10" i="1" s="1"/>
  <c r="Q10" i="1"/>
  <c r="K10" i="1"/>
  <c r="L10" i="1" s="1"/>
  <c r="J10" i="1"/>
  <c r="N10" i="1" s="1"/>
  <c r="I10" i="1"/>
  <c r="H10" i="1"/>
  <c r="AR9" i="1"/>
  <c r="AP9" i="1"/>
  <c r="AO9" i="1"/>
  <c r="AB9" i="1"/>
  <c r="Z9" i="1"/>
  <c r="Y9" i="1"/>
  <c r="AA9" i="1" s="1"/>
  <c r="R9" i="1"/>
  <c r="H9" i="1"/>
  <c r="AU8" i="1"/>
  <c r="AQ8" i="1"/>
  <c r="AO8" i="1"/>
  <c r="Y8" i="1"/>
  <c r="K8" i="1"/>
  <c r="I8" i="1"/>
  <c r="H8" i="1"/>
  <c r="J8" i="1" s="1"/>
  <c r="N8" i="1" s="1"/>
  <c r="AR7" i="1"/>
  <c r="AQ7" i="1"/>
  <c r="AP7" i="1"/>
  <c r="AO7" i="1"/>
  <c r="AB7" i="1"/>
  <c r="Z7" i="1"/>
  <c r="Y7" i="1"/>
  <c r="AA7" i="1" s="1"/>
  <c r="H7" i="1"/>
  <c r="AO6" i="1"/>
  <c r="AA6" i="1"/>
  <c r="Y6" i="1"/>
  <c r="M6" i="1"/>
  <c r="K6" i="1"/>
  <c r="I6" i="1"/>
  <c r="H6" i="1"/>
  <c r="J6" i="1" s="1"/>
  <c r="N6" i="1" s="1"/>
  <c r="AR5" i="1"/>
  <c r="AP5" i="1"/>
  <c r="AO5" i="1"/>
  <c r="AB5" i="1"/>
  <c r="Z5" i="1"/>
  <c r="Y5" i="1"/>
  <c r="AA5" i="1" s="1"/>
  <c r="R5" i="1"/>
  <c r="J5" i="1"/>
  <c r="H5" i="1"/>
  <c r="AU4" i="1"/>
  <c r="AO4" i="1"/>
  <c r="Y4" i="1"/>
  <c r="K4" i="1"/>
  <c r="I4" i="1"/>
  <c r="H4" i="1"/>
  <c r="J4" i="1" s="1"/>
  <c r="AR3" i="1"/>
  <c r="AQ3" i="1"/>
  <c r="AP3" i="1"/>
  <c r="AO3" i="1"/>
  <c r="AB3" i="1"/>
  <c r="Z3" i="1"/>
  <c r="Y3" i="1"/>
  <c r="AA3" i="1" s="1"/>
  <c r="H3" i="1"/>
  <c r="AU2" i="1"/>
  <c r="AQ2" i="1"/>
  <c r="AO2" i="1"/>
  <c r="Y2" i="1"/>
  <c r="K2" i="1"/>
  <c r="J2" i="1"/>
  <c r="I2" i="1"/>
  <c r="H2" i="1"/>
  <c r="AG8" i="1" l="1"/>
  <c r="P2" i="1"/>
  <c r="O2" i="1"/>
  <c r="AD4" i="1"/>
  <c r="P4" i="1"/>
  <c r="AE4" i="1"/>
  <c r="O8" i="1"/>
  <c r="Z14" i="1"/>
  <c r="AB14" i="1"/>
  <c r="L19" i="1"/>
  <c r="M19" i="1"/>
  <c r="AT20" i="1"/>
  <c r="Q2" i="1"/>
  <c r="R3" i="1"/>
  <c r="L4" i="1"/>
  <c r="AQ6" i="1"/>
  <c r="AX9" i="1"/>
  <c r="M12" i="1"/>
  <c r="AV14" i="1"/>
  <c r="AR14" i="1"/>
  <c r="AT14" i="1"/>
  <c r="AP14" i="1"/>
  <c r="AH15" i="1"/>
  <c r="AV15" i="1"/>
  <c r="AR15" i="1"/>
  <c r="AU15" i="1"/>
  <c r="AP15" i="1"/>
  <c r="AW15" i="1" s="1"/>
  <c r="L17" i="1"/>
  <c r="O17" i="1"/>
  <c r="R16" i="1"/>
  <c r="M17" i="1"/>
  <c r="Z2" i="1"/>
  <c r="AH2" i="1" s="1"/>
  <c r="AB2" i="1"/>
  <c r="AG2" i="1"/>
  <c r="R7" i="1"/>
  <c r="N12" i="1"/>
  <c r="O12" i="1"/>
  <c r="K13" i="1"/>
  <c r="I13" i="1"/>
  <c r="AT13" i="1" s="1"/>
  <c r="AD14" i="1"/>
  <c r="P14" i="1"/>
  <c r="AF14" i="1"/>
  <c r="O14" i="1"/>
  <c r="AC14" i="1"/>
  <c r="AQ14" i="1"/>
  <c r="I15" i="1"/>
  <c r="K15" i="1"/>
  <c r="AQ15" i="1"/>
  <c r="Q17" i="1"/>
  <c r="N19" i="1"/>
  <c r="R18" i="1"/>
  <c r="N21" i="1"/>
  <c r="Q21" i="1"/>
  <c r="O21" i="1"/>
  <c r="I3" i="1"/>
  <c r="AU3" i="1"/>
  <c r="K3" i="1"/>
  <c r="Q4" i="1"/>
  <c r="AV6" i="1"/>
  <c r="AR6" i="1"/>
  <c r="AT6" i="1"/>
  <c r="AP6" i="1"/>
  <c r="AW6" i="1" s="1"/>
  <c r="K9" i="1"/>
  <c r="I9" i="1"/>
  <c r="AU9" i="1"/>
  <c r="AV9" i="1"/>
  <c r="AB12" i="1"/>
  <c r="Z12" i="1"/>
  <c r="AA16" i="1"/>
  <c r="Z16" i="1"/>
  <c r="AH16" i="1" s="1"/>
  <c r="AB16" i="1"/>
  <c r="AB25" i="1"/>
  <c r="Z25" i="1"/>
  <c r="AA25" i="1"/>
  <c r="N2" i="1"/>
  <c r="AE2" i="1"/>
  <c r="J3" i="1"/>
  <c r="AV3" i="1"/>
  <c r="AB4" i="1"/>
  <c r="Z4" i="1"/>
  <c r="AH4" i="1" s="1"/>
  <c r="AG4" i="1"/>
  <c r="O6" i="1"/>
  <c r="I7" i="1"/>
  <c r="AU7" i="1"/>
  <c r="K7" i="1"/>
  <c r="AF8" i="1"/>
  <c r="P8" i="1"/>
  <c r="Q8" i="1"/>
  <c r="AE8" i="1"/>
  <c r="J9" i="1"/>
  <c r="Z10" i="1"/>
  <c r="AB10" i="1"/>
  <c r="AP12" i="1"/>
  <c r="AV12" i="1"/>
  <c r="AR12" i="1"/>
  <c r="M14" i="1"/>
  <c r="AA14" i="1"/>
  <c r="AW14" i="1"/>
  <c r="I16" i="1"/>
  <c r="J16" i="1"/>
  <c r="AV16" i="1"/>
  <c r="K16" i="1"/>
  <c r="O19" i="1"/>
  <c r="L29" i="1"/>
  <c r="M29" i="1"/>
  <c r="L2" i="1"/>
  <c r="M4" i="1"/>
  <c r="AA4" i="1"/>
  <c r="AX4" i="1"/>
  <c r="AT4" i="1"/>
  <c r="AP4" i="1"/>
  <c r="AV4" i="1"/>
  <c r="AR4" i="1"/>
  <c r="AW4" i="1"/>
  <c r="AD6" i="1"/>
  <c r="P6" i="1"/>
  <c r="Q6" i="1"/>
  <c r="AE6" i="1"/>
  <c r="J7" i="1"/>
  <c r="AV7" i="1"/>
  <c r="L8" i="1"/>
  <c r="AB8" i="1"/>
  <c r="Z8" i="1"/>
  <c r="M10" i="1"/>
  <c r="AV10" i="1"/>
  <c r="AR10" i="1"/>
  <c r="AT10" i="1"/>
  <c r="AP10" i="1"/>
  <c r="AW10" i="1"/>
  <c r="M2" i="1"/>
  <c r="AA2" i="1"/>
  <c r="AV2" i="1"/>
  <c r="AR2" i="1"/>
  <c r="AX2" i="1"/>
  <c r="AT2" i="1"/>
  <c r="AP2" i="1"/>
  <c r="AS2" i="1" s="1"/>
  <c r="AW2" i="1"/>
  <c r="N4" i="1"/>
  <c r="O4" i="1"/>
  <c r="AC4" i="1"/>
  <c r="AQ4" i="1"/>
  <c r="K5" i="1"/>
  <c r="N5" i="1" s="1"/>
  <c r="I5" i="1"/>
  <c r="AW5" i="1" s="1"/>
  <c r="AU5" i="1"/>
  <c r="AV5" i="1"/>
  <c r="L6" i="1"/>
  <c r="Z6" i="1"/>
  <c r="AB6" i="1"/>
  <c r="AG6" i="1"/>
  <c r="AU6" i="1"/>
  <c r="M8" i="1"/>
  <c r="AA8" i="1"/>
  <c r="AX8" i="1"/>
  <c r="AP8" i="1"/>
  <c r="AS8" i="1" s="1"/>
  <c r="AV8" i="1"/>
  <c r="AR8" i="1"/>
  <c r="AD10" i="1"/>
  <c r="P10" i="1"/>
  <c r="AF10" i="1"/>
  <c r="O10" i="1"/>
  <c r="AC10" i="1"/>
  <c r="AQ10" i="1"/>
  <c r="I11" i="1"/>
  <c r="AU11" i="1"/>
  <c r="K11" i="1"/>
  <c r="AF12" i="1"/>
  <c r="P12" i="1"/>
  <c r="Q12" i="1"/>
  <c r="AE12" i="1"/>
  <c r="J13" i="1"/>
  <c r="R13" i="1"/>
  <c r="AU13" i="1"/>
  <c r="AV13" i="1"/>
  <c r="N14" i="1"/>
  <c r="Q14" i="1"/>
  <c r="AE14" i="1"/>
  <c r="J15" i="1"/>
  <c r="Z23" i="1"/>
  <c r="AF23" i="1" s="1"/>
  <c r="AB23" i="1"/>
  <c r="AA23" i="1"/>
  <c r="AH33" i="1"/>
  <c r="AX35" i="1"/>
  <c r="AS5" i="1"/>
  <c r="AS9" i="1"/>
  <c r="AW9" i="1"/>
  <c r="AS13" i="1"/>
  <c r="AT16" i="1"/>
  <c r="Z19" i="1"/>
  <c r="AB19" i="1"/>
  <c r="AV19" i="1"/>
  <c r="AR19" i="1"/>
  <c r="AX19" i="1"/>
  <c r="AT19" i="1"/>
  <c r="AP19" i="1"/>
  <c r="AS19" i="1"/>
  <c r="I20" i="1"/>
  <c r="AH20" i="1" s="1"/>
  <c r="K20" i="1"/>
  <c r="J20" i="1"/>
  <c r="AV20" i="1"/>
  <c r="P23" i="1"/>
  <c r="AC23" i="1"/>
  <c r="AH35" i="1"/>
  <c r="AF35" i="1"/>
  <c r="I42" i="1"/>
  <c r="AX42" i="1" s="1"/>
  <c r="AU42" i="1"/>
  <c r="J42" i="1"/>
  <c r="AV42" i="1"/>
  <c r="K42" i="1"/>
  <c r="AG48" i="1"/>
  <c r="AC48" i="1"/>
  <c r="R47" i="1"/>
  <c r="AE48" i="1"/>
  <c r="P48" i="1"/>
  <c r="AD48" i="1"/>
  <c r="N48" i="1"/>
  <c r="Q48" i="1"/>
  <c r="L48" i="1"/>
  <c r="AU22" i="1"/>
  <c r="K22" i="1"/>
  <c r="I22" i="1"/>
  <c r="AW22" i="1"/>
  <c r="AT22" i="1"/>
  <c r="L23" i="1"/>
  <c r="M23" i="1"/>
  <c r="L25" i="1"/>
  <c r="O25" i="1"/>
  <c r="AT26" i="1"/>
  <c r="I28" i="1"/>
  <c r="K28" i="1"/>
  <c r="J28" i="1"/>
  <c r="AB29" i="1"/>
  <c r="Z29" i="1"/>
  <c r="AD29" i="1" s="1"/>
  <c r="AA29" i="1"/>
  <c r="AX30" i="1"/>
  <c r="AV31" i="1"/>
  <c r="AR31" i="1"/>
  <c r="AP31" i="1"/>
  <c r="AX31" i="1" s="1"/>
  <c r="AQ31" i="1"/>
  <c r="AD34" i="1"/>
  <c r="P34" i="1"/>
  <c r="AE34" i="1"/>
  <c r="R33" i="1"/>
  <c r="Z34" i="1"/>
  <c r="AH34" i="1" s="1"/>
  <c r="AA34" i="1"/>
  <c r="AB34" i="1"/>
  <c r="AH39" i="1"/>
  <c r="AG40" i="1"/>
  <c r="AC40" i="1"/>
  <c r="AE40" i="1"/>
  <c r="P40" i="1"/>
  <c r="N40" i="1"/>
  <c r="AD40" i="1"/>
  <c r="L40" i="1"/>
  <c r="AB43" i="1"/>
  <c r="Z43" i="1"/>
  <c r="AH43" i="1" s="1"/>
  <c r="AA43" i="1"/>
  <c r="AA50" i="1"/>
  <c r="Z50" i="1"/>
  <c r="AB50" i="1"/>
  <c r="AQ5" i="1"/>
  <c r="AS7" i="1"/>
  <c r="AQ9" i="1"/>
  <c r="AQ13" i="1"/>
  <c r="N17" i="1"/>
  <c r="AB17" i="1"/>
  <c r="Z17" i="1"/>
  <c r="AD17" i="1" s="1"/>
  <c r="AT17" i="1"/>
  <c r="AP17" i="1"/>
  <c r="AX17" i="1" s="1"/>
  <c r="AV17" i="1"/>
  <c r="AR17" i="1"/>
  <c r="AQ17" i="1"/>
  <c r="AU19" i="1"/>
  <c r="AX20" i="1"/>
  <c r="P21" i="1"/>
  <c r="R20" i="1"/>
  <c r="J22" i="1"/>
  <c r="AH22" i="1"/>
  <c r="AX22" i="1"/>
  <c r="AV22" i="1"/>
  <c r="Q23" i="1"/>
  <c r="N24" i="1"/>
  <c r="M25" i="1"/>
  <c r="AT25" i="1"/>
  <c r="AP25" i="1"/>
  <c r="AW25" i="1" s="1"/>
  <c r="AV25" i="1"/>
  <c r="AR25" i="1"/>
  <c r="AS25" i="1"/>
  <c r="AQ25" i="1"/>
  <c r="O27" i="1"/>
  <c r="AV27" i="1"/>
  <c r="AR27" i="1"/>
  <c r="AT27" i="1"/>
  <c r="AP27" i="1"/>
  <c r="AW27" i="1" s="1"/>
  <c r="AU27" i="1"/>
  <c r="AF29" i="1"/>
  <c r="P29" i="1"/>
  <c r="AC29" i="1"/>
  <c r="R28" i="1"/>
  <c r="Z31" i="1"/>
  <c r="AB31" i="1"/>
  <c r="AU31" i="1"/>
  <c r="AE33" i="1"/>
  <c r="AS33" i="1"/>
  <c r="O34" i="1"/>
  <c r="AX34" i="1"/>
  <c r="AV49" i="1"/>
  <c r="AR49" i="1"/>
  <c r="AS49" i="1"/>
  <c r="AU49" i="1"/>
  <c r="AP49" i="1"/>
  <c r="AT49" i="1" s="1"/>
  <c r="AQ49" i="1"/>
  <c r="J51" i="1"/>
  <c r="I51" i="1"/>
  <c r="AV51" i="1"/>
  <c r="K51" i="1"/>
  <c r="AH51" i="1"/>
  <c r="AW20" i="1"/>
  <c r="L21" i="1"/>
  <c r="AB21" i="1"/>
  <c r="Z21" i="1"/>
  <c r="AV23" i="1"/>
  <c r="AR23" i="1"/>
  <c r="AT23" i="1"/>
  <c r="AP23" i="1"/>
  <c r="AW23" i="1"/>
  <c r="AF25" i="1"/>
  <c r="AD25" i="1"/>
  <c r="P25" i="1"/>
  <c r="AC25" i="1"/>
  <c r="AU26" i="1"/>
  <c r="K26" i="1"/>
  <c r="I26" i="1"/>
  <c r="AW26" i="1"/>
  <c r="P27" i="1"/>
  <c r="Q27" i="1"/>
  <c r="AP29" i="1"/>
  <c r="AS29" i="1" s="1"/>
  <c r="AV29" i="1"/>
  <c r="AR29" i="1"/>
  <c r="N31" i="1"/>
  <c r="O31" i="1"/>
  <c r="I32" i="1"/>
  <c r="AX32" i="1" s="1"/>
  <c r="K32" i="1"/>
  <c r="AG33" i="1"/>
  <c r="AC33" i="1"/>
  <c r="AD33" i="1"/>
  <c r="AF33" i="1"/>
  <c r="Q33" i="1"/>
  <c r="P33" i="1"/>
  <c r="AW33" i="1"/>
  <c r="L34" i="1"/>
  <c r="M34" i="1"/>
  <c r="AG35" i="1"/>
  <c r="AP36" i="1"/>
  <c r="AW36" i="1" s="1"/>
  <c r="AV36" i="1"/>
  <c r="AR36" i="1"/>
  <c r="AU36" i="1"/>
  <c r="AQ36" i="1"/>
  <c r="AH40" i="1"/>
  <c r="AT40" i="1"/>
  <c r="J43" i="1"/>
  <c r="I43" i="1"/>
  <c r="K43" i="1"/>
  <c r="AX43" i="1"/>
  <c r="AP43" i="1"/>
  <c r="AT43" i="1" s="1"/>
  <c r="AV43" i="1"/>
  <c r="AQ43" i="1"/>
  <c r="AR43" i="1"/>
  <c r="AF17" i="1"/>
  <c r="P17" i="1"/>
  <c r="AU18" i="1"/>
  <c r="K18" i="1"/>
  <c r="I18" i="1"/>
  <c r="AD19" i="1"/>
  <c r="P19" i="1"/>
  <c r="AF19" i="1"/>
  <c r="Q19" i="1"/>
  <c r="AE19" i="1"/>
  <c r="M21" i="1"/>
  <c r="AA21" i="1"/>
  <c r="AT21" i="1"/>
  <c r="AP21" i="1"/>
  <c r="AV21" i="1"/>
  <c r="AR21" i="1"/>
  <c r="AW21" i="1"/>
  <c r="N23" i="1"/>
  <c r="O23" i="1"/>
  <c r="AQ23" i="1"/>
  <c r="I24" i="1"/>
  <c r="K24" i="1"/>
  <c r="AW24" i="1"/>
  <c r="AV24" i="1"/>
  <c r="N25" i="1"/>
  <c r="Q25" i="1"/>
  <c r="AE25" i="1"/>
  <c r="J26" i="1"/>
  <c r="R26" i="1"/>
  <c r="AV26" i="1"/>
  <c r="L27" i="1"/>
  <c r="Z27" i="1"/>
  <c r="AF27" i="1" s="1"/>
  <c r="AB27" i="1"/>
  <c r="AG27" i="1"/>
  <c r="N29" i="1"/>
  <c r="O29" i="1"/>
  <c r="AQ29" i="1"/>
  <c r="AU30" i="1"/>
  <c r="K30" i="1"/>
  <c r="O30" i="1" s="1"/>
  <c r="I30" i="1"/>
  <c r="AT30" i="1" s="1"/>
  <c r="AW30" i="1"/>
  <c r="P31" i="1"/>
  <c r="Q31" i="1"/>
  <c r="J32" i="1"/>
  <c r="R32" i="1"/>
  <c r="AW32" i="1"/>
  <c r="AV32" i="1"/>
  <c r="N34" i="1"/>
  <c r="AF36" i="1"/>
  <c r="AD36" i="1"/>
  <c r="AC36" i="1"/>
  <c r="AS36" i="1"/>
  <c r="AV38" i="1"/>
  <c r="AR38" i="1"/>
  <c r="AX38" i="1"/>
  <c r="AP38" i="1"/>
  <c r="AU38" i="1"/>
  <c r="AQ38" i="1"/>
  <c r="AV41" i="1"/>
  <c r="AR41" i="1"/>
  <c r="AX41" i="1"/>
  <c r="AU41" i="1"/>
  <c r="AP41" i="1"/>
  <c r="AT41" i="1" s="1"/>
  <c r="AQ41" i="1"/>
  <c r="AA42" i="1"/>
  <c r="Z42" i="1"/>
  <c r="AB42" i="1"/>
  <c r="AU44" i="1"/>
  <c r="AQ44" i="1"/>
  <c r="AS44" i="1"/>
  <c r="AV44" i="1"/>
  <c r="AP44" i="1"/>
  <c r="AT44" i="1" s="1"/>
  <c r="AR44" i="1"/>
  <c r="N45" i="1"/>
  <c r="O45" i="1"/>
  <c r="AT45" i="1"/>
  <c r="I50" i="1"/>
  <c r="AW50" i="1" s="1"/>
  <c r="AU50" i="1"/>
  <c r="J50" i="1"/>
  <c r="AV50" i="1"/>
  <c r="K50" i="1"/>
  <c r="AQ16" i="1"/>
  <c r="AU16" i="1"/>
  <c r="AQ20" i="1"/>
  <c r="AU20" i="1"/>
  <c r="AS22" i="1"/>
  <c r="AQ24" i="1"/>
  <c r="AU24" i="1"/>
  <c r="AS26" i="1"/>
  <c r="AQ28" i="1"/>
  <c r="AU28" i="1"/>
  <c r="AS30" i="1"/>
  <c r="AQ32" i="1"/>
  <c r="AU32" i="1"/>
  <c r="AR33" i="1"/>
  <c r="AQ34" i="1"/>
  <c r="K35" i="1"/>
  <c r="AB35" i="1"/>
  <c r="AV35" i="1"/>
  <c r="K36" i="1"/>
  <c r="P36" i="1" s="1"/>
  <c r="K37" i="1"/>
  <c r="I37" i="1"/>
  <c r="AT37" i="1" s="1"/>
  <c r="AD38" i="1"/>
  <c r="P38" i="1"/>
  <c r="O38" i="1"/>
  <c r="AC38" i="1"/>
  <c r="I39" i="1"/>
  <c r="AW39" i="1" s="1"/>
  <c r="AV39" i="1"/>
  <c r="K39" i="1"/>
  <c r="AU39" i="1"/>
  <c r="AG44" i="1"/>
  <c r="AC44" i="1"/>
  <c r="R43" i="1"/>
  <c r="AE44" i="1"/>
  <c r="P44" i="1"/>
  <c r="Q44" i="1"/>
  <c r="J47" i="1"/>
  <c r="I47" i="1"/>
  <c r="AB47" i="1"/>
  <c r="Z47" i="1"/>
  <c r="AX47" i="1" s="1"/>
  <c r="AT47" i="1"/>
  <c r="AP47" i="1"/>
  <c r="AV47" i="1"/>
  <c r="AQ47" i="1"/>
  <c r="M48" i="1"/>
  <c r="AU48" i="1"/>
  <c r="AQ48" i="1"/>
  <c r="AX48" i="1"/>
  <c r="AV48" i="1"/>
  <c r="AP48" i="1"/>
  <c r="M49" i="1"/>
  <c r="AS16" i="1"/>
  <c r="AS20" i="1"/>
  <c r="AS24" i="1"/>
  <c r="AS32" i="1"/>
  <c r="O33" i="1"/>
  <c r="N33" i="1"/>
  <c r="AU33" i="1"/>
  <c r="AQ33" i="1"/>
  <c r="AT33" i="1"/>
  <c r="AV34" i="1"/>
  <c r="AR34" i="1"/>
  <c r="AT34" i="1"/>
  <c r="AE35" i="1"/>
  <c r="Q35" i="1"/>
  <c r="AD35" i="1"/>
  <c r="AW35" i="1"/>
  <c r="AB36" i="1"/>
  <c r="Z36" i="1"/>
  <c r="Z38" i="1"/>
  <c r="AB38" i="1"/>
  <c r="M40" i="1"/>
  <c r="AU40" i="1"/>
  <c r="AQ40" i="1"/>
  <c r="AS40" i="1"/>
  <c r="AV40" i="1"/>
  <c r="AP40" i="1"/>
  <c r="AW40" i="1" s="1"/>
  <c r="AV45" i="1"/>
  <c r="AR45" i="1"/>
  <c r="AX45" i="1"/>
  <c r="AS45" i="1"/>
  <c r="AU45" i="1"/>
  <c r="AP45" i="1"/>
  <c r="AW45" i="1" s="1"/>
  <c r="I46" i="1"/>
  <c r="AU46" i="1"/>
  <c r="J46" i="1"/>
  <c r="AA46" i="1"/>
  <c r="Z46" i="1"/>
  <c r="AH46" i="1" s="1"/>
  <c r="AT46" i="1"/>
  <c r="AW37" i="1"/>
  <c r="O40" i="1"/>
  <c r="AD41" i="1"/>
  <c r="P41" i="1"/>
  <c r="AH41" i="1"/>
  <c r="AE41" i="1"/>
  <c r="O44" i="1"/>
  <c r="AD45" i="1"/>
  <c r="P45" i="1"/>
  <c r="AH45" i="1"/>
  <c r="AE45" i="1"/>
  <c r="O48" i="1"/>
  <c r="AD49" i="1"/>
  <c r="P49" i="1"/>
  <c r="AH49" i="1"/>
  <c r="AE49" i="1"/>
  <c r="AP51" i="1"/>
  <c r="AS51" i="1" s="1"/>
  <c r="AU51" i="1"/>
  <c r="AS35" i="1"/>
  <c r="AQ37" i="1"/>
  <c r="AX39" i="1"/>
  <c r="AT39" i="1"/>
  <c r="AS39" i="1"/>
  <c r="R40" i="1"/>
  <c r="L41" i="1"/>
  <c r="Q41" i="1"/>
  <c r="AB41" i="1"/>
  <c r="AG41" i="1"/>
  <c r="R44" i="1"/>
  <c r="L45" i="1"/>
  <c r="Q45" i="1"/>
  <c r="AB45" i="1"/>
  <c r="AG45" i="1"/>
  <c r="R48" i="1"/>
  <c r="L49" i="1"/>
  <c r="Q49" i="1"/>
  <c r="AB49" i="1"/>
  <c r="AG49" i="1"/>
  <c r="AA51" i="1"/>
  <c r="AR51" i="1"/>
  <c r="AW51" i="1"/>
  <c r="AS46" i="1"/>
  <c r="AF47" i="1" l="1"/>
  <c r="AC47" i="1"/>
  <c r="Q47" i="1"/>
  <c r="R46" i="1"/>
  <c r="AE47" i="1"/>
  <c r="AD47" i="1"/>
  <c r="P47" i="1"/>
  <c r="AG47" i="1"/>
  <c r="AG18" i="1"/>
  <c r="AC18" i="1"/>
  <c r="R17" i="1"/>
  <c r="AE18" i="1"/>
  <c r="Q18" i="1"/>
  <c r="P18" i="1"/>
  <c r="AD18" i="1"/>
  <c r="AF18" i="1"/>
  <c r="AH31" i="1"/>
  <c r="AC31" i="1"/>
  <c r="AG31" i="1"/>
  <c r="AT31" i="1"/>
  <c r="AE28" i="1"/>
  <c r="Q28" i="1"/>
  <c r="AG28" i="1"/>
  <c r="AC28" i="1"/>
  <c r="R27" i="1"/>
  <c r="AF28" i="1"/>
  <c r="AD28" i="1"/>
  <c r="AT28" i="1"/>
  <c r="AH28" i="1"/>
  <c r="P28" i="1"/>
  <c r="O42" i="1"/>
  <c r="N42" i="1"/>
  <c r="N30" i="1"/>
  <c r="O18" i="1"/>
  <c r="AE11" i="1"/>
  <c r="Q11" i="1"/>
  <c r="AG11" i="1"/>
  <c r="AC11" i="1"/>
  <c r="R10" i="1"/>
  <c r="P11" i="1"/>
  <c r="AD11" i="1"/>
  <c r="AF11" i="1"/>
  <c r="M16" i="1"/>
  <c r="L16" i="1"/>
  <c r="AX11" i="1"/>
  <c r="AE7" i="1"/>
  <c r="Q7" i="1"/>
  <c r="AG7" i="1"/>
  <c r="AC7" i="1"/>
  <c r="R6" i="1"/>
  <c r="AF7" i="1"/>
  <c r="P7" i="1"/>
  <c r="AD7" i="1"/>
  <c r="AH12" i="1"/>
  <c r="AG12" i="1"/>
  <c r="AC12" i="1"/>
  <c r="AE3" i="1"/>
  <c r="Q3" i="1"/>
  <c r="AG3" i="1"/>
  <c r="AC3" i="1"/>
  <c r="R2" i="1"/>
  <c r="AF3" i="1"/>
  <c r="AD3" i="1"/>
  <c r="P3" i="1"/>
  <c r="AH7" i="1"/>
  <c r="AW3" i="1"/>
  <c r="AT11" i="1"/>
  <c r="N11" i="1"/>
  <c r="AS50" i="1"/>
  <c r="AT51" i="1"/>
  <c r="AW46" i="1"/>
  <c r="AX40" i="1"/>
  <c r="N36" i="1"/>
  <c r="AT48" i="1"/>
  <c r="AW48" i="1"/>
  <c r="N47" i="1"/>
  <c r="O47" i="1"/>
  <c r="M39" i="1"/>
  <c r="L39" i="1"/>
  <c r="N39" i="1"/>
  <c r="AW44" i="1"/>
  <c r="AX44" i="1"/>
  <c r="AH42" i="1"/>
  <c r="AT42" i="1"/>
  <c r="AE31" i="1"/>
  <c r="AD31" i="1"/>
  <c r="M24" i="1"/>
  <c r="L24" i="1"/>
  <c r="AS21" i="1"/>
  <c r="M18" i="1"/>
  <c r="L18" i="1"/>
  <c r="N18" i="1"/>
  <c r="AS43" i="1"/>
  <c r="L43" i="1"/>
  <c r="M43" i="1"/>
  <c r="AT36" i="1"/>
  <c r="M32" i="1"/>
  <c r="L32" i="1"/>
  <c r="AW29" i="1"/>
  <c r="AT29" i="1"/>
  <c r="AG26" i="1"/>
  <c r="AC26" i="1"/>
  <c r="R25" i="1"/>
  <c r="AE26" i="1"/>
  <c r="Q26" i="1"/>
  <c r="AD26" i="1"/>
  <c r="P26" i="1"/>
  <c r="AF26" i="1"/>
  <c r="AS23" i="1"/>
  <c r="AF51" i="1"/>
  <c r="AG51" i="1"/>
  <c r="Q51" i="1"/>
  <c r="R50" i="1"/>
  <c r="AD51" i="1"/>
  <c r="AC51" i="1"/>
  <c r="P51" i="1"/>
  <c r="AE51" i="1"/>
  <c r="AW49" i="1"/>
  <c r="AX49" i="1"/>
  <c r="AG34" i="1"/>
  <c r="AT32" i="1"/>
  <c r="AE29" i="1"/>
  <c r="AX25" i="1"/>
  <c r="O24" i="1"/>
  <c r="AH50" i="1"/>
  <c r="AF34" i="1"/>
  <c r="AX28" i="1"/>
  <c r="AX26" i="1"/>
  <c r="AG22" i="1"/>
  <c r="AC22" i="1"/>
  <c r="R21" i="1"/>
  <c r="AE22" i="1"/>
  <c r="Q22" i="1"/>
  <c r="AF22" i="1"/>
  <c r="AD22" i="1"/>
  <c r="P22" i="1"/>
  <c r="AX46" i="1"/>
  <c r="AS34" i="1"/>
  <c r="O20" i="1"/>
  <c r="N20" i="1"/>
  <c r="AW19" i="1"/>
  <c r="AW13" i="1"/>
  <c r="AW34" i="1"/>
  <c r="AT15" i="1"/>
  <c r="AW11" i="1"/>
  <c r="AS10" i="1"/>
  <c r="AS4" i="1"/>
  <c r="AW7" i="1"/>
  <c r="AG9" i="1"/>
  <c r="AC9" i="1"/>
  <c r="R8" i="1"/>
  <c r="AE9" i="1"/>
  <c r="Q9" i="1"/>
  <c r="AF9" i="1"/>
  <c r="AD9" i="1"/>
  <c r="P9" i="1"/>
  <c r="AX6" i="1"/>
  <c r="AT3" i="1"/>
  <c r="AH26" i="1"/>
  <c r="AH18" i="1"/>
  <c r="M15" i="1"/>
  <c r="L15" i="1"/>
  <c r="AC2" i="1"/>
  <c r="AD2" i="1"/>
  <c r="AH9" i="1"/>
  <c r="AX7" i="1"/>
  <c r="AH3" i="1"/>
  <c r="O46" i="1"/>
  <c r="N46" i="1"/>
  <c r="M36" i="1"/>
  <c r="R35" i="1"/>
  <c r="L36" i="1"/>
  <c r="O36" i="1"/>
  <c r="M35" i="1"/>
  <c r="O35" i="1"/>
  <c r="L35" i="1"/>
  <c r="O50" i="1"/>
  <c r="N50" i="1"/>
  <c r="M46" i="1"/>
  <c r="O32" i="1"/>
  <c r="N32" i="1"/>
  <c r="M30" i="1"/>
  <c r="L30" i="1"/>
  <c r="L47" i="1"/>
  <c r="AX51" i="1"/>
  <c r="AE46" i="1"/>
  <c r="Q46" i="1"/>
  <c r="AC46" i="1"/>
  <c r="AF46" i="1"/>
  <c r="AD46" i="1"/>
  <c r="AG46" i="1"/>
  <c r="R45" i="1"/>
  <c r="P46" i="1"/>
  <c r="AH38" i="1"/>
  <c r="AG38" i="1"/>
  <c r="AE38" i="1"/>
  <c r="AS47" i="1"/>
  <c r="AH47" i="1"/>
  <c r="AF38" i="1"/>
  <c r="AG37" i="1"/>
  <c r="AC37" i="1"/>
  <c r="R36" i="1"/>
  <c r="AE37" i="1"/>
  <c r="Q37" i="1"/>
  <c r="AD37" i="1"/>
  <c r="P37" i="1"/>
  <c r="AF37" i="1"/>
  <c r="AS18" i="1"/>
  <c r="M50" i="1"/>
  <c r="L50" i="1"/>
  <c r="AE50" i="1"/>
  <c r="Q50" i="1"/>
  <c r="AC50" i="1"/>
  <c r="AF50" i="1"/>
  <c r="AG50" i="1"/>
  <c r="P50" i="1"/>
  <c r="R49" i="1"/>
  <c r="AD50" i="1"/>
  <c r="AS38" i="1"/>
  <c r="AW38" i="1"/>
  <c r="R34" i="1"/>
  <c r="AE24" i="1"/>
  <c r="Q24" i="1"/>
  <c r="AG24" i="1"/>
  <c r="AC24" i="1"/>
  <c r="R23" i="1"/>
  <c r="P24" i="1"/>
  <c r="AF24" i="1"/>
  <c r="AD24" i="1"/>
  <c r="AW43" i="1"/>
  <c r="AF43" i="1"/>
  <c r="AC43" i="1"/>
  <c r="Q43" i="1"/>
  <c r="R42" i="1"/>
  <c r="AE43" i="1"/>
  <c r="AG43" i="1"/>
  <c r="P43" i="1"/>
  <c r="AD43" i="1"/>
  <c r="AH37" i="1"/>
  <c r="AX36" i="1"/>
  <c r="AE32" i="1"/>
  <c r="Q32" i="1"/>
  <c r="AG32" i="1"/>
  <c r="AC32" i="1"/>
  <c r="R31" i="1"/>
  <c r="P32" i="1"/>
  <c r="AF32" i="1"/>
  <c r="AD32" i="1"/>
  <c r="AX29" i="1"/>
  <c r="M26" i="1"/>
  <c r="L26" i="1"/>
  <c r="AH21" i="1"/>
  <c r="AC21" i="1"/>
  <c r="N51" i="1"/>
  <c r="O51" i="1"/>
  <c r="O22" i="1"/>
  <c r="N22" i="1"/>
  <c r="AD21" i="1"/>
  <c r="AX18" i="1"/>
  <c r="AH17" i="1"/>
  <c r="AE17" i="1"/>
  <c r="AG17" i="1"/>
  <c r="AS11" i="1"/>
  <c r="AS3" i="1"/>
  <c r="AC34" i="1"/>
  <c r="AS31" i="1"/>
  <c r="O28" i="1"/>
  <c r="N28" i="1"/>
  <c r="M22" i="1"/>
  <c r="L22" i="1"/>
  <c r="M42" i="1"/>
  <c r="L42" i="1"/>
  <c r="AE42" i="1"/>
  <c r="Q42" i="1"/>
  <c r="AC42" i="1"/>
  <c r="AF42" i="1"/>
  <c r="AG42" i="1"/>
  <c r="P42" i="1"/>
  <c r="R41" i="1"/>
  <c r="AD42" i="1"/>
  <c r="AH32" i="1"/>
  <c r="AW28" i="1"/>
  <c r="M20" i="1"/>
  <c r="L20" i="1"/>
  <c r="AH23" i="1"/>
  <c r="AG23" i="1"/>
  <c r="O15" i="1"/>
  <c r="N15" i="1"/>
  <c r="O13" i="1"/>
  <c r="N13" i="1"/>
  <c r="M11" i="1"/>
  <c r="L11" i="1"/>
  <c r="AH6" i="1"/>
  <c r="AC6" i="1"/>
  <c r="AG5" i="1"/>
  <c r="AC5" i="1"/>
  <c r="R4" i="1"/>
  <c r="AE5" i="1"/>
  <c r="Q5" i="1"/>
  <c r="P5" i="1"/>
  <c r="AH5" i="1"/>
  <c r="AF5" i="1"/>
  <c r="AD5" i="1"/>
  <c r="AF6" i="1"/>
  <c r="O16" i="1"/>
  <c r="N16" i="1"/>
  <c r="AT12" i="1"/>
  <c r="AH10" i="1"/>
  <c r="AG10" i="1"/>
  <c r="AE10" i="1"/>
  <c r="M7" i="1"/>
  <c r="L7" i="1"/>
  <c r="O3" i="1"/>
  <c r="N3" i="1"/>
  <c r="O11" i="1"/>
  <c r="M9" i="1"/>
  <c r="L9" i="1"/>
  <c r="M3" i="1"/>
  <c r="L3" i="1"/>
  <c r="AX24" i="1"/>
  <c r="AE15" i="1"/>
  <c r="Q15" i="1"/>
  <c r="AG15" i="1"/>
  <c r="AC15" i="1"/>
  <c r="R14" i="1"/>
  <c r="AD15" i="1"/>
  <c r="AF15" i="1"/>
  <c r="P15" i="1"/>
  <c r="AG13" i="1"/>
  <c r="AC13" i="1"/>
  <c r="R12" i="1"/>
  <c r="AE13" i="1"/>
  <c r="Q13" i="1"/>
  <c r="AF13" i="1"/>
  <c r="AD13" i="1"/>
  <c r="P13" i="1"/>
  <c r="AS15" i="1"/>
  <c r="AW12" i="1"/>
  <c r="AH14" i="1"/>
  <c r="AG14" i="1"/>
  <c r="AX5" i="1"/>
  <c r="AX13" i="1"/>
  <c r="AT7" i="1"/>
  <c r="AS6" i="1"/>
  <c r="AH11" i="1"/>
  <c r="AS42" i="1"/>
  <c r="AS37" i="1"/>
  <c r="AH36" i="1"/>
  <c r="AE36" i="1"/>
  <c r="AS28" i="1"/>
  <c r="AX50" i="1"/>
  <c r="AS48" i="1"/>
  <c r="AW47" i="1"/>
  <c r="AE39" i="1"/>
  <c r="Q39" i="1"/>
  <c r="AG39" i="1"/>
  <c r="AC39" i="1"/>
  <c r="R38" i="1"/>
  <c r="AF39" i="1"/>
  <c r="P39" i="1"/>
  <c r="AD39" i="1"/>
  <c r="M37" i="1"/>
  <c r="L37" i="1"/>
  <c r="N37" i="1"/>
  <c r="P35" i="1"/>
  <c r="L46" i="1"/>
  <c r="AW41" i="1"/>
  <c r="AS41" i="1"/>
  <c r="O39" i="1"/>
  <c r="AT38" i="1"/>
  <c r="AX37" i="1"/>
  <c r="AG36" i="1"/>
  <c r="N35" i="1"/>
  <c r="AF31" i="1"/>
  <c r="AG30" i="1"/>
  <c r="AC30" i="1"/>
  <c r="R29" i="1"/>
  <c r="AE30" i="1"/>
  <c r="Q30" i="1"/>
  <c r="P30" i="1"/>
  <c r="AD30" i="1"/>
  <c r="AF30" i="1"/>
  <c r="AH27" i="1"/>
  <c r="AC27" i="1"/>
  <c r="O26" i="1"/>
  <c r="N26" i="1"/>
  <c r="AX21" i="1"/>
  <c r="AW18" i="1"/>
  <c r="AC17" i="1"/>
  <c r="M47" i="1"/>
  <c r="N43" i="1"/>
  <c r="O43" i="1"/>
  <c r="O37" i="1"/>
  <c r="AE27" i="1"/>
  <c r="AD27" i="1"/>
  <c r="AX23" i="1"/>
  <c r="L51" i="1"/>
  <c r="M51" i="1"/>
  <c r="AS27" i="1"/>
  <c r="AX27" i="1"/>
  <c r="AH24" i="1"/>
  <c r="AG21" i="1"/>
  <c r="AF21" i="1"/>
  <c r="AT18" i="1"/>
  <c r="AS17" i="1"/>
  <c r="AW17" i="1"/>
  <c r="AT50" i="1"/>
  <c r="Q36" i="1"/>
  <c r="AW31" i="1"/>
  <c r="AH29" i="1"/>
  <c r="AG29" i="1"/>
  <c r="M28" i="1"/>
  <c r="L28" i="1"/>
  <c r="AH30" i="1"/>
  <c r="AE23" i="1"/>
  <c r="AD23" i="1"/>
  <c r="AE20" i="1"/>
  <c r="Q20" i="1"/>
  <c r="AG20" i="1"/>
  <c r="AC20" i="1"/>
  <c r="R19" i="1"/>
  <c r="AD20" i="1"/>
  <c r="AF20" i="1"/>
  <c r="P20" i="1"/>
  <c r="AH19" i="1"/>
  <c r="AC19" i="1"/>
  <c r="AG19" i="1"/>
  <c r="AW42" i="1"/>
  <c r="AE21" i="1"/>
  <c r="AS14" i="1"/>
  <c r="AS12" i="1"/>
  <c r="AD12" i="1"/>
  <c r="AW8" i="1"/>
  <c r="AT8" i="1"/>
  <c r="M5" i="1"/>
  <c r="L5" i="1"/>
  <c r="AX10" i="1"/>
  <c r="AH8" i="1"/>
  <c r="AC8" i="1"/>
  <c r="O7" i="1"/>
  <c r="N7" i="1"/>
  <c r="AX16" i="1"/>
  <c r="AE16" i="1"/>
  <c r="Q16" i="1"/>
  <c r="AG16" i="1"/>
  <c r="AC16" i="1"/>
  <c r="AF16" i="1"/>
  <c r="P16" i="1"/>
  <c r="R15" i="1"/>
  <c r="AD16" i="1"/>
  <c r="AX12" i="1"/>
  <c r="O9" i="1"/>
  <c r="N9" i="1"/>
  <c r="AD8" i="1"/>
  <c r="AH25" i="1"/>
  <c r="AG25" i="1"/>
  <c r="AT24" i="1"/>
  <c r="AW16" i="1"/>
  <c r="M13" i="1"/>
  <c r="L13" i="1"/>
  <c r="AX15" i="1"/>
  <c r="AX14" i="1"/>
  <c r="O5" i="1"/>
  <c r="AF4" i="1"/>
  <c r="AF2" i="1"/>
  <c r="AH13" i="1"/>
  <c r="AT9" i="1"/>
  <c r="AT5" i="1"/>
  <c r="AX3" i="1"/>
</calcChain>
</file>

<file path=xl/sharedStrings.xml><?xml version="1.0" encoding="utf-8"?>
<sst xmlns="http://schemas.openxmlformats.org/spreadsheetml/2006/main" count="100" uniqueCount="100">
  <si>
    <t>Symbol</t>
  </si>
  <si>
    <t>Open</t>
  </si>
  <si>
    <t>High</t>
  </si>
  <si>
    <t>Low</t>
  </si>
  <si>
    <t xml:space="preserve">Close </t>
  </si>
  <si>
    <t>Change</t>
  </si>
  <si>
    <t>%Change</t>
  </si>
  <si>
    <t>OC</t>
  </si>
  <si>
    <t>Body</t>
  </si>
  <si>
    <t>Shadowup</t>
  </si>
  <si>
    <t>ShadowDown</t>
  </si>
  <si>
    <t>Droagonfly Doji</t>
  </si>
  <si>
    <t>HAMMER</t>
  </si>
  <si>
    <t>GraveStone Doji</t>
  </si>
  <si>
    <t>Inverted Hammer</t>
  </si>
  <si>
    <t>Doji</t>
  </si>
  <si>
    <t>Marabozu</t>
  </si>
  <si>
    <t>Black Marabozu</t>
  </si>
  <si>
    <t>Open-2</t>
  </si>
  <si>
    <t>High-2</t>
  </si>
  <si>
    <t>Low-2</t>
  </si>
  <si>
    <t>Close-2</t>
  </si>
  <si>
    <t>Change -2</t>
  </si>
  <si>
    <t>%Change-2</t>
  </si>
  <si>
    <t>OC-2</t>
  </si>
  <si>
    <t>Body-2</t>
  </si>
  <si>
    <t>Shadowup-2</t>
  </si>
  <si>
    <t>ShadowDown-2</t>
  </si>
  <si>
    <t>Bullish Harami</t>
  </si>
  <si>
    <t>Bearish Harami</t>
  </si>
  <si>
    <t>Bullish Engulfing</t>
  </si>
  <si>
    <t>Bearish Engulfing</t>
  </si>
  <si>
    <t>Rising Sun</t>
  </si>
  <si>
    <t>Dark Cloud</t>
  </si>
  <si>
    <t>Open-3</t>
  </si>
  <si>
    <t>High-3</t>
  </si>
  <si>
    <t>Low-3</t>
  </si>
  <si>
    <t>Close-3</t>
  </si>
  <si>
    <t>Change -3</t>
  </si>
  <si>
    <t>%Change-3</t>
  </si>
  <si>
    <t>OC-3</t>
  </si>
  <si>
    <t>Body-3</t>
  </si>
  <si>
    <t>Shadowup-3</t>
  </si>
  <si>
    <t>ShadowDown-3</t>
  </si>
  <si>
    <t>Upside Takushi Gap</t>
  </si>
  <si>
    <t>Downside Takushi Gap</t>
  </si>
  <si>
    <t>Morning Star</t>
  </si>
  <si>
    <t>Evening Star</t>
  </si>
  <si>
    <t>White Soliders</t>
  </si>
  <si>
    <t>Three Crows</t>
  </si>
  <si>
    <t>AVANTIFEED</t>
  </si>
  <si>
    <t>BAJAJELEC</t>
  </si>
  <si>
    <t>CANFINHOME</t>
  </si>
  <si>
    <t>CEATLTD</t>
  </si>
  <si>
    <t>CENTURYPLY</t>
  </si>
  <si>
    <t>CENTURYTEX</t>
  </si>
  <si>
    <t>CHAMBLFERT</t>
  </si>
  <si>
    <t>COCHINSHIP</t>
  </si>
  <si>
    <t>CYIENT</t>
  </si>
  <si>
    <t>DCBBANK</t>
  </si>
  <si>
    <t>DCMSHRIRAM</t>
  </si>
  <si>
    <t>DEEPAKNTR</t>
  </si>
  <si>
    <t>DELTACORP</t>
  </si>
  <si>
    <t>DBL</t>
  </si>
  <si>
    <t>DIXON</t>
  </si>
  <si>
    <t>GODFRYPHLP</t>
  </si>
  <si>
    <t>GRANULES</t>
  </si>
  <si>
    <t>GRAPHITE</t>
  </si>
  <si>
    <t>HINDCOPPER</t>
  </si>
  <si>
    <t>IDFC</t>
  </si>
  <si>
    <t>ITI</t>
  </si>
  <si>
    <t>IBREALEST</t>
  </si>
  <si>
    <t>INDIAMART</t>
  </si>
  <si>
    <t>JUSTDIAL</t>
  </si>
  <si>
    <t>KAJARIACER</t>
  </si>
  <si>
    <t>KARURVYSYA</t>
  </si>
  <si>
    <t>KEC</t>
  </si>
  <si>
    <t>LAURUSLABS</t>
  </si>
  <si>
    <t>LINDEINDIA</t>
  </si>
  <si>
    <t>MOIL</t>
  </si>
  <si>
    <t>METROPOLIS</t>
  </si>
  <si>
    <t>MCX</t>
  </si>
  <si>
    <t>NBCC</t>
  </si>
  <si>
    <t>NAVINFLUOR</t>
  </si>
  <si>
    <t>PVR</t>
  </si>
  <si>
    <t>PERSISTENT</t>
  </si>
  <si>
    <t>PGHL</t>
  </si>
  <si>
    <t>RITES</t>
  </si>
  <si>
    <t>RADICO</t>
  </si>
  <si>
    <t>RVNL</t>
  </si>
  <si>
    <t>RAYMOND</t>
  </si>
  <si>
    <t>SPICEJET</t>
  </si>
  <si>
    <t>STAR</t>
  </si>
  <si>
    <t>SUNTECK</t>
  </si>
  <si>
    <t>TV18BRDCST</t>
  </si>
  <si>
    <t>TATAELXSI</t>
  </si>
  <si>
    <t>UJJIVANSFB</t>
  </si>
  <si>
    <t>VIPIND</t>
  </si>
  <si>
    <t>VAKRANGEE</t>
  </si>
  <si>
    <t>WOCKPHARMA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</si>
</sst>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1"/>
  <sheetViews>
    <sheetView tabSelected="1" topLeftCell="AE1" workbookViewId="0">
      <selection activeCell="AN10" sqref="AN10"/>
    </sheetView>
  </sheetViews>
  <sheetFormatPr defaultRowHeight="15" x14ac:dyDescent="0.25"/>
  <cols>
    <col min="1" max="1" width="14.5703125" bestFit="1" customWidth="1"/>
    <col min="50" max="50" width="12" bestFit="1" customWidth="1"/>
  </cols>
  <sheetData>
    <row r="1" spans="1:5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2" t="s">
        <v>30</v>
      </c>
      <c r="AF1" s="3" t="s">
        <v>31</v>
      </c>
      <c r="AG1" s="6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5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2" t="s">
        <v>46</v>
      </c>
      <c r="AV1" s="3" t="s">
        <v>47</v>
      </c>
      <c r="AW1" s="6" t="s">
        <v>48</v>
      </c>
      <c r="AX1" s="7" t="s">
        <v>49</v>
      </c>
    </row>
    <row r="2" spans="1:50" x14ac:dyDescent="0.25">
      <c r="A2" t="s">
        <v>50</v>
      </c>
      <c r="B2">
        <v>485</v>
      </c>
      <c r="C2">
        <v>544.5</v>
      </c>
      <c r="D2">
        <v>485</v>
      </c>
      <c r="E2">
        <v>535.35</v>
      </c>
      <c r="F2">
        <v>63.450000000000053</v>
      </c>
      <c r="G2">
        <v>13.445645263827091</v>
      </c>
      <c r="H2" s="1">
        <f t="shared" ref="H2:H33" si="0">(E2-B2)/B2*100</f>
        <v>10.381443298969078</v>
      </c>
      <c r="I2" s="1">
        <f t="shared" ref="I2:I33" si="1">ABS(H2)</f>
        <v>10.381443298969078</v>
      </c>
      <c r="J2" s="1">
        <f t="shared" ref="J2:J33" si="2">IF(H2&gt;=0,(C2-E2)/E2*100,(C2-B2)/B2*100)</f>
        <v>1.7091622303166112</v>
      </c>
      <c r="K2" s="1">
        <f t="shared" ref="K2:K33" si="3">IF(H2&gt;=0,(B2-D2)/B2*100,(E2-D2)/E2*100)</f>
        <v>0</v>
      </c>
      <c r="L2" s="1" t="str">
        <f t="shared" ref="L2:L33" si="4">IF(AND((K2-J2)&gt;1.5,I2&lt;0.5),"YES","NO")</f>
        <v>NO</v>
      </c>
      <c r="M2" t="str">
        <f t="shared" ref="M2:M33" si="5">IF(AND((K2-J2)&gt;1.5,I2&lt;2,I2&gt;0.5),"YES","NO")</f>
        <v>NO</v>
      </c>
      <c r="N2" t="str">
        <f t="shared" ref="N2:N33" si="6">IF(AND((J2-K2)&gt;1.5,I2&lt;0.5),"YES","NO")</f>
        <v>NO</v>
      </c>
      <c r="O2" s="1" t="str">
        <f t="shared" ref="O2:O33" si="7">IF(AND((J2-K2)&gt;1.5,I2&lt;2,I2&gt;0.5),"YES","NO")</f>
        <v>NO</v>
      </c>
      <c r="P2" s="1" t="str">
        <f t="shared" ref="P2:P33" si="8">IF(AND(I2&lt;1,J2&gt;1.5,K2&gt;1.5),"YES","NO")</f>
        <v>NO</v>
      </c>
      <c r="Q2" s="1" t="str">
        <f t="shared" ref="Q2:Q33" si="9">IF(AND(I2&gt;5,J2&lt;0.25,K2&lt;0.25,H2&gt;0),"YES","NO")</f>
        <v>NO</v>
      </c>
      <c r="R2" s="1" t="str">
        <f t="shared" ref="R2:R33" si="10">IF(AND(I3&gt;5,J3&lt;0.25,K3&lt;0.25,H3&lt;0),"YES","NO")</f>
        <v>NO</v>
      </c>
      <c r="S2">
        <v>473.2</v>
      </c>
      <c r="T2">
        <v>476.75</v>
      </c>
      <c r="U2">
        <v>467</v>
      </c>
      <c r="V2">
        <v>471.9</v>
      </c>
      <c r="W2">
        <v>-1.3000000000000109</v>
      </c>
      <c r="X2">
        <v>-0.27472527472527708</v>
      </c>
      <c r="Y2" s="1">
        <f t="shared" ref="Y2:Y33" si="11">(V2-S2)/S2*100</f>
        <v>-0.27472527472527714</v>
      </c>
      <c r="Z2" s="1">
        <f t="shared" ref="Z2:Z33" si="12">ABS(Y2)</f>
        <v>0.27472527472527714</v>
      </c>
      <c r="AA2" s="1">
        <f t="shared" ref="AA2:AA33" si="13">IF(Y2&gt;=0,(T2-V2)/V2*100,(T2-S2)/S2*100)</f>
        <v>0.75021132713440652</v>
      </c>
      <c r="AB2" s="1">
        <f t="shared" ref="AB2:AB33" si="14">IF(Y2&gt;=0,(S2-U2)/S2*100,(V2-U2)/V2*100)</f>
        <v>1.0383555838101246</v>
      </c>
      <c r="AC2" s="1" t="str">
        <f t="shared" ref="AC2:AC33" si="15">IF(AND(I2&lt;Z2/2,S2&gt;E2,E2&gt;(S2+V2)/2,V2&lt;B2,B2&lt;(S2+V2)/2),"YES","NO")</f>
        <v>NO</v>
      </c>
      <c r="AD2" s="1" t="str">
        <f t="shared" ref="AD2:AD33" si="16">IF(AND(I2&lt;Z2/2,V2&gt;B2,B2&gt;(S2+V2)/2,S2&lt;E2,E2&lt;(S2+V2)/2),"YES","NO")</f>
        <v>NO</v>
      </c>
      <c r="AE2" s="1" t="str">
        <f t="shared" ref="AE2:AE33" si="17">IF(AND(I2&gt;=2*Z2,E2&gt;S2,S2&gt;(B2+E2)/2,B2&lt;V2,V2&lt;(B2+E2)/2),"YES","NO")</f>
        <v>NO</v>
      </c>
      <c r="AF2" s="1" t="str">
        <f t="shared" ref="AF2:AF33" si="18">IF(AND(I2&gt;=2*Z2,E2&lt;S2,S2&lt;(B2+E2)/2,B2&gt;V2,V2&gt;(B2+E2)/2),"YES","NO")</f>
        <v>NO</v>
      </c>
      <c r="AG2" s="1" t="str">
        <f t="shared" ref="AG2:AG33" si="19">IF(AND(B2&lt;V2,E2&lt;S2,E2&gt;(S2+V2)/2,I2&gt;3,Z2&gt;3),"YES","NO")</f>
        <v>NO</v>
      </c>
      <c r="AH2" s="1" t="str">
        <f t="shared" ref="AH2:AH33" si="20">IF(AND(B2&gt;V2,E2&gt;S2,E2&lt;(S2+V2)/2,Z2&gt;3,I2&gt;3),"YES","NO")</f>
        <v>NO</v>
      </c>
      <c r="AI2">
        <v>469.7</v>
      </c>
      <c r="AJ2">
        <v>487.7</v>
      </c>
      <c r="AK2">
        <v>467.05</v>
      </c>
      <c r="AL2">
        <v>473.2</v>
      </c>
      <c r="AM2">
        <v>9.3999999999999773</v>
      </c>
      <c r="AN2">
        <v>2.026735661923238</v>
      </c>
      <c r="AO2" s="1">
        <f t="shared" ref="AO2:AO33" si="21">(AL2-AI2)/AI2*100</f>
        <v>0.7451564828614009</v>
      </c>
      <c r="AP2" s="1">
        <f t="shared" ref="AP2:AP33" si="22">ABS(AO2)</f>
        <v>0.7451564828614009</v>
      </c>
      <c r="AQ2" s="1">
        <f t="shared" ref="AQ2:AQ33" si="23">IF(AO2&gt;=0,(AJ2-AL2)/AL2*100,(AJ2-AI2)/AI2*100)</f>
        <v>3.0642434488588335</v>
      </c>
      <c r="AR2" s="1">
        <f t="shared" ref="AR2:AR33" si="24">IF(AO2&gt;=0,(AI2-AK2)/AI2*100,(AL2-AK2)/AL2*100)</f>
        <v>0.56418990845219874</v>
      </c>
      <c r="AS2" t="str">
        <f t="shared" ref="AS2:AS33" si="25">IF(AND(AO2&lt;0,AP2&gt;1.5,Y2&lt;0,Z2&gt;1.5,AL2&gt;S2,AL2&lt;E2,H2&gt;0,I2&gt;1.5),"YES","NO")</f>
        <v>NO</v>
      </c>
      <c r="AT2" t="str">
        <f t="shared" ref="AT2:AT33" si="26">IF(AND(AO2&gt;0,AP2&gt;1.5,Y2&gt;0,Z2&gt;1.5,AL2&lt;S2,AL2&gt;E2,H2&lt;0,I2&gt;1.5),"YES","NO")</f>
        <v>NO</v>
      </c>
      <c r="AU2" t="str">
        <f t="shared" ref="AU2:AU33" si="27">IF(AND(AO2&lt;0,S2&lt;AL2,V2&lt;AL2,B2&gt;V2,E2&gt;V2,H2&gt;0),"YES","NO")</f>
        <v>NO</v>
      </c>
      <c r="AV2" t="str">
        <f t="shared" ref="AV2:AV33" si="28">IF(AND(AO2&gt;0,S2&gt;AL2,V2&gt;AL2,B2&lt;V2,E2&lt;V2,H2&lt;0),"YES","NO")</f>
        <v>NO</v>
      </c>
      <c r="AW2" t="str">
        <f t="shared" ref="AW2:AW33" si="29">IF(AND(AO2&gt;0,AP2&gt;1,Y2&gt;0,Z2&gt;1,V2&gt;AL2,S2&gt;AI2,S2&lt;AL2,H2&gt;0,I2&gt;1,E2&gt;V2,B2&lt;V2,B2&gt;S2),"YES","NO")</f>
        <v>NO</v>
      </c>
      <c r="AX2" t="str">
        <f t="shared" ref="AX2:AX33" si="30">IF(AND(AO2&lt;0,AP2&gt;1,Y2&lt;0,Z2&gt;1,V2&lt;AL2,S2&lt;AI2,S2&gt;AL2,H2&lt;0,I2&gt;1,E2&lt;V2,B2&gt;V2,B2&lt;S2),"YES","NO")</f>
        <v>NO</v>
      </c>
    </row>
    <row r="3" spans="1:50" x14ac:dyDescent="0.25">
      <c r="A3" t="s">
        <v>51</v>
      </c>
      <c r="B3">
        <v>462.9</v>
      </c>
      <c r="C3">
        <v>503.4</v>
      </c>
      <c r="D3">
        <v>462.5</v>
      </c>
      <c r="E3">
        <v>499.75</v>
      </c>
      <c r="F3">
        <v>39.050000000000011</v>
      </c>
      <c r="G3">
        <v>8.4762318211417433</v>
      </c>
      <c r="H3" s="1">
        <f t="shared" si="0"/>
        <v>7.9606826528407924</v>
      </c>
      <c r="I3" s="1">
        <f t="shared" si="1"/>
        <v>7.9606826528407924</v>
      </c>
      <c r="J3" s="1">
        <f t="shared" si="2"/>
        <v>0.73036518259129113</v>
      </c>
      <c r="K3" s="1">
        <f t="shared" si="3"/>
        <v>8.6411751998266853E-2</v>
      </c>
      <c r="L3" s="1" t="str">
        <f t="shared" si="4"/>
        <v>NO</v>
      </c>
      <c r="M3" t="str">
        <f t="shared" si="5"/>
        <v>NO</v>
      </c>
      <c r="N3" t="str">
        <f t="shared" si="6"/>
        <v>NO</v>
      </c>
      <c r="O3" s="1" t="str">
        <f t="shared" si="7"/>
        <v>NO</v>
      </c>
      <c r="P3" s="1" t="str">
        <f t="shared" si="8"/>
        <v>NO</v>
      </c>
      <c r="Q3" s="1" t="str">
        <f t="shared" si="9"/>
        <v>NO</v>
      </c>
      <c r="R3" s="1" t="str">
        <f t="shared" si="10"/>
        <v>NO</v>
      </c>
      <c r="S3">
        <v>460.05</v>
      </c>
      <c r="T3">
        <v>468</v>
      </c>
      <c r="U3">
        <v>453.1</v>
      </c>
      <c r="V3">
        <v>460.7</v>
      </c>
      <c r="W3">
        <v>2.1999999999999891</v>
      </c>
      <c r="X3">
        <v>0.47982551799345441</v>
      </c>
      <c r="Y3" s="1">
        <f t="shared" si="11"/>
        <v>0.14128899032713341</v>
      </c>
      <c r="Z3" s="1">
        <f t="shared" si="12"/>
        <v>0.14128899032713341</v>
      </c>
      <c r="AA3" s="1">
        <f t="shared" si="13"/>
        <v>1.5845452572172805</v>
      </c>
      <c r="AB3" s="1">
        <f t="shared" si="14"/>
        <v>1.5107053581132461</v>
      </c>
      <c r="AC3" s="1" t="str">
        <f t="shared" si="15"/>
        <v>NO</v>
      </c>
      <c r="AD3" s="1" t="str">
        <f t="shared" si="16"/>
        <v>NO</v>
      </c>
      <c r="AE3" s="1" t="str">
        <f t="shared" si="17"/>
        <v>NO</v>
      </c>
      <c r="AF3" s="1" t="str">
        <f t="shared" si="18"/>
        <v>NO</v>
      </c>
      <c r="AG3" s="1" t="str">
        <f t="shared" si="19"/>
        <v>NO</v>
      </c>
      <c r="AH3" s="1" t="str">
        <f t="shared" si="20"/>
        <v>NO</v>
      </c>
      <c r="AI3">
        <v>455</v>
      </c>
      <c r="AJ3">
        <v>471.1</v>
      </c>
      <c r="AK3">
        <v>454</v>
      </c>
      <c r="AL3">
        <v>458.5</v>
      </c>
      <c r="AM3">
        <v>6.8500000000000227</v>
      </c>
      <c r="AN3">
        <v>1.5166611314070679</v>
      </c>
      <c r="AO3" s="1">
        <f t="shared" si="21"/>
        <v>0.76923076923076927</v>
      </c>
      <c r="AP3" s="1">
        <f t="shared" si="22"/>
        <v>0.76923076923076927</v>
      </c>
      <c r="AQ3" s="1">
        <f t="shared" si="23"/>
        <v>2.7480916030534401</v>
      </c>
      <c r="AR3" s="1">
        <f t="shared" si="24"/>
        <v>0.21978021978021978</v>
      </c>
      <c r="AS3" t="str">
        <f t="shared" si="25"/>
        <v>NO</v>
      </c>
      <c r="AT3" t="str">
        <f t="shared" si="26"/>
        <v>NO</v>
      </c>
      <c r="AU3" t="str">
        <f t="shared" si="27"/>
        <v>NO</v>
      </c>
      <c r="AV3" t="str">
        <f t="shared" si="28"/>
        <v>NO</v>
      </c>
      <c r="AW3" t="str">
        <f t="shared" si="29"/>
        <v>NO</v>
      </c>
      <c r="AX3" t="str">
        <f t="shared" si="30"/>
        <v>NO</v>
      </c>
    </row>
    <row r="4" spans="1:50" x14ac:dyDescent="0.25">
      <c r="A4" t="s">
        <v>52</v>
      </c>
      <c r="B4">
        <v>402</v>
      </c>
      <c r="C4">
        <v>439.6</v>
      </c>
      <c r="D4">
        <v>400.8</v>
      </c>
      <c r="E4">
        <v>425.75</v>
      </c>
      <c r="F4">
        <v>34.300000000000011</v>
      </c>
      <c r="G4">
        <v>8.7622940349980869</v>
      </c>
      <c r="H4" s="1">
        <f t="shared" si="0"/>
        <v>5.9079601990049753</v>
      </c>
      <c r="I4" s="1">
        <f t="shared" si="1"/>
        <v>5.9079601990049753</v>
      </c>
      <c r="J4" s="1">
        <f t="shared" si="2"/>
        <v>3.2530827950675336</v>
      </c>
      <c r="K4" s="1">
        <f t="shared" si="3"/>
        <v>0.29850746268656436</v>
      </c>
      <c r="L4" s="1" t="str">
        <f t="shared" si="4"/>
        <v>NO</v>
      </c>
      <c r="M4" t="str">
        <f t="shared" si="5"/>
        <v>NO</v>
      </c>
      <c r="N4" t="str">
        <f t="shared" si="6"/>
        <v>NO</v>
      </c>
      <c r="O4" s="1" t="str">
        <f t="shared" si="7"/>
        <v>NO</v>
      </c>
      <c r="P4" s="1" t="str">
        <f t="shared" si="8"/>
        <v>NO</v>
      </c>
      <c r="Q4" s="1" t="str">
        <f t="shared" si="9"/>
        <v>NO</v>
      </c>
      <c r="R4" s="1" t="str">
        <f t="shared" si="10"/>
        <v>NO</v>
      </c>
      <c r="S4">
        <v>382</v>
      </c>
      <c r="T4">
        <v>392.9</v>
      </c>
      <c r="U4">
        <v>379.4</v>
      </c>
      <c r="V4">
        <v>391.45</v>
      </c>
      <c r="W4">
        <v>10.899999999999981</v>
      </c>
      <c r="X4">
        <v>2.864275390881613</v>
      </c>
      <c r="Y4" s="1">
        <f t="shared" si="11"/>
        <v>2.4738219895287927</v>
      </c>
      <c r="Z4" s="1">
        <f t="shared" si="12"/>
        <v>2.4738219895287927</v>
      </c>
      <c r="AA4" s="1">
        <f t="shared" si="13"/>
        <v>0.37041767786434759</v>
      </c>
      <c r="AB4" s="1">
        <f t="shared" si="14"/>
        <v>0.68062827225131484</v>
      </c>
      <c r="AC4" s="1" t="str">
        <f t="shared" si="15"/>
        <v>NO</v>
      </c>
      <c r="AD4" s="1" t="str">
        <f t="shared" si="16"/>
        <v>NO</v>
      </c>
      <c r="AE4" s="1" t="str">
        <f t="shared" si="17"/>
        <v>NO</v>
      </c>
      <c r="AF4" s="1" t="str">
        <f t="shared" si="18"/>
        <v>NO</v>
      </c>
      <c r="AG4" s="1" t="str">
        <f t="shared" si="19"/>
        <v>NO</v>
      </c>
      <c r="AH4" s="1" t="str">
        <f t="shared" si="20"/>
        <v>NO</v>
      </c>
      <c r="AI4">
        <v>372.8</v>
      </c>
      <c r="AJ4">
        <v>383</v>
      </c>
      <c r="AK4">
        <v>372.8</v>
      </c>
      <c r="AL4">
        <v>380.55</v>
      </c>
      <c r="AM4">
        <v>8.6999999999999886</v>
      </c>
      <c r="AN4">
        <v>2.3396530859217388</v>
      </c>
      <c r="AO4" s="1">
        <f t="shared" si="21"/>
        <v>2.078862660944206</v>
      </c>
      <c r="AP4" s="1">
        <f t="shared" si="22"/>
        <v>2.078862660944206</v>
      </c>
      <c r="AQ4" s="1">
        <f t="shared" si="23"/>
        <v>0.64380501905137</v>
      </c>
      <c r="AR4" s="1">
        <f t="shared" si="24"/>
        <v>0</v>
      </c>
      <c r="AS4" t="str">
        <f t="shared" si="25"/>
        <v>NO</v>
      </c>
      <c r="AT4" t="str">
        <f t="shared" si="26"/>
        <v>NO</v>
      </c>
      <c r="AU4" t="str">
        <f t="shared" si="27"/>
        <v>NO</v>
      </c>
      <c r="AV4" t="str">
        <f t="shared" si="28"/>
        <v>NO</v>
      </c>
      <c r="AW4" t="str">
        <f t="shared" si="29"/>
        <v>NO</v>
      </c>
      <c r="AX4" t="str">
        <f t="shared" si="30"/>
        <v>NO</v>
      </c>
    </row>
    <row r="5" spans="1:50" x14ac:dyDescent="0.25">
      <c r="A5" t="s">
        <v>53</v>
      </c>
      <c r="B5">
        <v>899</v>
      </c>
      <c r="C5">
        <v>949.9</v>
      </c>
      <c r="D5">
        <v>897</v>
      </c>
      <c r="E5">
        <v>927.65</v>
      </c>
      <c r="F5">
        <v>33.699999999999932</v>
      </c>
      <c r="G5">
        <v>3.7697857822025762</v>
      </c>
      <c r="H5" s="1">
        <f t="shared" si="0"/>
        <v>3.1868743047830899</v>
      </c>
      <c r="I5" s="1">
        <f t="shared" si="1"/>
        <v>3.1868743047830899</v>
      </c>
      <c r="J5" s="1">
        <f t="shared" si="2"/>
        <v>2.39853392982267</v>
      </c>
      <c r="K5" s="1">
        <f t="shared" si="3"/>
        <v>0.22246941045606228</v>
      </c>
      <c r="L5" s="1" t="str">
        <f t="shared" si="4"/>
        <v>NO</v>
      </c>
      <c r="M5" t="str">
        <f t="shared" si="5"/>
        <v>NO</v>
      </c>
      <c r="N5" t="str">
        <f t="shared" si="6"/>
        <v>NO</v>
      </c>
      <c r="O5" s="1" t="str">
        <f t="shared" si="7"/>
        <v>NO</v>
      </c>
      <c r="P5" s="1" t="str">
        <f t="shared" si="8"/>
        <v>NO</v>
      </c>
      <c r="Q5" s="1" t="str">
        <f t="shared" si="9"/>
        <v>NO</v>
      </c>
      <c r="R5" s="1" t="str">
        <f t="shared" si="10"/>
        <v>NO</v>
      </c>
      <c r="S5">
        <v>909</v>
      </c>
      <c r="T5">
        <v>922.85</v>
      </c>
      <c r="U5">
        <v>888</v>
      </c>
      <c r="V5">
        <v>893.95</v>
      </c>
      <c r="W5">
        <v>-4.0499999999999554</v>
      </c>
      <c r="X5">
        <v>-0.45100222717148719</v>
      </c>
      <c r="Y5" s="1">
        <f t="shared" si="11"/>
        <v>-1.6556655665566509</v>
      </c>
      <c r="Z5" s="1">
        <f t="shared" si="12"/>
        <v>1.6556655665566509</v>
      </c>
      <c r="AA5" s="1">
        <f t="shared" si="13"/>
        <v>1.5236523652365261</v>
      </c>
      <c r="AB5" s="1">
        <f t="shared" si="14"/>
        <v>0.66558532356396272</v>
      </c>
      <c r="AC5" s="1" t="str">
        <f t="shared" si="15"/>
        <v>NO</v>
      </c>
      <c r="AD5" s="1" t="str">
        <f t="shared" si="16"/>
        <v>NO</v>
      </c>
      <c r="AE5" s="1" t="str">
        <f t="shared" si="17"/>
        <v>NO</v>
      </c>
      <c r="AF5" s="1" t="str">
        <f t="shared" si="18"/>
        <v>NO</v>
      </c>
      <c r="AG5" s="1" t="str">
        <f t="shared" si="19"/>
        <v>NO</v>
      </c>
      <c r="AH5" s="1" t="str">
        <f t="shared" si="20"/>
        <v>NO</v>
      </c>
      <c r="AI5">
        <v>883.9</v>
      </c>
      <c r="AJ5">
        <v>899.9</v>
      </c>
      <c r="AK5">
        <v>875</v>
      </c>
      <c r="AL5">
        <v>898</v>
      </c>
      <c r="AM5">
        <v>16.649999999999981</v>
      </c>
      <c r="AN5">
        <v>1.8891473307993389</v>
      </c>
      <c r="AO5" s="1">
        <f t="shared" si="21"/>
        <v>1.5952030772711874</v>
      </c>
      <c r="AP5" s="1">
        <f t="shared" si="22"/>
        <v>1.5952030772711874</v>
      </c>
      <c r="AQ5" s="1">
        <f t="shared" si="23"/>
        <v>0.21158129175946294</v>
      </c>
      <c r="AR5" s="1">
        <f t="shared" si="24"/>
        <v>1.0069012331711706</v>
      </c>
      <c r="AS5" t="str">
        <f t="shared" si="25"/>
        <v>NO</v>
      </c>
      <c r="AT5" t="str">
        <f t="shared" si="26"/>
        <v>NO</v>
      </c>
      <c r="AU5" t="str">
        <f t="shared" si="27"/>
        <v>NO</v>
      </c>
      <c r="AV5" t="str">
        <f t="shared" si="28"/>
        <v>NO</v>
      </c>
      <c r="AW5" t="str">
        <f t="shared" si="29"/>
        <v>NO</v>
      </c>
      <c r="AX5" t="str">
        <f t="shared" si="30"/>
        <v>NO</v>
      </c>
    </row>
    <row r="6" spans="1:50" x14ac:dyDescent="0.25">
      <c r="A6" t="s">
        <v>54</v>
      </c>
      <c r="B6">
        <v>167</v>
      </c>
      <c r="C6">
        <v>186</v>
      </c>
      <c r="D6">
        <v>164.55</v>
      </c>
      <c r="E6">
        <v>180.7</v>
      </c>
      <c r="F6">
        <v>19.649999999999981</v>
      </c>
      <c r="G6">
        <v>12.201179757839171</v>
      </c>
      <c r="H6" s="1">
        <f t="shared" si="0"/>
        <v>8.20359281437125</v>
      </c>
      <c r="I6" s="1">
        <f t="shared" si="1"/>
        <v>8.20359281437125</v>
      </c>
      <c r="J6" s="1">
        <f t="shared" si="2"/>
        <v>2.9330381848367524</v>
      </c>
      <c r="K6" s="1">
        <f t="shared" si="3"/>
        <v>1.4670658682634663</v>
      </c>
      <c r="L6" s="1" t="str">
        <f t="shared" si="4"/>
        <v>NO</v>
      </c>
      <c r="M6" t="str">
        <f t="shared" si="5"/>
        <v>NO</v>
      </c>
      <c r="N6" t="str">
        <f t="shared" si="6"/>
        <v>NO</v>
      </c>
      <c r="O6" s="1" t="str">
        <f t="shared" si="7"/>
        <v>NO</v>
      </c>
      <c r="P6" s="1" t="str">
        <f t="shared" si="8"/>
        <v>NO</v>
      </c>
      <c r="Q6" s="1" t="str">
        <f t="shared" si="9"/>
        <v>NO</v>
      </c>
      <c r="R6" s="1" t="str">
        <f t="shared" si="10"/>
        <v>NO</v>
      </c>
      <c r="S6">
        <v>162.85</v>
      </c>
      <c r="T6">
        <v>162.85</v>
      </c>
      <c r="U6">
        <v>160.25</v>
      </c>
      <c r="V6">
        <v>161.05000000000001</v>
      </c>
      <c r="W6">
        <v>-0.94999999999998863</v>
      </c>
      <c r="X6">
        <v>-0.58641975308641281</v>
      </c>
      <c r="Y6" s="1">
        <f t="shared" si="11"/>
        <v>-1.1053116364752735</v>
      </c>
      <c r="Z6" s="1">
        <f t="shared" si="12"/>
        <v>1.1053116364752735</v>
      </c>
      <c r="AA6" s="1">
        <f t="shared" si="13"/>
        <v>0</v>
      </c>
      <c r="AB6" s="1">
        <f t="shared" si="14"/>
        <v>0.4967401428127981</v>
      </c>
      <c r="AC6" s="1" t="str">
        <f t="shared" si="15"/>
        <v>NO</v>
      </c>
      <c r="AD6" s="1" t="str">
        <f t="shared" si="16"/>
        <v>NO</v>
      </c>
      <c r="AE6" s="1" t="str">
        <f t="shared" si="17"/>
        <v>NO</v>
      </c>
      <c r="AF6" s="1" t="str">
        <f t="shared" si="18"/>
        <v>NO</v>
      </c>
      <c r="AG6" s="1" t="str">
        <f t="shared" si="19"/>
        <v>NO</v>
      </c>
      <c r="AH6" s="1" t="str">
        <f t="shared" si="20"/>
        <v>NO</v>
      </c>
      <c r="AI6">
        <v>159</v>
      </c>
      <c r="AJ6">
        <v>163</v>
      </c>
      <c r="AK6">
        <v>159</v>
      </c>
      <c r="AL6">
        <v>162</v>
      </c>
      <c r="AM6">
        <v>3.8000000000000109</v>
      </c>
      <c r="AN6">
        <v>2.402022756005064</v>
      </c>
      <c r="AO6" s="1">
        <f t="shared" si="21"/>
        <v>1.8867924528301887</v>
      </c>
      <c r="AP6" s="1">
        <f t="shared" si="22"/>
        <v>1.8867924528301887</v>
      </c>
      <c r="AQ6" s="1">
        <f t="shared" si="23"/>
        <v>0.61728395061728392</v>
      </c>
      <c r="AR6" s="1">
        <f t="shared" si="24"/>
        <v>0</v>
      </c>
      <c r="AS6" t="str">
        <f t="shared" si="25"/>
        <v>NO</v>
      </c>
      <c r="AT6" t="str">
        <f t="shared" si="26"/>
        <v>NO</v>
      </c>
      <c r="AU6" t="str">
        <f t="shared" si="27"/>
        <v>NO</v>
      </c>
      <c r="AV6" t="str">
        <f t="shared" si="28"/>
        <v>NO</v>
      </c>
      <c r="AW6" t="str">
        <f t="shared" si="29"/>
        <v>NO</v>
      </c>
      <c r="AX6" t="str">
        <f t="shared" si="30"/>
        <v>NO</v>
      </c>
    </row>
    <row r="7" spans="1:50" x14ac:dyDescent="0.25">
      <c r="A7" t="s">
        <v>55</v>
      </c>
      <c r="B7">
        <v>342</v>
      </c>
      <c r="C7">
        <v>380.9</v>
      </c>
      <c r="D7">
        <v>340.35</v>
      </c>
      <c r="E7">
        <v>376</v>
      </c>
      <c r="F7">
        <v>37.800000000000011</v>
      </c>
      <c r="G7">
        <v>11.17681845062094</v>
      </c>
      <c r="H7" s="1">
        <f t="shared" si="0"/>
        <v>9.9415204678362574</v>
      </c>
      <c r="I7" s="1">
        <f t="shared" si="1"/>
        <v>9.9415204678362574</v>
      </c>
      <c r="J7" s="1">
        <f t="shared" si="2"/>
        <v>1.303191489361696</v>
      </c>
      <c r="K7" s="1">
        <f t="shared" si="3"/>
        <v>0.48245614035087053</v>
      </c>
      <c r="L7" s="1" t="str">
        <f t="shared" si="4"/>
        <v>NO</v>
      </c>
      <c r="M7" t="str">
        <f t="shared" si="5"/>
        <v>NO</v>
      </c>
      <c r="N7" t="str">
        <f t="shared" si="6"/>
        <v>NO</v>
      </c>
      <c r="O7" s="1" t="str">
        <f t="shared" si="7"/>
        <v>NO</v>
      </c>
      <c r="P7" s="1" t="str">
        <f t="shared" si="8"/>
        <v>NO</v>
      </c>
      <c r="Q7" s="1" t="str">
        <f t="shared" si="9"/>
        <v>NO</v>
      </c>
      <c r="R7" s="1" t="str">
        <f t="shared" si="10"/>
        <v>NO</v>
      </c>
      <c r="S7">
        <v>337.5</v>
      </c>
      <c r="T7">
        <v>343.4</v>
      </c>
      <c r="U7">
        <v>334</v>
      </c>
      <c r="V7">
        <v>338.2</v>
      </c>
      <c r="W7">
        <v>0.75</v>
      </c>
      <c r="X7">
        <v>0.2222551489109498</v>
      </c>
      <c r="Y7" s="1">
        <f t="shared" si="11"/>
        <v>0.20740740740740402</v>
      </c>
      <c r="Z7" s="1">
        <f t="shared" si="12"/>
        <v>0.20740740740740402</v>
      </c>
      <c r="AA7" s="1">
        <f t="shared" si="13"/>
        <v>1.5375517445298608</v>
      </c>
      <c r="AB7" s="1">
        <f t="shared" si="14"/>
        <v>1.037037037037037</v>
      </c>
      <c r="AC7" s="1" t="str">
        <f t="shared" si="15"/>
        <v>NO</v>
      </c>
      <c r="AD7" s="1" t="str">
        <f t="shared" si="16"/>
        <v>NO</v>
      </c>
      <c r="AE7" s="1" t="str">
        <f t="shared" si="17"/>
        <v>NO</v>
      </c>
      <c r="AF7" s="1" t="str">
        <f t="shared" si="18"/>
        <v>NO</v>
      </c>
      <c r="AG7" s="1" t="str">
        <f t="shared" si="19"/>
        <v>NO</v>
      </c>
      <c r="AH7" s="1" t="str">
        <f t="shared" si="20"/>
        <v>NO</v>
      </c>
      <c r="AI7">
        <v>339.7</v>
      </c>
      <c r="AJ7">
        <v>345</v>
      </c>
      <c r="AK7">
        <v>330.05</v>
      </c>
      <c r="AL7">
        <v>337.45</v>
      </c>
      <c r="AM7">
        <v>1.149999999999977</v>
      </c>
      <c r="AN7">
        <v>0.34195658638120052</v>
      </c>
      <c r="AO7" s="1">
        <f t="shared" si="21"/>
        <v>-0.66234913158669417</v>
      </c>
      <c r="AP7" s="1">
        <f t="shared" si="22"/>
        <v>0.66234913158669417</v>
      </c>
      <c r="AQ7" s="1">
        <f t="shared" si="23"/>
        <v>1.5602001766264384</v>
      </c>
      <c r="AR7" s="1">
        <f t="shared" si="24"/>
        <v>2.1929174692546978</v>
      </c>
      <c r="AS7" t="str">
        <f t="shared" si="25"/>
        <v>NO</v>
      </c>
      <c r="AT7" t="str">
        <f t="shared" si="26"/>
        <v>NO</v>
      </c>
      <c r="AU7" t="str">
        <f t="shared" si="27"/>
        <v>NO</v>
      </c>
      <c r="AV7" t="str">
        <f t="shared" si="28"/>
        <v>NO</v>
      </c>
      <c r="AW7" t="str">
        <f t="shared" si="29"/>
        <v>NO</v>
      </c>
      <c r="AX7" t="str">
        <f t="shared" si="30"/>
        <v>NO</v>
      </c>
    </row>
    <row r="8" spans="1:50" x14ac:dyDescent="0.25">
      <c r="A8" t="s">
        <v>56</v>
      </c>
      <c r="B8">
        <v>145</v>
      </c>
      <c r="C8">
        <v>149.35</v>
      </c>
      <c r="D8">
        <v>145</v>
      </c>
      <c r="E8">
        <v>148.55000000000001</v>
      </c>
      <c r="F8">
        <v>5.9000000000000057</v>
      </c>
      <c r="G8">
        <v>4.1359971959341078</v>
      </c>
      <c r="H8" s="1">
        <f t="shared" si="0"/>
        <v>2.4482758620689733</v>
      </c>
      <c r="I8" s="1">
        <f t="shared" si="1"/>
        <v>2.4482758620689733</v>
      </c>
      <c r="J8" s="1">
        <f t="shared" si="2"/>
        <v>0.53853921238639035</v>
      </c>
      <c r="K8" s="1">
        <f t="shared" si="3"/>
        <v>0</v>
      </c>
      <c r="L8" s="1" t="str">
        <f t="shared" si="4"/>
        <v>NO</v>
      </c>
      <c r="M8" t="str">
        <f t="shared" si="5"/>
        <v>NO</v>
      </c>
      <c r="N8" t="str">
        <f t="shared" si="6"/>
        <v>NO</v>
      </c>
      <c r="O8" s="1" t="str">
        <f t="shared" si="7"/>
        <v>NO</v>
      </c>
      <c r="P8" s="1" t="str">
        <f t="shared" si="8"/>
        <v>NO</v>
      </c>
      <c r="Q8" s="1" t="str">
        <f t="shared" si="9"/>
        <v>NO</v>
      </c>
      <c r="R8" s="1" t="str">
        <f t="shared" si="10"/>
        <v>NO</v>
      </c>
      <c r="S8">
        <v>142.5</v>
      </c>
      <c r="T8">
        <v>144.5</v>
      </c>
      <c r="U8">
        <v>139.9</v>
      </c>
      <c r="V8">
        <v>142.65</v>
      </c>
      <c r="W8">
        <v>1.5500000000000109</v>
      </c>
      <c r="X8">
        <v>1.0985116938341679</v>
      </c>
      <c r="Y8" s="1">
        <f t="shared" si="11"/>
        <v>0.10526315789474083</v>
      </c>
      <c r="Z8" s="1">
        <f t="shared" si="12"/>
        <v>0.10526315789474083</v>
      </c>
      <c r="AA8" s="1">
        <f t="shared" si="13"/>
        <v>1.2968804766911983</v>
      </c>
      <c r="AB8" s="1">
        <f t="shared" si="14"/>
        <v>1.8245614035087681</v>
      </c>
      <c r="AC8" s="1" t="str">
        <f t="shared" si="15"/>
        <v>NO</v>
      </c>
      <c r="AD8" s="1" t="str">
        <f t="shared" si="16"/>
        <v>NO</v>
      </c>
      <c r="AE8" s="1" t="str">
        <f t="shared" si="17"/>
        <v>NO</v>
      </c>
      <c r="AF8" s="1" t="str">
        <f t="shared" si="18"/>
        <v>NO</v>
      </c>
      <c r="AG8" s="1" t="str">
        <f t="shared" si="19"/>
        <v>NO</v>
      </c>
      <c r="AH8" s="1" t="str">
        <f t="shared" si="20"/>
        <v>NO</v>
      </c>
      <c r="AI8">
        <v>137</v>
      </c>
      <c r="AJ8">
        <v>141.75</v>
      </c>
      <c r="AK8">
        <v>135.25</v>
      </c>
      <c r="AL8">
        <v>141.1</v>
      </c>
      <c r="AM8">
        <v>5.7999999999999829</v>
      </c>
      <c r="AN8">
        <v>4.286770140428664</v>
      </c>
      <c r="AO8" s="1">
        <f t="shared" si="21"/>
        <v>2.992700729927003</v>
      </c>
      <c r="AP8" s="1">
        <f t="shared" si="22"/>
        <v>2.992700729927003</v>
      </c>
      <c r="AQ8" s="1">
        <f t="shared" si="23"/>
        <v>0.46066619418852284</v>
      </c>
      <c r="AR8" s="1">
        <f t="shared" si="24"/>
        <v>1.2773722627737227</v>
      </c>
      <c r="AS8" t="str">
        <f t="shared" si="25"/>
        <v>NO</v>
      </c>
      <c r="AT8" t="str">
        <f t="shared" si="26"/>
        <v>NO</v>
      </c>
      <c r="AU8" t="str">
        <f t="shared" si="27"/>
        <v>NO</v>
      </c>
      <c r="AV8" t="str">
        <f t="shared" si="28"/>
        <v>NO</v>
      </c>
      <c r="AW8" t="str">
        <f t="shared" si="29"/>
        <v>NO</v>
      </c>
      <c r="AX8" t="str">
        <f t="shared" si="30"/>
        <v>NO</v>
      </c>
    </row>
    <row r="9" spans="1:50" x14ac:dyDescent="0.25">
      <c r="A9" t="s">
        <v>57</v>
      </c>
      <c r="B9">
        <v>332.1</v>
      </c>
      <c r="C9">
        <v>339.7</v>
      </c>
      <c r="D9">
        <v>332.1</v>
      </c>
      <c r="E9">
        <v>336.05</v>
      </c>
      <c r="F9">
        <v>7.6000000000000227</v>
      </c>
      <c r="G9">
        <v>2.3138986147054421</v>
      </c>
      <c r="H9" s="1">
        <f t="shared" si="0"/>
        <v>1.1894007828967144</v>
      </c>
      <c r="I9" s="1">
        <f t="shared" si="1"/>
        <v>1.1894007828967144</v>
      </c>
      <c r="J9" s="1">
        <f t="shared" si="2"/>
        <v>1.0861478946585263</v>
      </c>
      <c r="K9" s="1">
        <f t="shared" si="3"/>
        <v>0</v>
      </c>
      <c r="L9" s="1" t="str">
        <f t="shared" si="4"/>
        <v>NO</v>
      </c>
      <c r="M9" t="str">
        <f t="shared" si="5"/>
        <v>NO</v>
      </c>
      <c r="N9" t="str">
        <f t="shared" si="6"/>
        <v>NO</v>
      </c>
      <c r="O9" s="1" t="str">
        <f t="shared" si="7"/>
        <v>NO</v>
      </c>
      <c r="P9" s="1" t="str">
        <f t="shared" si="8"/>
        <v>NO</v>
      </c>
      <c r="Q9" s="1" t="str">
        <f t="shared" si="9"/>
        <v>NO</v>
      </c>
      <c r="R9" s="1" t="str">
        <f t="shared" si="10"/>
        <v>NO</v>
      </c>
      <c r="S9">
        <v>328.5</v>
      </c>
      <c r="T9">
        <v>330.95</v>
      </c>
      <c r="U9">
        <v>326.10000000000002</v>
      </c>
      <c r="V9">
        <v>328.45</v>
      </c>
      <c r="W9">
        <v>1.399999999999977</v>
      </c>
      <c r="X9">
        <v>0.42806910258369579</v>
      </c>
      <c r="Y9" s="1">
        <f t="shared" si="11"/>
        <v>-1.5220700152210461E-2</v>
      </c>
      <c r="Z9" s="1">
        <f t="shared" si="12"/>
        <v>1.5220700152210461E-2</v>
      </c>
      <c r="AA9" s="1">
        <f t="shared" si="13"/>
        <v>0.74581430745813959</v>
      </c>
      <c r="AB9" s="1">
        <f t="shared" si="14"/>
        <v>0.71548180849443321</v>
      </c>
      <c r="AC9" s="1" t="str">
        <f t="shared" si="15"/>
        <v>NO</v>
      </c>
      <c r="AD9" s="1" t="str">
        <f t="shared" si="16"/>
        <v>NO</v>
      </c>
      <c r="AE9" s="1" t="str">
        <f t="shared" si="17"/>
        <v>NO</v>
      </c>
      <c r="AF9" s="1" t="str">
        <f t="shared" si="18"/>
        <v>NO</v>
      </c>
      <c r="AG9" s="1" t="str">
        <f t="shared" si="19"/>
        <v>NO</v>
      </c>
      <c r="AH9" s="1" t="str">
        <f t="shared" si="20"/>
        <v>NO</v>
      </c>
      <c r="AI9">
        <v>331</v>
      </c>
      <c r="AJ9">
        <v>331.45</v>
      </c>
      <c r="AK9">
        <v>325.8</v>
      </c>
      <c r="AL9">
        <v>327.05</v>
      </c>
      <c r="AM9">
        <v>-2.8499999999999659</v>
      </c>
      <c r="AN9">
        <v>-0.86389815095482458</v>
      </c>
      <c r="AO9" s="1">
        <f t="shared" si="21"/>
        <v>-1.1933534743202383</v>
      </c>
      <c r="AP9" s="1">
        <f t="shared" si="22"/>
        <v>1.1933534743202383</v>
      </c>
      <c r="AQ9" s="1">
        <f t="shared" si="23"/>
        <v>0.1359516616314165</v>
      </c>
      <c r="AR9" s="1">
        <f t="shared" si="24"/>
        <v>0.38220455587830604</v>
      </c>
      <c r="AS9" t="str">
        <f t="shared" si="25"/>
        <v>NO</v>
      </c>
      <c r="AT9" t="str">
        <f t="shared" si="26"/>
        <v>NO</v>
      </c>
      <c r="AU9" t="str">
        <f t="shared" si="27"/>
        <v>NO</v>
      </c>
      <c r="AV9" t="str">
        <f t="shared" si="28"/>
        <v>NO</v>
      </c>
      <c r="AW9" t="str">
        <f t="shared" si="29"/>
        <v>NO</v>
      </c>
      <c r="AX9" t="str">
        <f t="shared" si="30"/>
        <v>NO</v>
      </c>
    </row>
    <row r="10" spans="1:50" x14ac:dyDescent="0.25">
      <c r="A10" t="s">
        <v>58</v>
      </c>
      <c r="B10">
        <v>381.15</v>
      </c>
      <c r="C10">
        <v>411</v>
      </c>
      <c r="D10">
        <v>381.15</v>
      </c>
      <c r="E10">
        <v>403.7</v>
      </c>
      <c r="F10">
        <v>26.199999999999989</v>
      </c>
      <c r="G10">
        <v>6.9403973509933738</v>
      </c>
      <c r="H10" s="1">
        <f t="shared" si="0"/>
        <v>5.9163059163059195</v>
      </c>
      <c r="I10" s="1">
        <f t="shared" si="1"/>
        <v>5.9163059163059195</v>
      </c>
      <c r="J10" s="1">
        <f t="shared" si="2"/>
        <v>1.8082734703988139</v>
      </c>
      <c r="K10" s="1">
        <f t="shared" si="3"/>
        <v>0</v>
      </c>
      <c r="L10" s="1" t="str">
        <f t="shared" si="4"/>
        <v>NO</v>
      </c>
      <c r="M10" t="str">
        <f t="shared" si="5"/>
        <v>NO</v>
      </c>
      <c r="N10" t="str">
        <f t="shared" si="6"/>
        <v>NO</v>
      </c>
      <c r="O10" s="1" t="str">
        <f t="shared" si="7"/>
        <v>NO</v>
      </c>
      <c r="P10" s="1" t="str">
        <f t="shared" si="8"/>
        <v>NO</v>
      </c>
      <c r="Q10" s="1" t="str">
        <f t="shared" si="9"/>
        <v>NO</v>
      </c>
      <c r="R10" s="1" t="str">
        <f t="shared" si="10"/>
        <v>NO</v>
      </c>
      <c r="S10">
        <v>393.5</v>
      </c>
      <c r="T10">
        <v>393.5</v>
      </c>
      <c r="U10">
        <v>372</v>
      </c>
      <c r="V10">
        <v>377.5</v>
      </c>
      <c r="W10">
        <v>-12.55000000000001</v>
      </c>
      <c r="X10">
        <v>-3.2175362133059902</v>
      </c>
      <c r="Y10" s="1">
        <f t="shared" si="11"/>
        <v>-4.066073697585769</v>
      </c>
      <c r="Z10" s="1">
        <f t="shared" si="12"/>
        <v>4.066073697585769</v>
      </c>
      <c r="AA10" s="1">
        <f t="shared" si="13"/>
        <v>0</v>
      </c>
      <c r="AB10" s="1">
        <f t="shared" si="14"/>
        <v>1.4569536423841061</v>
      </c>
      <c r="AC10" s="1" t="str">
        <f t="shared" si="15"/>
        <v>NO</v>
      </c>
      <c r="AD10" s="1" t="str">
        <f t="shared" si="16"/>
        <v>NO</v>
      </c>
      <c r="AE10" s="1" t="str">
        <f t="shared" si="17"/>
        <v>NO</v>
      </c>
      <c r="AF10" s="1" t="str">
        <f t="shared" si="18"/>
        <v>NO</v>
      </c>
      <c r="AG10" s="1" t="str">
        <f t="shared" si="19"/>
        <v>NO</v>
      </c>
      <c r="AH10" s="1" t="str">
        <f t="shared" si="20"/>
        <v>NO</v>
      </c>
      <c r="AI10">
        <v>385</v>
      </c>
      <c r="AJ10">
        <v>394</v>
      </c>
      <c r="AK10">
        <v>383.05</v>
      </c>
      <c r="AL10">
        <v>390.05</v>
      </c>
      <c r="AM10">
        <v>10.75</v>
      </c>
      <c r="AN10">
        <v>2.8341682045873982</v>
      </c>
      <c r="AO10" s="1">
        <f t="shared" si="21"/>
        <v>1.3116883116883147</v>
      </c>
      <c r="AP10" s="1">
        <f t="shared" si="22"/>
        <v>1.3116883116883147</v>
      </c>
      <c r="AQ10" s="1">
        <f t="shared" si="23"/>
        <v>1.0126906806819609</v>
      </c>
      <c r="AR10" s="1">
        <f t="shared" si="24"/>
        <v>0.50649350649350355</v>
      </c>
      <c r="AS10" t="str">
        <f t="shared" si="25"/>
        <v>NO</v>
      </c>
      <c r="AT10" t="str">
        <f t="shared" si="26"/>
        <v>NO</v>
      </c>
      <c r="AU10" t="str">
        <f t="shared" si="27"/>
        <v>NO</v>
      </c>
      <c r="AV10" t="str">
        <f t="shared" si="28"/>
        <v>NO</v>
      </c>
      <c r="AW10" t="str">
        <f t="shared" si="29"/>
        <v>NO</v>
      </c>
      <c r="AX10" t="str">
        <f t="shared" si="30"/>
        <v>NO</v>
      </c>
    </row>
    <row r="11" spans="1:50" x14ac:dyDescent="0.25">
      <c r="A11" t="s">
        <v>59</v>
      </c>
      <c r="B11">
        <v>87</v>
      </c>
      <c r="C11">
        <v>91.75</v>
      </c>
      <c r="D11">
        <v>87</v>
      </c>
      <c r="E11">
        <v>90.6</v>
      </c>
      <c r="F11">
        <v>5.0999999999999943</v>
      </c>
      <c r="G11">
        <v>5.9649122807017481</v>
      </c>
      <c r="H11" s="1">
        <f t="shared" si="0"/>
        <v>4.1379310344827527</v>
      </c>
      <c r="I11" s="1">
        <f t="shared" si="1"/>
        <v>4.1379310344827527</v>
      </c>
      <c r="J11" s="1">
        <f t="shared" si="2"/>
        <v>1.2693156732891895</v>
      </c>
      <c r="K11" s="1">
        <f t="shared" si="3"/>
        <v>0</v>
      </c>
      <c r="L11" s="1" t="str">
        <f t="shared" si="4"/>
        <v>NO</v>
      </c>
      <c r="M11" t="str">
        <f t="shared" si="5"/>
        <v>NO</v>
      </c>
      <c r="N11" t="str">
        <f t="shared" si="6"/>
        <v>NO</v>
      </c>
      <c r="O11" s="1" t="str">
        <f t="shared" si="7"/>
        <v>NO</v>
      </c>
      <c r="P11" s="1" t="str">
        <f t="shared" si="8"/>
        <v>NO</v>
      </c>
      <c r="Q11" s="1" t="str">
        <f t="shared" si="9"/>
        <v>NO</v>
      </c>
      <c r="R11" s="1" t="str">
        <f t="shared" si="10"/>
        <v>NO</v>
      </c>
      <c r="S11">
        <v>86.9</v>
      </c>
      <c r="T11">
        <v>87.8</v>
      </c>
      <c r="U11">
        <v>84.85</v>
      </c>
      <c r="V11">
        <v>85.5</v>
      </c>
      <c r="W11">
        <v>-1.0499999999999969</v>
      </c>
      <c r="X11">
        <v>-1.2131715771230469</v>
      </c>
      <c r="Y11" s="1">
        <f t="shared" si="11"/>
        <v>-1.6110471806674402</v>
      </c>
      <c r="Z11" s="1">
        <f t="shared" si="12"/>
        <v>1.6110471806674402</v>
      </c>
      <c r="AA11" s="1">
        <f t="shared" si="13"/>
        <v>1.0356731875719118</v>
      </c>
      <c r="AB11" s="1">
        <f t="shared" si="14"/>
        <v>0.76023391812866159</v>
      </c>
      <c r="AC11" s="1" t="str">
        <f t="shared" si="15"/>
        <v>NO</v>
      </c>
      <c r="AD11" s="1" t="str">
        <f t="shared" si="16"/>
        <v>NO</v>
      </c>
      <c r="AE11" s="1" t="str">
        <f t="shared" si="17"/>
        <v>NO</v>
      </c>
      <c r="AF11" s="1" t="str">
        <f t="shared" si="18"/>
        <v>NO</v>
      </c>
      <c r="AG11" s="1" t="str">
        <f t="shared" si="19"/>
        <v>NO</v>
      </c>
      <c r="AH11" s="1" t="str">
        <f t="shared" si="20"/>
        <v>NO</v>
      </c>
      <c r="AI11">
        <v>85.9</v>
      </c>
      <c r="AJ11">
        <v>88.45</v>
      </c>
      <c r="AK11">
        <v>85.9</v>
      </c>
      <c r="AL11">
        <v>86.55</v>
      </c>
      <c r="AM11">
        <v>1.0499999999999969</v>
      </c>
      <c r="AN11">
        <v>1.228070175438593</v>
      </c>
      <c r="AO11" s="1">
        <f t="shared" si="21"/>
        <v>0.75669383003491442</v>
      </c>
      <c r="AP11" s="1">
        <f t="shared" si="22"/>
        <v>0.75669383003491442</v>
      </c>
      <c r="AQ11" s="1">
        <f t="shared" si="23"/>
        <v>2.1952628538417165</v>
      </c>
      <c r="AR11" s="1">
        <f t="shared" si="24"/>
        <v>0</v>
      </c>
      <c r="AS11" t="str">
        <f t="shared" si="25"/>
        <v>NO</v>
      </c>
      <c r="AT11" t="str">
        <f t="shared" si="26"/>
        <v>NO</v>
      </c>
      <c r="AU11" t="str">
        <f t="shared" si="27"/>
        <v>NO</v>
      </c>
      <c r="AV11" t="str">
        <f t="shared" si="28"/>
        <v>NO</v>
      </c>
      <c r="AW11" t="str">
        <f t="shared" si="29"/>
        <v>NO</v>
      </c>
      <c r="AX11" t="str">
        <f t="shared" si="30"/>
        <v>NO</v>
      </c>
    </row>
    <row r="12" spans="1:50" x14ac:dyDescent="0.25">
      <c r="A12" t="s">
        <v>60</v>
      </c>
      <c r="B12">
        <v>347.45</v>
      </c>
      <c r="C12">
        <v>361.65</v>
      </c>
      <c r="D12">
        <v>347.05</v>
      </c>
      <c r="E12">
        <v>357</v>
      </c>
      <c r="F12">
        <v>12.44999999999999</v>
      </c>
      <c r="G12">
        <v>3.6134087940792301</v>
      </c>
      <c r="H12" s="1">
        <f t="shared" si="0"/>
        <v>2.7485969204202076</v>
      </c>
      <c r="I12" s="1">
        <f t="shared" si="1"/>
        <v>2.7485969204202076</v>
      </c>
      <c r="J12" s="1">
        <f t="shared" si="2"/>
        <v>1.3025210084033549</v>
      </c>
      <c r="K12" s="1">
        <f t="shared" si="3"/>
        <v>0.11512447834220096</v>
      </c>
      <c r="L12" s="1" t="str">
        <f t="shared" si="4"/>
        <v>NO</v>
      </c>
      <c r="M12" t="str">
        <f t="shared" si="5"/>
        <v>NO</v>
      </c>
      <c r="N12" t="str">
        <f t="shared" si="6"/>
        <v>NO</v>
      </c>
      <c r="O12" s="1" t="str">
        <f t="shared" si="7"/>
        <v>NO</v>
      </c>
      <c r="P12" s="1" t="str">
        <f t="shared" si="8"/>
        <v>NO</v>
      </c>
      <c r="Q12" s="1" t="str">
        <f t="shared" si="9"/>
        <v>NO</v>
      </c>
      <c r="R12" s="1" t="str">
        <f t="shared" si="10"/>
        <v>NO</v>
      </c>
      <c r="S12">
        <v>343.5</v>
      </c>
      <c r="T12">
        <v>347.5</v>
      </c>
      <c r="U12">
        <v>341.95</v>
      </c>
      <c r="V12">
        <v>344.55</v>
      </c>
      <c r="W12">
        <v>1.600000000000023</v>
      </c>
      <c r="X12">
        <v>0.46654031199884027</v>
      </c>
      <c r="Y12" s="1">
        <f t="shared" si="11"/>
        <v>0.30567685589519983</v>
      </c>
      <c r="Z12" s="1">
        <f t="shared" si="12"/>
        <v>0.30567685589519983</v>
      </c>
      <c r="AA12" s="1">
        <f t="shared" si="13"/>
        <v>0.85618923233202404</v>
      </c>
      <c r="AB12" s="1">
        <f t="shared" si="14"/>
        <v>0.45123726346434107</v>
      </c>
      <c r="AC12" s="1" t="str">
        <f t="shared" si="15"/>
        <v>NO</v>
      </c>
      <c r="AD12" s="1" t="str">
        <f t="shared" si="16"/>
        <v>NO</v>
      </c>
      <c r="AE12" s="1" t="str">
        <f t="shared" si="17"/>
        <v>NO</v>
      </c>
      <c r="AF12" s="1" t="str">
        <f t="shared" si="18"/>
        <v>NO</v>
      </c>
      <c r="AG12" s="1" t="str">
        <f t="shared" si="19"/>
        <v>NO</v>
      </c>
      <c r="AH12" s="1" t="str">
        <f t="shared" si="20"/>
        <v>NO</v>
      </c>
      <c r="AI12">
        <v>343.7</v>
      </c>
      <c r="AJ12">
        <v>346.7</v>
      </c>
      <c r="AK12">
        <v>337.5</v>
      </c>
      <c r="AL12">
        <v>342.95</v>
      </c>
      <c r="AM12">
        <v>4.5999999999999659</v>
      </c>
      <c r="AN12">
        <v>1.359538938968514</v>
      </c>
      <c r="AO12" s="1">
        <f t="shared" si="21"/>
        <v>-0.21821355833575792</v>
      </c>
      <c r="AP12" s="1">
        <f t="shared" si="22"/>
        <v>0.21821355833575792</v>
      </c>
      <c r="AQ12" s="1">
        <f t="shared" si="23"/>
        <v>0.87285423334303169</v>
      </c>
      <c r="AR12" s="1">
        <f t="shared" si="24"/>
        <v>1.5891529377460238</v>
      </c>
      <c r="AS12" t="str">
        <f t="shared" si="25"/>
        <v>NO</v>
      </c>
      <c r="AT12" t="str">
        <f t="shared" si="26"/>
        <v>NO</v>
      </c>
      <c r="AU12" t="str">
        <f t="shared" si="27"/>
        <v>NO</v>
      </c>
      <c r="AV12" t="str">
        <f t="shared" si="28"/>
        <v>NO</v>
      </c>
      <c r="AW12" t="str">
        <f t="shared" si="29"/>
        <v>NO</v>
      </c>
      <c r="AX12" t="str">
        <f t="shared" si="30"/>
        <v>NO</v>
      </c>
    </row>
    <row r="13" spans="1:50" x14ac:dyDescent="0.25">
      <c r="A13" t="s">
        <v>61</v>
      </c>
      <c r="B13">
        <v>755</v>
      </c>
      <c r="C13">
        <v>801.8</v>
      </c>
      <c r="D13">
        <v>753.6</v>
      </c>
      <c r="E13">
        <v>795.6</v>
      </c>
      <c r="F13">
        <v>62.450000000000053</v>
      </c>
      <c r="G13">
        <v>8.5180386005592368</v>
      </c>
      <c r="H13" s="1">
        <f t="shared" si="0"/>
        <v>5.3774834437086128</v>
      </c>
      <c r="I13" s="1">
        <f t="shared" si="1"/>
        <v>5.3774834437086128</v>
      </c>
      <c r="J13" s="1">
        <f t="shared" si="2"/>
        <v>0.77928607340371192</v>
      </c>
      <c r="K13" s="1">
        <f t="shared" si="3"/>
        <v>0.18543046357615592</v>
      </c>
      <c r="L13" s="1" t="str">
        <f t="shared" si="4"/>
        <v>NO</v>
      </c>
      <c r="M13" t="str">
        <f t="shared" si="5"/>
        <v>NO</v>
      </c>
      <c r="N13" t="str">
        <f t="shared" si="6"/>
        <v>NO</v>
      </c>
      <c r="O13" s="1" t="str">
        <f t="shared" si="7"/>
        <v>NO</v>
      </c>
      <c r="P13" s="1" t="str">
        <f t="shared" si="8"/>
        <v>NO</v>
      </c>
      <c r="Q13" s="1" t="str">
        <f t="shared" si="9"/>
        <v>NO</v>
      </c>
      <c r="R13" s="1" t="str">
        <f t="shared" si="10"/>
        <v>NO</v>
      </c>
      <c r="S13">
        <v>757.85</v>
      </c>
      <c r="T13">
        <v>769.75</v>
      </c>
      <c r="U13">
        <v>727</v>
      </c>
      <c r="V13">
        <v>733.15</v>
      </c>
      <c r="W13">
        <v>-18.450000000000049</v>
      </c>
      <c r="X13">
        <v>-2.4547631718999532</v>
      </c>
      <c r="Y13" s="1">
        <f t="shared" si="11"/>
        <v>-3.2592201623012533</v>
      </c>
      <c r="Z13" s="1">
        <f t="shared" si="12"/>
        <v>3.2592201623012533</v>
      </c>
      <c r="AA13" s="1">
        <f t="shared" si="13"/>
        <v>1.5702315761694237</v>
      </c>
      <c r="AB13" s="1">
        <f t="shared" si="14"/>
        <v>0.83884607515514931</v>
      </c>
      <c r="AC13" s="1" t="str">
        <f t="shared" si="15"/>
        <v>NO</v>
      </c>
      <c r="AD13" s="1" t="str">
        <f t="shared" si="16"/>
        <v>NO</v>
      </c>
      <c r="AE13" s="1" t="str">
        <f t="shared" si="17"/>
        <v>NO</v>
      </c>
      <c r="AF13" s="1" t="str">
        <f t="shared" si="18"/>
        <v>NO</v>
      </c>
      <c r="AG13" s="1" t="str">
        <f t="shared" si="19"/>
        <v>NO</v>
      </c>
      <c r="AH13" s="1" t="str">
        <f t="shared" si="20"/>
        <v>NO</v>
      </c>
      <c r="AI13">
        <v>738.5</v>
      </c>
      <c r="AJ13">
        <v>755.7</v>
      </c>
      <c r="AK13">
        <v>736</v>
      </c>
      <c r="AL13">
        <v>751.6</v>
      </c>
      <c r="AM13">
        <v>20.850000000000019</v>
      </c>
      <c r="AN13">
        <v>2.853232979815262</v>
      </c>
      <c r="AO13" s="1">
        <f t="shared" si="21"/>
        <v>1.7738659444820615</v>
      </c>
      <c r="AP13" s="1">
        <f t="shared" si="22"/>
        <v>1.7738659444820615</v>
      </c>
      <c r="AQ13" s="1">
        <f t="shared" si="23"/>
        <v>0.54550292708888015</v>
      </c>
      <c r="AR13" s="1">
        <f t="shared" si="24"/>
        <v>0.33852403520649971</v>
      </c>
      <c r="AS13" t="str">
        <f t="shared" si="25"/>
        <v>NO</v>
      </c>
      <c r="AT13" t="str">
        <f t="shared" si="26"/>
        <v>NO</v>
      </c>
      <c r="AU13" t="str">
        <f t="shared" si="27"/>
        <v>NO</v>
      </c>
      <c r="AV13" t="str">
        <f t="shared" si="28"/>
        <v>NO</v>
      </c>
      <c r="AW13" t="str">
        <f t="shared" si="29"/>
        <v>NO</v>
      </c>
      <c r="AX13" t="str">
        <f t="shared" si="30"/>
        <v>NO</v>
      </c>
    </row>
    <row r="14" spans="1:50" x14ac:dyDescent="0.25">
      <c r="A14" t="s">
        <v>62</v>
      </c>
      <c r="B14">
        <v>107.3</v>
      </c>
      <c r="C14">
        <v>111.9</v>
      </c>
      <c r="D14">
        <v>107</v>
      </c>
      <c r="E14">
        <v>110.5</v>
      </c>
      <c r="F14">
        <v>4.2000000000000028</v>
      </c>
      <c r="G14">
        <v>3.9510818438381961</v>
      </c>
      <c r="H14" s="1">
        <f t="shared" si="0"/>
        <v>2.9822926374650538</v>
      </c>
      <c r="I14" s="1">
        <f t="shared" si="1"/>
        <v>2.9822926374650538</v>
      </c>
      <c r="J14" s="1">
        <f t="shared" si="2"/>
        <v>1.2669683257918605</v>
      </c>
      <c r="K14" s="1">
        <f t="shared" si="3"/>
        <v>0.27958993476234595</v>
      </c>
      <c r="L14" s="1" t="str">
        <f t="shared" si="4"/>
        <v>NO</v>
      </c>
      <c r="M14" t="str">
        <f t="shared" si="5"/>
        <v>NO</v>
      </c>
      <c r="N14" t="str">
        <f t="shared" si="6"/>
        <v>NO</v>
      </c>
      <c r="O14" s="1" t="str">
        <f t="shared" si="7"/>
        <v>NO</v>
      </c>
      <c r="P14" s="1" t="str">
        <f t="shared" si="8"/>
        <v>NO</v>
      </c>
      <c r="Q14" s="1" t="str">
        <f t="shared" si="9"/>
        <v>NO</v>
      </c>
      <c r="R14" s="1" t="str">
        <f t="shared" si="10"/>
        <v>NO</v>
      </c>
      <c r="S14">
        <v>108.35</v>
      </c>
      <c r="T14">
        <v>108.7</v>
      </c>
      <c r="U14">
        <v>105.5</v>
      </c>
      <c r="V14">
        <v>106.3</v>
      </c>
      <c r="W14">
        <v>-1.5</v>
      </c>
      <c r="X14">
        <v>-1.3914656771799629</v>
      </c>
      <c r="Y14" s="1">
        <f t="shared" si="11"/>
        <v>-1.8920166128287932</v>
      </c>
      <c r="Z14" s="1">
        <f t="shared" si="12"/>
        <v>1.8920166128287932</v>
      </c>
      <c r="AA14" s="1">
        <f t="shared" si="13"/>
        <v>0.32302722658053395</v>
      </c>
      <c r="AB14" s="1">
        <f t="shared" si="14"/>
        <v>0.752587017873939</v>
      </c>
      <c r="AC14" s="1" t="str">
        <f t="shared" si="15"/>
        <v>NO</v>
      </c>
      <c r="AD14" s="1" t="str">
        <f t="shared" si="16"/>
        <v>NO</v>
      </c>
      <c r="AE14" s="1" t="str">
        <f t="shared" si="17"/>
        <v>NO</v>
      </c>
      <c r="AF14" s="1" t="str">
        <f t="shared" si="18"/>
        <v>NO</v>
      </c>
      <c r="AG14" s="1" t="str">
        <f t="shared" si="19"/>
        <v>NO</v>
      </c>
      <c r="AH14" s="1" t="str">
        <f t="shared" si="20"/>
        <v>NO</v>
      </c>
      <c r="AI14">
        <v>104.4</v>
      </c>
      <c r="AJ14">
        <v>108.7</v>
      </c>
      <c r="AK14">
        <v>104.4</v>
      </c>
      <c r="AL14">
        <v>107.8</v>
      </c>
      <c r="AM14">
        <v>3.399999999999991</v>
      </c>
      <c r="AN14">
        <v>3.2567049808429029</v>
      </c>
      <c r="AO14" s="1">
        <f t="shared" si="21"/>
        <v>3.2567049808429034</v>
      </c>
      <c r="AP14" s="1">
        <f t="shared" si="22"/>
        <v>3.2567049808429034</v>
      </c>
      <c r="AQ14" s="1">
        <f t="shared" si="23"/>
        <v>0.83487940630798307</v>
      </c>
      <c r="AR14" s="1">
        <f t="shared" si="24"/>
        <v>0</v>
      </c>
      <c r="AS14" t="str">
        <f t="shared" si="25"/>
        <v>NO</v>
      </c>
      <c r="AT14" t="str">
        <f t="shared" si="26"/>
        <v>NO</v>
      </c>
      <c r="AU14" t="str">
        <f t="shared" si="27"/>
        <v>NO</v>
      </c>
      <c r="AV14" t="str">
        <f t="shared" si="28"/>
        <v>NO</v>
      </c>
      <c r="AW14" t="str">
        <f t="shared" si="29"/>
        <v>NO</v>
      </c>
      <c r="AX14" t="str">
        <f t="shared" si="30"/>
        <v>NO</v>
      </c>
    </row>
    <row r="15" spans="1:50" x14ac:dyDescent="0.25">
      <c r="A15" t="s">
        <v>63</v>
      </c>
      <c r="B15">
        <v>377.9</v>
      </c>
      <c r="C15">
        <v>385</v>
      </c>
      <c r="D15">
        <v>371.3</v>
      </c>
      <c r="E15">
        <v>378.8</v>
      </c>
      <c r="F15">
        <v>10.80000000000001</v>
      </c>
      <c r="G15">
        <v>2.934782608695655</v>
      </c>
      <c r="H15" s="1">
        <f t="shared" si="0"/>
        <v>0.23815824292141682</v>
      </c>
      <c r="I15" s="1">
        <f t="shared" si="1"/>
        <v>0.23815824292141682</v>
      </c>
      <c r="J15" s="1">
        <f t="shared" si="2"/>
        <v>1.6367476240760266</v>
      </c>
      <c r="K15" s="1">
        <f t="shared" si="3"/>
        <v>1.7464937814236481</v>
      </c>
      <c r="L15" s="1" t="str">
        <f t="shared" si="4"/>
        <v>NO</v>
      </c>
      <c r="M15" t="str">
        <f t="shared" si="5"/>
        <v>NO</v>
      </c>
      <c r="N15" t="str">
        <f t="shared" si="6"/>
        <v>NO</v>
      </c>
      <c r="O15" s="1" t="str">
        <f t="shared" si="7"/>
        <v>NO</v>
      </c>
      <c r="P15" s="1" t="str">
        <f t="shared" si="8"/>
        <v>YES</v>
      </c>
      <c r="Q15" s="1" t="str">
        <f t="shared" si="9"/>
        <v>NO</v>
      </c>
      <c r="R15" s="1" t="str">
        <f t="shared" si="10"/>
        <v>NO</v>
      </c>
      <c r="S15">
        <v>375</v>
      </c>
      <c r="T15">
        <v>375</v>
      </c>
      <c r="U15">
        <v>367.05</v>
      </c>
      <c r="V15">
        <v>368</v>
      </c>
      <c r="W15">
        <v>-4.8000000000000114</v>
      </c>
      <c r="X15">
        <v>-1.287553648068672</v>
      </c>
      <c r="Y15" s="1">
        <f t="shared" si="11"/>
        <v>-1.8666666666666669</v>
      </c>
      <c r="Z15" s="1">
        <f t="shared" si="12"/>
        <v>1.8666666666666669</v>
      </c>
      <c r="AA15" s="1">
        <f t="shared" si="13"/>
        <v>0</v>
      </c>
      <c r="AB15" s="1">
        <f t="shared" si="14"/>
        <v>0.25815217391304041</v>
      </c>
      <c r="AC15" s="1" t="str">
        <f t="shared" si="15"/>
        <v>NO</v>
      </c>
      <c r="AD15" s="1" t="str">
        <f t="shared" si="16"/>
        <v>NO</v>
      </c>
      <c r="AE15" s="1" t="str">
        <f t="shared" si="17"/>
        <v>NO</v>
      </c>
      <c r="AF15" s="1" t="str">
        <f t="shared" si="18"/>
        <v>NO</v>
      </c>
      <c r="AG15" s="1" t="str">
        <f t="shared" si="19"/>
        <v>NO</v>
      </c>
      <c r="AH15" s="1" t="str">
        <f t="shared" si="20"/>
        <v>NO</v>
      </c>
      <c r="AI15">
        <v>386</v>
      </c>
      <c r="AJ15">
        <v>386</v>
      </c>
      <c r="AK15">
        <v>365.05</v>
      </c>
      <c r="AL15">
        <v>372.8</v>
      </c>
      <c r="AM15">
        <v>23.699999999999989</v>
      </c>
      <c r="AN15">
        <v>6.7888857061014001</v>
      </c>
      <c r="AO15" s="1">
        <f t="shared" si="21"/>
        <v>-3.4196891191709815</v>
      </c>
      <c r="AP15" s="1">
        <f t="shared" si="22"/>
        <v>3.4196891191709815</v>
      </c>
      <c r="AQ15" s="1">
        <f t="shared" si="23"/>
        <v>0</v>
      </c>
      <c r="AR15" s="1">
        <f t="shared" si="24"/>
        <v>2.078862660944206</v>
      </c>
      <c r="AS15" t="str">
        <f t="shared" si="25"/>
        <v>NO</v>
      </c>
      <c r="AT15" t="str">
        <f t="shared" si="26"/>
        <v>NO</v>
      </c>
      <c r="AU15" t="str">
        <f t="shared" si="27"/>
        <v>NO</v>
      </c>
      <c r="AV15" t="str">
        <f t="shared" si="28"/>
        <v>NO</v>
      </c>
      <c r="AW15" t="str">
        <f t="shared" si="29"/>
        <v>NO</v>
      </c>
      <c r="AX15" t="str">
        <f t="shared" si="30"/>
        <v>NO</v>
      </c>
    </row>
    <row r="16" spans="1:50" x14ac:dyDescent="0.25">
      <c r="A16" t="s">
        <v>64</v>
      </c>
      <c r="B16">
        <v>9325</v>
      </c>
      <c r="C16">
        <v>10289.5</v>
      </c>
      <c r="D16">
        <v>9325</v>
      </c>
      <c r="E16">
        <v>9822.9</v>
      </c>
      <c r="F16">
        <v>582.89999999999964</v>
      </c>
      <c r="G16">
        <v>6.3084415584415554</v>
      </c>
      <c r="H16" s="1">
        <f t="shared" si="0"/>
        <v>5.3394101876675562</v>
      </c>
      <c r="I16" s="1">
        <f t="shared" si="1"/>
        <v>5.3394101876675562</v>
      </c>
      <c r="J16" s="1">
        <f t="shared" si="2"/>
        <v>4.7501247085891176</v>
      </c>
      <c r="K16" s="1">
        <f t="shared" si="3"/>
        <v>0</v>
      </c>
      <c r="L16" s="1" t="str">
        <f t="shared" si="4"/>
        <v>NO</v>
      </c>
      <c r="M16" t="str">
        <f t="shared" si="5"/>
        <v>NO</v>
      </c>
      <c r="N16" t="str">
        <f t="shared" si="6"/>
        <v>NO</v>
      </c>
      <c r="O16" s="1" t="str">
        <f t="shared" si="7"/>
        <v>NO</v>
      </c>
      <c r="P16" s="1" t="str">
        <f t="shared" si="8"/>
        <v>NO</v>
      </c>
      <c r="Q16" s="1" t="str">
        <f t="shared" si="9"/>
        <v>NO</v>
      </c>
      <c r="R16" s="1" t="str">
        <f t="shared" si="10"/>
        <v>NO</v>
      </c>
      <c r="S16">
        <v>9425</v>
      </c>
      <c r="T16">
        <v>9480</v>
      </c>
      <c r="U16">
        <v>9190</v>
      </c>
      <c r="V16">
        <v>9240</v>
      </c>
      <c r="W16">
        <v>-189.2000000000007</v>
      </c>
      <c r="X16">
        <v>-2.00653289780682</v>
      </c>
      <c r="Y16" s="1">
        <f t="shared" si="11"/>
        <v>-1.9628647214854114</v>
      </c>
      <c r="Z16" s="1">
        <f t="shared" si="12"/>
        <v>1.9628647214854114</v>
      </c>
      <c r="AA16" s="1">
        <f t="shared" si="13"/>
        <v>0.58355437665782495</v>
      </c>
      <c r="AB16" s="1">
        <f t="shared" si="14"/>
        <v>0.54112554112554112</v>
      </c>
      <c r="AC16" s="1" t="str">
        <f t="shared" si="15"/>
        <v>NO</v>
      </c>
      <c r="AD16" s="1" t="str">
        <f t="shared" si="16"/>
        <v>NO</v>
      </c>
      <c r="AE16" s="1" t="str">
        <f t="shared" si="17"/>
        <v>NO</v>
      </c>
      <c r="AF16" s="1" t="str">
        <f t="shared" si="18"/>
        <v>NO</v>
      </c>
      <c r="AG16" s="1" t="str">
        <f t="shared" si="19"/>
        <v>NO</v>
      </c>
      <c r="AH16" s="1" t="str">
        <f t="shared" si="20"/>
        <v>NO</v>
      </c>
      <c r="AI16">
        <v>9340</v>
      </c>
      <c r="AJ16">
        <v>9485.1</v>
      </c>
      <c r="AK16">
        <v>9340</v>
      </c>
      <c r="AL16">
        <v>9429.2000000000007</v>
      </c>
      <c r="AM16">
        <v>137.40000000000151</v>
      </c>
      <c r="AN16">
        <v>1.4787231752728369</v>
      </c>
      <c r="AO16" s="1">
        <f t="shared" si="21"/>
        <v>0.95503211991435477</v>
      </c>
      <c r="AP16" s="1">
        <f t="shared" si="22"/>
        <v>0.95503211991435477</v>
      </c>
      <c r="AQ16" s="1">
        <f t="shared" si="23"/>
        <v>0.59283926526109998</v>
      </c>
      <c r="AR16" s="1">
        <f t="shared" si="24"/>
        <v>0</v>
      </c>
      <c r="AS16" t="str">
        <f t="shared" si="25"/>
        <v>NO</v>
      </c>
      <c r="AT16" t="str">
        <f t="shared" si="26"/>
        <v>NO</v>
      </c>
      <c r="AU16" t="str">
        <f t="shared" si="27"/>
        <v>NO</v>
      </c>
      <c r="AV16" t="str">
        <f t="shared" si="28"/>
        <v>NO</v>
      </c>
      <c r="AW16" t="str">
        <f t="shared" si="29"/>
        <v>NO</v>
      </c>
      <c r="AX16" t="str">
        <f t="shared" si="30"/>
        <v>NO</v>
      </c>
    </row>
    <row r="17" spans="1:50" x14ac:dyDescent="0.25">
      <c r="A17" t="s">
        <v>65</v>
      </c>
      <c r="B17">
        <v>914</v>
      </c>
      <c r="C17">
        <v>962</v>
      </c>
      <c r="D17">
        <v>910.2</v>
      </c>
      <c r="E17">
        <v>940.2</v>
      </c>
      <c r="F17">
        <v>32.300000000000068</v>
      </c>
      <c r="G17">
        <v>3.557660535301252</v>
      </c>
      <c r="H17" s="1">
        <f t="shared" si="0"/>
        <v>2.8665207877461758</v>
      </c>
      <c r="I17" s="1">
        <f t="shared" si="1"/>
        <v>2.8665207877461758</v>
      </c>
      <c r="J17" s="1">
        <f t="shared" si="2"/>
        <v>2.3186556051903802</v>
      </c>
      <c r="K17" s="1">
        <f t="shared" si="3"/>
        <v>0.41575492341356179</v>
      </c>
      <c r="L17" s="1" t="str">
        <f t="shared" si="4"/>
        <v>NO</v>
      </c>
      <c r="M17" t="str">
        <f t="shared" si="5"/>
        <v>NO</v>
      </c>
      <c r="N17" t="str">
        <f t="shared" si="6"/>
        <v>NO</v>
      </c>
      <c r="O17" s="1" t="str">
        <f t="shared" si="7"/>
        <v>NO</v>
      </c>
      <c r="P17" s="1" t="str">
        <f t="shared" si="8"/>
        <v>NO</v>
      </c>
      <c r="Q17" s="1" t="str">
        <f t="shared" si="9"/>
        <v>NO</v>
      </c>
      <c r="R17" s="1" t="str">
        <f t="shared" si="10"/>
        <v>NO</v>
      </c>
      <c r="S17">
        <v>917.6</v>
      </c>
      <c r="T17">
        <v>918.6</v>
      </c>
      <c r="U17">
        <v>905.1</v>
      </c>
      <c r="V17">
        <v>907.9</v>
      </c>
      <c r="W17">
        <v>-5.3500000000000227</v>
      </c>
      <c r="X17">
        <v>-0.58581987407610425</v>
      </c>
      <c r="Y17" s="1">
        <f t="shared" si="11"/>
        <v>-1.0571054925893684</v>
      </c>
      <c r="Z17" s="1">
        <f t="shared" si="12"/>
        <v>1.0571054925893684</v>
      </c>
      <c r="AA17" s="1">
        <f t="shared" si="13"/>
        <v>0.1089799476896251</v>
      </c>
      <c r="AB17" s="1">
        <f t="shared" si="14"/>
        <v>0.30840400925211525</v>
      </c>
      <c r="AC17" s="1" t="str">
        <f t="shared" si="15"/>
        <v>NO</v>
      </c>
      <c r="AD17" s="1" t="str">
        <f t="shared" si="16"/>
        <v>NO</v>
      </c>
      <c r="AE17" s="1" t="str">
        <f t="shared" si="17"/>
        <v>NO</v>
      </c>
      <c r="AF17" s="1" t="str">
        <f t="shared" si="18"/>
        <v>NO</v>
      </c>
      <c r="AG17" s="1" t="str">
        <f t="shared" si="19"/>
        <v>NO</v>
      </c>
      <c r="AH17" s="1" t="str">
        <f t="shared" si="20"/>
        <v>NO</v>
      </c>
      <c r="AI17">
        <v>917.95</v>
      </c>
      <c r="AJ17">
        <v>924.75</v>
      </c>
      <c r="AK17">
        <v>910</v>
      </c>
      <c r="AL17">
        <v>913.25</v>
      </c>
      <c r="AM17">
        <v>2.549999999999955</v>
      </c>
      <c r="AN17">
        <v>0.28000439222575541</v>
      </c>
      <c r="AO17" s="1">
        <f t="shared" si="21"/>
        <v>-0.51201045808595735</v>
      </c>
      <c r="AP17" s="1">
        <f t="shared" si="22"/>
        <v>0.51201045808595735</v>
      </c>
      <c r="AQ17" s="1">
        <f t="shared" si="23"/>
        <v>0.74078108829456446</v>
      </c>
      <c r="AR17" s="1">
        <f t="shared" si="24"/>
        <v>0.35587188612099641</v>
      </c>
      <c r="AS17" t="str">
        <f t="shared" si="25"/>
        <v>NO</v>
      </c>
      <c r="AT17" t="str">
        <f t="shared" si="26"/>
        <v>NO</v>
      </c>
      <c r="AU17" t="str">
        <f t="shared" si="27"/>
        <v>NO</v>
      </c>
      <c r="AV17" t="str">
        <f t="shared" si="28"/>
        <v>NO</v>
      </c>
      <c r="AW17" t="str">
        <f t="shared" si="29"/>
        <v>NO</v>
      </c>
      <c r="AX17" t="str">
        <f t="shared" si="30"/>
        <v>NO</v>
      </c>
    </row>
    <row r="18" spans="1:50" x14ac:dyDescent="0.25">
      <c r="A18" t="s">
        <v>66</v>
      </c>
      <c r="B18">
        <v>353</v>
      </c>
      <c r="C18">
        <v>375</v>
      </c>
      <c r="D18">
        <v>351.6</v>
      </c>
      <c r="E18">
        <v>371.4</v>
      </c>
      <c r="F18">
        <v>27.099999999999969</v>
      </c>
      <c r="G18">
        <v>7.871042695323835</v>
      </c>
      <c r="H18" s="1">
        <f t="shared" si="0"/>
        <v>5.2124645892351209</v>
      </c>
      <c r="I18" s="1">
        <f t="shared" si="1"/>
        <v>5.2124645892351209</v>
      </c>
      <c r="J18" s="1">
        <f t="shared" si="2"/>
        <v>0.96930533117932771</v>
      </c>
      <c r="K18" s="1">
        <f t="shared" si="3"/>
        <v>0.39660056657223147</v>
      </c>
      <c r="L18" s="1" t="str">
        <f t="shared" si="4"/>
        <v>NO</v>
      </c>
      <c r="M18" t="str">
        <f t="shared" si="5"/>
        <v>NO</v>
      </c>
      <c r="N18" t="str">
        <f t="shared" si="6"/>
        <v>NO</v>
      </c>
      <c r="O18" s="1" t="str">
        <f t="shared" si="7"/>
        <v>NO</v>
      </c>
      <c r="P18" s="1" t="str">
        <f t="shared" si="8"/>
        <v>NO</v>
      </c>
      <c r="Q18" s="1" t="str">
        <f t="shared" si="9"/>
        <v>NO</v>
      </c>
      <c r="R18" s="1" t="str">
        <f t="shared" si="10"/>
        <v>NO</v>
      </c>
      <c r="S18">
        <v>365</v>
      </c>
      <c r="T18">
        <v>372.85</v>
      </c>
      <c r="U18">
        <v>341.35</v>
      </c>
      <c r="V18">
        <v>344.3</v>
      </c>
      <c r="W18">
        <v>-16.949999999999989</v>
      </c>
      <c r="X18">
        <v>-4.6920415224913459</v>
      </c>
      <c r="Y18" s="1">
        <f t="shared" si="11"/>
        <v>-5.6712328767123257</v>
      </c>
      <c r="Z18" s="1">
        <f t="shared" si="12"/>
        <v>5.6712328767123257</v>
      </c>
      <c r="AA18" s="1">
        <f t="shared" si="13"/>
        <v>2.1506849315068557</v>
      </c>
      <c r="AB18" s="1">
        <f t="shared" si="14"/>
        <v>0.85681092070868103</v>
      </c>
      <c r="AC18" s="1" t="str">
        <f t="shared" si="15"/>
        <v>NO</v>
      </c>
      <c r="AD18" s="1" t="str">
        <f t="shared" si="16"/>
        <v>NO</v>
      </c>
      <c r="AE18" s="1" t="str">
        <f t="shared" si="17"/>
        <v>NO</v>
      </c>
      <c r="AF18" s="1" t="str">
        <f t="shared" si="18"/>
        <v>NO</v>
      </c>
      <c r="AG18" s="1" t="str">
        <f t="shared" si="19"/>
        <v>NO</v>
      </c>
      <c r="AH18" s="1" t="str">
        <f t="shared" si="20"/>
        <v>NO</v>
      </c>
      <c r="AI18">
        <v>367.95</v>
      </c>
      <c r="AJ18">
        <v>383.9</v>
      </c>
      <c r="AK18">
        <v>358</v>
      </c>
      <c r="AL18">
        <v>361.25</v>
      </c>
      <c r="AM18">
        <v>-3.6999999999999891</v>
      </c>
      <c r="AN18">
        <v>-1.013837511987941</v>
      </c>
      <c r="AO18" s="1">
        <f t="shared" si="21"/>
        <v>-1.8208995787471094</v>
      </c>
      <c r="AP18" s="1">
        <f t="shared" si="22"/>
        <v>1.8208995787471094</v>
      </c>
      <c r="AQ18" s="1">
        <f t="shared" si="23"/>
        <v>4.3348281016442423</v>
      </c>
      <c r="AR18" s="1">
        <f t="shared" si="24"/>
        <v>0.89965397923875445</v>
      </c>
      <c r="AS18" t="str">
        <f t="shared" si="25"/>
        <v>NO</v>
      </c>
      <c r="AT18" t="str">
        <f t="shared" si="26"/>
        <v>NO</v>
      </c>
      <c r="AU18" t="str">
        <f t="shared" si="27"/>
        <v>NO</v>
      </c>
      <c r="AV18" t="str">
        <f t="shared" si="28"/>
        <v>NO</v>
      </c>
      <c r="AW18" t="str">
        <f t="shared" si="29"/>
        <v>NO</v>
      </c>
      <c r="AX18" t="str">
        <f t="shared" si="30"/>
        <v>NO</v>
      </c>
    </row>
    <row r="19" spans="1:50" x14ac:dyDescent="0.25">
      <c r="A19" t="s">
        <v>67</v>
      </c>
      <c r="B19">
        <v>188</v>
      </c>
      <c r="C19">
        <v>192.8</v>
      </c>
      <c r="D19">
        <v>185.7</v>
      </c>
      <c r="E19">
        <v>186.85</v>
      </c>
      <c r="F19">
        <v>4.1500000000000057</v>
      </c>
      <c r="G19">
        <v>2.271483305966068</v>
      </c>
      <c r="H19" s="1">
        <f t="shared" si="0"/>
        <v>-0.61170212765957754</v>
      </c>
      <c r="I19" s="1">
        <f t="shared" si="1"/>
        <v>0.61170212765957754</v>
      </c>
      <c r="J19" s="1">
        <f t="shared" si="2"/>
        <v>2.553191489361708</v>
      </c>
      <c r="K19" s="1">
        <f t="shared" si="3"/>
        <v>0.61546695210061853</v>
      </c>
      <c r="L19" s="1" t="str">
        <f t="shared" si="4"/>
        <v>NO</v>
      </c>
      <c r="M19" t="str">
        <f t="shared" si="5"/>
        <v>NO</v>
      </c>
      <c r="N19" t="str">
        <f t="shared" si="6"/>
        <v>NO</v>
      </c>
      <c r="O19" s="1" t="str">
        <f t="shared" si="7"/>
        <v>YES</v>
      </c>
      <c r="P19" s="1" t="str">
        <f t="shared" si="8"/>
        <v>NO</v>
      </c>
      <c r="Q19" s="1" t="str">
        <f t="shared" si="9"/>
        <v>NO</v>
      </c>
      <c r="R19" s="1" t="str">
        <f t="shared" si="10"/>
        <v>NO</v>
      </c>
      <c r="S19">
        <v>180</v>
      </c>
      <c r="T19">
        <v>187.95</v>
      </c>
      <c r="U19">
        <v>177.5</v>
      </c>
      <c r="V19">
        <v>182.7</v>
      </c>
      <c r="W19">
        <v>3.0499999999999829</v>
      </c>
      <c r="X19">
        <v>1.6977456164764719</v>
      </c>
      <c r="Y19" s="1">
        <f t="shared" si="11"/>
        <v>1.4999999999999938</v>
      </c>
      <c r="Z19" s="1">
        <f t="shared" si="12"/>
        <v>1.4999999999999938</v>
      </c>
      <c r="AA19" s="1">
        <f t="shared" si="13"/>
        <v>2.8735632183908049</v>
      </c>
      <c r="AB19" s="1">
        <f t="shared" si="14"/>
        <v>1.3888888888888888</v>
      </c>
      <c r="AC19" s="1" t="str">
        <f t="shared" si="15"/>
        <v>NO</v>
      </c>
      <c r="AD19" s="1" t="str">
        <f t="shared" si="16"/>
        <v>NO</v>
      </c>
      <c r="AE19" s="1" t="str">
        <f t="shared" si="17"/>
        <v>NO</v>
      </c>
      <c r="AF19" s="1" t="str">
        <f t="shared" si="18"/>
        <v>NO</v>
      </c>
      <c r="AG19" s="1" t="str">
        <f t="shared" si="19"/>
        <v>NO</v>
      </c>
      <c r="AH19" s="1" t="str">
        <f t="shared" si="20"/>
        <v>NO</v>
      </c>
      <c r="AI19">
        <v>177.8</v>
      </c>
      <c r="AJ19">
        <v>181.5</v>
      </c>
      <c r="AK19">
        <v>177</v>
      </c>
      <c r="AL19">
        <v>179.65</v>
      </c>
      <c r="AM19">
        <v>3.4500000000000171</v>
      </c>
      <c r="AN19">
        <v>1.958002270147569</v>
      </c>
      <c r="AO19" s="1">
        <f t="shared" si="21"/>
        <v>1.0404949381327302</v>
      </c>
      <c r="AP19" s="1">
        <f t="shared" si="22"/>
        <v>1.0404949381327302</v>
      </c>
      <c r="AQ19" s="1">
        <f t="shared" si="23"/>
        <v>1.0297801280267154</v>
      </c>
      <c r="AR19" s="1">
        <f t="shared" si="24"/>
        <v>0.44994375703037759</v>
      </c>
      <c r="AS19" t="str">
        <f t="shared" si="25"/>
        <v>NO</v>
      </c>
      <c r="AT19" t="str">
        <f t="shared" si="26"/>
        <v>NO</v>
      </c>
      <c r="AU19" t="str">
        <f t="shared" si="27"/>
        <v>NO</v>
      </c>
      <c r="AV19" t="str">
        <f t="shared" si="28"/>
        <v>NO</v>
      </c>
      <c r="AW19" t="str">
        <f t="shared" si="29"/>
        <v>NO</v>
      </c>
      <c r="AX19" t="str">
        <f t="shared" si="30"/>
        <v>NO</v>
      </c>
    </row>
    <row r="20" spans="1:50" x14ac:dyDescent="0.25">
      <c r="A20" t="s">
        <v>68</v>
      </c>
      <c r="B20">
        <v>38</v>
      </c>
      <c r="C20">
        <v>38.25</v>
      </c>
      <c r="D20">
        <v>36.5</v>
      </c>
      <c r="E20">
        <v>37.15</v>
      </c>
      <c r="F20">
        <v>-0.25</v>
      </c>
      <c r="G20">
        <v>-0.66844919786096257</v>
      </c>
      <c r="H20" s="1">
        <f t="shared" si="0"/>
        <v>-2.2368421052631615</v>
      </c>
      <c r="I20" s="1">
        <f t="shared" si="1"/>
        <v>2.2368421052631615</v>
      </c>
      <c r="J20" s="1">
        <f t="shared" si="2"/>
        <v>0.6578947368421052</v>
      </c>
      <c r="K20" s="1">
        <f t="shared" si="3"/>
        <v>1.7496635262449494</v>
      </c>
      <c r="L20" s="1" t="str">
        <f t="shared" si="4"/>
        <v>NO</v>
      </c>
      <c r="M20" t="str">
        <f t="shared" si="5"/>
        <v>NO</v>
      </c>
      <c r="N20" t="str">
        <f t="shared" si="6"/>
        <v>NO</v>
      </c>
      <c r="O20" s="1" t="str">
        <f t="shared" si="7"/>
        <v>NO</v>
      </c>
      <c r="P20" s="1" t="str">
        <f t="shared" si="8"/>
        <v>NO</v>
      </c>
      <c r="Q20" s="1" t="str">
        <f t="shared" si="9"/>
        <v>NO</v>
      </c>
      <c r="R20" s="1" t="str">
        <f t="shared" si="10"/>
        <v>NO</v>
      </c>
      <c r="S20">
        <v>37.9</v>
      </c>
      <c r="T20">
        <v>38</v>
      </c>
      <c r="U20">
        <v>37.1</v>
      </c>
      <c r="V20">
        <v>37.4</v>
      </c>
      <c r="W20">
        <v>2.100000000000001</v>
      </c>
      <c r="X20">
        <v>5.9490084985835736</v>
      </c>
      <c r="Y20" s="1">
        <f t="shared" si="11"/>
        <v>-1.3192612137203166</v>
      </c>
      <c r="Z20" s="1">
        <f t="shared" si="12"/>
        <v>1.3192612137203166</v>
      </c>
      <c r="AA20" s="1">
        <f t="shared" si="13"/>
        <v>0.2638522427440671</v>
      </c>
      <c r="AB20" s="1">
        <f t="shared" si="14"/>
        <v>0.80213903743314752</v>
      </c>
      <c r="AC20" s="1" t="str">
        <f t="shared" si="15"/>
        <v>NO</v>
      </c>
      <c r="AD20" s="1" t="str">
        <f t="shared" si="16"/>
        <v>NO</v>
      </c>
      <c r="AE20" s="1" t="str">
        <f t="shared" si="17"/>
        <v>NO</v>
      </c>
      <c r="AF20" s="1" t="str">
        <f t="shared" si="18"/>
        <v>NO</v>
      </c>
      <c r="AG20" s="1" t="str">
        <f t="shared" si="19"/>
        <v>NO</v>
      </c>
      <c r="AH20" s="1" t="str">
        <f t="shared" si="20"/>
        <v>NO</v>
      </c>
      <c r="AI20">
        <v>34.9</v>
      </c>
      <c r="AJ20">
        <v>35.9</v>
      </c>
      <c r="AK20">
        <v>34.85</v>
      </c>
      <c r="AL20">
        <v>35.299999999999997</v>
      </c>
      <c r="AM20">
        <v>0.75</v>
      </c>
      <c r="AN20">
        <v>2.1707670043415339</v>
      </c>
      <c r="AO20" s="1">
        <f t="shared" si="21"/>
        <v>1.1461318051575891</v>
      </c>
      <c r="AP20" s="1">
        <f t="shared" si="22"/>
        <v>1.1461318051575891</v>
      </c>
      <c r="AQ20" s="1">
        <f t="shared" si="23"/>
        <v>1.6997167138810241</v>
      </c>
      <c r="AR20" s="1">
        <f t="shared" si="24"/>
        <v>0.143266475644691</v>
      </c>
      <c r="AS20" t="str">
        <f t="shared" si="25"/>
        <v>NO</v>
      </c>
      <c r="AT20" t="str">
        <f t="shared" si="26"/>
        <v>NO</v>
      </c>
      <c r="AU20" t="str">
        <f t="shared" si="27"/>
        <v>NO</v>
      </c>
      <c r="AV20" t="str">
        <f t="shared" si="28"/>
        <v>NO</v>
      </c>
      <c r="AW20" t="str">
        <f t="shared" si="29"/>
        <v>NO</v>
      </c>
      <c r="AX20" t="str">
        <f t="shared" si="30"/>
        <v>NO</v>
      </c>
    </row>
    <row r="21" spans="1:50" x14ac:dyDescent="0.25">
      <c r="A21" t="s">
        <v>69</v>
      </c>
      <c r="B21">
        <v>28.4</v>
      </c>
      <c r="C21">
        <v>30.05</v>
      </c>
      <c r="D21">
        <v>28.35</v>
      </c>
      <c r="E21">
        <v>29.65</v>
      </c>
      <c r="F21">
        <v>1.4499999999999991</v>
      </c>
      <c r="G21">
        <v>5.1418439716312037</v>
      </c>
      <c r="H21" s="1">
        <f t="shared" si="0"/>
        <v>4.4014084507042259</v>
      </c>
      <c r="I21" s="1">
        <f t="shared" si="1"/>
        <v>4.4014084507042259</v>
      </c>
      <c r="J21" s="1">
        <f t="shared" si="2"/>
        <v>1.349072512647562</v>
      </c>
      <c r="K21" s="1">
        <f t="shared" si="3"/>
        <v>0.17605633802815901</v>
      </c>
      <c r="L21" s="1" t="str">
        <f t="shared" si="4"/>
        <v>NO</v>
      </c>
      <c r="M21" t="str">
        <f t="shared" si="5"/>
        <v>NO</v>
      </c>
      <c r="N21" t="str">
        <f t="shared" si="6"/>
        <v>NO</v>
      </c>
      <c r="O21" s="1" t="str">
        <f t="shared" si="7"/>
        <v>NO</v>
      </c>
      <c r="P21" s="1" t="str">
        <f t="shared" si="8"/>
        <v>NO</v>
      </c>
      <c r="Q21" s="1" t="str">
        <f t="shared" si="9"/>
        <v>NO</v>
      </c>
      <c r="R21" s="1" t="str">
        <f t="shared" si="10"/>
        <v>NO</v>
      </c>
      <c r="S21">
        <v>28.5</v>
      </c>
      <c r="T21">
        <v>28.65</v>
      </c>
      <c r="U21">
        <v>27.9</v>
      </c>
      <c r="V21">
        <v>28.2</v>
      </c>
      <c r="W21">
        <v>-0.10000000000000139</v>
      </c>
      <c r="X21">
        <v>-0.35335689045936902</v>
      </c>
      <c r="Y21" s="1">
        <f t="shared" si="11"/>
        <v>-1.052631578947371</v>
      </c>
      <c r="Z21" s="1">
        <f t="shared" si="12"/>
        <v>1.052631578947371</v>
      </c>
      <c r="AA21" s="1">
        <f t="shared" si="13"/>
        <v>0.5263157894736793</v>
      </c>
      <c r="AB21" s="1">
        <f t="shared" si="14"/>
        <v>1.0638297872340452</v>
      </c>
      <c r="AC21" s="1" t="str">
        <f t="shared" si="15"/>
        <v>NO</v>
      </c>
      <c r="AD21" s="1" t="str">
        <f t="shared" si="16"/>
        <v>NO</v>
      </c>
      <c r="AE21" s="1" t="str">
        <f t="shared" si="17"/>
        <v>NO</v>
      </c>
      <c r="AF21" s="1" t="str">
        <f t="shared" si="18"/>
        <v>NO</v>
      </c>
      <c r="AG21" s="1" t="str">
        <f t="shared" si="19"/>
        <v>NO</v>
      </c>
      <c r="AH21" s="1" t="str">
        <f t="shared" si="20"/>
        <v>NO</v>
      </c>
      <c r="AI21">
        <v>28.1</v>
      </c>
      <c r="AJ21">
        <v>28.9</v>
      </c>
      <c r="AK21">
        <v>27.7</v>
      </c>
      <c r="AL21">
        <v>28.3</v>
      </c>
      <c r="AM21">
        <v>0.25</v>
      </c>
      <c r="AN21">
        <v>0.89126559714795017</v>
      </c>
      <c r="AO21" s="1">
        <f t="shared" si="21"/>
        <v>0.71174377224199037</v>
      </c>
      <c r="AP21" s="1">
        <f t="shared" si="22"/>
        <v>0.71174377224199037</v>
      </c>
      <c r="AQ21" s="1">
        <f t="shared" si="23"/>
        <v>2.1201413427561762</v>
      </c>
      <c r="AR21" s="1">
        <f t="shared" si="24"/>
        <v>1.4234875444839934</v>
      </c>
      <c r="AS21" t="str">
        <f t="shared" si="25"/>
        <v>NO</v>
      </c>
      <c r="AT21" t="str">
        <f t="shared" si="26"/>
        <v>NO</v>
      </c>
      <c r="AU21" t="str">
        <f t="shared" si="27"/>
        <v>NO</v>
      </c>
      <c r="AV21" t="str">
        <f t="shared" si="28"/>
        <v>NO</v>
      </c>
      <c r="AW21" t="str">
        <f t="shared" si="29"/>
        <v>NO</v>
      </c>
      <c r="AX21" t="str">
        <f t="shared" si="30"/>
        <v>NO</v>
      </c>
    </row>
    <row r="22" spans="1:50" x14ac:dyDescent="0.25">
      <c r="A22" t="s">
        <v>70</v>
      </c>
      <c r="B22">
        <v>136.9</v>
      </c>
      <c r="C22">
        <v>136.9</v>
      </c>
      <c r="D22">
        <v>133.15</v>
      </c>
      <c r="E22">
        <v>134</v>
      </c>
      <c r="F22">
        <v>-3</v>
      </c>
      <c r="G22">
        <v>-2.1897810218978102</v>
      </c>
      <c r="H22" s="1">
        <f t="shared" si="0"/>
        <v>-2.1183345507669875</v>
      </c>
      <c r="I22" s="1">
        <f t="shared" si="1"/>
        <v>2.1183345507669875</v>
      </c>
      <c r="J22" s="1">
        <f t="shared" si="2"/>
        <v>0</v>
      </c>
      <c r="K22" s="1">
        <f t="shared" si="3"/>
        <v>0.63432835820895106</v>
      </c>
      <c r="L22" s="1" t="str">
        <f t="shared" si="4"/>
        <v>NO</v>
      </c>
      <c r="M22" t="str">
        <f t="shared" si="5"/>
        <v>NO</v>
      </c>
      <c r="N22" t="str">
        <f t="shared" si="6"/>
        <v>NO</v>
      </c>
      <c r="O22" s="1" t="str">
        <f t="shared" si="7"/>
        <v>NO</v>
      </c>
      <c r="P22" s="1" t="str">
        <f t="shared" si="8"/>
        <v>NO</v>
      </c>
      <c r="Q22" s="1" t="str">
        <f t="shared" si="9"/>
        <v>NO</v>
      </c>
      <c r="R22" s="1" t="str">
        <f t="shared" si="10"/>
        <v>NO</v>
      </c>
      <c r="S22">
        <v>138.44999999999999</v>
      </c>
      <c r="T22">
        <v>141</v>
      </c>
      <c r="U22">
        <v>135.05000000000001</v>
      </c>
      <c r="V22">
        <v>137</v>
      </c>
      <c r="W22">
        <v>2.3000000000000109</v>
      </c>
      <c r="X22">
        <v>1.7074981440237651</v>
      </c>
      <c r="Y22" s="1">
        <f t="shared" si="11"/>
        <v>-1.0473094980137152</v>
      </c>
      <c r="Z22" s="1">
        <f t="shared" si="12"/>
        <v>1.0473094980137152</v>
      </c>
      <c r="AA22" s="1">
        <f t="shared" si="13"/>
        <v>1.8418201516793149</v>
      </c>
      <c r="AB22" s="1">
        <f t="shared" si="14"/>
        <v>1.4233576642335684</v>
      </c>
      <c r="AC22" s="1" t="str">
        <f t="shared" si="15"/>
        <v>NO</v>
      </c>
      <c r="AD22" s="1" t="str">
        <f t="shared" si="16"/>
        <v>NO</v>
      </c>
      <c r="AE22" s="1" t="str">
        <f t="shared" si="17"/>
        <v>NO</v>
      </c>
      <c r="AF22" s="1" t="str">
        <f t="shared" si="18"/>
        <v>NO</v>
      </c>
      <c r="AG22" s="1" t="str">
        <f t="shared" si="19"/>
        <v>NO</v>
      </c>
      <c r="AH22" s="1" t="str">
        <f t="shared" si="20"/>
        <v>NO</v>
      </c>
      <c r="AI22">
        <v>120.55</v>
      </c>
      <c r="AJ22">
        <v>136.80000000000001</v>
      </c>
      <c r="AK22">
        <v>120.55</v>
      </c>
      <c r="AL22">
        <v>134.69999999999999</v>
      </c>
      <c r="AM22">
        <v>14.999999999999989</v>
      </c>
      <c r="AN22">
        <v>12.53132832080199</v>
      </c>
      <c r="AO22" s="1">
        <f t="shared" si="21"/>
        <v>11.737868104520938</v>
      </c>
      <c r="AP22" s="1">
        <f t="shared" si="22"/>
        <v>11.737868104520938</v>
      </c>
      <c r="AQ22" s="1">
        <f t="shared" si="23"/>
        <v>1.559020044543447</v>
      </c>
      <c r="AR22" s="1">
        <f t="shared" si="24"/>
        <v>0</v>
      </c>
      <c r="AS22" t="str">
        <f t="shared" si="25"/>
        <v>NO</v>
      </c>
      <c r="AT22" t="str">
        <f t="shared" si="26"/>
        <v>NO</v>
      </c>
      <c r="AU22" t="str">
        <f t="shared" si="27"/>
        <v>NO</v>
      </c>
      <c r="AV22" t="str">
        <f t="shared" si="28"/>
        <v>YES</v>
      </c>
      <c r="AW22" t="str">
        <f t="shared" si="29"/>
        <v>NO</v>
      </c>
      <c r="AX22" t="str">
        <f t="shared" si="30"/>
        <v>NO</v>
      </c>
    </row>
    <row r="23" spans="1:50" x14ac:dyDescent="0.25">
      <c r="A23" t="s">
        <v>71</v>
      </c>
      <c r="B23">
        <v>61.35</v>
      </c>
      <c r="C23">
        <v>65</v>
      </c>
      <c r="D23">
        <v>60.15</v>
      </c>
      <c r="E23">
        <v>61</v>
      </c>
      <c r="F23">
        <v>0.35000000000000142</v>
      </c>
      <c r="G23">
        <v>0.57708161582852668</v>
      </c>
      <c r="H23" s="1">
        <f t="shared" si="0"/>
        <v>-0.57049714751426472</v>
      </c>
      <c r="I23" s="1">
        <f t="shared" si="1"/>
        <v>0.57049714751426472</v>
      </c>
      <c r="J23" s="1">
        <f t="shared" si="2"/>
        <v>5.9494702526487346</v>
      </c>
      <c r="K23" s="1">
        <f t="shared" si="3"/>
        <v>1.3934426229508219</v>
      </c>
      <c r="L23" s="1" t="str">
        <f t="shared" si="4"/>
        <v>NO</v>
      </c>
      <c r="M23" t="str">
        <f t="shared" si="5"/>
        <v>NO</v>
      </c>
      <c r="N23" t="str">
        <f t="shared" si="6"/>
        <v>NO</v>
      </c>
      <c r="O23" s="1" t="str">
        <f t="shared" si="7"/>
        <v>YES</v>
      </c>
      <c r="P23" s="1" t="str">
        <f t="shared" si="8"/>
        <v>NO</v>
      </c>
      <c r="Q23" s="1" t="str">
        <f t="shared" si="9"/>
        <v>NO</v>
      </c>
      <c r="R23" s="1" t="str">
        <f t="shared" si="10"/>
        <v>NO</v>
      </c>
      <c r="S23">
        <v>58.6</v>
      </c>
      <c r="T23">
        <v>61.7</v>
      </c>
      <c r="U23">
        <v>58.4</v>
      </c>
      <c r="V23">
        <v>60.65</v>
      </c>
      <c r="W23">
        <v>2</v>
      </c>
      <c r="X23">
        <v>3.4100596760443311</v>
      </c>
      <c r="Y23" s="1">
        <f t="shared" si="11"/>
        <v>3.4982935153583568</v>
      </c>
      <c r="Z23" s="1">
        <f t="shared" si="12"/>
        <v>3.4982935153583568</v>
      </c>
      <c r="AA23" s="1">
        <f t="shared" si="13"/>
        <v>1.7312448474855802</v>
      </c>
      <c r="AB23" s="1">
        <f t="shared" si="14"/>
        <v>0.34129692832764991</v>
      </c>
      <c r="AC23" s="1" t="str">
        <f t="shared" si="15"/>
        <v>NO</v>
      </c>
      <c r="AD23" s="1" t="str">
        <f t="shared" si="16"/>
        <v>NO</v>
      </c>
      <c r="AE23" s="1" t="str">
        <f t="shared" si="17"/>
        <v>NO</v>
      </c>
      <c r="AF23" s="1" t="str">
        <f t="shared" si="18"/>
        <v>NO</v>
      </c>
      <c r="AG23" s="1" t="str">
        <f t="shared" si="19"/>
        <v>NO</v>
      </c>
      <c r="AH23" s="1" t="str">
        <f t="shared" si="20"/>
        <v>NO</v>
      </c>
      <c r="AI23">
        <v>59.05</v>
      </c>
      <c r="AJ23">
        <v>61.75</v>
      </c>
      <c r="AK23">
        <v>57.8</v>
      </c>
      <c r="AL23">
        <v>58.65</v>
      </c>
      <c r="AM23">
        <v>-0.10000000000000139</v>
      </c>
      <c r="AN23">
        <v>-0.17021276595744919</v>
      </c>
      <c r="AO23" s="1">
        <f t="shared" si="21"/>
        <v>-0.6773920406435201</v>
      </c>
      <c r="AP23" s="1">
        <f t="shared" si="22"/>
        <v>0.6773920406435201</v>
      </c>
      <c r="AQ23" s="1">
        <f t="shared" si="23"/>
        <v>4.5723962743437818</v>
      </c>
      <c r="AR23" s="1">
        <f t="shared" si="24"/>
        <v>1.449275362318843</v>
      </c>
      <c r="AS23" t="str">
        <f t="shared" si="25"/>
        <v>NO</v>
      </c>
      <c r="AT23" t="str">
        <f t="shared" si="26"/>
        <v>NO</v>
      </c>
      <c r="AU23" t="str">
        <f t="shared" si="27"/>
        <v>NO</v>
      </c>
      <c r="AV23" t="str">
        <f t="shared" si="28"/>
        <v>NO</v>
      </c>
      <c r="AW23" t="str">
        <f t="shared" si="29"/>
        <v>NO</v>
      </c>
      <c r="AX23" t="str">
        <f t="shared" si="30"/>
        <v>NO</v>
      </c>
    </row>
    <row r="24" spans="1:50" x14ac:dyDescent="0.25">
      <c r="A24" t="s">
        <v>72</v>
      </c>
      <c r="B24">
        <v>4826</v>
      </c>
      <c r="C24">
        <v>5099</v>
      </c>
      <c r="D24">
        <v>4810.05</v>
      </c>
      <c r="E24">
        <v>5019.95</v>
      </c>
      <c r="F24">
        <v>251.94999999999979</v>
      </c>
      <c r="G24">
        <v>5.284186241610735</v>
      </c>
      <c r="H24" s="1">
        <f t="shared" si="0"/>
        <v>4.0188561956071238</v>
      </c>
      <c r="I24" s="1">
        <f t="shared" si="1"/>
        <v>4.0188561956071238</v>
      </c>
      <c r="J24" s="1">
        <f t="shared" si="2"/>
        <v>1.5747168796501996</v>
      </c>
      <c r="K24" s="1">
        <f t="shared" si="3"/>
        <v>0.33050145047658142</v>
      </c>
      <c r="L24" s="1" t="str">
        <f t="shared" si="4"/>
        <v>NO</v>
      </c>
      <c r="M24" t="str">
        <f t="shared" si="5"/>
        <v>NO</v>
      </c>
      <c r="N24" t="str">
        <f t="shared" si="6"/>
        <v>NO</v>
      </c>
      <c r="O24" s="1" t="str">
        <f t="shared" si="7"/>
        <v>NO</v>
      </c>
      <c r="P24" s="1" t="str">
        <f t="shared" si="8"/>
        <v>NO</v>
      </c>
      <c r="Q24" s="1" t="str">
        <f t="shared" si="9"/>
        <v>NO</v>
      </c>
      <c r="R24" s="1" t="str">
        <f t="shared" si="10"/>
        <v>NO</v>
      </c>
      <c r="S24">
        <v>4741.8</v>
      </c>
      <c r="T24">
        <v>4875</v>
      </c>
      <c r="U24">
        <v>4695</v>
      </c>
      <c r="V24">
        <v>4768</v>
      </c>
      <c r="W24">
        <v>28.60000000000036</v>
      </c>
      <c r="X24">
        <v>0.60345191374436358</v>
      </c>
      <c r="Y24" s="1">
        <f t="shared" si="11"/>
        <v>0.55253279345395878</v>
      </c>
      <c r="Z24" s="1">
        <f t="shared" si="12"/>
        <v>0.55253279345395878</v>
      </c>
      <c r="AA24" s="1">
        <f t="shared" si="13"/>
        <v>2.2441275167785233</v>
      </c>
      <c r="AB24" s="1">
        <f t="shared" si="14"/>
        <v>0.98696697456662397</v>
      </c>
      <c r="AC24" s="1" t="str">
        <f t="shared" si="15"/>
        <v>NO</v>
      </c>
      <c r="AD24" s="1" t="str">
        <f t="shared" si="16"/>
        <v>NO</v>
      </c>
      <c r="AE24" s="1" t="str">
        <f t="shared" si="17"/>
        <v>NO</v>
      </c>
      <c r="AF24" s="1" t="str">
        <f t="shared" si="18"/>
        <v>NO</v>
      </c>
      <c r="AG24" s="1" t="str">
        <f t="shared" si="19"/>
        <v>NO</v>
      </c>
      <c r="AH24" s="1" t="str">
        <f t="shared" si="20"/>
        <v>NO</v>
      </c>
      <c r="AI24">
        <v>4619.95</v>
      </c>
      <c r="AJ24">
        <v>4800</v>
      </c>
      <c r="AK24">
        <v>4600</v>
      </c>
      <c r="AL24">
        <v>4739.3999999999996</v>
      </c>
      <c r="AM24">
        <v>211.5</v>
      </c>
      <c r="AN24">
        <v>4.671039554760485</v>
      </c>
      <c r="AO24" s="1">
        <f t="shared" si="21"/>
        <v>2.5855258173789721</v>
      </c>
      <c r="AP24" s="1">
        <f t="shared" si="22"/>
        <v>2.5855258173789721</v>
      </c>
      <c r="AQ24" s="1">
        <f t="shared" si="23"/>
        <v>1.2786428661856009</v>
      </c>
      <c r="AR24" s="1">
        <f t="shared" si="24"/>
        <v>0.43182285522570202</v>
      </c>
      <c r="AS24" t="str">
        <f t="shared" si="25"/>
        <v>NO</v>
      </c>
      <c r="AT24" t="str">
        <f t="shared" si="26"/>
        <v>NO</v>
      </c>
      <c r="AU24" t="str">
        <f t="shared" si="27"/>
        <v>NO</v>
      </c>
      <c r="AV24" t="str">
        <f t="shared" si="28"/>
        <v>NO</v>
      </c>
      <c r="AW24" t="str">
        <f t="shared" si="29"/>
        <v>NO</v>
      </c>
      <c r="AX24" t="str">
        <f t="shared" si="30"/>
        <v>NO</v>
      </c>
    </row>
    <row r="25" spans="1:50" x14ac:dyDescent="0.25">
      <c r="A25" t="s">
        <v>73</v>
      </c>
      <c r="B25">
        <v>375.05</v>
      </c>
      <c r="C25">
        <v>391.95</v>
      </c>
      <c r="D25">
        <v>375.05</v>
      </c>
      <c r="E25">
        <v>385.15</v>
      </c>
      <c r="F25">
        <v>11.69999999999999</v>
      </c>
      <c r="G25">
        <v>3.1329495247020991</v>
      </c>
      <c r="H25" s="1">
        <f t="shared" si="0"/>
        <v>2.6929742700973112</v>
      </c>
      <c r="I25" s="1">
        <f t="shared" si="1"/>
        <v>2.6929742700973112</v>
      </c>
      <c r="J25" s="1">
        <f t="shared" si="2"/>
        <v>1.7655458912112194</v>
      </c>
      <c r="K25" s="1">
        <f t="shared" si="3"/>
        <v>0</v>
      </c>
      <c r="L25" s="1" t="str">
        <f t="shared" si="4"/>
        <v>NO</v>
      </c>
      <c r="M25" t="str">
        <f t="shared" si="5"/>
        <v>NO</v>
      </c>
      <c r="N25" t="str">
        <f t="shared" si="6"/>
        <v>NO</v>
      </c>
      <c r="O25" s="1" t="str">
        <f t="shared" si="7"/>
        <v>NO</v>
      </c>
      <c r="P25" s="1" t="str">
        <f t="shared" si="8"/>
        <v>NO</v>
      </c>
      <c r="Q25" s="1" t="str">
        <f t="shared" si="9"/>
        <v>NO</v>
      </c>
      <c r="R25" s="1" t="str">
        <f t="shared" si="10"/>
        <v>NO</v>
      </c>
      <c r="S25">
        <v>361</v>
      </c>
      <c r="T25">
        <v>376</v>
      </c>
      <c r="U25">
        <v>359</v>
      </c>
      <c r="V25">
        <v>373.45</v>
      </c>
      <c r="W25">
        <v>7.6499999999999773</v>
      </c>
      <c r="X25">
        <v>2.0913067249863251</v>
      </c>
      <c r="Y25" s="1">
        <f t="shared" si="11"/>
        <v>3.4487534626038747</v>
      </c>
      <c r="Z25" s="1">
        <f t="shared" si="12"/>
        <v>3.4487534626038747</v>
      </c>
      <c r="AA25" s="1">
        <f t="shared" si="13"/>
        <v>0.6828223323068715</v>
      </c>
      <c r="AB25" s="1">
        <f t="shared" si="14"/>
        <v>0.554016620498615</v>
      </c>
      <c r="AC25" s="1" t="str">
        <f t="shared" si="15"/>
        <v>NO</v>
      </c>
      <c r="AD25" s="1" t="str">
        <f t="shared" si="16"/>
        <v>NO</v>
      </c>
      <c r="AE25" s="1" t="str">
        <f t="shared" si="17"/>
        <v>NO</v>
      </c>
      <c r="AF25" s="1" t="str">
        <f t="shared" si="18"/>
        <v>NO</v>
      </c>
      <c r="AG25" s="1" t="str">
        <f t="shared" si="19"/>
        <v>NO</v>
      </c>
      <c r="AH25" s="1" t="str">
        <f t="shared" si="20"/>
        <v>NO</v>
      </c>
      <c r="AI25">
        <v>376</v>
      </c>
      <c r="AJ25">
        <v>376</v>
      </c>
      <c r="AK25">
        <v>361</v>
      </c>
      <c r="AL25">
        <v>365.8</v>
      </c>
      <c r="AM25">
        <v>-1.8000000000000109</v>
      </c>
      <c r="AN25">
        <v>-0.48966267682263642</v>
      </c>
      <c r="AO25" s="1">
        <f t="shared" si="21"/>
        <v>-2.7127659574468055</v>
      </c>
      <c r="AP25" s="1">
        <f t="shared" si="22"/>
        <v>2.7127659574468055</v>
      </c>
      <c r="AQ25" s="1">
        <f t="shared" si="23"/>
        <v>0</v>
      </c>
      <c r="AR25" s="1">
        <f t="shared" si="24"/>
        <v>1.3121924548933874</v>
      </c>
      <c r="AS25" t="str">
        <f t="shared" si="25"/>
        <v>NO</v>
      </c>
      <c r="AT25" t="str">
        <f t="shared" si="26"/>
        <v>NO</v>
      </c>
      <c r="AU25" t="str">
        <f t="shared" si="27"/>
        <v>NO</v>
      </c>
      <c r="AV25" t="str">
        <f t="shared" si="28"/>
        <v>NO</v>
      </c>
      <c r="AW25" t="str">
        <f t="shared" si="29"/>
        <v>NO</v>
      </c>
      <c r="AX25" t="str">
        <f t="shared" si="30"/>
        <v>NO</v>
      </c>
    </row>
    <row r="26" spans="1:50" x14ac:dyDescent="0.25">
      <c r="A26" t="s">
        <v>74</v>
      </c>
      <c r="B26">
        <v>481.7</v>
      </c>
      <c r="C26">
        <v>545</v>
      </c>
      <c r="D26">
        <v>481</v>
      </c>
      <c r="E26">
        <v>520.1</v>
      </c>
      <c r="F26">
        <v>47.050000000000011</v>
      </c>
      <c r="G26">
        <v>9.9460944931825406</v>
      </c>
      <c r="H26" s="1">
        <f t="shared" si="0"/>
        <v>7.9717666597467378</v>
      </c>
      <c r="I26" s="1">
        <f t="shared" si="1"/>
        <v>7.9717666597467378</v>
      </c>
      <c r="J26" s="1">
        <f t="shared" si="2"/>
        <v>4.7875408575273939</v>
      </c>
      <c r="K26" s="1">
        <f t="shared" si="3"/>
        <v>0.14531866306829741</v>
      </c>
      <c r="L26" s="1" t="str">
        <f t="shared" si="4"/>
        <v>NO</v>
      </c>
      <c r="M26" t="str">
        <f t="shared" si="5"/>
        <v>NO</v>
      </c>
      <c r="N26" t="str">
        <f t="shared" si="6"/>
        <v>NO</v>
      </c>
      <c r="O26" s="1" t="str">
        <f t="shared" si="7"/>
        <v>NO</v>
      </c>
      <c r="P26" s="1" t="str">
        <f t="shared" si="8"/>
        <v>NO</v>
      </c>
      <c r="Q26" s="1" t="str">
        <f t="shared" si="9"/>
        <v>NO</v>
      </c>
      <c r="R26" s="1" t="str">
        <f t="shared" si="10"/>
        <v>NO</v>
      </c>
      <c r="S26">
        <v>443.85</v>
      </c>
      <c r="T26">
        <v>475.5</v>
      </c>
      <c r="U26">
        <v>440.1</v>
      </c>
      <c r="V26">
        <v>473.05</v>
      </c>
      <c r="W26">
        <v>31.199999999999989</v>
      </c>
      <c r="X26">
        <v>7.0612198709969416</v>
      </c>
      <c r="Y26" s="1">
        <f t="shared" si="11"/>
        <v>6.5787991438549032</v>
      </c>
      <c r="Z26" s="1">
        <f t="shared" si="12"/>
        <v>6.5787991438549032</v>
      </c>
      <c r="AA26" s="1">
        <f t="shared" si="13"/>
        <v>0.51791565373638915</v>
      </c>
      <c r="AB26" s="1">
        <f t="shared" si="14"/>
        <v>0.84488002703616072</v>
      </c>
      <c r="AC26" s="1" t="str">
        <f t="shared" si="15"/>
        <v>NO</v>
      </c>
      <c r="AD26" s="1" t="str">
        <f t="shared" si="16"/>
        <v>NO</v>
      </c>
      <c r="AE26" s="1" t="str">
        <f t="shared" si="17"/>
        <v>NO</v>
      </c>
      <c r="AF26" s="1" t="str">
        <f t="shared" si="18"/>
        <v>NO</v>
      </c>
      <c r="AG26" s="1" t="str">
        <f t="shared" si="19"/>
        <v>NO</v>
      </c>
      <c r="AH26" s="1" t="str">
        <f t="shared" si="20"/>
        <v>NO</v>
      </c>
      <c r="AI26">
        <v>432</v>
      </c>
      <c r="AJ26">
        <v>448.6</v>
      </c>
      <c r="AK26">
        <v>432</v>
      </c>
      <c r="AL26">
        <v>441.85</v>
      </c>
      <c r="AM26">
        <v>14.400000000000031</v>
      </c>
      <c r="AN26">
        <v>3.368815066089609</v>
      </c>
      <c r="AO26" s="1">
        <f t="shared" si="21"/>
        <v>2.2800925925925979</v>
      </c>
      <c r="AP26" s="1">
        <f t="shared" si="22"/>
        <v>2.2800925925925979</v>
      </c>
      <c r="AQ26" s="1">
        <f t="shared" si="23"/>
        <v>1.5276677605522235</v>
      </c>
      <c r="AR26" s="1">
        <f t="shared" si="24"/>
        <v>0</v>
      </c>
      <c r="AS26" t="str">
        <f t="shared" si="25"/>
        <v>NO</v>
      </c>
      <c r="AT26" t="str">
        <f t="shared" si="26"/>
        <v>NO</v>
      </c>
      <c r="AU26" t="str">
        <f t="shared" si="27"/>
        <v>NO</v>
      </c>
      <c r="AV26" t="str">
        <f t="shared" si="28"/>
        <v>NO</v>
      </c>
      <c r="AW26" t="str">
        <f t="shared" si="29"/>
        <v>NO</v>
      </c>
      <c r="AX26" t="str">
        <f t="shared" si="30"/>
        <v>NO</v>
      </c>
    </row>
    <row r="27" spans="1:50" x14ac:dyDescent="0.25">
      <c r="A27" t="s">
        <v>75</v>
      </c>
      <c r="B27">
        <v>37.5</v>
      </c>
      <c r="C27">
        <v>37.700000000000003</v>
      </c>
      <c r="D27">
        <v>36.75</v>
      </c>
      <c r="E27">
        <v>36.950000000000003</v>
      </c>
      <c r="F27">
        <v>0.25</v>
      </c>
      <c r="G27">
        <v>0.68119891008174382</v>
      </c>
      <c r="H27" s="1">
        <f t="shared" si="0"/>
        <v>-1.466666666666659</v>
      </c>
      <c r="I27" s="1">
        <f t="shared" si="1"/>
        <v>1.466666666666659</v>
      </c>
      <c r="J27" s="1">
        <f t="shared" si="2"/>
        <v>0.53333333333334099</v>
      </c>
      <c r="K27" s="1">
        <f t="shared" si="3"/>
        <v>0.54127198917456787</v>
      </c>
      <c r="L27" s="1" t="str">
        <f t="shared" si="4"/>
        <v>NO</v>
      </c>
      <c r="M27" t="str">
        <f t="shared" si="5"/>
        <v>NO</v>
      </c>
      <c r="N27" t="str">
        <f t="shared" si="6"/>
        <v>NO</v>
      </c>
      <c r="O27" s="1" t="str">
        <f t="shared" si="7"/>
        <v>NO</v>
      </c>
      <c r="P27" s="1" t="str">
        <f t="shared" si="8"/>
        <v>NO</v>
      </c>
      <c r="Q27" s="1" t="str">
        <f t="shared" si="9"/>
        <v>NO</v>
      </c>
      <c r="R27" s="1" t="str">
        <f t="shared" si="10"/>
        <v>NO</v>
      </c>
      <c r="S27">
        <v>37</v>
      </c>
      <c r="T27">
        <v>37.25</v>
      </c>
      <c r="U27">
        <v>36.299999999999997</v>
      </c>
      <c r="V27">
        <v>36.700000000000003</v>
      </c>
      <c r="W27">
        <v>-0.25</v>
      </c>
      <c r="X27">
        <v>-0.67658998646820023</v>
      </c>
      <c r="Y27" s="1">
        <f t="shared" si="11"/>
        <v>-0.81081081081080308</v>
      </c>
      <c r="Z27" s="1">
        <f t="shared" si="12"/>
        <v>0.81081081081080308</v>
      </c>
      <c r="AA27" s="1">
        <f t="shared" si="13"/>
        <v>0.67567567567567566</v>
      </c>
      <c r="AB27" s="1">
        <f t="shared" si="14"/>
        <v>1.0899182561308056</v>
      </c>
      <c r="AC27" s="1" t="str">
        <f t="shared" si="15"/>
        <v>NO</v>
      </c>
      <c r="AD27" s="1" t="str">
        <f t="shared" si="16"/>
        <v>NO</v>
      </c>
      <c r="AE27" s="1" t="str">
        <f t="shared" si="17"/>
        <v>NO</v>
      </c>
      <c r="AF27" s="1" t="str">
        <f t="shared" si="18"/>
        <v>NO</v>
      </c>
      <c r="AG27" s="1" t="str">
        <f t="shared" si="19"/>
        <v>NO</v>
      </c>
      <c r="AH27" s="1" t="str">
        <f t="shared" si="20"/>
        <v>NO</v>
      </c>
      <c r="AI27">
        <v>36.1</v>
      </c>
      <c r="AJ27">
        <v>37.5</v>
      </c>
      <c r="AK27">
        <v>36.1</v>
      </c>
      <c r="AL27">
        <v>36.950000000000003</v>
      </c>
      <c r="AM27">
        <v>0.95000000000000284</v>
      </c>
      <c r="AN27">
        <v>2.6388888888888968</v>
      </c>
      <c r="AO27" s="1">
        <f t="shared" si="21"/>
        <v>2.3545706371191173</v>
      </c>
      <c r="AP27" s="1">
        <f t="shared" si="22"/>
        <v>2.3545706371191173</v>
      </c>
      <c r="AQ27" s="1">
        <f t="shared" si="23"/>
        <v>1.4884979702300329</v>
      </c>
      <c r="AR27" s="1">
        <f t="shared" si="24"/>
        <v>0</v>
      </c>
      <c r="AS27" t="str">
        <f t="shared" si="25"/>
        <v>NO</v>
      </c>
      <c r="AT27" t="str">
        <f t="shared" si="26"/>
        <v>NO</v>
      </c>
      <c r="AU27" t="str">
        <f t="shared" si="27"/>
        <v>NO</v>
      </c>
      <c r="AV27" t="str">
        <f t="shared" si="28"/>
        <v>NO</v>
      </c>
      <c r="AW27" t="str">
        <f t="shared" si="29"/>
        <v>NO</v>
      </c>
      <c r="AX27" t="str">
        <f t="shared" si="30"/>
        <v>NO</v>
      </c>
    </row>
    <row r="28" spans="1:50" x14ac:dyDescent="0.25">
      <c r="A28" t="s">
        <v>76</v>
      </c>
      <c r="B28">
        <v>325.8</v>
      </c>
      <c r="C28">
        <v>351.5</v>
      </c>
      <c r="D28">
        <v>325.8</v>
      </c>
      <c r="E28">
        <v>349.5</v>
      </c>
      <c r="F28">
        <v>24.850000000000019</v>
      </c>
      <c r="G28">
        <v>7.6543970429693591</v>
      </c>
      <c r="H28" s="1">
        <f t="shared" si="0"/>
        <v>7.2744014732964972</v>
      </c>
      <c r="I28" s="1">
        <f t="shared" si="1"/>
        <v>7.2744014732964972</v>
      </c>
      <c r="J28" s="1">
        <f t="shared" si="2"/>
        <v>0.57224606580829751</v>
      </c>
      <c r="K28" s="1">
        <f t="shared" si="3"/>
        <v>0</v>
      </c>
      <c r="L28" s="1" t="str">
        <f t="shared" si="4"/>
        <v>NO</v>
      </c>
      <c r="M28" t="str">
        <f t="shared" si="5"/>
        <v>NO</v>
      </c>
      <c r="N28" t="str">
        <f t="shared" si="6"/>
        <v>NO</v>
      </c>
      <c r="O28" s="1" t="str">
        <f t="shared" si="7"/>
        <v>NO</v>
      </c>
      <c r="P28" s="1" t="str">
        <f t="shared" si="8"/>
        <v>NO</v>
      </c>
      <c r="Q28" s="1" t="str">
        <f t="shared" si="9"/>
        <v>NO</v>
      </c>
      <c r="R28" s="1" t="str">
        <f t="shared" si="10"/>
        <v>NO</v>
      </c>
      <c r="S28">
        <v>324.3</v>
      </c>
      <c r="T28">
        <v>328.85</v>
      </c>
      <c r="U28">
        <v>322.14999999999998</v>
      </c>
      <c r="V28">
        <v>324.64999999999998</v>
      </c>
      <c r="W28">
        <v>-0.30000000000001142</v>
      </c>
      <c r="X28">
        <v>-9.2321895676261381E-2</v>
      </c>
      <c r="Y28" s="1">
        <f t="shared" si="11"/>
        <v>0.10792476102373291</v>
      </c>
      <c r="Z28" s="1">
        <f t="shared" si="12"/>
        <v>0.10792476102373291</v>
      </c>
      <c r="AA28" s="1">
        <f t="shared" si="13"/>
        <v>1.2937009086708906</v>
      </c>
      <c r="AB28" s="1">
        <f t="shared" si="14"/>
        <v>0.66296638914586314</v>
      </c>
      <c r="AC28" s="1" t="str">
        <f t="shared" si="15"/>
        <v>NO</v>
      </c>
      <c r="AD28" s="1" t="str">
        <f t="shared" si="16"/>
        <v>NO</v>
      </c>
      <c r="AE28" s="1" t="str">
        <f t="shared" si="17"/>
        <v>NO</v>
      </c>
      <c r="AF28" s="1" t="str">
        <f t="shared" si="18"/>
        <v>NO</v>
      </c>
      <c r="AG28" s="1" t="str">
        <f t="shared" si="19"/>
        <v>NO</v>
      </c>
      <c r="AH28" s="1" t="str">
        <f t="shared" si="20"/>
        <v>NO</v>
      </c>
      <c r="AI28">
        <v>324.89999999999998</v>
      </c>
      <c r="AJ28">
        <v>327.7</v>
      </c>
      <c r="AK28">
        <v>320.25</v>
      </c>
      <c r="AL28">
        <v>324.95</v>
      </c>
      <c r="AM28">
        <v>5.8000000000000114</v>
      </c>
      <c r="AN28">
        <v>1.8173272755757519</v>
      </c>
      <c r="AO28" s="1">
        <f t="shared" si="21"/>
        <v>1.5389350569409472E-2</v>
      </c>
      <c r="AP28" s="1">
        <f t="shared" si="22"/>
        <v>1.5389350569409472E-2</v>
      </c>
      <c r="AQ28" s="1">
        <f t="shared" si="23"/>
        <v>0.84628404369903065</v>
      </c>
      <c r="AR28" s="1">
        <f t="shared" si="24"/>
        <v>1.4312096029547483</v>
      </c>
      <c r="AS28" t="str">
        <f t="shared" si="25"/>
        <v>NO</v>
      </c>
      <c r="AT28" t="str">
        <f t="shared" si="26"/>
        <v>NO</v>
      </c>
      <c r="AU28" t="str">
        <f t="shared" si="27"/>
        <v>NO</v>
      </c>
      <c r="AV28" t="str">
        <f t="shared" si="28"/>
        <v>NO</v>
      </c>
      <c r="AW28" t="str">
        <f t="shared" si="29"/>
        <v>NO</v>
      </c>
      <c r="AX28" t="str">
        <f t="shared" si="30"/>
        <v>NO</v>
      </c>
    </row>
    <row r="29" spans="1:50" x14ac:dyDescent="0.25">
      <c r="A29" t="s">
        <v>77</v>
      </c>
      <c r="B29">
        <v>1282</v>
      </c>
      <c r="C29">
        <v>1353.5</v>
      </c>
      <c r="D29">
        <v>1281</v>
      </c>
      <c r="E29">
        <v>1330.1</v>
      </c>
      <c r="F29">
        <v>72.349999999999909</v>
      </c>
      <c r="G29">
        <v>5.7523355197773736</v>
      </c>
      <c r="H29" s="1">
        <f t="shared" si="0"/>
        <v>3.7519500780031128</v>
      </c>
      <c r="I29" s="1">
        <f t="shared" si="1"/>
        <v>3.7519500780031128</v>
      </c>
      <c r="J29" s="1">
        <f t="shared" si="2"/>
        <v>1.7592662205849252</v>
      </c>
      <c r="K29" s="1">
        <f t="shared" si="3"/>
        <v>7.8003120124804995E-2</v>
      </c>
      <c r="L29" s="1" t="str">
        <f t="shared" si="4"/>
        <v>NO</v>
      </c>
      <c r="M29" t="str">
        <f t="shared" si="5"/>
        <v>NO</v>
      </c>
      <c r="N29" t="str">
        <f t="shared" si="6"/>
        <v>NO</v>
      </c>
      <c r="O29" s="1" t="str">
        <f t="shared" si="7"/>
        <v>NO</v>
      </c>
      <c r="P29" s="1" t="str">
        <f t="shared" si="8"/>
        <v>NO</v>
      </c>
      <c r="Q29" s="1" t="str">
        <f t="shared" si="9"/>
        <v>NO</v>
      </c>
      <c r="R29" s="1" t="str">
        <f t="shared" si="10"/>
        <v>NO</v>
      </c>
      <c r="S29">
        <v>1242.5</v>
      </c>
      <c r="T29">
        <v>1269</v>
      </c>
      <c r="U29">
        <v>1238</v>
      </c>
      <c r="V29">
        <v>1257.75</v>
      </c>
      <c r="W29">
        <v>21.5</v>
      </c>
      <c r="X29">
        <v>1.7391304347826091</v>
      </c>
      <c r="Y29" s="1">
        <f t="shared" si="11"/>
        <v>1.227364185110664</v>
      </c>
      <c r="Z29" s="1">
        <f t="shared" si="12"/>
        <v>1.227364185110664</v>
      </c>
      <c r="AA29" s="1">
        <f t="shared" si="13"/>
        <v>0.89445438282647582</v>
      </c>
      <c r="AB29" s="1">
        <f t="shared" si="14"/>
        <v>0.3621730382293763</v>
      </c>
      <c r="AC29" s="1" t="str">
        <f t="shared" si="15"/>
        <v>NO</v>
      </c>
      <c r="AD29" s="1" t="str">
        <f t="shared" si="16"/>
        <v>NO</v>
      </c>
      <c r="AE29" s="1" t="str">
        <f t="shared" si="17"/>
        <v>NO</v>
      </c>
      <c r="AF29" s="1" t="str">
        <f t="shared" si="18"/>
        <v>NO</v>
      </c>
      <c r="AG29" s="1" t="str">
        <f t="shared" si="19"/>
        <v>NO</v>
      </c>
      <c r="AH29" s="1" t="str">
        <f t="shared" si="20"/>
        <v>NO</v>
      </c>
      <c r="AI29">
        <v>1225</v>
      </c>
      <c r="AJ29">
        <v>1264.95</v>
      </c>
      <c r="AK29">
        <v>1223.0999999999999</v>
      </c>
      <c r="AL29">
        <v>1236.25</v>
      </c>
      <c r="AM29">
        <v>25.900000000000091</v>
      </c>
      <c r="AN29">
        <v>2.1398768951129918</v>
      </c>
      <c r="AO29" s="1">
        <f t="shared" si="21"/>
        <v>0.91836734693877564</v>
      </c>
      <c r="AP29" s="1">
        <f t="shared" si="22"/>
        <v>0.91836734693877564</v>
      </c>
      <c r="AQ29" s="1">
        <f t="shared" si="23"/>
        <v>2.3215369059656257</v>
      </c>
      <c r="AR29" s="1">
        <f t="shared" si="24"/>
        <v>0.15510204081633394</v>
      </c>
      <c r="AS29" t="str">
        <f t="shared" si="25"/>
        <v>NO</v>
      </c>
      <c r="AT29" t="str">
        <f t="shared" si="26"/>
        <v>NO</v>
      </c>
      <c r="AU29" t="str">
        <f t="shared" si="27"/>
        <v>NO</v>
      </c>
      <c r="AV29" t="str">
        <f t="shared" si="28"/>
        <v>NO</v>
      </c>
      <c r="AW29" t="str">
        <f t="shared" si="29"/>
        <v>NO</v>
      </c>
      <c r="AX29" t="str">
        <f t="shared" si="30"/>
        <v>NO</v>
      </c>
    </row>
    <row r="30" spans="1:50" x14ac:dyDescent="0.25">
      <c r="A30" t="s">
        <v>78</v>
      </c>
      <c r="B30">
        <v>707</v>
      </c>
      <c r="C30">
        <v>765.3</v>
      </c>
      <c r="D30">
        <v>707</v>
      </c>
      <c r="E30">
        <v>719.95</v>
      </c>
      <c r="F30">
        <v>14.100000000000019</v>
      </c>
      <c r="G30">
        <v>1.997591556279666</v>
      </c>
      <c r="H30" s="1">
        <f t="shared" si="0"/>
        <v>1.8316831683168382</v>
      </c>
      <c r="I30" s="1">
        <f t="shared" si="1"/>
        <v>1.8316831683168382</v>
      </c>
      <c r="J30" s="1">
        <f t="shared" si="2"/>
        <v>6.2990485450378371</v>
      </c>
      <c r="K30" s="1">
        <f t="shared" si="3"/>
        <v>0</v>
      </c>
      <c r="L30" s="1" t="str">
        <f t="shared" si="4"/>
        <v>NO</v>
      </c>
      <c r="M30" t="str">
        <f t="shared" si="5"/>
        <v>NO</v>
      </c>
      <c r="N30" t="str">
        <f t="shared" si="6"/>
        <v>NO</v>
      </c>
      <c r="O30" s="1" t="str">
        <f t="shared" si="7"/>
        <v>YES</v>
      </c>
      <c r="P30" s="1" t="str">
        <f t="shared" si="8"/>
        <v>NO</v>
      </c>
      <c r="Q30" s="1" t="str">
        <f t="shared" si="9"/>
        <v>NO</v>
      </c>
      <c r="R30" s="1" t="str">
        <f t="shared" si="10"/>
        <v>NO</v>
      </c>
      <c r="S30">
        <v>708.75</v>
      </c>
      <c r="T30">
        <v>717.3</v>
      </c>
      <c r="U30">
        <v>701</v>
      </c>
      <c r="V30">
        <v>705.85</v>
      </c>
      <c r="W30">
        <v>-2.8999999999999768</v>
      </c>
      <c r="X30">
        <v>-0.40917107583773932</v>
      </c>
      <c r="Y30" s="1">
        <f t="shared" si="11"/>
        <v>-0.40917107583773932</v>
      </c>
      <c r="Z30" s="1">
        <f t="shared" si="12"/>
        <v>0.40917107583773932</v>
      </c>
      <c r="AA30" s="1">
        <f t="shared" si="13"/>
        <v>1.2063492063492001</v>
      </c>
      <c r="AB30" s="1">
        <f t="shared" si="14"/>
        <v>0.68711482609619934</v>
      </c>
      <c r="AC30" s="1" t="str">
        <f t="shared" si="15"/>
        <v>NO</v>
      </c>
      <c r="AD30" s="1" t="str">
        <f t="shared" si="16"/>
        <v>NO</v>
      </c>
      <c r="AE30" s="1" t="str">
        <f t="shared" si="17"/>
        <v>NO</v>
      </c>
      <c r="AF30" s="1" t="str">
        <f t="shared" si="18"/>
        <v>NO</v>
      </c>
      <c r="AG30" s="1" t="str">
        <f t="shared" si="19"/>
        <v>NO</v>
      </c>
      <c r="AH30" s="1" t="str">
        <f t="shared" si="20"/>
        <v>NO</v>
      </c>
      <c r="AI30">
        <v>680</v>
      </c>
      <c r="AJ30">
        <v>729</v>
      </c>
      <c r="AK30">
        <v>677.9</v>
      </c>
      <c r="AL30">
        <v>708.75</v>
      </c>
      <c r="AM30">
        <v>24.5</v>
      </c>
      <c r="AN30">
        <v>3.5805626598465472</v>
      </c>
      <c r="AO30" s="1">
        <f t="shared" si="21"/>
        <v>4.2279411764705888</v>
      </c>
      <c r="AP30" s="1">
        <f t="shared" si="22"/>
        <v>4.2279411764705888</v>
      </c>
      <c r="AQ30" s="1">
        <f t="shared" si="23"/>
        <v>2.8571428571428572</v>
      </c>
      <c r="AR30" s="1">
        <f t="shared" si="24"/>
        <v>0.30882352941176805</v>
      </c>
      <c r="AS30" t="str">
        <f t="shared" si="25"/>
        <v>NO</v>
      </c>
      <c r="AT30" t="str">
        <f t="shared" si="26"/>
        <v>NO</v>
      </c>
      <c r="AU30" t="str">
        <f t="shared" si="27"/>
        <v>NO</v>
      </c>
      <c r="AV30" t="str">
        <f t="shared" si="28"/>
        <v>NO</v>
      </c>
      <c r="AW30" t="str">
        <f t="shared" si="29"/>
        <v>NO</v>
      </c>
      <c r="AX30" t="str">
        <f t="shared" si="30"/>
        <v>NO</v>
      </c>
    </row>
    <row r="31" spans="1:50" x14ac:dyDescent="0.25">
      <c r="A31" t="s">
        <v>79</v>
      </c>
      <c r="B31">
        <v>144.80000000000001</v>
      </c>
      <c r="C31">
        <v>150.69999999999999</v>
      </c>
      <c r="D31">
        <v>143.69999999999999</v>
      </c>
      <c r="E31">
        <v>148.80000000000001</v>
      </c>
      <c r="F31">
        <v>5.4000000000000057</v>
      </c>
      <c r="G31">
        <v>3.765690376569041</v>
      </c>
      <c r="H31" s="1">
        <f t="shared" si="0"/>
        <v>2.7624309392265194</v>
      </c>
      <c r="I31" s="1">
        <f t="shared" si="1"/>
        <v>2.7624309392265194</v>
      </c>
      <c r="J31" s="1">
        <f t="shared" si="2"/>
        <v>1.2768817204300922</v>
      </c>
      <c r="K31" s="1">
        <f t="shared" si="3"/>
        <v>0.75966850828730847</v>
      </c>
      <c r="L31" s="1" t="str">
        <f t="shared" si="4"/>
        <v>NO</v>
      </c>
      <c r="M31" t="str">
        <f t="shared" si="5"/>
        <v>NO</v>
      </c>
      <c r="N31" t="str">
        <f t="shared" si="6"/>
        <v>NO</v>
      </c>
      <c r="O31" s="1" t="str">
        <f t="shared" si="7"/>
        <v>NO</v>
      </c>
      <c r="P31" s="1" t="str">
        <f t="shared" si="8"/>
        <v>NO</v>
      </c>
      <c r="Q31" s="1" t="str">
        <f t="shared" si="9"/>
        <v>NO</v>
      </c>
      <c r="R31" s="1" t="str">
        <f t="shared" si="10"/>
        <v>NO</v>
      </c>
      <c r="S31">
        <v>145</v>
      </c>
      <c r="T31">
        <v>146.19999999999999</v>
      </c>
      <c r="U31">
        <v>143</v>
      </c>
      <c r="V31">
        <v>143.4</v>
      </c>
      <c r="W31">
        <v>-2</v>
      </c>
      <c r="X31">
        <v>-1.3755158184319121</v>
      </c>
      <c r="Y31" s="1">
        <f t="shared" si="11"/>
        <v>-1.103448275862065</v>
      </c>
      <c r="Z31" s="1">
        <f t="shared" si="12"/>
        <v>1.103448275862065</v>
      </c>
      <c r="AA31" s="1">
        <f t="shared" si="13"/>
        <v>0.82758620689654394</v>
      </c>
      <c r="AB31" s="1">
        <f t="shared" si="14"/>
        <v>0.27894002789400674</v>
      </c>
      <c r="AC31" s="1" t="str">
        <f t="shared" si="15"/>
        <v>NO</v>
      </c>
      <c r="AD31" s="1" t="str">
        <f t="shared" si="16"/>
        <v>NO</v>
      </c>
      <c r="AE31" s="1" t="str">
        <f t="shared" si="17"/>
        <v>NO</v>
      </c>
      <c r="AF31" s="1" t="str">
        <f t="shared" si="18"/>
        <v>NO</v>
      </c>
      <c r="AG31" s="1" t="str">
        <f t="shared" si="19"/>
        <v>NO</v>
      </c>
      <c r="AH31" s="1" t="str">
        <f t="shared" si="20"/>
        <v>NO</v>
      </c>
      <c r="AI31">
        <v>147.19999999999999</v>
      </c>
      <c r="AJ31">
        <v>149.05000000000001</v>
      </c>
      <c r="AK31">
        <v>143.6</v>
      </c>
      <c r="AL31">
        <v>145.4</v>
      </c>
      <c r="AM31">
        <v>-2.1500000000000061</v>
      </c>
      <c r="AN31">
        <v>-1.4571331751948531</v>
      </c>
      <c r="AO31" s="1">
        <f t="shared" si="21"/>
        <v>-1.2228260869565102</v>
      </c>
      <c r="AP31" s="1">
        <f t="shared" si="22"/>
        <v>1.2228260869565102</v>
      </c>
      <c r="AQ31" s="1">
        <f t="shared" si="23"/>
        <v>1.2567934782608849</v>
      </c>
      <c r="AR31" s="1">
        <f t="shared" si="24"/>
        <v>1.2379642365887285</v>
      </c>
      <c r="AS31" t="str">
        <f t="shared" si="25"/>
        <v>NO</v>
      </c>
      <c r="AT31" t="str">
        <f t="shared" si="26"/>
        <v>NO</v>
      </c>
      <c r="AU31" t="str">
        <f t="shared" si="27"/>
        <v>YES</v>
      </c>
      <c r="AV31" t="str">
        <f t="shared" si="28"/>
        <v>NO</v>
      </c>
      <c r="AW31" t="str">
        <f t="shared" si="29"/>
        <v>NO</v>
      </c>
      <c r="AX31" t="str">
        <f t="shared" si="30"/>
        <v>NO</v>
      </c>
    </row>
    <row r="32" spans="1:50" x14ac:dyDescent="0.25">
      <c r="A32" t="s">
        <v>80</v>
      </c>
      <c r="B32">
        <v>1795</v>
      </c>
      <c r="C32">
        <v>1955</v>
      </c>
      <c r="D32">
        <v>1761.3</v>
      </c>
      <c r="E32">
        <v>1916</v>
      </c>
      <c r="F32">
        <v>160.30000000000001</v>
      </c>
      <c r="G32">
        <v>9.1302614341857922</v>
      </c>
      <c r="H32" s="1">
        <f t="shared" si="0"/>
        <v>6.740947075208914</v>
      </c>
      <c r="I32" s="1">
        <f t="shared" si="1"/>
        <v>6.740947075208914</v>
      </c>
      <c r="J32" s="1">
        <f t="shared" si="2"/>
        <v>2.0354906054279751</v>
      </c>
      <c r="K32" s="1">
        <f t="shared" si="3"/>
        <v>1.877437325905295</v>
      </c>
      <c r="L32" s="1" t="str">
        <f t="shared" si="4"/>
        <v>NO</v>
      </c>
      <c r="M32" t="str">
        <f t="shared" si="5"/>
        <v>NO</v>
      </c>
      <c r="N32" t="str">
        <f t="shared" si="6"/>
        <v>NO</v>
      </c>
      <c r="O32" s="1" t="str">
        <f t="shared" si="7"/>
        <v>NO</v>
      </c>
      <c r="P32" s="1" t="str">
        <f t="shared" si="8"/>
        <v>NO</v>
      </c>
      <c r="Q32" s="1" t="str">
        <f t="shared" si="9"/>
        <v>NO</v>
      </c>
      <c r="R32" s="1" t="str">
        <f t="shared" si="10"/>
        <v>NO</v>
      </c>
      <c r="S32">
        <v>1743.95</v>
      </c>
      <c r="T32">
        <v>1780</v>
      </c>
      <c r="U32">
        <v>1701.35</v>
      </c>
      <c r="V32">
        <v>1755.7</v>
      </c>
      <c r="W32">
        <v>11.75</v>
      </c>
      <c r="X32">
        <v>0.67375784856217213</v>
      </c>
      <c r="Y32" s="1">
        <f t="shared" si="11"/>
        <v>0.67375784856217213</v>
      </c>
      <c r="Z32" s="1">
        <f t="shared" si="12"/>
        <v>0.67375784856217213</v>
      </c>
      <c r="AA32" s="1">
        <f t="shared" si="13"/>
        <v>1.3840633365609134</v>
      </c>
      <c r="AB32" s="1">
        <f t="shared" si="14"/>
        <v>2.4427305828722234</v>
      </c>
      <c r="AC32" s="1" t="str">
        <f t="shared" si="15"/>
        <v>NO</v>
      </c>
      <c r="AD32" s="1" t="str">
        <f t="shared" si="16"/>
        <v>NO</v>
      </c>
      <c r="AE32" s="1" t="str">
        <f t="shared" si="17"/>
        <v>NO</v>
      </c>
      <c r="AF32" s="1" t="str">
        <f t="shared" si="18"/>
        <v>NO</v>
      </c>
      <c r="AG32" s="1" t="str">
        <f t="shared" si="19"/>
        <v>NO</v>
      </c>
      <c r="AH32" s="1" t="str">
        <f t="shared" si="20"/>
        <v>NO</v>
      </c>
      <c r="AI32">
        <v>1783</v>
      </c>
      <c r="AJ32">
        <v>1797.95</v>
      </c>
      <c r="AK32">
        <v>1730.55</v>
      </c>
      <c r="AL32">
        <v>1743.95</v>
      </c>
      <c r="AM32">
        <v>-17.099999999999909</v>
      </c>
      <c r="AN32">
        <v>-0.97101161239033018</v>
      </c>
      <c r="AO32" s="1">
        <f t="shared" si="21"/>
        <v>-2.19012899607403</v>
      </c>
      <c r="AP32" s="1">
        <f t="shared" si="22"/>
        <v>2.19012899607403</v>
      </c>
      <c r="AQ32" s="1">
        <f t="shared" si="23"/>
        <v>0.83847448121144397</v>
      </c>
      <c r="AR32" s="1">
        <f t="shared" si="24"/>
        <v>0.76837065282835459</v>
      </c>
      <c r="AS32" t="str">
        <f t="shared" si="25"/>
        <v>NO</v>
      </c>
      <c r="AT32" t="str">
        <f t="shared" si="26"/>
        <v>NO</v>
      </c>
      <c r="AU32" t="str">
        <f t="shared" si="27"/>
        <v>NO</v>
      </c>
      <c r="AV32" t="str">
        <f t="shared" si="28"/>
        <v>NO</v>
      </c>
      <c r="AW32" t="str">
        <f t="shared" si="29"/>
        <v>NO</v>
      </c>
      <c r="AX32" t="str">
        <f t="shared" si="30"/>
        <v>NO</v>
      </c>
    </row>
    <row r="33" spans="1:50" x14ac:dyDescent="0.25">
      <c r="A33" t="s">
        <v>81</v>
      </c>
      <c r="B33">
        <v>1595</v>
      </c>
      <c r="C33">
        <v>1859</v>
      </c>
      <c r="D33">
        <v>1595</v>
      </c>
      <c r="E33">
        <v>1749.1</v>
      </c>
      <c r="F33">
        <v>194.25</v>
      </c>
      <c r="G33">
        <v>12.49316654339647</v>
      </c>
      <c r="H33" s="1">
        <f t="shared" si="0"/>
        <v>9.6614420062695867</v>
      </c>
      <c r="I33" s="1">
        <f t="shared" si="1"/>
        <v>9.6614420062695867</v>
      </c>
      <c r="J33" s="1">
        <f t="shared" si="2"/>
        <v>6.2832313761363041</v>
      </c>
      <c r="K33" s="1">
        <f t="shared" si="3"/>
        <v>0</v>
      </c>
      <c r="L33" s="1" t="str">
        <f t="shared" si="4"/>
        <v>NO</v>
      </c>
      <c r="M33" t="str">
        <f t="shared" si="5"/>
        <v>NO</v>
      </c>
      <c r="N33" t="str">
        <f t="shared" si="6"/>
        <v>NO</v>
      </c>
      <c r="O33" s="1" t="str">
        <f t="shared" si="7"/>
        <v>NO</v>
      </c>
      <c r="P33" s="1" t="str">
        <f t="shared" si="8"/>
        <v>NO</v>
      </c>
      <c r="Q33" s="1" t="str">
        <f t="shared" si="9"/>
        <v>NO</v>
      </c>
      <c r="R33" s="1" t="str">
        <f t="shared" si="10"/>
        <v>NO</v>
      </c>
      <c r="S33">
        <v>1543.7</v>
      </c>
      <c r="T33">
        <v>1566.3</v>
      </c>
      <c r="U33">
        <v>1535.1</v>
      </c>
      <c r="V33">
        <v>1554.85</v>
      </c>
      <c r="W33">
        <v>19.049999999999951</v>
      </c>
      <c r="X33">
        <v>1.240395884880841</v>
      </c>
      <c r="Y33" s="1">
        <f t="shared" si="11"/>
        <v>0.72229060050527072</v>
      </c>
      <c r="Z33" s="1">
        <f t="shared" si="12"/>
        <v>0.72229060050527072</v>
      </c>
      <c r="AA33" s="1">
        <f t="shared" si="13"/>
        <v>0.73640544103933148</v>
      </c>
      <c r="AB33" s="1">
        <f t="shared" si="14"/>
        <v>0.55710306406686116</v>
      </c>
      <c r="AC33" s="1" t="str">
        <f t="shared" si="15"/>
        <v>NO</v>
      </c>
      <c r="AD33" s="1" t="str">
        <f t="shared" si="16"/>
        <v>NO</v>
      </c>
      <c r="AE33" s="1" t="str">
        <f t="shared" si="17"/>
        <v>NO</v>
      </c>
      <c r="AF33" s="1" t="str">
        <f t="shared" si="18"/>
        <v>NO</v>
      </c>
      <c r="AG33" s="1" t="str">
        <f t="shared" si="19"/>
        <v>NO</v>
      </c>
      <c r="AH33" s="1" t="str">
        <f t="shared" si="20"/>
        <v>NO</v>
      </c>
      <c r="AI33">
        <v>1532</v>
      </c>
      <c r="AJ33">
        <v>1555</v>
      </c>
      <c r="AK33">
        <v>1521</v>
      </c>
      <c r="AL33">
        <v>1535.8</v>
      </c>
      <c r="AM33">
        <v>7.8999999999998636</v>
      </c>
      <c r="AN33">
        <v>0.51704954512728996</v>
      </c>
      <c r="AO33" s="1">
        <f t="shared" si="21"/>
        <v>0.24804177545691611</v>
      </c>
      <c r="AP33" s="1">
        <f t="shared" si="22"/>
        <v>0.24804177545691611</v>
      </c>
      <c r="AQ33" s="1">
        <f t="shared" si="23"/>
        <v>1.2501627816121921</v>
      </c>
      <c r="AR33" s="1">
        <f t="shared" si="24"/>
        <v>0.71801566579634468</v>
      </c>
      <c r="AS33" t="str">
        <f t="shared" si="25"/>
        <v>NO</v>
      </c>
      <c r="AT33" t="str">
        <f t="shared" si="26"/>
        <v>NO</v>
      </c>
      <c r="AU33" t="str">
        <f t="shared" si="27"/>
        <v>NO</v>
      </c>
      <c r="AV33" t="str">
        <f t="shared" si="28"/>
        <v>NO</v>
      </c>
      <c r="AW33" t="str">
        <f t="shared" si="29"/>
        <v>NO</v>
      </c>
      <c r="AX33" t="str">
        <f t="shared" si="30"/>
        <v>NO</v>
      </c>
    </row>
    <row r="34" spans="1:50" x14ac:dyDescent="0.25">
      <c r="A34" t="s">
        <v>82</v>
      </c>
      <c r="B34">
        <v>26.5</v>
      </c>
      <c r="C34">
        <v>27.75</v>
      </c>
      <c r="D34">
        <v>26.45</v>
      </c>
      <c r="E34">
        <v>27.25</v>
      </c>
      <c r="F34">
        <v>1.1999999999999991</v>
      </c>
      <c r="G34">
        <v>4.6065259117082507</v>
      </c>
      <c r="H34" s="1">
        <f t="shared" ref="H34:H51" si="31">(E34-B34)/B34*100</f>
        <v>2.8301886792452833</v>
      </c>
      <c r="I34" s="1">
        <f t="shared" ref="I34:I65" si="32">ABS(H34)</f>
        <v>2.8301886792452833</v>
      </c>
      <c r="J34" s="1">
        <f t="shared" ref="J34:J51" si="33">IF(H34&gt;=0,(C34-E34)/E34*100,(C34-B34)/B34*100)</f>
        <v>1.834862385321101</v>
      </c>
      <c r="K34" s="1">
        <f t="shared" ref="K34:K51" si="34">IF(H34&gt;=0,(B34-D34)/B34*100,(E34-D34)/E34*100)</f>
        <v>0.18867924528302155</v>
      </c>
      <c r="L34" s="1" t="str">
        <f t="shared" ref="L34:L65" si="35">IF(AND((K34-J34)&gt;1.5,I34&lt;0.5),"YES","NO")</f>
        <v>NO</v>
      </c>
      <c r="M34" t="str">
        <f t="shared" ref="M34:M51" si="36">IF(AND((K34-J34)&gt;1.5,I34&lt;2,I34&gt;0.5),"YES","NO")</f>
        <v>NO</v>
      </c>
      <c r="N34" t="str">
        <f t="shared" ref="N34:N51" si="37">IF(AND((J34-K34)&gt;1.5,I34&lt;0.5),"YES","NO")</f>
        <v>NO</v>
      </c>
      <c r="O34" s="1" t="str">
        <f t="shared" ref="O34:O51" si="38">IF(AND((J34-K34)&gt;1.5,I34&lt;2,I34&gt;0.5),"YES","NO")</f>
        <v>NO</v>
      </c>
      <c r="P34" s="1" t="str">
        <f t="shared" ref="P34:P51" si="39">IF(AND(I34&lt;1,J34&gt;1.5,K34&gt;1.5),"YES","NO")</f>
        <v>NO</v>
      </c>
      <c r="Q34" s="1" t="str">
        <f t="shared" ref="Q34:Q51" si="40">IF(AND(I34&gt;5,J34&lt;0.25,K34&lt;0.25,H34&gt;0),"YES","NO")</f>
        <v>NO</v>
      </c>
      <c r="R34" s="1" t="str">
        <f t="shared" ref="R34:R51" si="41">IF(AND(I35&gt;5,J35&lt;0.25,K35&lt;0.25,H35&lt;0),"YES","NO")</f>
        <v>NO</v>
      </c>
      <c r="S34">
        <v>26.45</v>
      </c>
      <c r="T34">
        <v>26.6</v>
      </c>
      <c r="U34">
        <v>25.65</v>
      </c>
      <c r="V34">
        <v>26.05</v>
      </c>
      <c r="W34">
        <v>-0.19999999999999929</v>
      </c>
      <c r="X34">
        <v>-0.7619047619047592</v>
      </c>
      <c r="Y34" s="1">
        <f t="shared" ref="Y34:Y51" si="42">(V34-S34)/S34*100</f>
        <v>-1.5122873345935675</v>
      </c>
      <c r="Z34" s="1">
        <f t="shared" ref="Z34:Z65" si="43">ABS(Y34)</f>
        <v>1.5122873345935675</v>
      </c>
      <c r="AA34" s="1">
        <f t="shared" ref="AA34:AA51" si="44">IF(Y34&gt;=0,(T34-V34)/V34*100,(T34-S34)/S34*100)</f>
        <v>0.56710775047259787</v>
      </c>
      <c r="AB34" s="1">
        <f t="shared" ref="AB34:AB51" si="45">IF(Y34&gt;=0,(S34-U34)/S34*100,(V34-U34)/V34*100)</f>
        <v>1.5355086372360927</v>
      </c>
      <c r="AC34" s="1" t="str">
        <f t="shared" ref="AC34:AC51" si="46">IF(AND(I34&lt;Z34/2,S34&gt;E34,E34&gt;(S34+V34)/2,V34&lt;B34,B34&lt;(S34+V34)/2),"YES","NO")</f>
        <v>NO</v>
      </c>
      <c r="AD34" s="1" t="str">
        <f t="shared" ref="AD34:AD51" si="47">IF(AND(I34&lt;Z34/2,V34&gt;B34,B34&gt;(S34+V34)/2,S34&lt;E34,E34&lt;(S34+V34)/2),"YES","NO")</f>
        <v>NO</v>
      </c>
      <c r="AE34" s="1" t="str">
        <f t="shared" ref="AE34:AE51" si="48">IF(AND(I34&gt;=2*Z34,E34&gt;S34,S34&gt;(B34+E34)/2,B34&lt;V34,V34&lt;(B34+E34)/2),"YES","NO")</f>
        <v>NO</v>
      </c>
      <c r="AF34" s="1" t="str">
        <f t="shared" ref="AF34:AF51" si="49">IF(AND(I34&gt;=2*Z34,E34&lt;S34,S34&lt;(B34+E34)/2,B34&gt;V34,V34&gt;(B34+E34)/2),"YES","NO")</f>
        <v>NO</v>
      </c>
      <c r="AG34" s="1" t="str">
        <f t="shared" ref="AG34:AG51" si="50">IF(AND(B34&lt;V34,E34&lt;S34,E34&gt;(S34+V34)/2,I34&gt;3,Z34&gt;3),"YES","NO")</f>
        <v>NO</v>
      </c>
      <c r="AH34" s="1" t="str">
        <f t="shared" ref="AH34:AH51" si="51">IF(AND(B34&gt;V34,E34&gt;S34,E34&lt;(S34+V34)/2,Z34&gt;3,I34&gt;3),"YES","NO")</f>
        <v>NO</v>
      </c>
      <c r="AI34">
        <v>26</v>
      </c>
      <c r="AJ34">
        <v>26.55</v>
      </c>
      <c r="AK34">
        <v>26</v>
      </c>
      <c r="AL34">
        <v>26.25</v>
      </c>
      <c r="AM34">
        <v>0.30000000000000071</v>
      </c>
      <c r="AN34">
        <v>1.156069364161852</v>
      </c>
      <c r="AO34" s="1">
        <f t="shared" ref="AO34:AO51" si="52">(AL34-AI34)/AI34*100</f>
        <v>0.96153846153846156</v>
      </c>
      <c r="AP34" s="1">
        <f t="shared" ref="AP34:AP65" si="53">ABS(AO34)</f>
        <v>0.96153846153846156</v>
      </c>
      <c r="AQ34" s="1">
        <f t="shared" ref="AQ34:AQ51" si="54">IF(AO34&gt;=0,(AJ34-AL34)/AL34*100,(AJ34-AI34)/AI34*100)</f>
        <v>1.1428571428571457</v>
      </c>
      <c r="AR34" s="1">
        <f t="shared" ref="AR34:AR51" si="55">IF(AO34&gt;=0,(AI34-AK34)/AI34*100,(AL34-AK34)/AL34*100)</f>
        <v>0</v>
      </c>
      <c r="AS34" t="str">
        <f t="shared" ref="AS34:AS51" si="56">IF(AND(AO34&lt;0,AP34&gt;1.5,Y34&lt;0,Z34&gt;1.5,AL34&gt;S34,AL34&lt;E34,H34&gt;0,I34&gt;1.5),"YES","NO")</f>
        <v>NO</v>
      </c>
      <c r="AT34" t="str">
        <f t="shared" ref="AT34:AT51" si="57">IF(AND(AO34&gt;0,AP34&gt;1.5,Y34&gt;0,Z34&gt;1.5,AL34&lt;S34,AL34&gt;E34,H34&lt;0,I34&gt;1.5),"YES","NO")</f>
        <v>NO</v>
      </c>
      <c r="AU34" t="str">
        <f t="shared" ref="AU34:AU51" si="58">IF(AND(AO34&lt;0,S34&lt;AL34,V34&lt;AL34,B34&gt;V34,E34&gt;V34,H34&gt;0),"YES","NO")</f>
        <v>NO</v>
      </c>
      <c r="AV34" t="str">
        <f t="shared" ref="AV34:AV51" si="59">IF(AND(AO34&gt;0,S34&gt;AL34,V34&gt;AL34,B34&lt;V34,E34&lt;V34,H34&lt;0),"YES","NO")</f>
        <v>NO</v>
      </c>
      <c r="AW34" t="str">
        <f t="shared" ref="AW34:AW51" si="60">IF(AND(AO34&gt;0,AP34&gt;1,Y34&gt;0,Z34&gt;1,V34&gt;AL34,S34&gt;AI34,S34&lt;AL34,H34&gt;0,I34&gt;1,E34&gt;V34,B34&lt;V34,B34&gt;S34),"YES","NO")</f>
        <v>NO</v>
      </c>
      <c r="AX34" t="str">
        <f t="shared" ref="AX34:AX51" si="61">IF(AND(AO34&lt;0,AP34&gt;1,Y34&lt;0,Z34&gt;1,V34&lt;AL34,S34&lt;AI34,S34&gt;AL34,H34&lt;0,I34&gt;1,E34&lt;V34,B34&gt;V34,B34&lt;S34),"YES","NO")</f>
        <v>NO</v>
      </c>
    </row>
    <row r="35" spans="1:50" x14ac:dyDescent="0.25">
      <c r="A35" t="s">
        <v>83</v>
      </c>
      <c r="B35">
        <v>1989</v>
      </c>
      <c r="C35">
        <v>2144</v>
      </c>
      <c r="D35">
        <v>1981.05</v>
      </c>
      <c r="E35">
        <v>2069.35</v>
      </c>
      <c r="F35">
        <v>111.89999999999991</v>
      </c>
      <c r="G35">
        <v>5.7166211142046981</v>
      </c>
      <c r="H35" s="1">
        <f t="shared" si="31"/>
        <v>4.0397184514831528</v>
      </c>
      <c r="I35" s="1">
        <f t="shared" si="32"/>
        <v>4.0397184514831528</v>
      </c>
      <c r="J35" s="1">
        <f t="shared" si="33"/>
        <v>3.6074129557590595</v>
      </c>
      <c r="K35" s="1">
        <f t="shared" si="34"/>
        <v>0.39969834087481376</v>
      </c>
      <c r="L35" s="1" t="str">
        <f t="shared" si="35"/>
        <v>NO</v>
      </c>
      <c r="M35" t="str">
        <f t="shared" si="36"/>
        <v>NO</v>
      </c>
      <c r="N35" t="str">
        <f t="shared" si="37"/>
        <v>NO</v>
      </c>
      <c r="O35" s="1" t="str">
        <f t="shared" si="38"/>
        <v>NO</v>
      </c>
      <c r="P35" s="1" t="str">
        <f t="shared" si="39"/>
        <v>NO</v>
      </c>
      <c r="Q35" s="1" t="str">
        <f t="shared" si="40"/>
        <v>NO</v>
      </c>
      <c r="R35" s="1" t="str">
        <f t="shared" si="41"/>
        <v>NO</v>
      </c>
      <c r="S35">
        <v>1969</v>
      </c>
      <c r="T35">
        <v>1978.2</v>
      </c>
      <c r="U35">
        <v>1949</v>
      </c>
      <c r="V35">
        <v>1957.45</v>
      </c>
      <c r="W35">
        <v>-11.89999999999986</v>
      </c>
      <c r="X35">
        <v>-0.60426028892781192</v>
      </c>
      <c r="Y35" s="1">
        <f t="shared" si="42"/>
        <v>-0.58659217877094749</v>
      </c>
      <c r="Z35" s="1">
        <f t="shared" si="43"/>
        <v>0.58659217877094749</v>
      </c>
      <c r="AA35" s="1">
        <f t="shared" si="44"/>
        <v>0.46724225495175453</v>
      </c>
      <c r="AB35" s="1">
        <f t="shared" si="45"/>
        <v>0.43168407877596082</v>
      </c>
      <c r="AC35" s="1" t="str">
        <f t="shared" si="46"/>
        <v>NO</v>
      </c>
      <c r="AD35" s="1" t="str">
        <f t="shared" si="47"/>
        <v>NO</v>
      </c>
      <c r="AE35" s="1" t="str">
        <f t="shared" si="48"/>
        <v>NO</v>
      </c>
      <c r="AF35" s="1" t="str">
        <f t="shared" si="49"/>
        <v>NO</v>
      </c>
      <c r="AG35" s="1" t="str">
        <f t="shared" si="50"/>
        <v>NO</v>
      </c>
      <c r="AH35" s="1" t="str">
        <f t="shared" si="51"/>
        <v>NO</v>
      </c>
      <c r="AI35">
        <v>1956</v>
      </c>
      <c r="AJ35">
        <v>1986.1</v>
      </c>
      <c r="AK35">
        <v>1943.7</v>
      </c>
      <c r="AL35">
        <v>1969.35</v>
      </c>
      <c r="AM35">
        <v>45.349999999999909</v>
      </c>
      <c r="AN35">
        <v>2.357068607068602</v>
      </c>
      <c r="AO35" s="1">
        <f t="shared" si="52"/>
        <v>0.68251533742330828</v>
      </c>
      <c r="AP35" s="1">
        <f t="shared" si="53"/>
        <v>0.68251533742330828</v>
      </c>
      <c r="AQ35" s="1">
        <f t="shared" si="54"/>
        <v>0.8505344402975602</v>
      </c>
      <c r="AR35" s="1">
        <f t="shared" si="55"/>
        <v>0.62883435582821856</v>
      </c>
      <c r="AS35" t="str">
        <f t="shared" si="56"/>
        <v>NO</v>
      </c>
      <c r="AT35" t="str">
        <f t="shared" si="57"/>
        <v>NO</v>
      </c>
      <c r="AU35" t="str">
        <f t="shared" si="58"/>
        <v>NO</v>
      </c>
      <c r="AV35" t="str">
        <f t="shared" si="59"/>
        <v>NO</v>
      </c>
      <c r="AW35" t="str">
        <f t="shared" si="60"/>
        <v>NO</v>
      </c>
      <c r="AX35" t="str">
        <f t="shared" si="61"/>
        <v>NO</v>
      </c>
    </row>
    <row r="36" spans="1:50" x14ac:dyDescent="0.25">
      <c r="A36" t="s">
        <v>84</v>
      </c>
      <c r="B36">
        <v>1265</v>
      </c>
      <c r="C36">
        <v>1320</v>
      </c>
      <c r="D36">
        <v>1261.4000000000001</v>
      </c>
      <c r="E36">
        <v>1309.5999999999999</v>
      </c>
      <c r="F36">
        <v>54.799999999999947</v>
      </c>
      <c r="G36">
        <v>4.3672298374242873</v>
      </c>
      <c r="H36" s="1">
        <f t="shared" si="31"/>
        <v>3.5256916996047361</v>
      </c>
      <c r="I36" s="1">
        <f t="shared" si="32"/>
        <v>3.5256916996047361</v>
      </c>
      <c r="J36" s="1">
        <f t="shared" si="33"/>
        <v>0.79413561392792398</v>
      </c>
      <c r="K36" s="1">
        <f t="shared" si="34"/>
        <v>0.28458498023714696</v>
      </c>
      <c r="L36" s="1" t="str">
        <f t="shared" si="35"/>
        <v>NO</v>
      </c>
      <c r="M36" t="str">
        <f t="shared" si="36"/>
        <v>NO</v>
      </c>
      <c r="N36" t="str">
        <f t="shared" si="37"/>
        <v>NO</v>
      </c>
      <c r="O36" s="1" t="str">
        <f t="shared" si="38"/>
        <v>NO</v>
      </c>
      <c r="P36" s="1" t="str">
        <f t="shared" si="39"/>
        <v>NO</v>
      </c>
      <c r="Q36" s="1" t="str">
        <f t="shared" si="40"/>
        <v>NO</v>
      </c>
      <c r="R36" s="1" t="str">
        <f t="shared" si="41"/>
        <v>NO</v>
      </c>
      <c r="S36">
        <v>1293.8499999999999</v>
      </c>
      <c r="T36">
        <v>1293.8499999999999</v>
      </c>
      <c r="U36">
        <v>1240.7</v>
      </c>
      <c r="V36">
        <v>1254.8</v>
      </c>
      <c r="W36">
        <v>-37.299999999999947</v>
      </c>
      <c r="X36">
        <v>-2.8867734695456981</v>
      </c>
      <c r="Y36" s="1">
        <f t="shared" si="42"/>
        <v>-3.0181242029601543</v>
      </c>
      <c r="Z36" s="1">
        <f t="shared" si="43"/>
        <v>3.0181242029601543</v>
      </c>
      <c r="AA36" s="1">
        <f t="shared" si="44"/>
        <v>0</v>
      </c>
      <c r="AB36" s="1">
        <f t="shared" si="45"/>
        <v>1.1236850494102575</v>
      </c>
      <c r="AC36" s="1" t="str">
        <f t="shared" si="46"/>
        <v>NO</v>
      </c>
      <c r="AD36" s="1" t="str">
        <f t="shared" si="47"/>
        <v>NO</v>
      </c>
      <c r="AE36" s="1" t="str">
        <f t="shared" si="48"/>
        <v>NO</v>
      </c>
      <c r="AF36" s="1" t="str">
        <f t="shared" si="49"/>
        <v>NO</v>
      </c>
      <c r="AG36" s="1" t="str">
        <f t="shared" si="50"/>
        <v>NO</v>
      </c>
      <c r="AH36" s="1" t="str">
        <f t="shared" si="51"/>
        <v>NO</v>
      </c>
      <c r="AI36">
        <v>1313.25</v>
      </c>
      <c r="AJ36">
        <v>1323.9</v>
      </c>
      <c r="AK36">
        <v>1273.7</v>
      </c>
      <c r="AL36">
        <v>1292.0999999999999</v>
      </c>
      <c r="AM36">
        <v>-3.6500000000000909</v>
      </c>
      <c r="AN36">
        <v>-0.28169014084507749</v>
      </c>
      <c r="AO36" s="1">
        <f t="shared" si="52"/>
        <v>-1.6105082809823028</v>
      </c>
      <c r="AP36" s="1">
        <f t="shared" si="53"/>
        <v>1.6105082809823028</v>
      </c>
      <c r="AQ36" s="1">
        <f t="shared" si="54"/>
        <v>0.81096516276414166</v>
      </c>
      <c r="AR36" s="1">
        <f t="shared" si="55"/>
        <v>1.4240383871217293</v>
      </c>
      <c r="AS36" t="str">
        <f t="shared" si="56"/>
        <v>NO</v>
      </c>
      <c r="AT36" t="str">
        <f t="shared" si="57"/>
        <v>NO</v>
      </c>
      <c r="AU36" t="str">
        <f t="shared" si="58"/>
        <v>NO</v>
      </c>
      <c r="AV36" t="str">
        <f t="shared" si="59"/>
        <v>NO</v>
      </c>
      <c r="AW36" t="str">
        <f t="shared" si="60"/>
        <v>NO</v>
      </c>
      <c r="AX36" t="str">
        <f t="shared" si="61"/>
        <v>NO</v>
      </c>
    </row>
    <row r="37" spans="1:50" x14ac:dyDescent="0.25">
      <c r="A37" t="s">
        <v>85</v>
      </c>
      <c r="B37">
        <v>1025.9000000000001</v>
      </c>
      <c r="C37">
        <v>1187.95</v>
      </c>
      <c r="D37">
        <v>1025.9000000000001</v>
      </c>
      <c r="E37">
        <v>1154.0999999999999</v>
      </c>
      <c r="F37">
        <v>143.05000000000001</v>
      </c>
      <c r="G37">
        <v>14.14865733643242</v>
      </c>
      <c r="H37" s="1">
        <f t="shared" si="31"/>
        <v>12.496344672970055</v>
      </c>
      <c r="I37" s="1">
        <f t="shared" si="32"/>
        <v>12.496344672970055</v>
      </c>
      <c r="J37" s="1">
        <f t="shared" si="33"/>
        <v>2.9330214019582477</v>
      </c>
      <c r="K37" s="1">
        <f t="shared" si="34"/>
        <v>0</v>
      </c>
      <c r="L37" s="1" t="str">
        <f t="shared" si="35"/>
        <v>NO</v>
      </c>
      <c r="M37" t="str">
        <f t="shared" si="36"/>
        <v>NO</v>
      </c>
      <c r="N37" t="str">
        <f t="shared" si="37"/>
        <v>NO</v>
      </c>
      <c r="O37" s="1" t="str">
        <f t="shared" si="38"/>
        <v>NO</v>
      </c>
      <c r="P37" s="1" t="str">
        <f t="shared" si="39"/>
        <v>NO</v>
      </c>
      <c r="Q37" s="1" t="str">
        <f t="shared" si="40"/>
        <v>NO</v>
      </c>
      <c r="R37" s="1" t="str">
        <f t="shared" si="41"/>
        <v>NO</v>
      </c>
      <c r="S37">
        <v>993.7</v>
      </c>
      <c r="T37">
        <v>1023.9</v>
      </c>
      <c r="U37">
        <v>991.5</v>
      </c>
      <c r="V37">
        <v>1011.05</v>
      </c>
      <c r="W37">
        <v>22.899999999999981</v>
      </c>
      <c r="X37">
        <v>2.317461923796992</v>
      </c>
      <c r="Y37" s="1">
        <f t="shared" si="42"/>
        <v>1.7459997987320026</v>
      </c>
      <c r="Z37" s="1">
        <f t="shared" si="43"/>
        <v>1.7459997987320026</v>
      </c>
      <c r="AA37" s="1">
        <f t="shared" si="44"/>
        <v>1.2709559368972874</v>
      </c>
      <c r="AB37" s="1">
        <f t="shared" si="45"/>
        <v>0.22139478715910693</v>
      </c>
      <c r="AC37" s="1" t="str">
        <f t="shared" si="46"/>
        <v>NO</v>
      </c>
      <c r="AD37" s="1" t="str">
        <f t="shared" si="47"/>
        <v>NO</v>
      </c>
      <c r="AE37" s="1" t="str">
        <f t="shared" si="48"/>
        <v>NO</v>
      </c>
      <c r="AF37" s="1" t="str">
        <f t="shared" si="49"/>
        <v>NO</v>
      </c>
      <c r="AG37" s="1" t="str">
        <f t="shared" si="50"/>
        <v>NO</v>
      </c>
      <c r="AH37" s="1" t="str">
        <f t="shared" si="51"/>
        <v>NO</v>
      </c>
      <c r="AI37">
        <v>983</v>
      </c>
      <c r="AJ37">
        <v>1003.75</v>
      </c>
      <c r="AK37">
        <v>983</v>
      </c>
      <c r="AL37">
        <v>988.15</v>
      </c>
      <c r="AM37">
        <v>5.4499999999999318</v>
      </c>
      <c r="AN37">
        <v>0.55459448458328398</v>
      </c>
      <c r="AO37" s="1">
        <f t="shared" si="52"/>
        <v>0.52390640895218488</v>
      </c>
      <c r="AP37" s="1">
        <f t="shared" si="53"/>
        <v>0.52390640895218488</v>
      </c>
      <c r="AQ37" s="1">
        <f t="shared" si="54"/>
        <v>1.5787076860800509</v>
      </c>
      <c r="AR37" s="1">
        <f t="shared" si="55"/>
        <v>0</v>
      </c>
      <c r="AS37" t="str">
        <f t="shared" si="56"/>
        <v>NO</v>
      </c>
      <c r="AT37" t="str">
        <f t="shared" si="57"/>
        <v>NO</v>
      </c>
      <c r="AU37" t="str">
        <f t="shared" si="58"/>
        <v>NO</v>
      </c>
      <c r="AV37" t="str">
        <f t="shared" si="59"/>
        <v>NO</v>
      </c>
      <c r="AW37" t="str">
        <f t="shared" si="60"/>
        <v>NO</v>
      </c>
      <c r="AX37" t="str">
        <f t="shared" si="61"/>
        <v>NO</v>
      </c>
    </row>
    <row r="38" spans="1:50" x14ac:dyDescent="0.25">
      <c r="A38" t="s">
        <v>86</v>
      </c>
      <c r="B38">
        <v>4881</v>
      </c>
      <c r="C38">
        <v>5470</v>
      </c>
      <c r="D38">
        <v>4860</v>
      </c>
      <c r="E38">
        <v>5250.05</v>
      </c>
      <c r="F38">
        <v>357.15000000000049</v>
      </c>
      <c r="G38">
        <v>7.2993521224631719</v>
      </c>
      <c r="H38" s="1">
        <f t="shared" si="31"/>
        <v>7.5609506248719569</v>
      </c>
      <c r="I38" s="1">
        <f t="shared" si="32"/>
        <v>7.5609506248719569</v>
      </c>
      <c r="J38" s="1">
        <f t="shared" si="33"/>
        <v>4.1894839096770466</v>
      </c>
      <c r="K38" s="1">
        <f t="shared" si="34"/>
        <v>0.43023970497848807</v>
      </c>
      <c r="L38" s="1" t="str">
        <f t="shared" si="35"/>
        <v>NO</v>
      </c>
      <c r="M38" t="str">
        <f t="shared" si="36"/>
        <v>NO</v>
      </c>
      <c r="N38" t="str">
        <f t="shared" si="37"/>
        <v>NO</v>
      </c>
      <c r="O38" s="1" t="str">
        <f t="shared" si="38"/>
        <v>NO</v>
      </c>
      <c r="P38" s="1" t="str">
        <f t="shared" si="39"/>
        <v>NO</v>
      </c>
      <c r="Q38" s="1" t="str">
        <f t="shared" si="40"/>
        <v>NO</v>
      </c>
      <c r="R38" s="1" t="str">
        <f t="shared" si="41"/>
        <v>NO</v>
      </c>
      <c r="S38">
        <v>4806.05</v>
      </c>
      <c r="T38">
        <v>4973.95</v>
      </c>
      <c r="U38">
        <v>4759.1000000000004</v>
      </c>
      <c r="V38">
        <v>4892.8999999999996</v>
      </c>
      <c r="W38">
        <v>-2.9000000000005461</v>
      </c>
      <c r="X38">
        <v>-5.923444585155737E-2</v>
      </c>
      <c r="Y38" s="1">
        <f t="shared" si="42"/>
        <v>1.8070973044391849</v>
      </c>
      <c r="Z38" s="1">
        <f t="shared" si="43"/>
        <v>1.8070973044391849</v>
      </c>
      <c r="AA38" s="1">
        <f t="shared" si="44"/>
        <v>1.6564818410349729</v>
      </c>
      <c r="AB38" s="1">
        <f t="shared" si="45"/>
        <v>0.97689370689027</v>
      </c>
      <c r="AC38" s="1" t="str">
        <f t="shared" si="46"/>
        <v>NO</v>
      </c>
      <c r="AD38" s="1" t="str">
        <f t="shared" si="47"/>
        <v>NO</v>
      </c>
      <c r="AE38" s="1" t="str">
        <f t="shared" si="48"/>
        <v>NO</v>
      </c>
      <c r="AF38" s="1" t="str">
        <f t="shared" si="49"/>
        <v>NO</v>
      </c>
      <c r="AG38" s="1" t="str">
        <f t="shared" si="50"/>
        <v>NO</v>
      </c>
      <c r="AH38" s="1" t="str">
        <f t="shared" si="51"/>
        <v>NO</v>
      </c>
      <c r="AI38">
        <v>4813</v>
      </c>
      <c r="AJ38">
        <v>4950</v>
      </c>
      <c r="AK38">
        <v>4781.3</v>
      </c>
      <c r="AL38">
        <v>4895.8</v>
      </c>
      <c r="AM38">
        <v>81.800000000000182</v>
      </c>
      <c r="AN38">
        <v>1.6992106356460359</v>
      </c>
      <c r="AO38" s="1">
        <f t="shared" si="52"/>
        <v>1.7203407438188278</v>
      </c>
      <c r="AP38" s="1">
        <f t="shared" si="53"/>
        <v>1.7203407438188278</v>
      </c>
      <c r="AQ38" s="1">
        <f t="shared" si="54"/>
        <v>1.1070713672944119</v>
      </c>
      <c r="AR38" s="1">
        <f t="shared" si="55"/>
        <v>0.65863286931227538</v>
      </c>
      <c r="AS38" t="str">
        <f t="shared" si="56"/>
        <v>NO</v>
      </c>
      <c r="AT38" t="str">
        <f t="shared" si="57"/>
        <v>NO</v>
      </c>
      <c r="AU38" t="str">
        <f t="shared" si="58"/>
        <v>NO</v>
      </c>
      <c r="AV38" t="str">
        <f t="shared" si="59"/>
        <v>NO</v>
      </c>
      <c r="AW38" t="str">
        <f t="shared" si="60"/>
        <v>NO</v>
      </c>
      <c r="AX38" t="str">
        <f t="shared" si="61"/>
        <v>NO</v>
      </c>
    </row>
    <row r="39" spans="1:50" x14ac:dyDescent="0.25">
      <c r="A39" t="s">
        <v>87</v>
      </c>
      <c r="B39">
        <v>243.75</v>
      </c>
      <c r="C39">
        <v>259.3</v>
      </c>
      <c r="D39">
        <v>243.25</v>
      </c>
      <c r="E39">
        <v>251.4</v>
      </c>
      <c r="F39">
        <v>9.2000000000000171</v>
      </c>
      <c r="G39">
        <v>3.7985136251032272</v>
      </c>
      <c r="H39" s="1">
        <f t="shared" si="31"/>
        <v>3.1384615384615406</v>
      </c>
      <c r="I39" s="1">
        <f t="shared" si="32"/>
        <v>3.1384615384615406</v>
      </c>
      <c r="J39" s="1">
        <f t="shared" si="33"/>
        <v>3.1424025457438365</v>
      </c>
      <c r="K39" s="1">
        <f t="shared" si="34"/>
        <v>0.20512820512820512</v>
      </c>
      <c r="L39" s="1" t="str">
        <f t="shared" si="35"/>
        <v>NO</v>
      </c>
      <c r="M39" t="str">
        <f t="shared" si="36"/>
        <v>NO</v>
      </c>
      <c r="N39" t="str">
        <f t="shared" si="37"/>
        <v>NO</v>
      </c>
      <c r="O39" s="1" t="str">
        <f t="shared" si="38"/>
        <v>NO</v>
      </c>
      <c r="P39" s="1" t="str">
        <f t="shared" si="39"/>
        <v>NO</v>
      </c>
      <c r="Q39" s="1" t="str">
        <f t="shared" si="40"/>
        <v>NO</v>
      </c>
      <c r="R39" s="1" t="str">
        <f t="shared" si="41"/>
        <v>NO</v>
      </c>
      <c r="S39">
        <v>240.55</v>
      </c>
      <c r="T39">
        <v>243.7</v>
      </c>
      <c r="U39">
        <v>240.05</v>
      </c>
      <c r="V39">
        <v>242.2</v>
      </c>
      <c r="W39">
        <v>1.899999999999977</v>
      </c>
      <c r="X39">
        <v>0.79067831876819694</v>
      </c>
      <c r="Y39" s="1">
        <f t="shared" si="42"/>
        <v>0.68592808147993234</v>
      </c>
      <c r="Z39" s="1">
        <f t="shared" si="43"/>
        <v>0.68592808147993234</v>
      </c>
      <c r="AA39" s="1">
        <f t="shared" si="44"/>
        <v>0.61932287365813377</v>
      </c>
      <c r="AB39" s="1">
        <f t="shared" si="45"/>
        <v>0.20785699438786112</v>
      </c>
      <c r="AC39" s="1" t="str">
        <f t="shared" si="46"/>
        <v>NO</v>
      </c>
      <c r="AD39" s="1" t="str">
        <f t="shared" si="47"/>
        <v>NO</v>
      </c>
      <c r="AE39" s="1" t="str">
        <f t="shared" si="48"/>
        <v>NO</v>
      </c>
      <c r="AF39" s="1" t="str">
        <f t="shared" si="49"/>
        <v>NO</v>
      </c>
      <c r="AG39" s="1" t="str">
        <f t="shared" si="50"/>
        <v>NO</v>
      </c>
      <c r="AH39" s="1" t="str">
        <f t="shared" si="51"/>
        <v>NO</v>
      </c>
      <c r="AI39">
        <v>241</v>
      </c>
      <c r="AJ39">
        <v>244.35</v>
      </c>
      <c r="AK39">
        <v>238.6</v>
      </c>
      <c r="AL39">
        <v>240.3</v>
      </c>
      <c r="AM39">
        <v>0.40000000000000568</v>
      </c>
      <c r="AN39">
        <v>0.16673614005835999</v>
      </c>
      <c r="AO39" s="1">
        <f t="shared" si="52"/>
        <v>-0.29045643153526501</v>
      </c>
      <c r="AP39" s="1">
        <f t="shared" si="53"/>
        <v>0.29045643153526501</v>
      </c>
      <c r="AQ39" s="1">
        <f t="shared" si="54"/>
        <v>1.3900414937759313</v>
      </c>
      <c r="AR39" s="1">
        <f t="shared" si="55"/>
        <v>0.70744902205577065</v>
      </c>
      <c r="AS39" t="str">
        <f t="shared" si="56"/>
        <v>NO</v>
      </c>
      <c r="AT39" t="str">
        <f t="shared" si="57"/>
        <v>NO</v>
      </c>
      <c r="AU39" t="str">
        <f t="shared" si="58"/>
        <v>NO</v>
      </c>
      <c r="AV39" t="str">
        <f t="shared" si="59"/>
        <v>NO</v>
      </c>
      <c r="AW39" t="str">
        <f t="shared" si="60"/>
        <v>NO</v>
      </c>
      <c r="AX39" t="str">
        <f t="shared" si="61"/>
        <v>NO</v>
      </c>
    </row>
    <row r="40" spans="1:50" x14ac:dyDescent="0.25">
      <c r="A40" t="s">
        <v>88</v>
      </c>
      <c r="B40">
        <v>405.25</v>
      </c>
      <c r="C40">
        <v>418.8</v>
      </c>
      <c r="D40">
        <v>400</v>
      </c>
      <c r="E40">
        <v>414.45</v>
      </c>
      <c r="F40">
        <v>20.449999999999989</v>
      </c>
      <c r="G40">
        <v>5.1903553299492362</v>
      </c>
      <c r="H40" s="1">
        <f t="shared" si="31"/>
        <v>2.2702035780382452</v>
      </c>
      <c r="I40" s="1">
        <f t="shared" si="32"/>
        <v>2.2702035780382452</v>
      </c>
      <c r="J40" s="1">
        <f t="shared" si="33"/>
        <v>1.0495837857401431</v>
      </c>
      <c r="K40" s="1">
        <f t="shared" si="34"/>
        <v>1.2954966070326959</v>
      </c>
      <c r="L40" s="1" t="str">
        <f t="shared" si="35"/>
        <v>NO</v>
      </c>
      <c r="M40" t="str">
        <f t="shared" si="36"/>
        <v>NO</v>
      </c>
      <c r="N40" t="str">
        <f t="shared" si="37"/>
        <v>NO</v>
      </c>
      <c r="O40" s="1" t="str">
        <f t="shared" si="38"/>
        <v>NO</v>
      </c>
      <c r="P40" s="1" t="str">
        <f t="shared" si="39"/>
        <v>NO</v>
      </c>
      <c r="Q40" s="1" t="str">
        <f t="shared" si="40"/>
        <v>NO</v>
      </c>
      <c r="R40" s="1" t="str">
        <f t="shared" si="41"/>
        <v>NO</v>
      </c>
      <c r="S40">
        <v>386.1</v>
      </c>
      <c r="T40">
        <v>397.35</v>
      </c>
      <c r="U40">
        <v>382.5</v>
      </c>
      <c r="V40">
        <v>394</v>
      </c>
      <c r="W40">
        <v>11.100000000000019</v>
      </c>
      <c r="X40">
        <v>2.8989292243405651</v>
      </c>
      <c r="Y40" s="1">
        <f t="shared" si="42"/>
        <v>2.0461020461020403</v>
      </c>
      <c r="Z40" s="1">
        <f t="shared" si="43"/>
        <v>2.0461020461020403</v>
      </c>
      <c r="AA40" s="1">
        <f t="shared" si="44"/>
        <v>0.85025380710660481</v>
      </c>
      <c r="AB40" s="1">
        <f t="shared" si="45"/>
        <v>0.93240093240093835</v>
      </c>
      <c r="AC40" s="1" t="str">
        <f t="shared" si="46"/>
        <v>NO</v>
      </c>
      <c r="AD40" s="1" t="str">
        <f t="shared" si="47"/>
        <v>NO</v>
      </c>
      <c r="AE40" s="1" t="str">
        <f t="shared" si="48"/>
        <v>NO</v>
      </c>
      <c r="AF40" s="1" t="str">
        <f t="shared" si="49"/>
        <v>NO</v>
      </c>
      <c r="AG40" s="1" t="str">
        <f t="shared" si="50"/>
        <v>NO</v>
      </c>
      <c r="AH40" s="1" t="str">
        <f t="shared" si="51"/>
        <v>NO</v>
      </c>
      <c r="AI40">
        <v>396.5</v>
      </c>
      <c r="AJ40">
        <v>400.3</v>
      </c>
      <c r="AK40">
        <v>381.3</v>
      </c>
      <c r="AL40">
        <v>382.9</v>
      </c>
      <c r="AM40">
        <v>-6.8500000000000227</v>
      </c>
      <c r="AN40">
        <v>-1.7575368826170681</v>
      </c>
      <c r="AO40" s="1">
        <f t="shared" si="52"/>
        <v>-3.4300126103404849</v>
      </c>
      <c r="AP40" s="1">
        <f t="shared" si="53"/>
        <v>3.4300126103404849</v>
      </c>
      <c r="AQ40" s="1">
        <f t="shared" si="54"/>
        <v>0.95838587641866624</v>
      </c>
      <c r="AR40" s="1">
        <f t="shared" si="55"/>
        <v>0.41786367197700858</v>
      </c>
      <c r="AS40" t="str">
        <f t="shared" si="56"/>
        <v>NO</v>
      </c>
      <c r="AT40" t="str">
        <f t="shared" si="57"/>
        <v>NO</v>
      </c>
      <c r="AU40" t="str">
        <f t="shared" si="58"/>
        <v>NO</v>
      </c>
      <c r="AV40" t="str">
        <f t="shared" si="59"/>
        <v>NO</v>
      </c>
      <c r="AW40" t="str">
        <f t="shared" si="60"/>
        <v>NO</v>
      </c>
      <c r="AX40" t="str">
        <f t="shared" si="61"/>
        <v>NO</v>
      </c>
    </row>
    <row r="41" spans="1:50" x14ac:dyDescent="0.25">
      <c r="A41" t="s">
        <v>89</v>
      </c>
      <c r="B41">
        <v>21.45</v>
      </c>
      <c r="C41">
        <v>21.8</v>
      </c>
      <c r="D41">
        <v>21.2</v>
      </c>
      <c r="E41">
        <v>21.45</v>
      </c>
      <c r="F41">
        <v>9.9999999999997868E-2</v>
      </c>
      <c r="G41">
        <v>0.46838407494144202</v>
      </c>
      <c r="H41" s="1">
        <f t="shared" si="31"/>
        <v>0</v>
      </c>
      <c r="I41" s="1">
        <f t="shared" si="32"/>
        <v>0</v>
      </c>
      <c r="J41" s="1">
        <f t="shared" si="33"/>
        <v>1.6317016317016386</v>
      </c>
      <c r="K41" s="1">
        <f t="shared" si="34"/>
        <v>1.1655011655011656</v>
      </c>
      <c r="L41" s="1" t="str">
        <f t="shared" si="35"/>
        <v>NO</v>
      </c>
      <c r="M41" t="str">
        <f t="shared" si="36"/>
        <v>NO</v>
      </c>
      <c r="N41" t="str">
        <f t="shared" si="37"/>
        <v>NO</v>
      </c>
      <c r="O41" s="1" t="str">
        <f t="shared" si="38"/>
        <v>NO</v>
      </c>
      <c r="P41" s="1" t="str">
        <f t="shared" si="39"/>
        <v>NO</v>
      </c>
      <c r="Q41" s="1" t="str">
        <f t="shared" si="40"/>
        <v>NO</v>
      </c>
      <c r="R41" s="1" t="str">
        <f t="shared" si="41"/>
        <v>NO</v>
      </c>
      <c r="S41">
        <v>20.85</v>
      </c>
      <c r="T41">
        <v>22</v>
      </c>
      <c r="U41">
        <v>20.65</v>
      </c>
      <c r="V41">
        <v>21.35</v>
      </c>
      <c r="W41">
        <v>0.5</v>
      </c>
      <c r="X41">
        <v>2.398081534772182</v>
      </c>
      <c r="Y41" s="1">
        <f t="shared" si="42"/>
        <v>2.3980815347721824</v>
      </c>
      <c r="Z41" s="1">
        <f t="shared" si="43"/>
        <v>2.3980815347721824</v>
      </c>
      <c r="AA41" s="1">
        <f t="shared" si="44"/>
        <v>3.0444964871194311</v>
      </c>
      <c r="AB41" s="1">
        <f t="shared" si="45"/>
        <v>0.95923261390888659</v>
      </c>
      <c r="AC41" s="1" t="str">
        <f t="shared" si="46"/>
        <v>NO</v>
      </c>
      <c r="AD41" s="1" t="str">
        <f t="shared" si="47"/>
        <v>NO</v>
      </c>
      <c r="AE41" s="1" t="str">
        <f t="shared" si="48"/>
        <v>NO</v>
      </c>
      <c r="AF41" s="1" t="str">
        <f t="shared" si="49"/>
        <v>NO</v>
      </c>
      <c r="AG41" s="1" t="str">
        <f t="shared" si="50"/>
        <v>NO</v>
      </c>
      <c r="AH41" s="1" t="str">
        <f t="shared" si="51"/>
        <v>NO</v>
      </c>
      <c r="AI41">
        <v>20.7</v>
      </c>
      <c r="AJ41">
        <v>21.2</v>
      </c>
      <c r="AK41">
        <v>20.7</v>
      </c>
      <c r="AL41">
        <v>20.85</v>
      </c>
      <c r="AM41">
        <v>0.30000000000000071</v>
      </c>
      <c r="AN41">
        <v>1.459854014598543</v>
      </c>
      <c r="AO41" s="1">
        <f t="shared" si="52"/>
        <v>0.72463768115943061</v>
      </c>
      <c r="AP41" s="1">
        <f t="shared" si="53"/>
        <v>0.72463768115943061</v>
      </c>
      <c r="AQ41" s="1">
        <f t="shared" si="54"/>
        <v>1.6786570743405171</v>
      </c>
      <c r="AR41" s="1">
        <f t="shared" si="55"/>
        <v>0</v>
      </c>
      <c r="AS41" t="str">
        <f t="shared" si="56"/>
        <v>NO</v>
      </c>
      <c r="AT41" t="str">
        <f t="shared" si="57"/>
        <v>NO</v>
      </c>
      <c r="AU41" t="str">
        <f t="shared" si="58"/>
        <v>NO</v>
      </c>
      <c r="AV41" t="str">
        <f t="shared" si="59"/>
        <v>NO</v>
      </c>
      <c r="AW41" t="str">
        <f t="shared" si="60"/>
        <v>NO</v>
      </c>
      <c r="AX41" t="str">
        <f t="shared" si="61"/>
        <v>NO</v>
      </c>
    </row>
    <row r="42" spans="1:50" x14ac:dyDescent="0.25">
      <c r="A42" t="s">
        <v>90</v>
      </c>
      <c r="B42">
        <v>274.7</v>
      </c>
      <c r="C42">
        <v>282.5</v>
      </c>
      <c r="D42">
        <v>273.10000000000002</v>
      </c>
      <c r="E42">
        <v>277.10000000000002</v>
      </c>
      <c r="F42">
        <v>6.3500000000000227</v>
      </c>
      <c r="G42">
        <v>2.3453370267774778</v>
      </c>
      <c r="H42" s="1">
        <f t="shared" si="31"/>
        <v>0.87368037859484304</v>
      </c>
      <c r="I42" s="1">
        <f t="shared" si="32"/>
        <v>0.87368037859484304</v>
      </c>
      <c r="J42" s="1">
        <f t="shared" si="33"/>
        <v>1.948754962107534</v>
      </c>
      <c r="K42" s="1">
        <f t="shared" si="34"/>
        <v>0.58245358572987471</v>
      </c>
      <c r="L42" s="1" t="str">
        <f t="shared" si="35"/>
        <v>NO</v>
      </c>
      <c r="M42" t="str">
        <f t="shared" si="36"/>
        <v>NO</v>
      </c>
      <c r="N42" t="str">
        <f t="shared" si="37"/>
        <v>NO</v>
      </c>
      <c r="O42" s="1" t="str">
        <f t="shared" si="38"/>
        <v>NO</v>
      </c>
      <c r="P42" s="1" t="str">
        <f t="shared" si="39"/>
        <v>NO</v>
      </c>
      <c r="Q42" s="1" t="str">
        <f t="shared" si="40"/>
        <v>NO</v>
      </c>
      <c r="R42" s="1" t="str">
        <f t="shared" si="41"/>
        <v>NO</v>
      </c>
      <c r="S42">
        <v>268.8</v>
      </c>
      <c r="T42">
        <v>275</v>
      </c>
      <c r="U42">
        <v>265.3</v>
      </c>
      <c r="V42">
        <v>270.75</v>
      </c>
      <c r="W42">
        <v>1.9499999999999891</v>
      </c>
      <c r="X42">
        <v>0.72544642857142438</v>
      </c>
      <c r="Y42" s="1">
        <f t="shared" si="42"/>
        <v>0.72544642857142438</v>
      </c>
      <c r="Z42" s="1">
        <f t="shared" si="43"/>
        <v>0.72544642857142438</v>
      </c>
      <c r="AA42" s="1">
        <f t="shared" si="44"/>
        <v>1.5697137580794089</v>
      </c>
      <c r="AB42" s="1">
        <f t="shared" si="45"/>
        <v>1.3020833333333333</v>
      </c>
      <c r="AC42" s="1" t="str">
        <f t="shared" si="46"/>
        <v>NO</v>
      </c>
      <c r="AD42" s="1" t="str">
        <f t="shared" si="47"/>
        <v>NO</v>
      </c>
      <c r="AE42" s="1" t="str">
        <f t="shared" si="48"/>
        <v>NO</v>
      </c>
      <c r="AF42" s="1" t="str">
        <f t="shared" si="49"/>
        <v>NO</v>
      </c>
      <c r="AG42" s="1" t="str">
        <f t="shared" si="50"/>
        <v>NO</v>
      </c>
      <c r="AH42" s="1" t="str">
        <f t="shared" si="51"/>
        <v>NO</v>
      </c>
      <c r="AI42">
        <v>263</v>
      </c>
      <c r="AJ42">
        <v>272.39999999999998</v>
      </c>
      <c r="AK42">
        <v>263</v>
      </c>
      <c r="AL42">
        <v>268.8</v>
      </c>
      <c r="AM42">
        <v>8.6999999999999886</v>
      </c>
      <c r="AN42">
        <v>3.3448673587081852</v>
      </c>
      <c r="AO42" s="1">
        <f t="shared" si="52"/>
        <v>2.205323193916354</v>
      </c>
      <c r="AP42" s="1">
        <f t="shared" si="53"/>
        <v>2.205323193916354</v>
      </c>
      <c r="AQ42" s="1">
        <f t="shared" si="54"/>
        <v>1.3392857142857015</v>
      </c>
      <c r="AR42" s="1">
        <f t="shared" si="55"/>
        <v>0</v>
      </c>
      <c r="AS42" t="str">
        <f t="shared" si="56"/>
        <v>NO</v>
      </c>
      <c r="AT42" t="str">
        <f t="shared" si="57"/>
        <v>NO</v>
      </c>
      <c r="AU42" t="str">
        <f t="shared" si="58"/>
        <v>NO</v>
      </c>
      <c r="AV42" t="str">
        <f t="shared" si="59"/>
        <v>NO</v>
      </c>
      <c r="AW42" t="str">
        <f t="shared" si="60"/>
        <v>NO</v>
      </c>
      <c r="AX42" t="str">
        <f t="shared" si="61"/>
        <v>NO</v>
      </c>
    </row>
    <row r="43" spans="1:50" x14ac:dyDescent="0.25">
      <c r="A43" t="s">
        <v>91</v>
      </c>
      <c r="B43">
        <v>51.7</v>
      </c>
      <c r="C43">
        <v>54.15</v>
      </c>
      <c r="D43">
        <v>51</v>
      </c>
      <c r="E43">
        <v>53.35</v>
      </c>
      <c r="F43">
        <v>2.0500000000000038</v>
      </c>
      <c r="G43">
        <v>3.9961013645224259</v>
      </c>
      <c r="H43" s="1">
        <f t="shared" si="31"/>
        <v>3.1914893617021245</v>
      </c>
      <c r="I43" s="1">
        <f t="shared" si="32"/>
        <v>3.1914893617021245</v>
      </c>
      <c r="J43" s="1">
        <f t="shared" si="33"/>
        <v>1.4995313964386077</v>
      </c>
      <c r="K43" s="1">
        <f t="shared" si="34"/>
        <v>1.3539651837524231</v>
      </c>
      <c r="L43" s="1" t="str">
        <f t="shared" si="35"/>
        <v>NO</v>
      </c>
      <c r="M43" t="str">
        <f t="shared" si="36"/>
        <v>NO</v>
      </c>
      <c r="N43" t="str">
        <f t="shared" si="37"/>
        <v>NO</v>
      </c>
      <c r="O43" s="1" t="str">
        <f t="shared" si="38"/>
        <v>NO</v>
      </c>
      <c r="P43" s="1" t="str">
        <f t="shared" si="39"/>
        <v>NO</v>
      </c>
      <c r="Q43" s="1" t="str">
        <f t="shared" si="40"/>
        <v>NO</v>
      </c>
      <c r="R43" s="1" t="str">
        <f t="shared" si="41"/>
        <v>NO</v>
      </c>
      <c r="S43">
        <v>51</v>
      </c>
      <c r="T43">
        <v>52.4</v>
      </c>
      <c r="U43">
        <v>50.6</v>
      </c>
      <c r="V43">
        <v>51.3</v>
      </c>
      <c r="W43">
        <v>0.34999999999999432</v>
      </c>
      <c r="X43">
        <v>0.68694798822373759</v>
      </c>
      <c r="Y43" s="1">
        <f t="shared" si="42"/>
        <v>0.58823529411764153</v>
      </c>
      <c r="Z43" s="1">
        <f t="shared" si="43"/>
        <v>0.58823529411764153</v>
      </c>
      <c r="AA43" s="1">
        <f t="shared" si="44"/>
        <v>2.1442495126705685</v>
      </c>
      <c r="AB43" s="1">
        <f t="shared" si="45"/>
        <v>0.78431372549019329</v>
      </c>
      <c r="AC43" s="1" t="str">
        <f t="shared" si="46"/>
        <v>NO</v>
      </c>
      <c r="AD43" s="1" t="str">
        <f t="shared" si="47"/>
        <v>NO</v>
      </c>
      <c r="AE43" s="1" t="str">
        <f t="shared" si="48"/>
        <v>NO</v>
      </c>
      <c r="AF43" s="1" t="str">
        <f t="shared" si="49"/>
        <v>NO</v>
      </c>
      <c r="AG43" s="1" t="str">
        <f t="shared" si="50"/>
        <v>NO</v>
      </c>
      <c r="AH43" s="1" t="str">
        <f t="shared" si="51"/>
        <v>NO</v>
      </c>
      <c r="AI43">
        <v>51</v>
      </c>
      <c r="AJ43">
        <v>51.65</v>
      </c>
      <c r="AK43">
        <v>50.6</v>
      </c>
      <c r="AL43">
        <v>50.95</v>
      </c>
      <c r="AM43">
        <v>0.45000000000000279</v>
      </c>
      <c r="AN43">
        <v>0.89108910891089677</v>
      </c>
      <c r="AO43" s="1">
        <f t="shared" si="52"/>
        <v>-9.803921568626893E-2</v>
      </c>
      <c r="AP43" s="1">
        <f t="shared" si="53"/>
        <v>9.803921568626893E-2</v>
      </c>
      <c r="AQ43" s="1">
        <f t="shared" si="54"/>
        <v>1.2745098039215659</v>
      </c>
      <c r="AR43" s="1">
        <f t="shared" si="55"/>
        <v>0.68694798822375147</v>
      </c>
      <c r="AS43" t="str">
        <f t="shared" si="56"/>
        <v>NO</v>
      </c>
      <c r="AT43" t="str">
        <f t="shared" si="57"/>
        <v>NO</v>
      </c>
      <c r="AU43" t="str">
        <f t="shared" si="58"/>
        <v>NO</v>
      </c>
      <c r="AV43" t="str">
        <f t="shared" si="59"/>
        <v>NO</v>
      </c>
      <c r="AW43" t="str">
        <f t="shared" si="60"/>
        <v>NO</v>
      </c>
      <c r="AX43" t="str">
        <f t="shared" si="61"/>
        <v>NO</v>
      </c>
    </row>
    <row r="44" spans="1:50" x14ac:dyDescent="0.25">
      <c r="A44" t="s">
        <v>92</v>
      </c>
      <c r="B44">
        <v>686</v>
      </c>
      <c r="C44">
        <v>702.7</v>
      </c>
      <c r="D44">
        <v>655.25</v>
      </c>
      <c r="E44">
        <v>674.2</v>
      </c>
      <c r="F44">
        <v>-10.44999999999993</v>
      </c>
      <c r="G44">
        <v>-1.5263273205287271</v>
      </c>
      <c r="H44" s="1">
        <f t="shared" si="31"/>
        <v>-1.720116618075795</v>
      </c>
      <c r="I44" s="1">
        <f t="shared" si="32"/>
        <v>1.720116618075795</v>
      </c>
      <c r="J44" s="1">
        <f t="shared" si="33"/>
        <v>2.4344023323615227</v>
      </c>
      <c r="K44" s="1">
        <f t="shared" si="34"/>
        <v>2.8107386532186358</v>
      </c>
      <c r="L44" s="1" t="str">
        <f t="shared" si="35"/>
        <v>NO</v>
      </c>
      <c r="M44" t="str">
        <f t="shared" si="36"/>
        <v>NO</v>
      </c>
      <c r="N44" t="str">
        <f t="shared" si="37"/>
        <v>NO</v>
      </c>
      <c r="O44" s="1" t="str">
        <f t="shared" si="38"/>
        <v>NO</v>
      </c>
      <c r="P44" s="1" t="str">
        <f t="shared" si="39"/>
        <v>NO</v>
      </c>
      <c r="Q44" s="1" t="str">
        <f t="shared" si="40"/>
        <v>NO</v>
      </c>
      <c r="R44" s="1" t="str">
        <f t="shared" si="41"/>
        <v>NO</v>
      </c>
      <c r="S44">
        <v>609.95000000000005</v>
      </c>
      <c r="T44">
        <v>692.9</v>
      </c>
      <c r="U44">
        <v>609.1</v>
      </c>
      <c r="V44">
        <v>684.65</v>
      </c>
      <c r="W44">
        <v>76.549999999999955</v>
      </c>
      <c r="X44">
        <v>12.588390067423109</v>
      </c>
      <c r="Y44" s="1">
        <f t="shared" si="42"/>
        <v>12.246905484056059</v>
      </c>
      <c r="Z44" s="1">
        <f t="shared" si="43"/>
        <v>12.246905484056059</v>
      </c>
      <c r="AA44" s="1">
        <f t="shared" si="44"/>
        <v>1.2049952530490031</v>
      </c>
      <c r="AB44" s="1">
        <f t="shared" si="45"/>
        <v>0.13935568489220801</v>
      </c>
      <c r="AC44" s="1" t="str">
        <f t="shared" si="46"/>
        <v>NO</v>
      </c>
      <c r="AD44" s="1" t="str">
        <f t="shared" si="47"/>
        <v>NO</v>
      </c>
      <c r="AE44" s="1" t="str">
        <f t="shared" si="48"/>
        <v>NO</v>
      </c>
      <c r="AF44" s="1" t="str">
        <f t="shared" si="49"/>
        <v>NO</v>
      </c>
      <c r="AG44" s="1" t="str">
        <f t="shared" si="50"/>
        <v>NO</v>
      </c>
      <c r="AH44" s="1" t="str">
        <f t="shared" si="51"/>
        <v>NO</v>
      </c>
      <c r="AI44">
        <v>615.79999999999995</v>
      </c>
      <c r="AJ44">
        <v>621.75</v>
      </c>
      <c r="AK44">
        <v>605</v>
      </c>
      <c r="AL44">
        <v>608.1</v>
      </c>
      <c r="AM44">
        <v>-1.549999999999955</v>
      </c>
      <c r="AN44">
        <v>-0.25424423849749112</v>
      </c>
      <c r="AO44" s="1">
        <f t="shared" si="52"/>
        <v>-1.2504059759662118</v>
      </c>
      <c r="AP44" s="1">
        <f t="shared" si="53"/>
        <v>1.2504059759662118</v>
      </c>
      <c r="AQ44" s="1">
        <f t="shared" si="54"/>
        <v>0.96622279961027047</v>
      </c>
      <c r="AR44" s="1">
        <f t="shared" si="55"/>
        <v>0.50978457490544693</v>
      </c>
      <c r="AS44" t="str">
        <f t="shared" si="56"/>
        <v>NO</v>
      </c>
      <c r="AT44" t="str">
        <f t="shared" si="57"/>
        <v>NO</v>
      </c>
      <c r="AU44" t="str">
        <f t="shared" si="58"/>
        <v>NO</v>
      </c>
      <c r="AV44" t="str">
        <f t="shared" si="59"/>
        <v>NO</v>
      </c>
      <c r="AW44" t="str">
        <f t="shared" si="60"/>
        <v>NO</v>
      </c>
      <c r="AX44" t="str">
        <f t="shared" si="61"/>
        <v>NO</v>
      </c>
    </row>
    <row r="45" spans="1:50" x14ac:dyDescent="0.25">
      <c r="A45" t="s">
        <v>93</v>
      </c>
      <c r="B45">
        <v>275</v>
      </c>
      <c r="C45">
        <v>301.75</v>
      </c>
      <c r="D45">
        <v>275</v>
      </c>
      <c r="E45">
        <v>286.85000000000002</v>
      </c>
      <c r="F45">
        <v>13.850000000000019</v>
      </c>
      <c r="G45">
        <v>5.0732600732600819</v>
      </c>
      <c r="H45" s="1">
        <f t="shared" si="31"/>
        <v>4.3090909090909175</v>
      </c>
      <c r="I45" s="1">
        <f t="shared" si="32"/>
        <v>4.3090909090909175</v>
      </c>
      <c r="J45" s="1">
        <f t="shared" si="33"/>
        <v>5.194352449015156</v>
      </c>
      <c r="K45" s="1">
        <f t="shared" si="34"/>
        <v>0</v>
      </c>
      <c r="L45" s="1" t="str">
        <f t="shared" si="35"/>
        <v>NO</v>
      </c>
      <c r="M45" t="str">
        <f t="shared" si="36"/>
        <v>NO</v>
      </c>
      <c r="N45" t="str">
        <f t="shared" si="37"/>
        <v>NO</v>
      </c>
      <c r="O45" s="1" t="str">
        <f t="shared" si="38"/>
        <v>NO</v>
      </c>
      <c r="P45" s="1" t="str">
        <f t="shared" si="39"/>
        <v>NO</v>
      </c>
      <c r="Q45" s="1" t="str">
        <f t="shared" si="40"/>
        <v>NO</v>
      </c>
      <c r="R45" s="1" t="str">
        <f t="shared" si="41"/>
        <v>NO</v>
      </c>
      <c r="S45">
        <v>272.05</v>
      </c>
      <c r="T45">
        <v>277.5</v>
      </c>
      <c r="U45">
        <v>264.95</v>
      </c>
      <c r="V45">
        <v>273</v>
      </c>
      <c r="W45">
        <v>1.9499999999999891</v>
      </c>
      <c r="X45">
        <v>0.71942446043165043</v>
      </c>
      <c r="Y45" s="1">
        <f t="shared" si="42"/>
        <v>0.34920051461128049</v>
      </c>
      <c r="Z45" s="1">
        <f t="shared" si="43"/>
        <v>0.34920051461128049</v>
      </c>
      <c r="AA45" s="1">
        <f t="shared" si="44"/>
        <v>1.6483516483516485</v>
      </c>
      <c r="AB45" s="1">
        <f t="shared" si="45"/>
        <v>2.6098143723580307</v>
      </c>
      <c r="AC45" s="1" t="str">
        <f t="shared" si="46"/>
        <v>NO</v>
      </c>
      <c r="AD45" s="1" t="str">
        <f t="shared" si="47"/>
        <v>NO</v>
      </c>
      <c r="AE45" s="1" t="str">
        <f t="shared" si="48"/>
        <v>NO</v>
      </c>
      <c r="AF45" s="1" t="str">
        <f t="shared" si="49"/>
        <v>NO</v>
      </c>
      <c r="AG45" s="1" t="str">
        <f t="shared" si="50"/>
        <v>NO</v>
      </c>
      <c r="AH45" s="1" t="str">
        <f t="shared" si="51"/>
        <v>NO</v>
      </c>
      <c r="AI45">
        <v>263</v>
      </c>
      <c r="AJ45">
        <v>276.5</v>
      </c>
      <c r="AK45">
        <v>262</v>
      </c>
      <c r="AL45">
        <v>271.05</v>
      </c>
      <c r="AM45">
        <v>13.75</v>
      </c>
      <c r="AN45">
        <v>5.3439564710454706</v>
      </c>
      <c r="AO45" s="1">
        <f t="shared" si="52"/>
        <v>3.0608365019011452</v>
      </c>
      <c r="AP45" s="1">
        <f t="shared" si="53"/>
        <v>3.0608365019011452</v>
      </c>
      <c r="AQ45" s="1">
        <f t="shared" si="54"/>
        <v>2.0106991330012871</v>
      </c>
      <c r="AR45" s="1">
        <f t="shared" si="55"/>
        <v>0.38022813688212925</v>
      </c>
      <c r="AS45" t="str">
        <f t="shared" si="56"/>
        <v>NO</v>
      </c>
      <c r="AT45" t="str">
        <f t="shared" si="57"/>
        <v>NO</v>
      </c>
      <c r="AU45" t="str">
        <f t="shared" si="58"/>
        <v>NO</v>
      </c>
      <c r="AV45" t="str">
        <f t="shared" si="59"/>
        <v>NO</v>
      </c>
      <c r="AW45" t="str">
        <f t="shared" si="60"/>
        <v>NO</v>
      </c>
      <c r="AX45" t="str">
        <f t="shared" si="61"/>
        <v>NO</v>
      </c>
    </row>
    <row r="46" spans="1:50" x14ac:dyDescent="0.25">
      <c r="A46" t="s">
        <v>94</v>
      </c>
      <c r="B46">
        <v>30.95</v>
      </c>
      <c r="C46">
        <v>31.85</v>
      </c>
      <c r="D46">
        <v>30.85</v>
      </c>
      <c r="E46">
        <v>31.3</v>
      </c>
      <c r="F46">
        <v>0.80000000000000071</v>
      </c>
      <c r="G46">
        <v>2.6229508196721341</v>
      </c>
      <c r="H46" s="1">
        <f t="shared" si="31"/>
        <v>1.1308562197092131</v>
      </c>
      <c r="I46" s="1">
        <f t="shared" si="32"/>
        <v>1.1308562197092131</v>
      </c>
      <c r="J46" s="1">
        <f t="shared" si="33"/>
        <v>1.7571884984025583</v>
      </c>
      <c r="K46" s="1">
        <f t="shared" si="34"/>
        <v>0.32310177705976695</v>
      </c>
      <c r="L46" s="1" t="str">
        <f t="shared" si="35"/>
        <v>NO</v>
      </c>
      <c r="M46" t="str">
        <f t="shared" si="36"/>
        <v>NO</v>
      </c>
      <c r="N46" t="str">
        <f t="shared" si="37"/>
        <v>NO</v>
      </c>
      <c r="O46" s="1" t="str">
        <f t="shared" si="38"/>
        <v>NO</v>
      </c>
      <c r="P46" s="1" t="str">
        <f t="shared" si="39"/>
        <v>NO</v>
      </c>
      <c r="Q46" s="1" t="str">
        <f t="shared" si="40"/>
        <v>NO</v>
      </c>
      <c r="R46" s="1" t="str">
        <f t="shared" si="41"/>
        <v>NO</v>
      </c>
      <c r="S46">
        <v>31.15</v>
      </c>
      <c r="T46">
        <v>31.2</v>
      </c>
      <c r="U46">
        <v>30.3</v>
      </c>
      <c r="V46">
        <v>30.5</v>
      </c>
      <c r="W46">
        <v>-0.30000000000000071</v>
      </c>
      <c r="X46">
        <v>-0.97402597402597624</v>
      </c>
      <c r="Y46" s="1">
        <f t="shared" si="42"/>
        <v>-2.0866773675762396</v>
      </c>
      <c r="Z46" s="1">
        <f t="shared" si="43"/>
        <v>2.0866773675762396</v>
      </c>
      <c r="AA46" s="1">
        <f t="shared" si="44"/>
        <v>0.16051364365971338</v>
      </c>
      <c r="AB46" s="1">
        <f t="shared" si="45"/>
        <v>0.65573770491803041</v>
      </c>
      <c r="AC46" s="1" t="str">
        <f t="shared" si="46"/>
        <v>NO</v>
      </c>
      <c r="AD46" s="1" t="str">
        <f t="shared" si="47"/>
        <v>NO</v>
      </c>
      <c r="AE46" s="1" t="str">
        <f t="shared" si="48"/>
        <v>NO</v>
      </c>
      <c r="AF46" s="1" t="str">
        <f t="shared" si="49"/>
        <v>NO</v>
      </c>
      <c r="AG46" s="1" t="str">
        <f t="shared" si="50"/>
        <v>NO</v>
      </c>
      <c r="AH46" s="1" t="str">
        <f t="shared" si="51"/>
        <v>NO</v>
      </c>
      <c r="AI46">
        <v>30</v>
      </c>
      <c r="AJ46">
        <v>31.4</v>
      </c>
      <c r="AK46">
        <v>30</v>
      </c>
      <c r="AL46">
        <v>30.8</v>
      </c>
      <c r="AM46">
        <v>1.25</v>
      </c>
      <c r="AN46">
        <v>4.230118443316413</v>
      </c>
      <c r="AO46" s="1">
        <f t="shared" si="52"/>
        <v>2.6666666666666687</v>
      </c>
      <c r="AP46" s="1">
        <f t="shared" si="53"/>
        <v>2.6666666666666687</v>
      </c>
      <c r="AQ46" s="1">
        <f t="shared" si="54"/>
        <v>1.9480519480519412</v>
      </c>
      <c r="AR46" s="1">
        <f t="shared" si="55"/>
        <v>0</v>
      </c>
      <c r="AS46" t="str">
        <f t="shared" si="56"/>
        <v>NO</v>
      </c>
      <c r="AT46" t="str">
        <f t="shared" si="57"/>
        <v>NO</v>
      </c>
      <c r="AU46" t="str">
        <f t="shared" si="58"/>
        <v>NO</v>
      </c>
      <c r="AV46" t="str">
        <f t="shared" si="59"/>
        <v>NO</v>
      </c>
      <c r="AW46" t="str">
        <f t="shared" si="60"/>
        <v>NO</v>
      </c>
      <c r="AX46" t="str">
        <f t="shared" si="61"/>
        <v>NO</v>
      </c>
    </row>
    <row r="47" spans="1:50" x14ac:dyDescent="0.25">
      <c r="A47" t="s">
        <v>95</v>
      </c>
      <c r="B47">
        <v>1305.2</v>
      </c>
      <c r="C47">
        <v>1331</v>
      </c>
      <c r="D47">
        <v>1272.25</v>
      </c>
      <c r="E47">
        <v>1302.0999999999999</v>
      </c>
      <c r="F47">
        <v>12.14999999999986</v>
      </c>
      <c r="G47">
        <v>0.94189697275087125</v>
      </c>
      <c r="H47" s="1">
        <f t="shared" si="31"/>
        <v>-0.2375114924915826</v>
      </c>
      <c r="I47" s="1">
        <f t="shared" si="32"/>
        <v>0.2375114924915826</v>
      </c>
      <c r="J47" s="1">
        <f t="shared" si="33"/>
        <v>1.9767085504137261</v>
      </c>
      <c r="K47" s="1">
        <f t="shared" si="34"/>
        <v>2.2924506566315883</v>
      </c>
      <c r="L47" s="1" t="str">
        <f t="shared" si="35"/>
        <v>NO</v>
      </c>
      <c r="M47" t="str">
        <f t="shared" si="36"/>
        <v>NO</v>
      </c>
      <c r="N47" t="str">
        <f t="shared" si="37"/>
        <v>NO</v>
      </c>
      <c r="O47" s="1" t="str">
        <f t="shared" si="38"/>
        <v>NO</v>
      </c>
      <c r="P47" s="1" t="str">
        <f t="shared" si="39"/>
        <v>YES</v>
      </c>
      <c r="Q47" s="1" t="str">
        <f t="shared" si="40"/>
        <v>NO</v>
      </c>
      <c r="R47" s="1" t="str">
        <f t="shared" si="41"/>
        <v>NO</v>
      </c>
      <c r="S47">
        <v>1273.7</v>
      </c>
      <c r="T47">
        <v>1300</v>
      </c>
      <c r="U47">
        <v>1261</v>
      </c>
      <c r="V47">
        <v>1289.95</v>
      </c>
      <c r="W47">
        <v>28.10000000000014</v>
      </c>
      <c r="X47">
        <v>2.2268890914134118</v>
      </c>
      <c r="Y47" s="1">
        <f t="shared" si="42"/>
        <v>1.27581063044673</v>
      </c>
      <c r="Z47" s="1">
        <f t="shared" si="43"/>
        <v>1.27581063044673</v>
      </c>
      <c r="AA47" s="1">
        <f t="shared" si="44"/>
        <v>0.77909996511492341</v>
      </c>
      <c r="AB47" s="1">
        <f t="shared" si="45"/>
        <v>0.99709507733375569</v>
      </c>
      <c r="AC47" s="1" t="str">
        <f t="shared" si="46"/>
        <v>NO</v>
      </c>
      <c r="AD47" s="1" t="str">
        <f t="shared" si="47"/>
        <v>NO</v>
      </c>
      <c r="AE47" s="1" t="str">
        <f t="shared" si="48"/>
        <v>NO</v>
      </c>
      <c r="AF47" s="1" t="str">
        <f t="shared" si="49"/>
        <v>NO</v>
      </c>
      <c r="AG47" s="1" t="str">
        <f t="shared" si="50"/>
        <v>NO</v>
      </c>
      <c r="AH47" s="1" t="str">
        <f t="shared" si="51"/>
        <v>NO</v>
      </c>
      <c r="AI47">
        <v>1229</v>
      </c>
      <c r="AJ47">
        <v>1274.8</v>
      </c>
      <c r="AK47">
        <v>1222.8</v>
      </c>
      <c r="AL47">
        <v>1261.8499999999999</v>
      </c>
      <c r="AM47">
        <v>40.25</v>
      </c>
      <c r="AN47">
        <v>3.2948592010478062</v>
      </c>
      <c r="AO47" s="1">
        <f t="shared" si="52"/>
        <v>2.6729048006509286</v>
      </c>
      <c r="AP47" s="1">
        <f t="shared" si="53"/>
        <v>2.6729048006509286</v>
      </c>
      <c r="AQ47" s="1">
        <f t="shared" si="54"/>
        <v>1.0262709513809127</v>
      </c>
      <c r="AR47" s="1">
        <f t="shared" si="55"/>
        <v>0.50447518307567496</v>
      </c>
      <c r="AS47" t="str">
        <f t="shared" si="56"/>
        <v>NO</v>
      </c>
      <c r="AT47" t="str">
        <f t="shared" si="57"/>
        <v>NO</v>
      </c>
      <c r="AU47" t="str">
        <f t="shared" si="58"/>
        <v>NO</v>
      </c>
      <c r="AV47" t="str">
        <f t="shared" si="59"/>
        <v>NO</v>
      </c>
      <c r="AW47" t="str">
        <f t="shared" si="60"/>
        <v>NO</v>
      </c>
      <c r="AX47" t="str">
        <f t="shared" si="61"/>
        <v>NO</v>
      </c>
    </row>
    <row r="48" spans="1:50" x14ac:dyDescent="0.25">
      <c r="A48" t="s">
        <v>96</v>
      </c>
      <c r="B48">
        <v>34.4</v>
      </c>
      <c r="C48">
        <v>35</v>
      </c>
      <c r="D48">
        <v>34.299999999999997</v>
      </c>
      <c r="E48">
        <v>34.700000000000003</v>
      </c>
      <c r="F48">
        <v>0.40000000000000568</v>
      </c>
      <c r="G48">
        <v>1.166180758017509</v>
      </c>
      <c r="H48" s="1">
        <f t="shared" si="31"/>
        <v>0.87209302325582638</v>
      </c>
      <c r="I48" s="1">
        <f t="shared" si="32"/>
        <v>0.87209302325582638</v>
      </c>
      <c r="J48" s="1">
        <f t="shared" si="33"/>
        <v>0.8645533141210292</v>
      </c>
      <c r="K48" s="1">
        <f t="shared" si="34"/>
        <v>0.29069767441860883</v>
      </c>
      <c r="L48" s="1" t="str">
        <f t="shared" si="35"/>
        <v>NO</v>
      </c>
      <c r="M48" t="str">
        <f t="shared" si="36"/>
        <v>NO</v>
      </c>
      <c r="N48" t="str">
        <f t="shared" si="37"/>
        <v>NO</v>
      </c>
      <c r="O48" s="1" t="str">
        <f t="shared" si="38"/>
        <v>NO</v>
      </c>
      <c r="P48" s="1" t="str">
        <f t="shared" si="39"/>
        <v>NO</v>
      </c>
      <c r="Q48" s="1" t="str">
        <f t="shared" si="40"/>
        <v>NO</v>
      </c>
      <c r="R48" s="1" t="str">
        <f t="shared" si="41"/>
        <v>NO</v>
      </c>
      <c r="S48">
        <v>34.35</v>
      </c>
      <c r="T48">
        <v>34.6</v>
      </c>
      <c r="U48">
        <v>33.9</v>
      </c>
      <c r="V48">
        <v>34.299999999999997</v>
      </c>
      <c r="W48">
        <v>-5.0000000000004263E-2</v>
      </c>
      <c r="X48">
        <v>-0.14556040756915359</v>
      </c>
      <c r="Y48" s="1">
        <f t="shared" si="42"/>
        <v>-0.14556040756915362</v>
      </c>
      <c r="Z48" s="1">
        <f t="shared" si="43"/>
        <v>0.14556040756915362</v>
      </c>
      <c r="AA48" s="1">
        <f t="shared" si="44"/>
        <v>0.72780203784570596</v>
      </c>
      <c r="AB48" s="1">
        <f t="shared" si="45"/>
        <v>1.1661807580174888</v>
      </c>
      <c r="AC48" s="1" t="str">
        <f t="shared" si="46"/>
        <v>NO</v>
      </c>
      <c r="AD48" s="1" t="str">
        <f t="shared" si="47"/>
        <v>NO</v>
      </c>
      <c r="AE48" s="1" t="str">
        <f t="shared" si="48"/>
        <v>NO</v>
      </c>
      <c r="AF48" s="1" t="str">
        <f t="shared" si="49"/>
        <v>NO</v>
      </c>
      <c r="AG48" s="1" t="str">
        <f t="shared" si="50"/>
        <v>NO</v>
      </c>
      <c r="AH48" s="1" t="str">
        <f t="shared" si="51"/>
        <v>NO</v>
      </c>
      <c r="AI48">
        <v>34.65</v>
      </c>
      <c r="AJ48">
        <v>35.200000000000003</v>
      </c>
      <c r="AK48">
        <v>34.1</v>
      </c>
      <c r="AL48">
        <v>34.35</v>
      </c>
      <c r="AM48">
        <v>-0.29999999999999721</v>
      </c>
      <c r="AN48">
        <v>-0.86580086580085769</v>
      </c>
      <c r="AO48" s="1">
        <f t="shared" si="52"/>
        <v>-0.86580086580085769</v>
      </c>
      <c r="AP48" s="1">
        <f t="shared" si="53"/>
        <v>0.86580086580085769</v>
      </c>
      <c r="AQ48" s="1">
        <f t="shared" si="54"/>
        <v>1.5873015873015996</v>
      </c>
      <c r="AR48" s="1">
        <f t="shared" si="55"/>
        <v>0.72780203784570596</v>
      </c>
      <c r="AS48" t="str">
        <f t="shared" si="56"/>
        <v>NO</v>
      </c>
      <c r="AT48" t="str">
        <f t="shared" si="57"/>
        <v>NO</v>
      </c>
      <c r="AU48" t="str">
        <f t="shared" si="58"/>
        <v>NO</v>
      </c>
      <c r="AV48" t="str">
        <f t="shared" si="59"/>
        <v>NO</v>
      </c>
      <c r="AW48" t="str">
        <f t="shared" si="60"/>
        <v>NO</v>
      </c>
      <c r="AX48" t="str">
        <f t="shared" si="61"/>
        <v>NO</v>
      </c>
    </row>
    <row r="49" spans="1:50" x14ac:dyDescent="0.25">
      <c r="A49" t="s">
        <v>97</v>
      </c>
      <c r="B49">
        <v>287.8</v>
      </c>
      <c r="C49">
        <v>331</v>
      </c>
      <c r="D49">
        <v>286.3</v>
      </c>
      <c r="E49">
        <v>323.14999999999998</v>
      </c>
      <c r="F49">
        <v>40.25</v>
      </c>
      <c r="G49">
        <v>14.22764227642277</v>
      </c>
      <c r="H49" s="1">
        <f t="shared" si="31"/>
        <v>12.282835302293247</v>
      </c>
      <c r="I49" s="1">
        <f t="shared" si="32"/>
        <v>12.282835302293247</v>
      </c>
      <c r="J49" s="1">
        <f t="shared" si="33"/>
        <v>2.4292124400433308</v>
      </c>
      <c r="K49" s="1">
        <f t="shared" si="34"/>
        <v>0.52119527449617786</v>
      </c>
      <c r="L49" s="1" t="str">
        <f t="shared" si="35"/>
        <v>NO</v>
      </c>
      <c r="M49" t="str">
        <f t="shared" si="36"/>
        <v>NO</v>
      </c>
      <c r="N49" t="str">
        <f t="shared" si="37"/>
        <v>NO</v>
      </c>
      <c r="O49" s="1" t="str">
        <f t="shared" si="38"/>
        <v>NO</v>
      </c>
      <c r="P49" s="1" t="str">
        <f t="shared" si="39"/>
        <v>NO</v>
      </c>
      <c r="Q49" s="1" t="str">
        <f t="shared" si="40"/>
        <v>NO</v>
      </c>
      <c r="R49" s="1" t="str">
        <f t="shared" si="41"/>
        <v>NO</v>
      </c>
      <c r="S49">
        <v>283.89999999999998</v>
      </c>
      <c r="T49">
        <v>284.5</v>
      </c>
      <c r="U49">
        <v>279.10000000000002</v>
      </c>
      <c r="V49">
        <v>282.89999999999998</v>
      </c>
      <c r="W49">
        <v>0.44999999999998858</v>
      </c>
      <c r="X49">
        <v>0.15932023366967199</v>
      </c>
      <c r="Y49" s="1">
        <f t="shared" si="42"/>
        <v>-0.35223670306445937</v>
      </c>
      <c r="Z49" s="1">
        <f t="shared" si="43"/>
        <v>0.35223670306445937</v>
      </c>
      <c r="AA49" s="1">
        <f t="shared" si="44"/>
        <v>0.21134202183868364</v>
      </c>
      <c r="AB49" s="1">
        <f t="shared" si="45"/>
        <v>1.3432308236125681</v>
      </c>
      <c r="AC49" s="1" t="str">
        <f t="shared" si="46"/>
        <v>NO</v>
      </c>
      <c r="AD49" s="1" t="str">
        <f t="shared" si="47"/>
        <v>NO</v>
      </c>
      <c r="AE49" s="1" t="str">
        <f t="shared" si="48"/>
        <v>NO</v>
      </c>
      <c r="AF49" s="1" t="str">
        <f t="shared" si="49"/>
        <v>NO</v>
      </c>
      <c r="AG49" s="1" t="str">
        <f t="shared" si="50"/>
        <v>NO</v>
      </c>
      <c r="AH49" s="1" t="str">
        <f t="shared" si="51"/>
        <v>NO</v>
      </c>
      <c r="AI49">
        <v>279.8</v>
      </c>
      <c r="AJ49">
        <v>290</v>
      </c>
      <c r="AK49">
        <v>273.35000000000002</v>
      </c>
      <c r="AL49">
        <v>282.45</v>
      </c>
      <c r="AM49">
        <v>9.25</v>
      </c>
      <c r="AN49">
        <v>3.38579795021962</v>
      </c>
      <c r="AO49" s="1">
        <f t="shared" si="52"/>
        <v>0.94710507505360153</v>
      </c>
      <c r="AP49" s="1">
        <f t="shared" si="53"/>
        <v>0.94710507505360153</v>
      </c>
      <c r="AQ49" s="1">
        <f t="shared" si="54"/>
        <v>2.6730394760134577</v>
      </c>
      <c r="AR49" s="1">
        <f t="shared" si="55"/>
        <v>2.3052180128663289</v>
      </c>
      <c r="AS49" t="str">
        <f t="shared" si="56"/>
        <v>NO</v>
      </c>
      <c r="AT49" t="str">
        <f t="shared" si="57"/>
        <v>NO</v>
      </c>
      <c r="AU49" t="str">
        <f t="shared" si="58"/>
        <v>NO</v>
      </c>
      <c r="AV49" t="str">
        <f t="shared" si="59"/>
        <v>NO</v>
      </c>
      <c r="AW49" t="str">
        <f t="shared" si="60"/>
        <v>NO</v>
      </c>
      <c r="AX49" t="str">
        <f t="shared" si="61"/>
        <v>NO</v>
      </c>
    </row>
    <row r="50" spans="1:50" x14ac:dyDescent="0.25">
      <c r="A50" t="s">
        <v>98</v>
      </c>
      <c r="B50">
        <v>27.45</v>
      </c>
      <c r="C50">
        <v>27.45</v>
      </c>
      <c r="D50">
        <v>26.55</v>
      </c>
      <c r="E50">
        <v>26.7</v>
      </c>
      <c r="F50">
        <v>-0.30000000000000071</v>
      </c>
      <c r="G50">
        <v>-1.111111111111114</v>
      </c>
      <c r="H50" s="1">
        <f t="shared" si="31"/>
        <v>-2.7322404371584699</v>
      </c>
      <c r="I50" s="1">
        <f t="shared" si="32"/>
        <v>2.7322404371584699</v>
      </c>
      <c r="J50" s="1">
        <f t="shared" si="33"/>
        <v>0</v>
      </c>
      <c r="K50" s="1">
        <f t="shared" si="34"/>
        <v>0.56179775280898347</v>
      </c>
      <c r="L50" s="1" t="str">
        <f t="shared" si="35"/>
        <v>NO</v>
      </c>
      <c r="M50" t="str">
        <f t="shared" si="36"/>
        <v>NO</v>
      </c>
      <c r="N50" t="str">
        <f t="shared" si="37"/>
        <v>NO</v>
      </c>
      <c r="O50" s="1" t="str">
        <f t="shared" si="38"/>
        <v>NO</v>
      </c>
      <c r="P50" s="1" t="str">
        <f t="shared" si="39"/>
        <v>NO</v>
      </c>
      <c r="Q50" s="1" t="str">
        <f t="shared" si="40"/>
        <v>NO</v>
      </c>
      <c r="R50" s="1" t="str">
        <f t="shared" si="41"/>
        <v>NO</v>
      </c>
      <c r="S50">
        <v>27.3</v>
      </c>
      <c r="T50">
        <v>27.7</v>
      </c>
      <c r="U50">
        <v>26.55</v>
      </c>
      <c r="V50">
        <v>27</v>
      </c>
      <c r="W50">
        <v>-0.60000000000000142</v>
      </c>
      <c r="X50">
        <v>-2.1739130434782661</v>
      </c>
      <c r="Y50" s="1">
        <f t="shared" si="42"/>
        <v>-1.0989010989011014</v>
      </c>
      <c r="Z50" s="1">
        <f t="shared" si="43"/>
        <v>1.0989010989011014</v>
      </c>
      <c r="AA50" s="1">
        <f t="shared" si="44"/>
        <v>1.46520146520146</v>
      </c>
      <c r="AB50" s="1">
        <f t="shared" si="45"/>
        <v>1.6666666666666639</v>
      </c>
      <c r="AC50" s="1" t="str">
        <f t="shared" si="46"/>
        <v>NO</v>
      </c>
      <c r="AD50" s="1" t="str">
        <f t="shared" si="47"/>
        <v>NO</v>
      </c>
      <c r="AE50" s="1" t="str">
        <f t="shared" si="48"/>
        <v>NO</v>
      </c>
      <c r="AF50" s="1" t="str">
        <f t="shared" si="49"/>
        <v>NO</v>
      </c>
      <c r="AG50" s="1" t="str">
        <f t="shared" si="50"/>
        <v>NO</v>
      </c>
      <c r="AH50" s="1" t="str">
        <f t="shared" si="51"/>
        <v>NO</v>
      </c>
      <c r="AI50">
        <v>27.55</v>
      </c>
      <c r="AJ50">
        <v>27.95</v>
      </c>
      <c r="AK50">
        <v>27.5</v>
      </c>
      <c r="AL50">
        <v>27.6</v>
      </c>
      <c r="AM50">
        <v>0.20000000000000279</v>
      </c>
      <c r="AN50">
        <v>0.72992700729928051</v>
      </c>
      <c r="AO50" s="1">
        <f t="shared" si="52"/>
        <v>0.18148820326679024</v>
      </c>
      <c r="AP50" s="1">
        <f t="shared" si="53"/>
        <v>0.18148820326679024</v>
      </c>
      <c r="AQ50" s="1">
        <f t="shared" si="54"/>
        <v>1.2681159420289778</v>
      </c>
      <c r="AR50" s="1">
        <f t="shared" si="55"/>
        <v>0.18148820326679024</v>
      </c>
      <c r="AS50" t="str">
        <f t="shared" si="56"/>
        <v>NO</v>
      </c>
      <c r="AT50" t="str">
        <f t="shared" si="57"/>
        <v>NO</v>
      </c>
      <c r="AU50" t="str">
        <f t="shared" si="58"/>
        <v>NO</v>
      </c>
      <c r="AV50" t="str">
        <f t="shared" si="59"/>
        <v>NO</v>
      </c>
      <c r="AW50" t="str">
        <f t="shared" si="60"/>
        <v>NO</v>
      </c>
      <c r="AX50" t="str">
        <f t="shared" si="61"/>
        <v>NO</v>
      </c>
    </row>
    <row r="51" spans="1:50" x14ac:dyDescent="0.25">
      <c r="A51" t="s">
        <v>99</v>
      </c>
      <c r="B51">
        <v>292.64999999999998</v>
      </c>
      <c r="C51">
        <v>296.35000000000002</v>
      </c>
      <c r="D51">
        <v>289.25</v>
      </c>
      <c r="E51">
        <v>291.25</v>
      </c>
      <c r="F51">
        <v>0.1000000000000227</v>
      </c>
      <c r="G51">
        <v>3.4346556757692853E-2</v>
      </c>
      <c r="H51" s="1">
        <f t="shared" si="31"/>
        <v>-0.47838715188791303</v>
      </c>
      <c r="I51" s="1">
        <f t="shared" si="32"/>
        <v>0.47838715188791303</v>
      </c>
      <c r="J51" s="1">
        <f t="shared" si="33"/>
        <v>1.2643089014180919</v>
      </c>
      <c r="K51" s="1">
        <f t="shared" si="34"/>
        <v>0.68669527896995708</v>
      </c>
      <c r="L51" s="1" t="str">
        <f t="shared" si="35"/>
        <v>NO</v>
      </c>
      <c r="M51" t="str">
        <f t="shared" si="36"/>
        <v>NO</v>
      </c>
      <c r="N51" t="str">
        <f t="shared" si="37"/>
        <v>NO</v>
      </c>
      <c r="O51" s="1" t="str">
        <f t="shared" si="38"/>
        <v>NO</v>
      </c>
      <c r="P51" s="1" t="str">
        <f t="shared" si="39"/>
        <v>NO</v>
      </c>
      <c r="Q51" s="1" t="str">
        <f t="shared" si="40"/>
        <v>NO</v>
      </c>
      <c r="R51" s="1" t="str">
        <f t="shared" si="41"/>
        <v>NO</v>
      </c>
      <c r="S51">
        <v>289</v>
      </c>
      <c r="T51">
        <v>295</v>
      </c>
      <c r="U51">
        <v>286.60000000000002</v>
      </c>
      <c r="V51">
        <v>291.14999999999998</v>
      </c>
      <c r="W51">
        <v>3.25</v>
      </c>
      <c r="X51">
        <v>1.1288641889544979</v>
      </c>
      <c r="Y51" s="1">
        <f t="shared" si="42"/>
        <v>0.74394463667819288</v>
      </c>
      <c r="Z51" s="1">
        <f t="shared" si="43"/>
        <v>0.74394463667819288</v>
      </c>
      <c r="AA51" s="1">
        <f t="shared" si="44"/>
        <v>1.3223424351708821</v>
      </c>
      <c r="AB51" s="1">
        <f t="shared" si="45"/>
        <v>0.83044982698961145</v>
      </c>
      <c r="AC51" s="1" t="str">
        <f t="shared" si="46"/>
        <v>NO</v>
      </c>
      <c r="AD51" s="1" t="str">
        <f t="shared" si="47"/>
        <v>NO</v>
      </c>
      <c r="AE51" s="1" t="str">
        <f t="shared" si="48"/>
        <v>NO</v>
      </c>
      <c r="AF51" s="1" t="str">
        <f t="shared" si="49"/>
        <v>NO</v>
      </c>
      <c r="AG51" s="1" t="str">
        <f t="shared" si="50"/>
        <v>NO</v>
      </c>
      <c r="AH51" s="1" t="str">
        <f t="shared" si="51"/>
        <v>NO</v>
      </c>
      <c r="AI51">
        <v>282.7</v>
      </c>
      <c r="AJ51">
        <v>289.89999999999998</v>
      </c>
      <c r="AK51">
        <v>282.10000000000002</v>
      </c>
      <c r="AL51">
        <v>287.89999999999998</v>
      </c>
      <c r="AM51">
        <v>6.6499999999999773</v>
      </c>
      <c r="AN51">
        <v>2.364444444444437</v>
      </c>
      <c r="AO51" s="1">
        <f t="shared" si="52"/>
        <v>1.8394057304563103</v>
      </c>
      <c r="AP51" s="1">
        <f t="shared" si="53"/>
        <v>1.8394057304563103</v>
      </c>
      <c r="AQ51" s="1">
        <f t="shared" si="54"/>
        <v>0.69468565474122967</v>
      </c>
      <c r="AR51" s="1">
        <f t="shared" si="55"/>
        <v>0.21223912274494727</v>
      </c>
      <c r="AS51" t="str">
        <f t="shared" si="56"/>
        <v>NO</v>
      </c>
      <c r="AT51" t="str">
        <f t="shared" si="57"/>
        <v>NO</v>
      </c>
      <c r="AU51" t="str">
        <f t="shared" si="58"/>
        <v>NO</v>
      </c>
      <c r="AV51" t="str">
        <f t="shared" si="59"/>
        <v>NO</v>
      </c>
      <c r="AW51" t="str">
        <f t="shared" si="60"/>
        <v>NO</v>
      </c>
      <c r="AX51" t="str">
        <f t="shared" si="61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Kalambe</dc:creator>
  <cp:lastModifiedBy>Ravindra Kalambe</cp:lastModifiedBy>
  <dcterms:created xsi:type="dcterms:W3CDTF">2020-06-28T21:34:01Z</dcterms:created>
  <dcterms:modified xsi:type="dcterms:W3CDTF">2020-09-14T13:44:15Z</dcterms:modified>
</cp:coreProperties>
</file>