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sitee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U101" i="1" l="1"/>
  <c r="AQ101" i="1"/>
  <c r="AP101" i="1"/>
  <c r="AO101" i="1"/>
  <c r="Y101" i="1"/>
  <c r="R101" i="1"/>
  <c r="O101" i="1"/>
  <c r="K101" i="1"/>
  <c r="J101" i="1"/>
  <c r="I101" i="1"/>
  <c r="H101" i="1"/>
  <c r="AP100" i="1"/>
  <c r="AO100" i="1"/>
  <c r="AF100" i="1"/>
  <c r="AB100" i="1"/>
  <c r="AA100" i="1"/>
  <c r="Z100" i="1"/>
  <c r="AH100" i="1" s="1"/>
  <c r="Y100" i="1"/>
  <c r="R100" i="1"/>
  <c r="N100" i="1"/>
  <c r="J100" i="1"/>
  <c r="O100" i="1" s="1"/>
  <c r="I100" i="1"/>
  <c r="AE100" i="1" s="1"/>
  <c r="H100" i="1"/>
  <c r="K100" i="1" s="1"/>
  <c r="AO99" i="1"/>
  <c r="AA99" i="1"/>
  <c r="Z99" i="1"/>
  <c r="Y99" i="1"/>
  <c r="AB99" i="1" s="1"/>
  <c r="I99" i="1"/>
  <c r="AE99" i="1" s="1"/>
  <c r="H99" i="1"/>
  <c r="K99" i="1" s="1"/>
  <c r="AR98" i="1"/>
  <c r="AQ98" i="1"/>
  <c r="AP98" i="1"/>
  <c r="AO98" i="1"/>
  <c r="Z98" i="1"/>
  <c r="Y98" i="1"/>
  <c r="H98" i="1"/>
  <c r="AU97" i="1"/>
  <c r="AQ97" i="1"/>
  <c r="AP97" i="1"/>
  <c r="AO97" i="1"/>
  <c r="AB97" i="1"/>
  <c r="Y97" i="1"/>
  <c r="K97" i="1"/>
  <c r="J97" i="1"/>
  <c r="I97" i="1"/>
  <c r="H97" i="1"/>
  <c r="AO96" i="1"/>
  <c r="AB96" i="1"/>
  <c r="AA96" i="1"/>
  <c r="Z96" i="1"/>
  <c r="Y96" i="1"/>
  <c r="J96" i="1"/>
  <c r="I96" i="1"/>
  <c r="Q96" i="1" s="1"/>
  <c r="H96" i="1"/>
  <c r="K96" i="1" s="1"/>
  <c r="AO95" i="1"/>
  <c r="AV95" i="1" s="1"/>
  <c r="AA95" i="1"/>
  <c r="Z95" i="1"/>
  <c r="Y95" i="1"/>
  <c r="AB95" i="1" s="1"/>
  <c r="H95" i="1"/>
  <c r="AU94" i="1"/>
  <c r="AR94" i="1"/>
  <c r="AQ94" i="1"/>
  <c r="AP94" i="1"/>
  <c r="AO94" i="1"/>
  <c r="Y94" i="1"/>
  <c r="K94" i="1"/>
  <c r="H94" i="1"/>
  <c r="AU93" i="1"/>
  <c r="AQ93" i="1"/>
  <c r="AP93" i="1"/>
  <c r="AO93" i="1"/>
  <c r="Y93" i="1"/>
  <c r="O93" i="1"/>
  <c r="K93" i="1"/>
  <c r="J93" i="1"/>
  <c r="I93" i="1"/>
  <c r="H93" i="1"/>
  <c r="AR92" i="1"/>
  <c r="AO92" i="1"/>
  <c r="AF92" i="1"/>
  <c r="AB92" i="1"/>
  <c r="AA92" i="1"/>
  <c r="Z92" i="1"/>
  <c r="AH92" i="1" s="1"/>
  <c r="Y92" i="1"/>
  <c r="Q92" i="1"/>
  <c r="L92" i="1"/>
  <c r="J92" i="1"/>
  <c r="I92" i="1"/>
  <c r="H92" i="1"/>
  <c r="K92" i="1" s="1"/>
  <c r="M92" i="1" s="1"/>
  <c r="AR91" i="1"/>
  <c r="AO91" i="1"/>
  <c r="AA91" i="1"/>
  <c r="Y91" i="1"/>
  <c r="AB91" i="1" s="1"/>
  <c r="K91" i="1"/>
  <c r="H91" i="1"/>
  <c r="J91" i="1" s="1"/>
  <c r="AV90" i="1"/>
  <c r="AR90" i="1"/>
  <c r="AQ90" i="1"/>
  <c r="AP90" i="1"/>
  <c r="AO90" i="1"/>
  <c r="AB90" i="1"/>
  <c r="Y90" i="1"/>
  <c r="AA90" i="1" s="1"/>
  <c r="K90" i="1"/>
  <c r="H90" i="1"/>
  <c r="I90" i="1" s="1"/>
  <c r="AR89" i="1"/>
  <c r="AQ89" i="1"/>
  <c r="AP89" i="1"/>
  <c r="AO89" i="1"/>
  <c r="AB89" i="1"/>
  <c r="Z89" i="1"/>
  <c r="Y89" i="1"/>
  <c r="AA89" i="1" s="1"/>
  <c r="H89" i="1"/>
  <c r="AU88" i="1"/>
  <c r="AQ88" i="1"/>
  <c r="AO88" i="1"/>
  <c r="Y88" i="1"/>
  <c r="K88" i="1"/>
  <c r="J88" i="1"/>
  <c r="I88" i="1"/>
  <c r="H88" i="1"/>
  <c r="AR87" i="1"/>
  <c r="AP87" i="1"/>
  <c r="AO87" i="1"/>
  <c r="AW87" i="1" s="1"/>
  <c r="AB87" i="1"/>
  <c r="AA87" i="1"/>
  <c r="Z87" i="1"/>
  <c r="AH87" i="1" s="1"/>
  <c r="Y87" i="1"/>
  <c r="R87" i="1"/>
  <c r="J87" i="1"/>
  <c r="H87" i="1"/>
  <c r="I87" i="1" s="1"/>
  <c r="AO86" i="1"/>
  <c r="AA86" i="1"/>
  <c r="Y86" i="1"/>
  <c r="M86" i="1"/>
  <c r="K86" i="1"/>
  <c r="I86" i="1"/>
  <c r="H86" i="1"/>
  <c r="J86" i="1" s="1"/>
  <c r="AR85" i="1"/>
  <c r="AQ85" i="1"/>
  <c r="AP85" i="1"/>
  <c r="AO85" i="1"/>
  <c r="AB85" i="1"/>
  <c r="Z85" i="1"/>
  <c r="Y85" i="1"/>
  <c r="AA85" i="1" s="1"/>
  <c r="H85" i="1"/>
  <c r="AU84" i="1"/>
  <c r="AQ84" i="1"/>
  <c r="AO84" i="1"/>
  <c r="Y84" i="1"/>
  <c r="K84" i="1"/>
  <c r="J84" i="1"/>
  <c r="I84" i="1"/>
  <c r="H84" i="1"/>
  <c r="AR83" i="1"/>
  <c r="AP83" i="1"/>
  <c r="AO83" i="1"/>
  <c r="AB83" i="1"/>
  <c r="AA83" i="1"/>
  <c r="Z83" i="1"/>
  <c r="Y83" i="1"/>
  <c r="H83" i="1"/>
  <c r="AV82" i="1"/>
  <c r="AR82" i="1"/>
  <c r="AQ82" i="1"/>
  <c r="AO82" i="1"/>
  <c r="AA82" i="1"/>
  <c r="Z82" i="1"/>
  <c r="Y82" i="1"/>
  <c r="AB82" i="1" s="1"/>
  <c r="K82" i="1"/>
  <c r="I82" i="1"/>
  <c r="H82" i="1"/>
  <c r="J82" i="1" s="1"/>
  <c r="AV81" i="1"/>
  <c r="AU81" i="1"/>
  <c r="AR81" i="1"/>
  <c r="AQ81" i="1"/>
  <c r="AP81" i="1"/>
  <c r="AO81" i="1"/>
  <c r="AF81" i="1"/>
  <c r="AB81" i="1"/>
  <c r="Z81" i="1"/>
  <c r="Y81" i="1"/>
  <c r="AA81" i="1" s="1"/>
  <c r="O81" i="1"/>
  <c r="K81" i="1"/>
  <c r="J81" i="1"/>
  <c r="H81" i="1"/>
  <c r="I81" i="1" s="1"/>
  <c r="AR80" i="1"/>
  <c r="AP80" i="1"/>
  <c r="AO80" i="1"/>
  <c r="AB80" i="1"/>
  <c r="AA80" i="1"/>
  <c r="Z80" i="1"/>
  <c r="Y80" i="1"/>
  <c r="H80" i="1"/>
  <c r="AU79" i="1"/>
  <c r="AQ79" i="1"/>
  <c r="AO79" i="1"/>
  <c r="Y79" i="1"/>
  <c r="K79" i="1"/>
  <c r="I79" i="1"/>
  <c r="H79" i="1"/>
  <c r="J79" i="1" s="1"/>
  <c r="O79" i="1" s="1"/>
  <c r="AR78" i="1"/>
  <c r="AQ78" i="1"/>
  <c r="AP78" i="1"/>
  <c r="AX78" i="1" s="1"/>
  <c r="AO78" i="1"/>
  <c r="AB78" i="1"/>
  <c r="Z78" i="1"/>
  <c r="Y78" i="1"/>
  <c r="AA78" i="1" s="1"/>
  <c r="J78" i="1"/>
  <c r="H78" i="1"/>
  <c r="I78" i="1" s="1"/>
  <c r="AO77" i="1"/>
  <c r="AE77" i="1"/>
  <c r="AA77" i="1"/>
  <c r="Y77" i="1"/>
  <c r="Z77" i="1" s="1"/>
  <c r="AH77" i="1" s="1"/>
  <c r="M77" i="1"/>
  <c r="K77" i="1"/>
  <c r="J77" i="1"/>
  <c r="N77" i="1" s="1"/>
  <c r="I77" i="1"/>
  <c r="H77" i="1"/>
  <c r="AR76" i="1"/>
  <c r="AP76" i="1"/>
  <c r="AO76" i="1"/>
  <c r="AU76" i="1" s="1"/>
  <c r="AB76" i="1"/>
  <c r="AA76" i="1"/>
  <c r="Z76" i="1"/>
  <c r="Y76" i="1"/>
  <c r="H76" i="1"/>
  <c r="AU75" i="1"/>
  <c r="AQ75" i="1"/>
  <c r="AO75" i="1"/>
  <c r="Y75" i="1"/>
  <c r="O75" i="1"/>
  <c r="K75" i="1"/>
  <c r="I75" i="1"/>
  <c r="H75" i="1"/>
  <c r="J75" i="1" s="1"/>
  <c r="N75" i="1" s="1"/>
  <c r="AR74" i="1"/>
  <c r="AQ74" i="1"/>
  <c r="AP74" i="1"/>
  <c r="AT74" i="1" s="1"/>
  <c r="AO74" i="1"/>
  <c r="AF74" i="1"/>
  <c r="AB74" i="1"/>
  <c r="Z74" i="1"/>
  <c r="AH74" i="1" s="1"/>
  <c r="Y74" i="1"/>
  <c r="AA74" i="1" s="1"/>
  <c r="R74" i="1"/>
  <c r="J74" i="1"/>
  <c r="H74" i="1"/>
  <c r="I74" i="1" s="1"/>
  <c r="AO73" i="1"/>
  <c r="AA73" i="1"/>
  <c r="Y73" i="1"/>
  <c r="Z73" i="1" s="1"/>
  <c r="K73" i="1"/>
  <c r="J73" i="1"/>
  <c r="I73" i="1"/>
  <c r="H73" i="1"/>
  <c r="AR72" i="1"/>
  <c r="AP72" i="1"/>
  <c r="AO72" i="1"/>
  <c r="AB72" i="1"/>
  <c r="AA72" i="1"/>
  <c r="Z72" i="1"/>
  <c r="Y72" i="1"/>
  <c r="H72" i="1"/>
  <c r="AU71" i="1"/>
  <c r="AQ71" i="1"/>
  <c r="AO71" i="1"/>
  <c r="Y71" i="1"/>
  <c r="K71" i="1"/>
  <c r="I71" i="1"/>
  <c r="H71" i="1"/>
  <c r="J71" i="1" s="1"/>
  <c r="N71" i="1" s="1"/>
  <c r="AV70" i="1"/>
  <c r="AR70" i="1"/>
  <c r="AQ70" i="1"/>
  <c r="AP70" i="1"/>
  <c r="AO70" i="1"/>
  <c r="AB70" i="1"/>
  <c r="Z70" i="1"/>
  <c r="Y70" i="1"/>
  <c r="AA70" i="1" s="1"/>
  <c r="J70" i="1"/>
  <c r="H70" i="1"/>
  <c r="AO69" i="1"/>
  <c r="AA69" i="1"/>
  <c r="Y69" i="1"/>
  <c r="Q69" i="1"/>
  <c r="M69" i="1"/>
  <c r="K69" i="1"/>
  <c r="J69" i="1"/>
  <c r="N69" i="1" s="1"/>
  <c r="I69" i="1"/>
  <c r="H69" i="1"/>
  <c r="AV68" i="1"/>
  <c r="AR68" i="1"/>
  <c r="AP68" i="1"/>
  <c r="AO68" i="1"/>
  <c r="AU68" i="1" s="1"/>
  <c r="AB68" i="1"/>
  <c r="AA68" i="1"/>
  <c r="Z68" i="1"/>
  <c r="Y68" i="1"/>
  <c r="R68" i="1"/>
  <c r="J68" i="1"/>
  <c r="H68" i="1"/>
  <c r="AO67" i="1"/>
  <c r="AA67" i="1"/>
  <c r="Y67" i="1"/>
  <c r="M67" i="1"/>
  <c r="K67" i="1"/>
  <c r="I67" i="1"/>
  <c r="H67" i="1"/>
  <c r="J67" i="1" s="1"/>
  <c r="AR66" i="1"/>
  <c r="AP66" i="1"/>
  <c r="AO66" i="1"/>
  <c r="AB66" i="1"/>
  <c r="Z66" i="1"/>
  <c r="Y66" i="1"/>
  <c r="AA66" i="1" s="1"/>
  <c r="R66" i="1"/>
  <c r="J66" i="1"/>
  <c r="H66" i="1"/>
  <c r="AO65" i="1"/>
  <c r="AA65" i="1"/>
  <c r="Y65" i="1"/>
  <c r="Z65" i="1" s="1"/>
  <c r="AH65" i="1" s="1"/>
  <c r="K65" i="1"/>
  <c r="L65" i="1" s="1"/>
  <c r="J65" i="1"/>
  <c r="N65" i="1" s="1"/>
  <c r="I65" i="1"/>
  <c r="AD65" i="1" s="1"/>
  <c r="H65" i="1"/>
  <c r="AR64" i="1"/>
  <c r="AP64" i="1"/>
  <c r="AO64" i="1"/>
  <c r="AU64" i="1" s="1"/>
  <c r="AB64" i="1"/>
  <c r="AA64" i="1"/>
  <c r="Z64" i="1"/>
  <c r="Y64" i="1"/>
  <c r="H64" i="1"/>
  <c r="AU63" i="1"/>
  <c r="AQ63" i="1"/>
  <c r="AO63" i="1"/>
  <c r="Y63" i="1"/>
  <c r="K63" i="1"/>
  <c r="I63" i="1"/>
  <c r="H63" i="1"/>
  <c r="J63" i="1" s="1"/>
  <c r="N63" i="1" s="1"/>
  <c r="AR62" i="1"/>
  <c r="AQ62" i="1"/>
  <c r="AP62" i="1"/>
  <c r="AX62" i="1" s="1"/>
  <c r="AO62" i="1"/>
  <c r="AB62" i="1"/>
  <c r="Z62" i="1"/>
  <c r="Y62" i="1"/>
  <c r="AA62" i="1" s="1"/>
  <c r="J62" i="1"/>
  <c r="H62" i="1"/>
  <c r="I62" i="1" s="1"/>
  <c r="AF62" i="1" s="1"/>
  <c r="AO61" i="1"/>
  <c r="AA61" i="1"/>
  <c r="Y61" i="1"/>
  <c r="Z61" i="1" s="1"/>
  <c r="AH61" i="1" s="1"/>
  <c r="M61" i="1"/>
  <c r="K61" i="1"/>
  <c r="L61" i="1" s="1"/>
  <c r="J61" i="1"/>
  <c r="N61" i="1" s="1"/>
  <c r="I61" i="1"/>
  <c r="H61" i="1"/>
  <c r="AR60" i="1"/>
  <c r="AP60" i="1"/>
  <c r="AO60" i="1"/>
  <c r="AB60" i="1"/>
  <c r="Z60" i="1"/>
  <c r="Y60" i="1"/>
  <c r="AA60" i="1" s="1"/>
  <c r="H60" i="1"/>
  <c r="AO59" i="1"/>
  <c r="AU59" i="1" s="1"/>
  <c r="AA59" i="1"/>
  <c r="Y59" i="1"/>
  <c r="M59" i="1"/>
  <c r="K59" i="1"/>
  <c r="I59" i="1"/>
  <c r="H59" i="1"/>
  <c r="J59" i="1" s="1"/>
  <c r="N59" i="1" s="1"/>
  <c r="AR58" i="1"/>
  <c r="AP58" i="1"/>
  <c r="AO58" i="1"/>
  <c r="AB58" i="1"/>
  <c r="Z58" i="1"/>
  <c r="Y58" i="1"/>
  <c r="AA58" i="1" s="1"/>
  <c r="R58" i="1"/>
  <c r="J58" i="1"/>
  <c r="H58" i="1"/>
  <c r="AU57" i="1"/>
  <c r="AO57" i="1"/>
  <c r="AQ57" i="1" s="1"/>
  <c r="Y57" i="1"/>
  <c r="K57" i="1"/>
  <c r="I57" i="1"/>
  <c r="H57" i="1"/>
  <c r="J57" i="1" s="1"/>
  <c r="AR56" i="1"/>
  <c r="AP56" i="1"/>
  <c r="AO56" i="1"/>
  <c r="AB56" i="1"/>
  <c r="Z56" i="1"/>
  <c r="Y56" i="1"/>
  <c r="AA56" i="1" s="1"/>
  <c r="H56" i="1"/>
  <c r="AO55" i="1"/>
  <c r="AU55" i="1" s="1"/>
  <c r="AA55" i="1"/>
  <c r="Y55" i="1"/>
  <c r="M55" i="1"/>
  <c r="K55" i="1"/>
  <c r="I55" i="1"/>
  <c r="H55" i="1"/>
  <c r="J55" i="1" s="1"/>
  <c r="N55" i="1" s="1"/>
  <c r="AR54" i="1"/>
  <c r="AP54" i="1"/>
  <c r="AO54" i="1"/>
  <c r="AB54" i="1"/>
  <c r="Z54" i="1"/>
  <c r="Y54" i="1"/>
  <c r="AA54" i="1" s="1"/>
  <c r="R54" i="1"/>
  <c r="J54" i="1"/>
  <c r="H54" i="1"/>
  <c r="AU53" i="1"/>
  <c r="AQ53" i="1"/>
  <c r="AO53" i="1"/>
  <c r="Y53" i="1"/>
  <c r="K53" i="1"/>
  <c r="I53" i="1"/>
  <c r="Q53" i="1" s="1"/>
  <c r="H53" i="1"/>
  <c r="J53" i="1" s="1"/>
  <c r="AR52" i="1"/>
  <c r="AP52" i="1"/>
  <c r="AO52" i="1"/>
  <c r="AB52" i="1"/>
  <c r="Z52" i="1"/>
  <c r="Y52" i="1"/>
  <c r="AA52" i="1" s="1"/>
  <c r="H52" i="1"/>
  <c r="AO51" i="1"/>
  <c r="AA51" i="1"/>
  <c r="Y51" i="1"/>
  <c r="M51" i="1"/>
  <c r="K51" i="1"/>
  <c r="I51" i="1"/>
  <c r="H51" i="1"/>
  <c r="J51" i="1" s="1"/>
  <c r="N51" i="1" s="1"/>
  <c r="AR50" i="1"/>
  <c r="AP50" i="1"/>
  <c r="AO50" i="1"/>
  <c r="AB50" i="1"/>
  <c r="Z50" i="1"/>
  <c r="Y50" i="1"/>
  <c r="AA50" i="1" s="1"/>
  <c r="R50" i="1"/>
  <c r="J50" i="1"/>
  <c r="H50" i="1"/>
  <c r="AU49" i="1"/>
  <c r="AQ49" i="1"/>
  <c r="AO49" i="1"/>
  <c r="Y49" i="1"/>
  <c r="K49" i="1"/>
  <c r="I49" i="1"/>
  <c r="H49" i="1"/>
  <c r="J49" i="1" s="1"/>
  <c r="AR48" i="1"/>
  <c r="AP48" i="1"/>
  <c r="AO48" i="1"/>
  <c r="AB48" i="1"/>
  <c r="Z48" i="1"/>
  <c r="Y48" i="1"/>
  <c r="AA48" i="1" s="1"/>
  <c r="H48" i="1"/>
  <c r="AO47" i="1"/>
  <c r="AA47" i="1"/>
  <c r="Z47" i="1"/>
  <c r="Y47" i="1"/>
  <c r="AB47" i="1" s="1"/>
  <c r="H47" i="1"/>
  <c r="AU46" i="1"/>
  <c r="AR46" i="1"/>
  <c r="AQ46" i="1"/>
  <c r="AP46" i="1"/>
  <c r="AO46" i="1"/>
  <c r="Z46" i="1"/>
  <c r="Y46" i="1"/>
  <c r="K46" i="1"/>
  <c r="H46" i="1"/>
  <c r="AU45" i="1"/>
  <c r="AQ45" i="1"/>
  <c r="AP45" i="1"/>
  <c r="AO45" i="1"/>
  <c r="AV45" i="1" s="1"/>
  <c r="AB45" i="1"/>
  <c r="Y45" i="1"/>
  <c r="O45" i="1"/>
  <c r="N45" i="1"/>
  <c r="K45" i="1"/>
  <c r="J45" i="1"/>
  <c r="I45" i="1"/>
  <c r="H45" i="1"/>
  <c r="AP44" i="1"/>
  <c r="AX44" i="1" s="1"/>
  <c r="AO44" i="1"/>
  <c r="AF44" i="1"/>
  <c r="AB44" i="1"/>
  <c r="AA44" i="1"/>
  <c r="Y44" i="1"/>
  <c r="Z44" i="1" s="1"/>
  <c r="R44" i="1"/>
  <c r="M44" i="1"/>
  <c r="J44" i="1"/>
  <c r="O44" i="1" s="1"/>
  <c r="I44" i="1"/>
  <c r="H44" i="1"/>
  <c r="K44" i="1" s="1"/>
  <c r="AO43" i="1"/>
  <c r="AA43" i="1"/>
  <c r="Z43" i="1"/>
  <c r="Y43" i="1"/>
  <c r="AB43" i="1" s="1"/>
  <c r="H43" i="1"/>
  <c r="AV42" i="1"/>
  <c r="AR42" i="1"/>
  <c r="AQ42" i="1"/>
  <c r="AO42" i="1"/>
  <c r="AD42" i="1"/>
  <c r="Z42" i="1"/>
  <c r="AH42" i="1" s="1"/>
  <c r="Y42" i="1"/>
  <c r="J42" i="1"/>
  <c r="I42" i="1"/>
  <c r="AG42" i="1" s="1"/>
  <c r="H42" i="1"/>
  <c r="AU42" i="1" s="1"/>
  <c r="AO41" i="1"/>
  <c r="AA41" i="1"/>
  <c r="Z41" i="1"/>
  <c r="Y41" i="1"/>
  <c r="AB41" i="1" s="1"/>
  <c r="I41" i="1"/>
  <c r="H41" i="1"/>
  <c r="K41" i="1" s="1"/>
  <c r="AV40" i="1"/>
  <c r="AR40" i="1"/>
  <c r="AQ40" i="1"/>
  <c r="AP40" i="1"/>
  <c r="AO40" i="1"/>
  <c r="Z40" i="1"/>
  <c r="Y40" i="1"/>
  <c r="AB40" i="1" s="1"/>
  <c r="H40" i="1"/>
  <c r="AU39" i="1"/>
  <c r="AQ39" i="1"/>
  <c r="AP39" i="1"/>
  <c r="AO39" i="1"/>
  <c r="Y39" i="1"/>
  <c r="K39" i="1"/>
  <c r="J39" i="1"/>
  <c r="I39" i="1"/>
  <c r="H39" i="1"/>
  <c r="AP38" i="1"/>
  <c r="AX38" i="1" s="1"/>
  <c r="AO38" i="1"/>
  <c r="AF38" i="1"/>
  <c r="AB38" i="1"/>
  <c r="AA38" i="1"/>
  <c r="Y38" i="1"/>
  <c r="Z38" i="1" s="1"/>
  <c r="AH38" i="1" s="1"/>
  <c r="R38" i="1"/>
  <c r="K38" i="1"/>
  <c r="L38" i="1" s="1"/>
  <c r="J38" i="1"/>
  <c r="N38" i="1" s="1"/>
  <c r="I38" i="1"/>
  <c r="AE38" i="1" s="1"/>
  <c r="H38" i="1"/>
  <c r="AO37" i="1"/>
  <c r="AB37" i="1"/>
  <c r="AA37" i="1"/>
  <c r="Z37" i="1"/>
  <c r="Y37" i="1"/>
  <c r="I37" i="1"/>
  <c r="AE37" i="1" s="1"/>
  <c r="H37" i="1"/>
  <c r="K37" i="1" s="1"/>
  <c r="AR36" i="1"/>
  <c r="AQ36" i="1"/>
  <c r="AO36" i="1"/>
  <c r="Z36" i="1"/>
  <c r="Y36" i="1"/>
  <c r="AB36" i="1" s="1"/>
  <c r="H36" i="1"/>
  <c r="AV36" i="1" s="1"/>
  <c r="AU35" i="1"/>
  <c r="AR35" i="1"/>
  <c r="AQ35" i="1"/>
  <c r="AP35" i="1"/>
  <c r="AO35" i="1"/>
  <c r="Y35" i="1"/>
  <c r="K35" i="1"/>
  <c r="J35" i="1"/>
  <c r="H35" i="1"/>
  <c r="I35" i="1" s="1"/>
  <c r="R34" i="1" s="1"/>
  <c r="AP34" i="1"/>
  <c r="AX34" i="1" s="1"/>
  <c r="AO34" i="1"/>
  <c r="AB34" i="1"/>
  <c r="AA34" i="1"/>
  <c r="Y34" i="1"/>
  <c r="Z34" i="1" s="1"/>
  <c r="AH34" i="1" s="1"/>
  <c r="K34" i="1"/>
  <c r="J34" i="1"/>
  <c r="N34" i="1" s="1"/>
  <c r="I34" i="1"/>
  <c r="H34" i="1"/>
  <c r="AO33" i="1"/>
  <c r="AE33" i="1"/>
  <c r="AB33" i="1"/>
  <c r="AA33" i="1"/>
  <c r="Z33" i="1"/>
  <c r="Y33" i="1"/>
  <c r="I33" i="1"/>
  <c r="H33" i="1"/>
  <c r="K33" i="1" s="1"/>
  <c r="AV32" i="1"/>
  <c r="AR32" i="1"/>
  <c r="AQ32" i="1"/>
  <c r="AO32" i="1"/>
  <c r="Z32" i="1"/>
  <c r="Y32" i="1"/>
  <c r="AB32" i="1" s="1"/>
  <c r="H32" i="1"/>
  <c r="AU31" i="1"/>
  <c r="AR31" i="1"/>
  <c r="AQ31" i="1"/>
  <c r="AP31" i="1"/>
  <c r="AO31" i="1"/>
  <c r="Y31" i="1"/>
  <c r="O31" i="1"/>
  <c r="K31" i="1"/>
  <c r="J31" i="1"/>
  <c r="N31" i="1" s="1"/>
  <c r="H31" i="1"/>
  <c r="I31" i="1" s="1"/>
  <c r="AP30" i="1"/>
  <c r="AT30" i="1" s="1"/>
  <c r="AO30" i="1"/>
  <c r="AF30" i="1"/>
  <c r="AB30" i="1"/>
  <c r="AA30" i="1"/>
  <c r="Y30" i="1"/>
  <c r="Z30" i="1" s="1"/>
  <c r="AH30" i="1" s="1"/>
  <c r="R30" i="1"/>
  <c r="N30" i="1"/>
  <c r="K30" i="1"/>
  <c r="L30" i="1" s="1"/>
  <c r="J30" i="1"/>
  <c r="I30" i="1"/>
  <c r="AE30" i="1" s="1"/>
  <c r="H30" i="1"/>
  <c r="AO29" i="1"/>
  <c r="AB29" i="1"/>
  <c r="AA29" i="1"/>
  <c r="Z29" i="1"/>
  <c r="Y29" i="1"/>
  <c r="I29" i="1"/>
  <c r="H29" i="1"/>
  <c r="K29" i="1" s="1"/>
  <c r="AR28" i="1"/>
  <c r="AQ28" i="1"/>
  <c r="AO28" i="1"/>
  <c r="Z28" i="1"/>
  <c r="Y28" i="1"/>
  <c r="AB28" i="1" s="1"/>
  <c r="H28" i="1"/>
  <c r="AU27" i="1"/>
  <c r="AR27" i="1"/>
  <c r="AQ27" i="1"/>
  <c r="AP27" i="1"/>
  <c r="AO27" i="1"/>
  <c r="Y27" i="1"/>
  <c r="K27" i="1"/>
  <c r="J27" i="1"/>
  <c r="H27" i="1"/>
  <c r="I27" i="1" s="1"/>
  <c r="AP26" i="1"/>
  <c r="AO26" i="1"/>
  <c r="AB26" i="1"/>
  <c r="AA26" i="1"/>
  <c r="Y26" i="1"/>
  <c r="Z26" i="1" s="1"/>
  <c r="AH26" i="1" s="1"/>
  <c r="K26" i="1"/>
  <c r="J26" i="1"/>
  <c r="I26" i="1"/>
  <c r="H26" i="1"/>
  <c r="AO25" i="1"/>
  <c r="AE25" i="1"/>
  <c r="AB25" i="1"/>
  <c r="AA25" i="1"/>
  <c r="Z25" i="1"/>
  <c r="Y25" i="1"/>
  <c r="I25" i="1"/>
  <c r="H25" i="1"/>
  <c r="K25" i="1" s="1"/>
  <c r="AR24" i="1"/>
  <c r="AQ24" i="1"/>
  <c r="AO24" i="1"/>
  <c r="Y24" i="1"/>
  <c r="K24" i="1"/>
  <c r="H24" i="1"/>
  <c r="AV24" i="1" s="1"/>
  <c r="AU23" i="1"/>
  <c r="AR23" i="1"/>
  <c r="AQ23" i="1"/>
  <c r="AP23" i="1"/>
  <c r="AO23" i="1"/>
  <c r="AB23" i="1"/>
  <c r="Y23" i="1"/>
  <c r="N23" i="1"/>
  <c r="K23" i="1"/>
  <c r="J23" i="1"/>
  <c r="O23" i="1" s="1"/>
  <c r="H23" i="1"/>
  <c r="I23" i="1" s="1"/>
  <c r="AP22" i="1"/>
  <c r="AT22" i="1" s="1"/>
  <c r="AO22" i="1"/>
  <c r="AS22" i="1" s="1"/>
  <c r="AB22" i="1"/>
  <c r="AA22" i="1"/>
  <c r="Y22" i="1"/>
  <c r="Z22" i="1" s="1"/>
  <c r="AH22" i="1" s="1"/>
  <c r="K22" i="1"/>
  <c r="J22" i="1"/>
  <c r="O22" i="1" s="1"/>
  <c r="I22" i="1"/>
  <c r="AE22" i="1" s="1"/>
  <c r="H22" i="1"/>
  <c r="AV21" i="1"/>
  <c r="AP21" i="1"/>
  <c r="AO21" i="1"/>
  <c r="AB21" i="1"/>
  <c r="AA21" i="1"/>
  <c r="Z21" i="1"/>
  <c r="Y21" i="1"/>
  <c r="J21" i="1"/>
  <c r="H21" i="1"/>
  <c r="K21" i="1" s="1"/>
  <c r="AV20" i="1"/>
  <c r="AQ20" i="1"/>
  <c r="AO20" i="1"/>
  <c r="AA20" i="1"/>
  <c r="Y20" i="1"/>
  <c r="Z20" i="1" s="1"/>
  <c r="AH20" i="1" s="1"/>
  <c r="K20" i="1"/>
  <c r="I20" i="1"/>
  <c r="H20" i="1"/>
  <c r="J20" i="1" s="1"/>
  <c r="AR19" i="1"/>
  <c r="AQ19" i="1"/>
  <c r="AP19" i="1"/>
  <c r="AO19" i="1"/>
  <c r="AB19" i="1"/>
  <c r="Z19" i="1"/>
  <c r="Y19" i="1"/>
  <c r="AA19" i="1" s="1"/>
  <c r="H19" i="1"/>
  <c r="AU19" i="1" s="1"/>
  <c r="AU18" i="1"/>
  <c r="AQ18" i="1"/>
  <c r="AO18" i="1"/>
  <c r="Y18" i="1"/>
  <c r="AB18" i="1" s="1"/>
  <c r="K18" i="1"/>
  <c r="M18" i="1" s="1"/>
  <c r="J18" i="1"/>
  <c r="N18" i="1" s="1"/>
  <c r="I18" i="1"/>
  <c r="H18" i="1"/>
  <c r="AR17" i="1"/>
  <c r="AP17" i="1"/>
  <c r="AO17" i="1"/>
  <c r="AW17" i="1" s="1"/>
  <c r="AB17" i="1"/>
  <c r="AA17" i="1"/>
  <c r="Z17" i="1"/>
  <c r="Y17" i="1"/>
  <c r="R17" i="1"/>
  <c r="J17" i="1"/>
  <c r="H17" i="1"/>
  <c r="I17" i="1" s="1"/>
  <c r="AO16" i="1"/>
  <c r="AV16" i="1" s="1"/>
  <c r="AA16" i="1"/>
  <c r="Y16" i="1"/>
  <c r="Z16" i="1" s="1"/>
  <c r="AH16" i="1" s="1"/>
  <c r="K16" i="1"/>
  <c r="I16" i="1"/>
  <c r="AD16" i="1" s="1"/>
  <c r="H16" i="1"/>
  <c r="J16" i="1" s="1"/>
  <c r="AR15" i="1"/>
  <c r="AQ15" i="1"/>
  <c r="AP15" i="1"/>
  <c r="AO15" i="1"/>
  <c r="AB15" i="1"/>
  <c r="Z15" i="1"/>
  <c r="Y15" i="1"/>
  <c r="AA15" i="1" s="1"/>
  <c r="H15" i="1"/>
  <c r="AU15" i="1" s="1"/>
  <c r="AU14" i="1"/>
  <c r="AQ14" i="1"/>
  <c r="AO14" i="1"/>
  <c r="Y14" i="1"/>
  <c r="O14" i="1"/>
  <c r="K14" i="1"/>
  <c r="J14" i="1"/>
  <c r="I14" i="1"/>
  <c r="H14" i="1"/>
  <c r="AR13" i="1"/>
  <c r="AP13" i="1"/>
  <c r="AT13" i="1" s="1"/>
  <c r="AO13" i="1"/>
  <c r="AB13" i="1"/>
  <c r="AA13" i="1"/>
  <c r="Z13" i="1"/>
  <c r="AH13" i="1" s="1"/>
  <c r="Y13" i="1"/>
  <c r="J13" i="1"/>
  <c r="H13" i="1"/>
  <c r="I13" i="1" s="1"/>
  <c r="AO12" i="1"/>
  <c r="AA12" i="1"/>
  <c r="Y12" i="1"/>
  <c r="Z12" i="1" s="1"/>
  <c r="K12" i="1"/>
  <c r="I12" i="1"/>
  <c r="Q12" i="1" s="1"/>
  <c r="H12" i="1"/>
  <c r="J12" i="1" s="1"/>
  <c r="AR11" i="1"/>
  <c r="AQ11" i="1"/>
  <c r="AP11" i="1"/>
  <c r="AO11" i="1"/>
  <c r="AB11" i="1"/>
  <c r="Z11" i="1"/>
  <c r="Y11" i="1"/>
  <c r="AA11" i="1" s="1"/>
  <c r="H11" i="1"/>
  <c r="AQ10" i="1"/>
  <c r="AO10" i="1"/>
  <c r="AA10" i="1"/>
  <c r="Y10" i="1"/>
  <c r="K10" i="1"/>
  <c r="J10" i="1"/>
  <c r="I10" i="1"/>
  <c r="M10" i="1" s="1"/>
  <c r="H10" i="1"/>
  <c r="AR9" i="1"/>
  <c r="AP9" i="1"/>
  <c r="AO9" i="1"/>
  <c r="AB9" i="1"/>
  <c r="Z9" i="1"/>
  <c r="Y9" i="1"/>
  <c r="AA9" i="1" s="1"/>
  <c r="J9" i="1"/>
  <c r="H9" i="1"/>
  <c r="AO8" i="1"/>
  <c r="AU8" i="1" s="1"/>
  <c r="Y8" i="1"/>
  <c r="K8" i="1"/>
  <c r="L8" i="1" s="1"/>
  <c r="I8" i="1"/>
  <c r="H8" i="1"/>
  <c r="J8" i="1" s="1"/>
  <c r="AV7" i="1"/>
  <c r="AR7" i="1"/>
  <c r="AQ7" i="1"/>
  <c r="AP7" i="1"/>
  <c r="AO7" i="1"/>
  <c r="AB7" i="1"/>
  <c r="Z7" i="1"/>
  <c r="Y7" i="1"/>
  <c r="AA7" i="1" s="1"/>
  <c r="R7" i="1"/>
  <c r="J7" i="1"/>
  <c r="H7" i="1"/>
  <c r="AU6" i="1"/>
  <c r="AQ6" i="1"/>
  <c r="AO6" i="1"/>
  <c r="Y6" i="1"/>
  <c r="AA6" i="1" s="1"/>
  <c r="Q6" i="1"/>
  <c r="K6" i="1"/>
  <c r="L6" i="1" s="1"/>
  <c r="J6" i="1"/>
  <c r="N6" i="1" s="1"/>
  <c r="I6" i="1"/>
  <c r="H6" i="1"/>
  <c r="AV5" i="1"/>
  <c r="AR5" i="1"/>
  <c r="AP5" i="1"/>
  <c r="AO5" i="1"/>
  <c r="AB5" i="1"/>
  <c r="AA5" i="1"/>
  <c r="Z5" i="1"/>
  <c r="Y5" i="1"/>
  <c r="R5" i="1"/>
  <c r="J5" i="1"/>
  <c r="H5" i="1"/>
  <c r="AU4" i="1"/>
  <c r="AQ4" i="1"/>
  <c r="AO4" i="1"/>
  <c r="Y4" i="1"/>
  <c r="K4" i="1"/>
  <c r="I4" i="1"/>
  <c r="H4" i="1"/>
  <c r="J4" i="1" s="1"/>
  <c r="AR3" i="1"/>
  <c r="AQ3" i="1"/>
  <c r="AP3" i="1"/>
  <c r="AO3" i="1"/>
  <c r="AB3" i="1"/>
  <c r="Z3" i="1"/>
  <c r="Y3" i="1"/>
  <c r="AA3" i="1" s="1"/>
  <c r="H3" i="1"/>
  <c r="AQ2" i="1"/>
  <c r="AO2" i="1"/>
  <c r="AU2" i="1" s="1"/>
  <c r="AA2" i="1"/>
  <c r="Y2" i="1"/>
  <c r="K2" i="1"/>
  <c r="I2" i="1"/>
  <c r="H2" i="1"/>
  <c r="J2" i="1" s="1"/>
  <c r="N2" i="1" s="1"/>
  <c r="AU3" i="1" l="1"/>
  <c r="K3" i="1"/>
  <c r="I3" i="1"/>
  <c r="AX3" i="1" s="1"/>
  <c r="P4" i="1"/>
  <c r="Z8" i="1"/>
  <c r="AB8" i="1"/>
  <c r="AP10" i="1"/>
  <c r="AV10" i="1"/>
  <c r="AR10" i="1"/>
  <c r="O12" i="1"/>
  <c r="N12" i="1"/>
  <c r="AV12" i="1"/>
  <c r="AR12" i="1"/>
  <c r="AQ12" i="1"/>
  <c r="AU12" i="1"/>
  <c r="AP12" i="1"/>
  <c r="AS12" i="1" s="1"/>
  <c r="AW13" i="1"/>
  <c r="AX13" i="1"/>
  <c r="M14" i="1"/>
  <c r="L14" i="1"/>
  <c r="O16" i="1"/>
  <c r="N16" i="1"/>
  <c r="Q16" i="1"/>
  <c r="M16" i="1"/>
  <c r="O20" i="1"/>
  <c r="N20" i="1"/>
  <c r="M20" i="1"/>
  <c r="AW3" i="1"/>
  <c r="AV8" i="1"/>
  <c r="AR8" i="1"/>
  <c r="AP8" i="1"/>
  <c r="AT8" i="1" s="1"/>
  <c r="P10" i="1"/>
  <c r="O10" i="1"/>
  <c r="AU11" i="1"/>
  <c r="K11" i="1"/>
  <c r="I11" i="1"/>
  <c r="AH11" i="1" s="1"/>
  <c r="AD12" i="1"/>
  <c r="P12" i="1"/>
  <c r="AC12" i="1"/>
  <c r="R11" i="1"/>
  <c r="AG12" i="1"/>
  <c r="AF12" i="1"/>
  <c r="AH12" i="1"/>
  <c r="AT3" i="1"/>
  <c r="Q4" i="1"/>
  <c r="Q2" i="1"/>
  <c r="R3" i="1"/>
  <c r="L4" i="1"/>
  <c r="Z4" i="1"/>
  <c r="AH4" i="1" s="1"/>
  <c r="AB4" i="1"/>
  <c r="M8" i="1"/>
  <c r="AA8" i="1"/>
  <c r="AW8" i="1"/>
  <c r="L2" i="1"/>
  <c r="AB2" i="1"/>
  <c r="Z2" i="1"/>
  <c r="M4" i="1"/>
  <c r="AA4" i="1"/>
  <c r="AV4" i="1"/>
  <c r="AR4" i="1"/>
  <c r="AP4" i="1"/>
  <c r="AS4" i="1" s="1"/>
  <c r="M6" i="1"/>
  <c r="AP6" i="1"/>
  <c r="AV6" i="1"/>
  <c r="AR6" i="1"/>
  <c r="N8" i="1"/>
  <c r="O8" i="1"/>
  <c r="AQ8" i="1"/>
  <c r="I9" i="1"/>
  <c r="K9" i="1"/>
  <c r="AW9" i="1"/>
  <c r="AV9" i="1"/>
  <c r="N10" i="1"/>
  <c r="Q10" i="1"/>
  <c r="J11" i="1"/>
  <c r="L12" i="1"/>
  <c r="AW12" i="1"/>
  <c r="R13" i="1"/>
  <c r="AF14" i="1"/>
  <c r="AB14" i="1"/>
  <c r="AA14" i="1"/>
  <c r="Z14" i="1"/>
  <c r="L16" i="1"/>
  <c r="AE17" i="1"/>
  <c r="AD17" i="1"/>
  <c r="AG17" i="1"/>
  <c r="AC17" i="1"/>
  <c r="AF17" i="1"/>
  <c r="AH17" i="1"/>
  <c r="AX17" i="1"/>
  <c r="L20" i="1"/>
  <c r="O2" i="1"/>
  <c r="AF2" i="1"/>
  <c r="AD2" i="1"/>
  <c r="P2" i="1"/>
  <c r="AE2" i="1"/>
  <c r="J3" i="1"/>
  <c r="AV3" i="1"/>
  <c r="AX5" i="1"/>
  <c r="AB6" i="1"/>
  <c r="Z6" i="1"/>
  <c r="AF6" i="1" s="1"/>
  <c r="M2" i="1"/>
  <c r="AP2" i="1"/>
  <c r="AS2" i="1" s="1"/>
  <c r="AV2" i="1"/>
  <c r="AR2" i="1"/>
  <c r="N4" i="1"/>
  <c r="O4" i="1"/>
  <c r="AC4" i="1"/>
  <c r="I5" i="1"/>
  <c r="AT5" i="1" s="1"/>
  <c r="K5" i="1"/>
  <c r="N5" i="1" s="1"/>
  <c r="P6" i="1"/>
  <c r="O6" i="1"/>
  <c r="AU7" i="1"/>
  <c r="K7" i="1"/>
  <c r="O7" i="1" s="1"/>
  <c r="I7" i="1"/>
  <c r="AW7" i="1" s="1"/>
  <c r="AD8" i="1"/>
  <c r="P8" i="1"/>
  <c r="AF8" i="1"/>
  <c r="Q8" i="1"/>
  <c r="AE8" i="1"/>
  <c r="AS8" i="1"/>
  <c r="O9" i="1"/>
  <c r="R9" i="1"/>
  <c r="L10" i="1"/>
  <c r="AB10" i="1"/>
  <c r="Z10" i="1"/>
  <c r="AH10" i="1" s="1"/>
  <c r="AU10" i="1"/>
  <c r="AW11" i="1"/>
  <c r="AV11" i="1"/>
  <c r="M12" i="1"/>
  <c r="AE12" i="1"/>
  <c r="AE13" i="1"/>
  <c r="AD13" i="1"/>
  <c r="AG13" i="1"/>
  <c r="AC13" i="1"/>
  <c r="AF13" i="1"/>
  <c r="N14" i="1"/>
  <c r="AV15" i="1"/>
  <c r="AE16" i="1"/>
  <c r="AT17" i="1"/>
  <c r="O18" i="1"/>
  <c r="AV19" i="1"/>
  <c r="AF20" i="1"/>
  <c r="Q20" i="1"/>
  <c r="AE20" i="1"/>
  <c r="Q22" i="1"/>
  <c r="AX22" i="1"/>
  <c r="AB24" i="1"/>
  <c r="AA24" i="1"/>
  <c r="M26" i="1"/>
  <c r="O26" i="1"/>
  <c r="AW26" i="1"/>
  <c r="Q27" i="1"/>
  <c r="P27" i="1"/>
  <c r="AB27" i="1"/>
  <c r="AA27" i="1"/>
  <c r="Z27" i="1"/>
  <c r="AH27" i="1" s="1"/>
  <c r="AU28" i="1"/>
  <c r="K28" i="1"/>
  <c r="J28" i="1"/>
  <c r="I28" i="1"/>
  <c r="AD29" i="1"/>
  <c r="AG29" i="1"/>
  <c r="AC29" i="1"/>
  <c r="AF29" i="1"/>
  <c r="AH29" i="1"/>
  <c r="AV29" i="1"/>
  <c r="AR29" i="1"/>
  <c r="AU29" i="1"/>
  <c r="AQ29" i="1"/>
  <c r="AX29" i="1"/>
  <c r="AT29" i="1"/>
  <c r="AP29" i="1"/>
  <c r="AX30" i="1"/>
  <c r="AT34" i="1"/>
  <c r="M35" i="1"/>
  <c r="L35" i="1"/>
  <c r="AB39" i="1"/>
  <c r="AA39" i="1"/>
  <c r="Z39" i="1"/>
  <c r="AE39" i="1" s="1"/>
  <c r="AD41" i="1"/>
  <c r="AG41" i="1"/>
  <c r="AC41" i="1"/>
  <c r="AF41" i="1"/>
  <c r="AH41" i="1"/>
  <c r="AS3" i="1"/>
  <c r="AQ5" i="1"/>
  <c r="AU5" i="1"/>
  <c r="AS7" i="1"/>
  <c r="AQ9" i="1"/>
  <c r="AU9" i="1"/>
  <c r="AS11" i="1"/>
  <c r="AB12" i="1"/>
  <c r="K13" i="1"/>
  <c r="AQ13" i="1"/>
  <c r="AU13" i="1"/>
  <c r="P14" i="1"/>
  <c r="AD14" i="1"/>
  <c r="AR14" i="1"/>
  <c r="AV14" i="1"/>
  <c r="I15" i="1"/>
  <c r="AW15" i="1" s="1"/>
  <c r="AB16" i="1"/>
  <c r="AF16" i="1"/>
  <c r="AP16" i="1"/>
  <c r="AW16" i="1" s="1"/>
  <c r="K17" i="1"/>
  <c r="Q17" i="1" s="1"/>
  <c r="AQ17" i="1"/>
  <c r="AU17" i="1"/>
  <c r="L18" i="1"/>
  <c r="P18" i="1"/>
  <c r="Z18" i="1"/>
  <c r="AD18" i="1" s="1"/>
  <c r="AR18" i="1"/>
  <c r="AV18" i="1"/>
  <c r="I19" i="1"/>
  <c r="AH19" i="1" s="1"/>
  <c r="AB20" i="1"/>
  <c r="AG20" i="1"/>
  <c r="AR20" i="1"/>
  <c r="AR21" i="1"/>
  <c r="L22" i="1"/>
  <c r="R22" i="1"/>
  <c r="Q23" i="1"/>
  <c r="P23" i="1"/>
  <c r="Z24" i="1"/>
  <c r="L26" i="1"/>
  <c r="N27" i="1"/>
  <c r="AS29" i="1"/>
  <c r="M30" i="1"/>
  <c r="O30" i="1"/>
  <c r="AW30" i="1"/>
  <c r="AF31" i="1"/>
  <c r="AE31" i="1"/>
  <c r="Q31" i="1"/>
  <c r="P31" i="1"/>
  <c r="AB31" i="1"/>
  <c r="AA31" i="1"/>
  <c r="Z31" i="1"/>
  <c r="AW31" i="1" s="1"/>
  <c r="AX31" i="1"/>
  <c r="AU32" i="1"/>
  <c r="K32" i="1"/>
  <c r="J32" i="1"/>
  <c r="I32" i="1"/>
  <c r="AD33" i="1"/>
  <c r="AG33" i="1"/>
  <c r="AC33" i="1"/>
  <c r="AF33" i="1"/>
  <c r="AH33" i="1"/>
  <c r="AV33" i="1"/>
  <c r="AR33" i="1"/>
  <c r="AU33" i="1"/>
  <c r="AQ33" i="1"/>
  <c r="AX33" i="1"/>
  <c r="AT33" i="1"/>
  <c r="AP33" i="1"/>
  <c r="AE34" i="1"/>
  <c r="AF34" i="1"/>
  <c r="O35" i="1"/>
  <c r="AT38" i="1"/>
  <c r="N39" i="1"/>
  <c r="J43" i="1"/>
  <c r="K43" i="1"/>
  <c r="I43" i="1"/>
  <c r="AH44" i="1"/>
  <c r="AS44" i="1"/>
  <c r="AE44" i="1"/>
  <c r="AX11" i="1"/>
  <c r="AV13" i="1"/>
  <c r="Q14" i="1"/>
  <c r="AE14" i="1"/>
  <c r="J15" i="1"/>
  <c r="R15" i="1"/>
  <c r="AT15" i="1"/>
  <c r="AC16" i="1"/>
  <c r="AG16" i="1"/>
  <c r="AQ16" i="1"/>
  <c r="AU16" i="1"/>
  <c r="AV17" i="1"/>
  <c r="Q18" i="1"/>
  <c r="AA18" i="1"/>
  <c r="AE18" i="1"/>
  <c r="J19" i="1"/>
  <c r="R19" i="1"/>
  <c r="AT19" i="1"/>
  <c r="AC20" i="1"/>
  <c r="R21" i="1"/>
  <c r="M22" i="1"/>
  <c r="AF22" i="1"/>
  <c r="N26" i="1"/>
  <c r="AT26" i="1"/>
  <c r="M27" i="1"/>
  <c r="L27" i="1"/>
  <c r="AG27" i="1"/>
  <c r="AV28" i="1"/>
  <c r="AW29" i="1"/>
  <c r="M34" i="1"/>
  <c r="O34" i="1"/>
  <c r="AW34" i="1"/>
  <c r="AF35" i="1"/>
  <c r="AE35" i="1"/>
  <c r="Q35" i="1"/>
  <c r="P35" i="1"/>
  <c r="AB35" i="1"/>
  <c r="AA35" i="1"/>
  <c r="Z35" i="1"/>
  <c r="AH35" i="1" s="1"/>
  <c r="AX35" i="1"/>
  <c r="AU36" i="1"/>
  <c r="K36" i="1"/>
  <c r="J36" i="1"/>
  <c r="I36" i="1"/>
  <c r="AH36" i="1" s="1"/>
  <c r="AD37" i="1"/>
  <c r="AG37" i="1"/>
  <c r="AC37" i="1"/>
  <c r="AF37" i="1"/>
  <c r="AH37" i="1"/>
  <c r="AV37" i="1"/>
  <c r="AR37" i="1"/>
  <c r="AU37" i="1"/>
  <c r="AQ37" i="1"/>
  <c r="AX37" i="1"/>
  <c r="AT37" i="1"/>
  <c r="AP37" i="1"/>
  <c r="AW37" i="1" s="1"/>
  <c r="M39" i="1"/>
  <c r="L39" i="1"/>
  <c r="AE41" i="1"/>
  <c r="AX43" i="1"/>
  <c r="AT43" i="1"/>
  <c r="AP43" i="1"/>
  <c r="AU43" i="1"/>
  <c r="AQ43" i="1"/>
  <c r="AV43" i="1"/>
  <c r="AS43" i="1"/>
  <c r="AR43" i="1"/>
  <c r="AS5" i="1"/>
  <c r="AS9" i="1"/>
  <c r="AS13" i="1"/>
  <c r="AP14" i="1"/>
  <c r="AX14" i="1" s="1"/>
  <c r="K15" i="1"/>
  <c r="P16" i="1"/>
  <c r="AR16" i="1"/>
  <c r="AS17" i="1"/>
  <c r="AP18" i="1"/>
  <c r="AW18" i="1" s="1"/>
  <c r="AT18" i="1"/>
  <c r="K19" i="1"/>
  <c r="P20" i="1"/>
  <c r="AD20" i="1"/>
  <c r="AX20" i="1"/>
  <c r="AT20" i="1"/>
  <c r="AP20" i="1"/>
  <c r="AS20" i="1" s="1"/>
  <c r="AU20" i="1"/>
  <c r="I21" i="1"/>
  <c r="AH21" i="1" s="1"/>
  <c r="AU21" i="1"/>
  <c r="AQ21" i="1"/>
  <c r="AX21" i="1"/>
  <c r="AD22" i="1"/>
  <c r="P22" i="1"/>
  <c r="AG22" i="1"/>
  <c r="AC22" i="1"/>
  <c r="N22" i="1"/>
  <c r="AV22" i="1"/>
  <c r="AR22" i="1"/>
  <c r="AU22" i="1"/>
  <c r="AQ22" i="1"/>
  <c r="AW22" i="1"/>
  <c r="M23" i="1"/>
  <c r="L23" i="1"/>
  <c r="AA23" i="1"/>
  <c r="Z23" i="1"/>
  <c r="AD23" i="1" s="1"/>
  <c r="AU24" i="1"/>
  <c r="J24" i="1"/>
  <c r="I24" i="1"/>
  <c r="AD25" i="1"/>
  <c r="P25" i="1"/>
  <c r="AG25" i="1"/>
  <c r="AC25" i="1"/>
  <c r="AF25" i="1"/>
  <c r="AH25" i="1"/>
  <c r="AV25" i="1"/>
  <c r="AR25" i="1"/>
  <c r="AU25" i="1"/>
  <c r="AQ25" i="1"/>
  <c r="AP25" i="1"/>
  <c r="AS25" i="1" s="1"/>
  <c r="AE26" i="1"/>
  <c r="R26" i="1"/>
  <c r="AF26" i="1"/>
  <c r="AX26" i="1"/>
  <c r="O27" i="1"/>
  <c r="AW27" i="1"/>
  <c r="AE29" i="1"/>
  <c r="M31" i="1"/>
  <c r="L31" i="1"/>
  <c r="L34" i="1"/>
  <c r="N35" i="1"/>
  <c r="AC35" i="1"/>
  <c r="AS37" i="1"/>
  <c r="M38" i="1"/>
  <c r="O38" i="1"/>
  <c r="AW38" i="1"/>
  <c r="O39" i="1"/>
  <c r="AW39" i="1"/>
  <c r="AU40" i="1"/>
  <c r="K40" i="1"/>
  <c r="J40" i="1"/>
  <c r="I40" i="1"/>
  <c r="AH40" i="1" s="1"/>
  <c r="AV41" i="1"/>
  <c r="AR41" i="1"/>
  <c r="AU41" i="1"/>
  <c r="AQ41" i="1"/>
  <c r="AT41" i="1"/>
  <c r="AP41" i="1"/>
  <c r="AS41" i="1" s="1"/>
  <c r="AW43" i="1"/>
  <c r="AT44" i="1"/>
  <c r="P49" i="1"/>
  <c r="R48" i="1"/>
  <c r="Q49" i="1"/>
  <c r="AV23" i="1"/>
  <c r="AS24" i="1"/>
  <c r="J25" i="1"/>
  <c r="R25" i="1"/>
  <c r="AC26" i="1"/>
  <c r="AG26" i="1"/>
  <c r="AQ26" i="1"/>
  <c r="AU26" i="1"/>
  <c r="AV27" i="1"/>
  <c r="AA28" i="1"/>
  <c r="J29" i="1"/>
  <c r="R28" i="1" s="1"/>
  <c r="R29" i="1"/>
  <c r="AC30" i="1"/>
  <c r="AG30" i="1"/>
  <c r="AQ30" i="1"/>
  <c r="AU30" i="1"/>
  <c r="AV31" i="1"/>
  <c r="AA32" i="1"/>
  <c r="AS32" i="1"/>
  <c r="J33" i="1"/>
  <c r="R33" i="1"/>
  <c r="AC34" i="1"/>
  <c r="AG34" i="1"/>
  <c r="AQ34" i="1"/>
  <c r="AU34" i="1"/>
  <c r="AV35" i="1"/>
  <c r="AA36" i="1"/>
  <c r="J37" i="1"/>
  <c r="R36" i="1" s="1"/>
  <c r="R37" i="1"/>
  <c r="AC38" i="1"/>
  <c r="AG38" i="1"/>
  <c r="AQ38" i="1"/>
  <c r="AU38" i="1"/>
  <c r="P39" i="1"/>
  <c r="AD39" i="1"/>
  <c r="AR39" i="1"/>
  <c r="AV39" i="1"/>
  <c r="AA40" i="1"/>
  <c r="J41" i="1"/>
  <c r="M41" i="1" s="1"/>
  <c r="R41" i="1"/>
  <c r="K42" i="1"/>
  <c r="AA42" i="1"/>
  <c r="AB42" i="1"/>
  <c r="L44" i="1"/>
  <c r="N44" i="1"/>
  <c r="AU44" i="1"/>
  <c r="AQ44" i="1"/>
  <c r="AV44" i="1"/>
  <c r="AR44" i="1"/>
  <c r="AW44" i="1"/>
  <c r="I46" i="1"/>
  <c r="AH46" i="1" s="1"/>
  <c r="AV46" i="1"/>
  <c r="J46" i="1"/>
  <c r="J47" i="1"/>
  <c r="I47" i="1"/>
  <c r="K47" i="1"/>
  <c r="AS23" i="1"/>
  <c r="AP24" i="1"/>
  <c r="AX24" i="1" s="1"/>
  <c r="AT24" i="1"/>
  <c r="P26" i="1"/>
  <c r="AD26" i="1"/>
  <c r="AR26" i="1"/>
  <c r="AV26" i="1"/>
  <c r="AS27" i="1"/>
  <c r="AP28" i="1"/>
  <c r="AX28" i="1" s="1"/>
  <c r="P30" i="1"/>
  <c r="AD30" i="1"/>
  <c r="AR30" i="1"/>
  <c r="AV30" i="1"/>
  <c r="AS31" i="1"/>
  <c r="AP32" i="1"/>
  <c r="AW32" i="1" s="1"/>
  <c r="P34" i="1"/>
  <c r="AD34" i="1"/>
  <c r="AR34" i="1"/>
  <c r="AV34" i="1"/>
  <c r="AS35" i="1"/>
  <c r="AP36" i="1"/>
  <c r="AX36" i="1" s="1"/>
  <c r="P38" i="1"/>
  <c r="AD38" i="1"/>
  <c r="AR38" i="1"/>
  <c r="AV38" i="1"/>
  <c r="Q39" i="1"/>
  <c r="AS39" i="1"/>
  <c r="AT40" i="1"/>
  <c r="AG44" i="1"/>
  <c r="AC44" i="1"/>
  <c r="R43" i="1"/>
  <c r="AD44" i="1"/>
  <c r="P44" i="1"/>
  <c r="Q44" i="1"/>
  <c r="L45" i="1"/>
  <c r="M45" i="1"/>
  <c r="Z45" i="1"/>
  <c r="AD45" i="1" s="1"/>
  <c r="AA45" i="1"/>
  <c r="AA46" i="1"/>
  <c r="AB46" i="1"/>
  <c r="AX51" i="1"/>
  <c r="AT51" i="1"/>
  <c r="AP51" i="1"/>
  <c r="AV51" i="1"/>
  <c r="AR51" i="1"/>
  <c r="AS51" i="1"/>
  <c r="AQ51" i="1"/>
  <c r="AU51" i="1"/>
  <c r="AG55" i="1"/>
  <c r="Q26" i="1"/>
  <c r="AS26" i="1"/>
  <c r="AT27" i="1"/>
  <c r="Q30" i="1"/>
  <c r="AS30" i="1"/>
  <c r="AT31" i="1"/>
  <c r="Q34" i="1"/>
  <c r="AS34" i="1"/>
  <c r="AT35" i="1"/>
  <c r="Q38" i="1"/>
  <c r="AS38" i="1"/>
  <c r="AT39" i="1"/>
  <c r="AE42" i="1"/>
  <c r="Q42" i="1"/>
  <c r="AF42" i="1"/>
  <c r="AC42" i="1"/>
  <c r="AT47" i="1"/>
  <c r="AP47" i="1"/>
  <c r="AW47" i="1" s="1"/>
  <c r="AV47" i="1"/>
  <c r="AR47" i="1"/>
  <c r="AS47" i="1"/>
  <c r="AQ47" i="1"/>
  <c r="AU47" i="1"/>
  <c r="P53" i="1"/>
  <c r="R52" i="1"/>
  <c r="AC59" i="1"/>
  <c r="AP42" i="1"/>
  <c r="AT42" i="1" s="1"/>
  <c r="AX42" i="1"/>
  <c r="Q45" i="1"/>
  <c r="AW45" i="1"/>
  <c r="AT46" i="1"/>
  <c r="AH47" i="1"/>
  <c r="N49" i="1"/>
  <c r="O49" i="1"/>
  <c r="I50" i="1"/>
  <c r="K50" i="1"/>
  <c r="AV50" i="1"/>
  <c r="L51" i="1"/>
  <c r="AB51" i="1"/>
  <c r="Z51" i="1"/>
  <c r="N53" i="1"/>
  <c r="O53" i="1"/>
  <c r="I54" i="1"/>
  <c r="K54" i="1"/>
  <c r="O54" i="1" s="1"/>
  <c r="AW54" i="1"/>
  <c r="AV54" i="1"/>
  <c r="L55" i="1"/>
  <c r="AB55" i="1"/>
  <c r="Z55" i="1"/>
  <c r="N57" i="1"/>
  <c r="O57" i="1"/>
  <c r="I58" i="1"/>
  <c r="AT58" i="1" s="1"/>
  <c r="K58" i="1"/>
  <c r="AW58" i="1"/>
  <c r="AV58" i="1"/>
  <c r="L59" i="1"/>
  <c r="AB59" i="1"/>
  <c r="Z59" i="1"/>
  <c r="AH59" i="1" s="1"/>
  <c r="AD61" i="1"/>
  <c r="P61" i="1"/>
  <c r="AG61" i="1"/>
  <c r="AC61" i="1"/>
  <c r="R60" i="1"/>
  <c r="AF61" i="1"/>
  <c r="Q61" i="1"/>
  <c r="AV61" i="1"/>
  <c r="AR61" i="1"/>
  <c r="AU61" i="1"/>
  <c r="AQ61" i="1"/>
  <c r="AT61" i="1"/>
  <c r="AP61" i="1"/>
  <c r="AH62" i="1"/>
  <c r="O63" i="1"/>
  <c r="AX54" i="1"/>
  <c r="AX55" i="1"/>
  <c r="AP55" i="1"/>
  <c r="AV55" i="1"/>
  <c r="AR55" i="1"/>
  <c r="P57" i="1"/>
  <c r="Q57" i="1"/>
  <c r="O58" i="1"/>
  <c r="AX58" i="1"/>
  <c r="AP59" i="1"/>
  <c r="AT59" i="1" s="1"/>
  <c r="AV59" i="1"/>
  <c r="AR59" i="1"/>
  <c r="AB63" i="1"/>
  <c r="AA63" i="1"/>
  <c r="Z63" i="1"/>
  <c r="K48" i="1"/>
  <c r="I48" i="1"/>
  <c r="AU48" i="1"/>
  <c r="AV48" i="1"/>
  <c r="L49" i="1"/>
  <c r="Z49" i="1"/>
  <c r="AD49" i="1" s="1"/>
  <c r="AB49" i="1"/>
  <c r="O51" i="1"/>
  <c r="K52" i="1"/>
  <c r="I52" i="1"/>
  <c r="AU52" i="1"/>
  <c r="AV52" i="1"/>
  <c r="L53" i="1"/>
  <c r="Z53" i="1"/>
  <c r="AH53" i="1" s="1"/>
  <c r="AB53" i="1"/>
  <c r="O55" i="1"/>
  <c r="AQ55" i="1"/>
  <c r="K56" i="1"/>
  <c r="I56" i="1"/>
  <c r="AH56" i="1" s="1"/>
  <c r="AU56" i="1"/>
  <c r="AV56" i="1"/>
  <c r="L57" i="1"/>
  <c r="Z57" i="1"/>
  <c r="AH57" i="1" s="1"/>
  <c r="AB57" i="1"/>
  <c r="O59" i="1"/>
  <c r="AQ59" i="1"/>
  <c r="K60" i="1"/>
  <c r="I60" i="1"/>
  <c r="AH60" i="1" s="1"/>
  <c r="AV60" i="1"/>
  <c r="R62" i="1"/>
  <c r="AF63" i="1"/>
  <c r="AX64" i="1"/>
  <c r="AS42" i="1"/>
  <c r="P45" i="1"/>
  <c r="AR45" i="1"/>
  <c r="AS46" i="1"/>
  <c r="J48" i="1"/>
  <c r="M49" i="1"/>
  <c r="AA49" i="1"/>
  <c r="AV49" i="1"/>
  <c r="AR49" i="1"/>
  <c r="AP49" i="1"/>
  <c r="AW49" i="1"/>
  <c r="AF51" i="1"/>
  <c r="AD51" i="1"/>
  <c r="P51" i="1"/>
  <c r="Q51" i="1"/>
  <c r="AE51" i="1"/>
  <c r="J52" i="1"/>
  <c r="M53" i="1"/>
  <c r="AA53" i="1"/>
  <c r="AV53" i="1"/>
  <c r="AR53" i="1"/>
  <c r="AT53" i="1"/>
  <c r="AP53" i="1"/>
  <c r="AW53" i="1" s="1"/>
  <c r="AD55" i="1"/>
  <c r="P55" i="1"/>
  <c r="Q55" i="1"/>
  <c r="AS55" i="1"/>
  <c r="J56" i="1"/>
  <c r="R56" i="1"/>
  <c r="M57" i="1"/>
  <c r="AA57" i="1"/>
  <c r="AV57" i="1"/>
  <c r="AR57" i="1"/>
  <c r="AT57" i="1"/>
  <c r="AP57" i="1"/>
  <c r="AS57" i="1" s="1"/>
  <c r="AF59" i="1"/>
  <c r="AD59" i="1"/>
  <c r="P59" i="1"/>
  <c r="Q59" i="1"/>
  <c r="AE59" i="1"/>
  <c r="J60" i="1"/>
  <c r="AU60" i="1"/>
  <c r="AE61" i="1"/>
  <c r="AE62" i="1"/>
  <c r="AD62" i="1"/>
  <c r="AG62" i="1"/>
  <c r="AC62" i="1"/>
  <c r="AW62" i="1"/>
  <c r="AT62" i="1"/>
  <c r="M63" i="1"/>
  <c r="L63" i="1"/>
  <c r="K64" i="1"/>
  <c r="J64" i="1"/>
  <c r="I64" i="1"/>
  <c r="AV64" i="1"/>
  <c r="AH66" i="1"/>
  <c r="M65" i="1"/>
  <c r="Q65" i="1"/>
  <c r="AE65" i="1"/>
  <c r="AV65" i="1"/>
  <c r="AR65" i="1"/>
  <c r="AX65" i="1"/>
  <c r="AT65" i="1"/>
  <c r="AP67" i="1"/>
  <c r="AV67" i="1"/>
  <c r="AR67" i="1"/>
  <c r="AV69" i="1"/>
  <c r="AR69" i="1"/>
  <c r="AP69" i="1"/>
  <c r="AW69" i="1" s="1"/>
  <c r="O71" i="1"/>
  <c r="AD73" i="1"/>
  <c r="P73" i="1"/>
  <c r="AG73" i="1"/>
  <c r="AC73" i="1"/>
  <c r="R72" i="1"/>
  <c r="AF73" i="1"/>
  <c r="Q73" i="1"/>
  <c r="AV73" i="1"/>
  <c r="AR73" i="1"/>
  <c r="AU73" i="1"/>
  <c r="AQ73" i="1"/>
  <c r="AX73" i="1"/>
  <c r="AT73" i="1"/>
  <c r="AP73" i="1"/>
  <c r="O74" i="1"/>
  <c r="AX74" i="1"/>
  <c r="AE78" i="1"/>
  <c r="AD78" i="1"/>
  <c r="AG78" i="1"/>
  <c r="AC78" i="1"/>
  <c r="AW78" i="1"/>
  <c r="AT78" i="1"/>
  <c r="M79" i="1"/>
  <c r="L79" i="1"/>
  <c r="K80" i="1"/>
  <c r="J80" i="1"/>
  <c r="I80" i="1"/>
  <c r="AH80" i="1" s="1"/>
  <c r="AV80" i="1"/>
  <c r="AF82" i="1"/>
  <c r="AD82" i="1"/>
  <c r="AC82" i="1"/>
  <c r="Q82" i="1"/>
  <c r="L82" i="1"/>
  <c r="R81" i="1"/>
  <c r="AG82" i="1"/>
  <c r="P82" i="1"/>
  <c r="AH82" i="1"/>
  <c r="AV86" i="1"/>
  <c r="AR86" i="1"/>
  <c r="AP86" i="1"/>
  <c r="AU86" i="1"/>
  <c r="AQ86" i="1"/>
  <c r="AB88" i="1"/>
  <c r="AA88" i="1"/>
  <c r="Z88" i="1"/>
  <c r="AX100" i="1"/>
  <c r="AT100" i="1"/>
  <c r="AW101" i="1"/>
  <c r="AQ50" i="1"/>
  <c r="AU50" i="1"/>
  <c r="AQ54" i="1"/>
  <c r="AU54" i="1"/>
  <c r="AS56" i="1"/>
  <c r="AW56" i="1"/>
  <c r="AQ58" i="1"/>
  <c r="AU58" i="1"/>
  <c r="AS60" i="1"/>
  <c r="AW60" i="1"/>
  <c r="AB61" i="1"/>
  <c r="K62" i="1"/>
  <c r="O62" i="1" s="1"/>
  <c r="AU62" i="1"/>
  <c r="P63" i="1"/>
  <c r="AD63" i="1"/>
  <c r="AR63" i="1"/>
  <c r="AV63" i="1"/>
  <c r="AS64" i="1"/>
  <c r="AW64" i="1"/>
  <c r="AB65" i="1"/>
  <c r="AF65" i="1"/>
  <c r="AP65" i="1"/>
  <c r="AU65" i="1"/>
  <c r="N67" i="1"/>
  <c r="O67" i="1"/>
  <c r="AQ67" i="1"/>
  <c r="K68" i="1"/>
  <c r="I68" i="1"/>
  <c r="AT68" i="1" s="1"/>
  <c r="P69" i="1"/>
  <c r="O69" i="1"/>
  <c r="AQ69" i="1"/>
  <c r="I70" i="1"/>
  <c r="AS70" i="1" s="1"/>
  <c r="AU70" i="1"/>
  <c r="K70" i="1"/>
  <c r="AT70" i="1"/>
  <c r="AF71" i="1"/>
  <c r="P71" i="1"/>
  <c r="Q71" i="1"/>
  <c r="AE71" i="1"/>
  <c r="N73" i="1"/>
  <c r="AH73" i="1"/>
  <c r="AS73" i="1"/>
  <c r="N74" i="1"/>
  <c r="AB75" i="1"/>
  <c r="AA75" i="1"/>
  <c r="Z75" i="1"/>
  <c r="AD77" i="1"/>
  <c r="P77" i="1"/>
  <c r="AG77" i="1"/>
  <c r="AC77" i="1"/>
  <c r="R76" i="1"/>
  <c r="AF77" i="1"/>
  <c r="Q77" i="1"/>
  <c r="AV77" i="1"/>
  <c r="AR77" i="1"/>
  <c r="AU77" i="1"/>
  <c r="AQ77" i="1"/>
  <c r="AX77" i="1"/>
  <c r="AT77" i="1"/>
  <c r="AP77" i="1"/>
  <c r="AS77" i="1" s="1"/>
  <c r="AH78" i="1"/>
  <c r="AU80" i="1"/>
  <c r="M82" i="1"/>
  <c r="L84" i="1"/>
  <c r="O84" i="1"/>
  <c r="M84" i="1"/>
  <c r="AF88" i="1"/>
  <c r="AT60" i="1"/>
  <c r="O61" i="1"/>
  <c r="AV62" i="1"/>
  <c r="Q63" i="1"/>
  <c r="AE63" i="1"/>
  <c r="AS63" i="1"/>
  <c r="R64" i="1"/>
  <c r="AT64" i="1"/>
  <c r="O65" i="1"/>
  <c r="AC65" i="1"/>
  <c r="AG65" i="1"/>
  <c r="AQ65" i="1"/>
  <c r="AW65" i="1"/>
  <c r="N66" i="1"/>
  <c r="P67" i="1"/>
  <c r="Q67" i="1"/>
  <c r="O68" i="1"/>
  <c r="R70" i="1"/>
  <c r="L71" i="1"/>
  <c r="AB71" i="1"/>
  <c r="Z71" i="1"/>
  <c r="K72" i="1"/>
  <c r="J72" i="1"/>
  <c r="I72" i="1"/>
  <c r="AV72" i="1"/>
  <c r="L73" i="1"/>
  <c r="AW73" i="1"/>
  <c r="N79" i="1"/>
  <c r="AB79" i="1"/>
  <c r="AA79" i="1"/>
  <c r="Z79" i="1"/>
  <c r="AF79" i="1" s="1"/>
  <c r="N81" i="1"/>
  <c r="L81" i="1"/>
  <c r="R80" i="1"/>
  <c r="P81" i="1"/>
  <c r="AH81" i="1"/>
  <c r="AC81" i="1"/>
  <c r="AG81" i="1"/>
  <c r="AT81" i="1"/>
  <c r="AX81" i="1"/>
  <c r="O82" i="1"/>
  <c r="AE82" i="1"/>
  <c r="AB84" i="1"/>
  <c r="Z84" i="1"/>
  <c r="AA84" i="1"/>
  <c r="AU98" i="1"/>
  <c r="J98" i="1"/>
  <c r="I98" i="1"/>
  <c r="AV98" i="1"/>
  <c r="K98" i="1"/>
  <c r="AQ48" i="1"/>
  <c r="AS50" i="1"/>
  <c r="AQ52" i="1"/>
  <c r="AS54" i="1"/>
  <c r="AQ56" i="1"/>
  <c r="AS58" i="1"/>
  <c r="AQ60" i="1"/>
  <c r="AS62" i="1"/>
  <c r="AP63" i="1"/>
  <c r="AX63" i="1" s="1"/>
  <c r="AQ64" i="1"/>
  <c r="P65" i="1"/>
  <c r="AS65" i="1"/>
  <c r="I66" i="1"/>
  <c r="K66" i="1"/>
  <c r="O66" i="1" s="1"/>
  <c r="AW66" i="1"/>
  <c r="AV66" i="1"/>
  <c r="L67" i="1"/>
  <c r="AB67" i="1"/>
  <c r="Z67" i="1"/>
  <c r="AH67" i="1" s="1"/>
  <c r="AU67" i="1"/>
  <c r="L69" i="1"/>
  <c r="Z69" i="1"/>
  <c r="AD69" i="1" s="1"/>
  <c r="AB69" i="1"/>
  <c r="AU69" i="1"/>
  <c r="M71" i="1"/>
  <c r="AA71" i="1"/>
  <c r="AP71" i="1"/>
  <c r="AT71" i="1" s="1"/>
  <c r="AV71" i="1"/>
  <c r="AR71" i="1"/>
  <c r="AU72" i="1"/>
  <c r="M73" i="1"/>
  <c r="AE73" i="1"/>
  <c r="AE74" i="1"/>
  <c r="Q74" i="1"/>
  <c r="AD74" i="1"/>
  <c r="AG74" i="1"/>
  <c r="AC74" i="1"/>
  <c r="AW74" i="1"/>
  <c r="M75" i="1"/>
  <c r="L75" i="1"/>
  <c r="K76" i="1"/>
  <c r="J76" i="1"/>
  <c r="I76" i="1"/>
  <c r="AH76" i="1" s="1"/>
  <c r="AV76" i="1"/>
  <c r="L77" i="1"/>
  <c r="AW77" i="1"/>
  <c r="R78" i="1"/>
  <c r="AF78" i="1"/>
  <c r="AW89" i="1"/>
  <c r="AQ66" i="1"/>
  <c r="AU66" i="1"/>
  <c r="AS72" i="1"/>
  <c r="AW72" i="1"/>
  <c r="AB73" i="1"/>
  <c r="K74" i="1"/>
  <c r="R73" i="1" s="1"/>
  <c r="AU74" i="1"/>
  <c r="P75" i="1"/>
  <c r="AR75" i="1"/>
  <c r="AV75" i="1"/>
  <c r="AB77" i="1"/>
  <c r="K78" i="1"/>
  <c r="P78" i="1" s="1"/>
  <c r="AU78" i="1"/>
  <c r="P79" i="1"/>
  <c r="AR79" i="1"/>
  <c r="AV79" i="1"/>
  <c r="M81" i="1"/>
  <c r="AX84" i="1"/>
  <c r="AP84" i="1"/>
  <c r="AT84" i="1" s="1"/>
  <c r="AV84" i="1"/>
  <c r="AR84" i="1"/>
  <c r="N86" i="1"/>
  <c r="O86" i="1"/>
  <c r="AE87" i="1"/>
  <c r="AD87" i="1"/>
  <c r="P87" i="1"/>
  <c r="AG87" i="1"/>
  <c r="AC87" i="1"/>
  <c r="AF87" i="1"/>
  <c r="AT87" i="1"/>
  <c r="N88" i="1"/>
  <c r="AX92" i="1"/>
  <c r="AT72" i="1"/>
  <c r="O73" i="1"/>
  <c r="AV74" i="1"/>
  <c r="Q75" i="1"/>
  <c r="AT76" i="1"/>
  <c r="O77" i="1"/>
  <c r="AV78" i="1"/>
  <c r="Q79" i="1"/>
  <c r="AE79" i="1"/>
  <c r="I83" i="1"/>
  <c r="K83" i="1"/>
  <c r="AF84" i="1"/>
  <c r="AD84" i="1"/>
  <c r="P84" i="1"/>
  <c r="AC84" i="1"/>
  <c r="AU85" i="1"/>
  <c r="K85" i="1"/>
  <c r="I85" i="1"/>
  <c r="P86" i="1"/>
  <c r="Q86" i="1"/>
  <c r="O87" i="1"/>
  <c r="AX87" i="1"/>
  <c r="M88" i="1"/>
  <c r="L88" i="1"/>
  <c r="AU89" i="1"/>
  <c r="K89" i="1"/>
  <c r="J89" i="1"/>
  <c r="I89" i="1"/>
  <c r="AX90" i="1"/>
  <c r="N93" i="1"/>
  <c r="M93" i="1"/>
  <c r="AV96" i="1"/>
  <c r="AR96" i="1"/>
  <c r="AU96" i="1"/>
  <c r="AQ96" i="1"/>
  <c r="AS96" i="1"/>
  <c r="AX96" i="1"/>
  <c r="AP96" i="1"/>
  <c r="AT96" i="1" s="1"/>
  <c r="O97" i="1"/>
  <c r="N97" i="1"/>
  <c r="R96" i="1"/>
  <c r="AS66" i="1"/>
  <c r="AQ68" i="1"/>
  <c r="AQ72" i="1"/>
  <c r="AS74" i="1"/>
  <c r="AP75" i="1"/>
  <c r="AW75" i="1" s="1"/>
  <c r="AQ76" i="1"/>
  <c r="AS78" i="1"/>
  <c r="AP79" i="1"/>
  <c r="AS79" i="1" s="1"/>
  <c r="AQ80" i="1"/>
  <c r="AE81" i="1"/>
  <c r="Q81" i="1"/>
  <c r="AD81" i="1"/>
  <c r="AW81" i="1"/>
  <c r="N82" i="1"/>
  <c r="AX82" i="1"/>
  <c r="AT82" i="1"/>
  <c r="AP82" i="1"/>
  <c r="AU82" i="1"/>
  <c r="J83" i="1"/>
  <c r="R83" i="1"/>
  <c r="AV83" i="1"/>
  <c r="N84" i="1"/>
  <c r="Q84" i="1"/>
  <c r="AE84" i="1"/>
  <c r="AS84" i="1"/>
  <c r="J85" i="1"/>
  <c r="R85" i="1"/>
  <c r="AV85" i="1"/>
  <c r="L86" i="1"/>
  <c r="Z86" i="1"/>
  <c r="AH86" i="1" s="1"/>
  <c r="AB86" i="1"/>
  <c r="O88" i="1"/>
  <c r="AX88" i="1"/>
  <c r="AT89" i="1"/>
  <c r="M91" i="1"/>
  <c r="AD96" i="1"/>
  <c r="P96" i="1"/>
  <c r="AG96" i="1"/>
  <c r="AC96" i="1"/>
  <c r="R95" i="1"/>
  <c r="AF96" i="1"/>
  <c r="AE96" i="1"/>
  <c r="M96" i="1"/>
  <c r="AW96" i="1"/>
  <c r="AS81" i="1"/>
  <c r="AQ83" i="1"/>
  <c r="AU83" i="1"/>
  <c r="K87" i="1"/>
  <c r="Q87" i="1" s="1"/>
  <c r="AQ87" i="1"/>
  <c r="AU87" i="1"/>
  <c r="P88" i="1"/>
  <c r="AD88" i="1"/>
  <c r="AR88" i="1"/>
  <c r="AV88" i="1"/>
  <c r="AV89" i="1"/>
  <c r="AS89" i="1"/>
  <c r="AX89" i="1"/>
  <c r="R92" i="1"/>
  <c r="L93" i="1"/>
  <c r="J94" i="1"/>
  <c r="M94" i="1" s="1"/>
  <c r="I94" i="1"/>
  <c r="AV94" i="1"/>
  <c r="O96" i="1"/>
  <c r="M97" i="1"/>
  <c r="L97" i="1"/>
  <c r="AA97" i="1"/>
  <c r="Z97" i="1"/>
  <c r="AD97" i="1" s="1"/>
  <c r="AB98" i="1"/>
  <c r="AA98" i="1"/>
  <c r="AW98" i="1"/>
  <c r="Q99" i="1"/>
  <c r="M100" i="1"/>
  <c r="L100" i="1"/>
  <c r="N101" i="1"/>
  <c r="AB101" i="1"/>
  <c r="AA101" i="1"/>
  <c r="Z101" i="1"/>
  <c r="AF101" i="1" s="1"/>
  <c r="AX101" i="1"/>
  <c r="AV87" i="1"/>
  <c r="Q88" i="1"/>
  <c r="AE88" i="1"/>
  <c r="AS88" i="1"/>
  <c r="AW88" i="1"/>
  <c r="AD90" i="1"/>
  <c r="AW90" i="1"/>
  <c r="AX91" i="1"/>
  <c r="AP91" i="1"/>
  <c r="AU91" i="1"/>
  <c r="AG92" i="1"/>
  <c r="AC92" i="1"/>
  <c r="R91" i="1"/>
  <c r="N92" i="1"/>
  <c r="AD92" i="1"/>
  <c r="AU92" i="1"/>
  <c r="AQ92" i="1"/>
  <c r="AA93" i="1"/>
  <c r="Z93" i="1"/>
  <c r="AT93" i="1" s="1"/>
  <c r="AB94" i="1"/>
  <c r="AA94" i="1"/>
  <c r="K95" i="1"/>
  <c r="J95" i="1"/>
  <c r="AU95" i="1"/>
  <c r="AQ95" i="1"/>
  <c r="AX95" i="1"/>
  <c r="AP95" i="1"/>
  <c r="AT95" i="1" s="1"/>
  <c r="AW95" i="1"/>
  <c r="AX98" i="1"/>
  <c r="AV99" i="1"/>
  <c r="AR99" i="1"/>
  <c r="AU99" i="1"/>
  <c r="AQ99" i="1"/>
  <c r="AX99" i="1"/>
  <c r="AT99" i="1"/>
  <c r="AP99" i="1"/>
  <c r="M101" i="1"/>
  <c r="L101" i="1"/>
  <c r="AS87" i="1"/>
  <c r="AP88" i="1"/>
  <c r="AT88" i="1"/>
  <c r="J90" i="1"/>
  <c r="M90" i="1" s="1"/>
  <c r="Z90" i="1"/>
  <c r="AU90" i="1"/>
  <c r="I91" i="1"/>
  <c r="O91" i="1" s="1"/>
  <c r="Z91" i="1"/>
  <c r="AQ91" i="1"/>
  <c r="AV91" i="1"/>
  <c r="O92" i="1"/>
  <c r="P92" i="1"/>
  <c r="AE92" i="1"/>
  <c r="AP92" i="1"/>
  <c r="AW92" i="1" s="1"/>
  <c r="AV92" i="1"/>
  <c r="Q93" i="1"/>
  <c r="AD93" i="1"/>
  <c r="P93" i="1"/>
  <c r="AB93" i="1"/>
  <c r="AW93" i="1"/>
  <c r="Z94" i="1"/>
  <c r="I95" i="1"/>
  <c r="AR95" i="1"/>
  <c r="L96" i="1"/>
  <c r="N96" i="1"/>
  <c r="AH96" i="1"/>
  <c r="AE97" i="1"/>
  <c r="AD99" i="1"/>
  <c r="AG99" i="1"/>
  <c r="AC99" i="1"/>
  <c r="R98" i="1"/>
  <c r="AF99" i="1"/>
  <c r="AH99" i="1"/>
  <c r="AW100" i="1"/>
  <c r="AS90" i="1"/>
  <c r="AR93" i="1"/>
  <c r="AV93" i="1"/>
  <c r="AS94" i="1"/>
  <c r="P97" i="1"/>
  <c r="AR97" i="1"/>
  <c r="AV97" i="1"/>
  <c r="AS98" i="1"/>
  <c r="J99" i="1"/>
  <c r="R99" i="1"/>
  <c r="AC100" i="1"/>
  <c r="AG100" i="1"/>
  <c r="AQ100" i="1"/>
  <c r="AU100" i="1"/>
  <c r="P101" i="1"/>
  <c r="AD101" i="1"/>
  <c r="AR101" i="1"/>
  <c r="AV101" i="1"/>
  <c r="AS93" i="1"/>
  <c r="AT94" i="1"/>
  <c r="Q97" i="1"/>
  <c r="AT98" i="1"/>
  <c r="P100" i="1"/>
  <c r="AD100" i="1"/>
  <c r="AR100" i="1"/>
  <c r="AV100" i="1"/>
  <c r="Q101" i="1"/>
  <c r="AE101" i="1"/>
  <c r="AS101" i="1"/>
  <c r="Q100" i="1"/>
  <c r="AS100" i="1"/>
  <c r="AT101" i="1"/>
  <c r="O83" i="1" l="1"/>
  <c r="N83" i="1"/>
  <c r="AG85" i="1"/>
  <c r="AC85" i="1"/>
  <c r="R84" i="1"/>
  <c r="AE85" i="1"/>
  <c r="Q85" i="1"/>
  <c r="AD85" i="1"/>
  <c r="P85" i="1"/>
  <c r="AX85" i="1"/>
  <c r="AF85" i="1"/>
  <c r="AE83" i="1"/>
  <c r="Q83" i="1"/>
  <c r="AG83" i="1"/>
  <c r="AC83" i="1"/>
  <c r="R82" i="1"/>
  <c r="AH83" i="1"/>
  <c r="P83" i="1"/>
  <c r="AF83" i="1"/>
  <c r="AD83" i="1"/>
  <c r="M98" i="1"/>
  <c r="L98" i="1"/>
  <c r="AW86" i="1"/>
  <c r="O78" i="1"/>
  <c r="AH75" i="1"/>
  <c r="AG75" i="1"/>
  <c r="AC75" i="1"/>
  <c r="Q78" i="1"/>
  <c r="M64" i="1"/>
  <c r="L64" i="1"/>
  <c r="O48" i="1"/>
  <c r="N48" i="1"/>
  <c r="M56" i="1"/>
  <c r="L56" i="1"/>
  <c r="AG52" i="1"/>
  <c r="AC52" i="1"/>
  <c r="R51" i="1"/>
  <c r="AE52" i="1"/>
  <c r="Q52" i="1"/>
  <c r="AD52" i="1"/>
  <c r="P52" i="1"/>
  <c r="AF52" i="1"/>
  <c r="AG48" i="1"/>
  <c r="AC48" i="1"/>
  <c r="R47" i="1"/>
  <c r="AE48" i="1"/>
  <c r="Q48" i="1"/>
  <c r="AD48" i="1"/>
  <c r="P48" i="1"/>
  <c r="AF48" i="1"/>
  <c r="M58" i="1"/>
  <c r="L58" i="1"/>
  <c r="AH55" i="1"/>
  <c r="AC55" i="1"/>
  <c r="O99" i="1"/>
  <c r="N99" i="1"/>
  <c r="M99" i="1"/>
  <c r="P99" i="1"/>
  <c r="AH94" i="1"/>
  <c r="AH90" i="1"/>
  <c r="AG90" i="1"/>
  <c r="AS99" i="1"/>
  <c r="AW99" i="1"/>
  <c r="O95" i="1"/>
  <c r="N95" i="1"/>
  <c r="AW91" i="1"/>
  <c r="AT90" i="1"/>
  <c r="AE90" i="1"/>
  <c r="AX94" i="1"/>
  <c r="AS92" i="1"/>
  <c r="AS85" i="1"/>
  <c r="AG86" i="1"/>
  <c r="AW83" i="1"/>
  <c r="AS82" i="1"/>
  <c r="AW82" i="1"/>
  <c r="O89" i="1"/>
  <c r="N89" i="1"/>
  <c r="AT85" i="1"/>
  <c r="AW79" i="1"/>
  <c r="AS75" i="1"/>
  <c r="AW94" i="1"/>
  <c r="AW84" i="1"/>
  <c r="AS80" i="1"/>
  <c r="AW76" i="1"/>
  <c r="AD75" i="1"/>
  <c r="AS68" i="1"/>
  <c r="M76" i="1"/>
  <c r="L76" i="1"/>
  <c r="AS71" i="1"/>
  <c r="AX71" i="1"/>
  <c r="AG69" i="1"/>
  <c r="AE66" i="1"/>
  <c r="Q66" i="1"/>
  <c r="AG66" i="1"/>
  <c r="AC66" i="1"/>
  <c r="P66" i="1"/>
  <c r="AF66" i="1"/>
  <c r="R65" i="1"/>
  <c r="AD66" i="1"/>
  <c r="AT63" i="1"/>
  <c r="AG98" i="1"/>
  <c r="AC98" i="1"/>
  <c r="AF98" i="1"/>
  <c r="AE98" i="1"/>
  <c r="Q98" i="1"/>
  <c r="AD98" i="1"/>
  <c r="P98" i="1"/>
  <c r="R97" i="1"/>
  <c r="AH98" i="1"/>
  <c r="AX80" i="1"/>
  <c r="AH71" i="1"/>
  <c r="AG71" i="1"/>
  <c r="AC71" i="1"/>
  <c r="O70" i="1"/>
  <c r="AE67" i="1"/>
  <c r="AF67" i="1"/>
  <c r="AS91" i="1"/>
  <c r="AX79" i="1"/>
  <c r="AD71" i="1"/>
  <c r="M70" i="1"/>
  <c r="L70" i="1"/>
  <c r="N70" i="1"/>
  <c r="AC69" i="1"/>
  <c r="AW52" i="1"/>
  <c r="AW48" i="1"/>
  <c r="AT86" i="1"/>
  <c r="M80" i="1"/>
  <c r="L80" i="1"/>
  <c r="AX75" i="1"/>
  <c r="AX68" i="1"/>
  <c r="AG64" i="1"/>
  <c r="AC64" i="1"/>
  <c r="R63" i="1"/>
  <c r="AF64" i="1"/>
  <c r="AE64" i="1"/>
  <c r="Q64" i="1"/>
  <c r="AD64" i="1"/>
  <c r="P64" i="1"/>
  <c r="Q62" i="1"/>
  <c r="O60" i="1"/>
  <c r="N60" i="1"/>
  <c r="AW57" i="1"/>
  <c r="O52" i="1"/>
  <c r="N52" i="1"/>
  <c r="AT49" i="1"/>
  <c r="AH70" i="1"/>
  <c r="M60" i="1"/>
  <c r="L60" i="1"/>
  <c r="AX83" i="1"/>
  <c r="AH63" i="1"/>
  <c r="AG63" i="1"/>
  <c r="AC63" i="1"/>
  <c r="AX59" i="1"/>
  <c r="AG59" i="1"/>
  <c r="AE54" i="1"/>
  <c r="Q54" i="1"/>
  <c r="AG54" i="1"/>
  <c r="AC54" i="1"/>
  <c r="R53" i="1"/>
  <c r="AF54" i="1"/>
  <c r="AD54" i="1"/>
  <c r="P54" i="1"/>
  <c r="M50" i="1"/>
  <c r="L50" i="1"/>
  <c r="AE45" i="1"/>
  <c r="AE53" i="1"/>
  <c r="AF53" i="1"/>
  <c r="AW42" i="1"/>
  <c r="AW51" i="1"/>
  <c r="O50" i="1"/>
  <c r="AT32" i="1"/>
  <c r="M47" i="1"/>
  <c r="L47" i="1"/>
  <c r="N46" i="1"/>
  <c r="L46" i="1"/>
  <c r="O46" i="1"/>
  <c r="M42" i="1"/>
  <c r="L42" i="1"/>
  <c r="AS36" i="1"/>
  <c r="O33" i="1"/>
  <c r="N33" i="1"/>
  <c r="Q33" i="1"/>
  <c r="M33" i="1"/>
  <c r="AS28" i="1"/>
  <c r="O25" i="1"/>
  <c r="N25" i="1"/>
  <c r="M25" i="1"/>
  <c r="AF49" i="1"/>
  <c r="L41" i="1"/>
  <c r="M40" i="1"/>
  <c r="L40" i="1"/>
  <c r="AX25" i="1"/>
  <c r="AF24" i="1"/>
  <c r="AE24" i="1"/>
  <c r="Q24" i="1"/>
  <c r="AD24" i="1"/>
  <c r="P24" i="1"/>
  <c r="AC24" i="1"/>
  <c r="R23" i="1"/>
  <c r="AG24" i="1"/>
  <c r="AT14" i="1"/>
  <c r="Q41" i="1"/>
  <c r="P37" i="1"/>
  <c r="M36" i="1"/>
  <c r="L36" i="1"/>
  <c r="AS18" i="1"/>
  <c r="AW14" i="1"/>
  <c r="AF43" i="1"/>
  <c r="AG43" i="1"/>
  <c r="AC43" i="1"/>
  <c r="R42" i="1"/>
  <c r="AE43" i="1"/>
  <c r="AD43" i="1"/>
  <c r="Q43" i="1"/>
  <c r="P43" i="1"/>
  <c r="AW35" i="1"/>
  <c r="AW33" i="1"/>
  <c r="AS33" i="1"/>
  <c r="P33" i="1"/>
  <c r="M32" i="1"/>
  <c r="L32" i="1"/>
  <c r="AC23" i="1"/>
  <c r="AE23" i="1"/>
  <c r="L21" i="1"/>
  <c r="AS19" i="1"/>
  <c r="AT16" i="1"/>
  <c r="AS15" i="1"/>
  <c r="M13" i="1"/>
  <c r="L13" i="1"/>
  <c r="N13" i="1"/>
  <c r="AT52" i="1"/>
  <c r="O42" i="1"/>
  <c r="R40" i="1"/>
  <c r="AX32" i="1"/>
  <c r="AE27" i="1"/>
  <c r="AW23" i="1"/>
  <c r="AS16" i="1"/>
  <c r="AW41" i="1"/>
  <c r="AS21" i="1"/>
  <c r="P13" i="1"/>
  <c r="AD6" i="1"/>
  <c r="AX2" i="1"/>
  <c r="R16" i="1"/>
  <c r="AH15" i="1"/>
  <c r="O11" i="1"/>
  <c r="N11" i="1"/>
  <c r="AE9" i="1"/>
  <c r="Q9" i="1"/>
  <c r="AG9" i="1"/>
  <c r="AC9" i="1"/>
  <c r="R8" i="1"/>
  <c r="AD9" i="1"/>
  <c r="P9" i="1"/>
  <c r="AF9" i="1"/>
  <c r="N7" i="1"/>
  <c r="AS6" i="1"/>
  <c r="AX4" i="1"/>
  <c r="AG4" i="1"/>
  <c r="AE4" i="1"/>
  <c r="AW20" i="1"/>
  <c r="AX15" i="1"/>
  <c r="AC10" i="1"/>
  <c r="AF10" i="1"/>
  <c r="AX8" i="1"/>
  <c r="AX12" i="1"/>
  <c r="AW10" i="1"/>
  <c r="AT10" i="1"/>
  <c r="AF4" i="1"/>
  <c r="M3" i="1"/>
  <c r="L3" i="1"/>
  <c r="AH7" i="1"/>
  <c r="AH97" i="1"/>
  <c r="AC97" i="1"/>
  <c r="AG97" i="1"/>
  <c r="AF97" i="1"/>
  <c r="N94" i="1"/>
  <c r="O94" i="1"/>
  <c r="O85" i="1"/>
  <c r="N85" i="1"/>
  <c r="AX97" i="1"/>
  <c r="M78" i="1"/>
  <c r="L78" i="1"/>
  <c r="N78" i="1"/>
  <c r="AC86" i="1"/>
  <c r="AG76" i="1"/>
  <c r="AC76" i="1"/>
  <c r="R75" i="1"/>
  <c r="AF76" i="1"/>
  <c r="AE76" i="1"/>
  <c r="Q76" i="1"/>
  <c r="AD76" i="1"/>
  <c r="P76" i="1"/>
  <c r="AH69" i="1"/>
  <c r="AE69" i="1"/>
  <c r="L94" i="1"/>
  <c r="AF91" i="1"/>
  <c r="AE91" i="1"/>
  <c r="AD91" i="1"/>
  <c r="AC91" i="1"/>
  <c r="Q91" i="1"/>
  <c r="R90" i="1"/>
  <c r="AG91" i="1"/>
  <c r="P91" i="1"/>
  <c r="O90" i="1"/>
  <c r="N90" i="1"/>
  <c r="R89" i="1"/>
  <c r="P90" i="1"/>
  <c r="AS83" i="1"/>
  <c r="AW97" i="1"/>
  <c r="M95" i="1"/>
  <c r="L95" i="1"/>
  <c r="AH93" i="1"/>
  <c r="AG93" i="1"/>
  <c r="AC93" i="1"/>
  <c r="AT91" i="1"/>
  <c r="AT97" i="1"/>
  <c r="AF94" i="1"/>
  <c r="AE94" i="1"/>
  <c r="Q94" i="1"/>
  <c r="AG94" i="1"/>
  <c r="AD94" i="1"/>
  <c r="P94" i="1"/>
  <c r="R93" i="1"/>
  <c r="AC94" i="1"/>
  <c r="L91" i="1"/>
  <c r="AT79" i="1"/>
  <c r="AT75" i="1"/>
  <c r="M89" i="1"/>
  <c r="L89" i="1"/>
  <c r="AF86" i="1"/>
  <c r="AW85" i="1"/>
  <c r="M83" i="1"/>
  <c r="L83" i="1"/>
  <c r="AE75" i="1"/>
  <c r="AF93" i="1"/>
  <c r="AS76" i="1"/>
  <c r="AW71" i="1"/>
  <c r="AG67" i="1"/>
  <c r="N98" i="1"/>
  <c r="O98" i="1"/>
  <c r="AH85" i="1"/>
  <c r="AH79" i="1"/>
  <c r="AC79" i="1"/>
  <c r="AG79" i="1"/>
  <c r="AF75" i="1"/>
  <c r="AG72" i="1"/>
  <c r="AC72" i="1"/>
  <c r="R71" i="1"/>
  <c r="AF72" i="1"/>
  <c r="AE72" i="1"/>
  <c r="Q72" i="1"/>
  <c r="AD72" i="1"/>
  <c r="P72" i="1"/>
  <c r="AS69" i="1"/>
  <c r="AW63" i="1"/>
  <c r="AX76" i="1"/>
  <c r="AH68" i="1"/>
  <c r="AS52" i="1"/>
  <c r="AS48" i="1"/>
  <c r="AH88" i="1"/>
  <c r="AG88" i="1"/>
  <c r="AC88" i="1"/>
  <c r="AS86" i="1"/>
  <c r="AX86" i="1"/>
  <c r="R77" i="1"/>
  <c r="AX72" i="1"/>
  <c r="AT69" i="1"/>
  <c r="AW67" i="1"/>
  <c r="AT67" i="1"/>
  <c r="O64" i="1"/>
  <c r="N64" i="1"/>
  <c r="AS59" i="1"/>
  <c r="O56" i="1"/>
  <c r="N56" i="1"/>
  <c r="AS53" i="1"/>
  <c r="AX49" i="1"/>
  <c r="AT66" i="1"/>
  <c r="AG56" i="1"/>
  <c r="AC56" i="1"/>
  <c r="R55" i="1"/>
  <c r="AE56" i="1"/>
  <c r="Q56" i="1"/>
  <c r="AD56" i="1"/>
  <c r="P56" i="1"/>
  <c r="AF56" i="1"/>
  <c r="AF57" i="1"/>
  <c r="AW55" i="1"/>
  <c r="AT55" i="1"/>
  <c r="AW61" i="1"/>
  <c r="AS61" i="1"/>
  <c r="AE50" i="1"/>
  <c r="Q50" i="1"/>
  <c r="AG50" i="1"/>
  <c r="AC50" i="1"/>
  <c r="R49" i="1"/>
  <c r="AF50" i="1"/>
  <c r="P50" i="1"/>
  <c r="AX50" i="1"/>
  <c r="AD50" i="1"/>
  <c r="AC53" i="1"/>
  <c r="AT56" i="1"/>
  <c r="AH45" i="1"/>
  <c r="AG45" i="1"/>
  <c r="AF45" i="1"/>
  <c r="AC45" i="1"/>
  <c r="AT36" i="1"/>
  <c r="AH58" i="1"/>
  <c r="AH52" i="1"/>
  <c r="AF47" i="1"/>
  <c r="AD47" i="1"/>
  <c r="AE47" i="1"/>
  <c r="AC47" i="1"/>
  <c r="Q47" i="1"/>
  <c r="AG47" i="1"/>
  <c r="R46" i="1"/>
  <c r="P47" i="1"/>
  <c r="AW24" i="1"/>
  <c r="AC49" i="1"/>
  <c r="AX40" i="1"/>
  <c r="N24" i="1"/>
  <c r="O24" i="1"/>
  <c r="AT21" i="1"/>
  <c r="N21" i="1"/>
  <c r="M19" i="1"/>
  <c r="L19" i="1"/>
  <c r="AW40" i="1"/>
  <c r="AS14" i="1"/>
  <c r="M43" i="1"/>
  <c r="L43" i="1"/>
  <c r="R32" i="1"/>
  <c r="AG19" i="1"/>
  <c r="AC19" i="1"/>
  <c r="R18" i="1"/>
  <c r="AF19" i="1"/>
  <c r="AE19" i="1"/>
  <c r="Q19" i="1"/>
  <c r="AD19" i="1"/>
  <c r="P19" i="1"/>
  <c r="AH18" i="1"/>
  <c r="AG18" i="1"/>
  <c r="AC18" i="1"/>
  <c r="AG15" i="1"/>
  <c r="AC15" i="1"/>
  <c r="R14" i="1"/>
  <c r="AF15" i="1"/>
  <c r="AE15" i="1"/>
  <c r="Q15" i="1"/>
  <c r="AD15" i="1"/>
  <c r="P15" i="1"/>
  <c r="AX48" i="1"/>
  <c r="N42" i="1"/>
  <c r="AX39" i="1"/>
  <c r="AG28" i="1"/>
  <c r="AC28" i="1"/>
  <c r="R27" i="1"/>
  <c r="AF28" i="1"/>
  <c r="AE28" i="1"/>
  <c r="Q28" i="1"/>
  <c r="P28" i="1"/>
  <c r="AD28" i="1"/>
  <c r="AX27" i="1"/>
  <c r="AF27" i="1"/>
  <c r="R12" i="1"/>
  <c r="AG10" i="1"/>
  <c r="AC6" i="1"/>
  <c r="AW25" i="1"/>
  <c r="AH14" i="1"/>
  <c r="AC14" i="1"/>
  <c r="AG14" i="1"/>
  <c r="AS10" i="1"/>
  <c r="AW6" i="1"/>
  <c r="AT6" i="1"/>
  <c r="AW4" i="1"/>
  <c r="AH2" i="1"/>
  <c r="AC2" i="1"/>
  <c r="AX19" i="1"/>
  <c r="AG11" i="1"/>
  <c r="AC11" i="1"/>
  <c r="R10" i="1"/>
  <c r="AF11" i="1"/>
  <c r="AE11" i="1"/>
  <c r="Q11" i="1"/>
  <c r="AD11" i="1"/>
  <c r="P11" i="1"/>
  <c r="AH9" i="1"/>
  <c r="O13" i="1"/>
  <c r="AX10" i="1"/>
  <c r="AX9" i="1"/>
  <c r="AX56" i="1"/>
  <c r="AT50" i="1"/>
  <c r="N47" i="1"/>
  <c r="O47" i="1"/>
  <c r="AE46" i="1"/>
  <c r="Q46" i="1"/>
  <c r="AF46" i="1"/>
  <c r="AG46" i="1"/>
  <c r="AD46" i="1"/>
  <c r="P46" i="1"/>
  <c r="R45" i="1"/>
  <c r="AC46" i="1"/>
  <c r="O41" i="1"/>
  <c r="N41" i="1"/>
  <c r="O37" i="1"/>
  <c r="N37" i="1"/>
  <c r="M37" i="1"/>
  <c r="O29" i="1"/>
  <c r="N29" i="1"/>
  <c r="AG49" i="1"/>
  <c r="AG40" i="1"/>
  <c r="AC40" i="1"/>
  <c r="R39" i="1"/>
  <c r="AF40" i="1"/>
  <c r="AE40" i="1"/>
  <c r="Q40" i="1"/>
  <c r="P40" i="1"/>
  <c r="AD40" i="1"/>
  <c r="L29" i="1"/>
  <c r="AG21" i="1"/>
  <c r="AC21" i="1"/>
  <c r="AD21" i="1"/>
  <c r="AF21" i="1"/>
  <c r="Q21" i="1"/>
  <c r="R20" i="1"/>
  <c r="AE21" i="1"/>
  <c r="P21" i="1"/>
  <c r="AT45" i="1"/>
  <c r="AG36" i="1"/>
  <c r="AC36" i="1"/>
  <c r="R35" i="1"/>
  <c r="AF36" i="1"/>
  <c r="AE36" i="1"/>
  <c r="Q36" i="1"/>
  <c r="AD36" i="1"/>
  <c r="P36" i="1"/>
  <c r="L25" i="1"/>
  <c r="O19" i="1"/>
  <c r="N19" i="1"/>
  <c r="AH48" i="1"/>
  <c r="N43" i="1"/>
  <c r="O43" i="1"/>
  <c r="L37" i="1"/>
  <c r="AG32" i="1"/>
  <c r="AC32" i="1"/>
  <c r="R31" i="1"/>
  <c r="AF32" i="1"/>
  <c r="AE32" i="1"/>
  <c r="Q32" i="1"/>
  <c r="AH32" i="1"/>
  <c r="P32" i="1"/>
  <c r="AD32" i="1"/>
  <c r="AH24" i="1"/>
  <c r="M17" i="1"/>
  <c r="L17" i="1"/>
  <c r="AC57" i="1"/>
  <c r="AW46" i="1"/>
  <c r="AF39" i="1"/>
  <c r="AH39" i="1"/>
  <c r="AG39" i="1"/>
  <c r="AC39" i="1"/>
  <c r="Q37" i="1"/>
  <c r="O28" i="1"/>
  <c r="N28" i="1"/>
  <c r="AD27" i="1"/>
  <c r="N17" i="1"/>
  <c r="M29" i="1"/>
  <c r="O17" i="1"/>
  <c r="Q13" i="1"/>
  <c r="AG7" i="1"/>
  <c r="AC7" i="1"/>
  <c r="R6" i="1"/>
  <c r="AE7" i="1"/>
  <c r="Q7" i="1"/>
  <c r="P7" i="1"/>
  <c r="AF7" i="1"/>
  <c r="AD7" i="1"/>
  <c r="M5" i="1"/>
  <c r="L5" i="1"/>
  <c r="AH6" i="1"/>
  <c r="AG6" i="1"/>
  <c r="AE6" i="1"/>
  <c r="O3" i="1"/>
  <c r="N3" i="1"/>
  <c r="AW21" i="1"/>
  <c r="AE10" i="1"/>
  <c r="AX6" i="1"/>
  <c r="AX18" i="1"/>
  <c r="M11" i="1"/>
  <c r="L11" i="1"/>
  <c r="Q25" i="1"/>
  <c r="AD4" i="1"/>
  <c r="AT9" i="1"/>
  <c r="AT7" i="1"/>
  <c r="O72" i="1"/>
  <c r="N72" i="1"/>
  <c r="AE70" i="1"/>
  <c r="Q70" i="1"/>
  <c r="AG70" i="1"/>
  <c r="AC70" i="1"/>
  <c r="R69" i="1"/>
  <c r="AF70" i="1"/>
  <c r="AD70" i="1"/>
  <c r="P70" i="1"/>
  <c r="AF69" i="1"/>
  <c r="AG68" i="1"/>
  <c r="AC68" i="1"/>
  <c r="R67" i="1"/>
  <c r="AE68" i="1"/>
  <c r="Q68" i="1"/>
  <c r="AD68" i="1"/>
  <c r="P68" i="1"/>
  <c r="AF68" i="1"/>
  <c r="M62" i="1"/>
  <c r="L62" i="1"/>
  <c r="N62" i="1"/>
  <c r="AG80" i="1"/>
  <c r="AC80" i="1"/>
  <c r="R79" i="1"/>
  <c r="AF80" i="1"/>
  <c r="AE80" i="1"/>
  <c r="Q80" i="1"/>
  <c r="AD80" i="1"/>
  <c r="P80" i="1"/>
  <c r="AX69" i="1"/>
  <c r="AX67" i="1"/>
  <c r="P62" i="1"/>
  <c r="AH49" i="1"/>
  <c r="AE49" i="1"/>
  <c r="AX70" i="1"/>
  <c r="AG53" i="1"/>
  <c r="AD53" i="1"/>
  <c r="AS97" i="1"/>
  <c r="AG95" i="1"/>
  <c r="AC95" i="1"/>
  <c r="R94" i="1"/>
  <c r="AF95" i="1"/>
  <c r="AD95" i="1"/>
  <c r="Q95" i="1"/>
  <c r="P95" i="1"/>
  <c r="AE95" i="1"/>
  <c r="AE93" i="1"/>
  <c r="AH91" i="1"/>
  <c r="AF90" i="1"/>
  <c r="L99" i="1"/>
  <c r="AS95" i="1"/>
  <c r="AT92" i="1"/>
  <c r="N91" i="1"/>
  <c r="Q90" i="1"/>
  <c r="AH101" i="1"/>
  <c r="AG101" i="1"/>
  <c r="AC101" i="1"/>
  <c r="M87" i="1"/>
  <c r="L87" i="1"/>
  <c r="AC90" i="1"/>
  <c r="N87" i="1"/>
  <c r="AG89" i="1"/>
  <c r="AC89" i="1"/>
  <c r="R88" i="1"/>
  <c r="AF89" i="1"/>
  <c r="AE89" i="1"/>
  <c r="Q89" i="1"/>
  <c r="AD89" i="1"/>
  <c r="P89" i="1"/>
  <c r="AE86" i="1"/>
  <c r="AD86" i="1"/>
  <c r="M85" i="1"/>
  <c r="L85" i="1"/>
  <c r="AT80" i="1"/>
  <c r="AH95" i="1"/>
  <c r="AH89" i="1"/>
  <c r="R86" i="1"/>
  <c r="AW80" i="1"/>
  <c r="AD79" i="1"/>
  <c r="M74" i="1"/>
  <c r="L74" i="1"/>
  <c r="AW68" i="1"/>
  <c r="L90" i="1"/>
  <c r="AT83" i="1"/>
  <c r="O76" i="1"/>
  <c r="N76" i="1"/>
  <c r="P74" i="1"/>
  <c r="M66" i="1"/>
  <c r="L66" i="1"/>
  <c r="AX93" i="1"/>
  <c r="AH84" i="1"/>
  <c r="AG84" i="1"/>
  <c r="M72" i="1"/>
  <c r="L72" i="1"/>
  <c r="AS67" i="1"/>
  <c r="AD67" i="1"/>
  <c r="AW70" i="1"/>
  <c r="M68" i="1"/>
  <c r="L68" i="1"/>
  <c r="N68" i="1"/>
  <c r="O80" i="1"/>
  <c r="N80" i="1"/>
  <c r="AX66" i="1"/>
  <c r="R61" i="1"/>
  <c r="N58" i="1"/>
  <c r="AX57" i="1"/>
  <c r="AE55" i="1"/>
  <c r="AF55" i="1"/>
  <c r="AX53" i="1"/>
  <c r="AS49" i="1"/>
  <c r="AH72" i="1"/>
  <c r="AH64" i="1"/>
  <c r="AG60" i="1"/>
  <c r="AC60" i="1"/>
  <c r="R59" i="1"/>
  <c r="AF60" i="1"/>
  <c r="AE60" i="1"/>
  <c r="Q60" i="1"/>
  <c r="AD60" i="1"/>
  <c r="P60" i="1"/>
  <c r="AG57" i="1"/>
  <c r="M52" i="1"/>
  <c r="L52" i="1"/>
  <c r="M48" i="1"/>
  <c r="L48" i="1"/>
  <c r="AC67" i="1"/>
  <c r="AW59" i="1"/>
  <c r="AE57" i="1"/>
  <c r="AD57" i="1"/>
  <c r="AX61" i="1"/>
  <c r="AX60" i="1"/>
  <c r="AE58" i="1"/>
  <c r="Q58" i="1"/>
  <c r="AG58" i="1"/>
  <c r="AC58" i="1"/>
  <c r="R57" i="1"/>
  <c r="AF58" i="1"/>
  <c r="AD58" i="1"/>
  <c r="P58" i="1"/>
  <c r="M54" i="1"/>
  <c r="L54" i="1"/>
  <c r="AH51" i="1"/>
  <c r="AC51" i="1"/>
  <c r="AG51" i="1"/>
  <c r="AW50" i="1"/>
  <c r="AS45" i="1"/>
  <c r="AT54" i="1"/>
  <c r="AX52" i="1"/>
  <c r="AX47" i="1"/>
  <c r="N50" i="1"/>
  <c r="M46" i="1"/>
  <c r="AT28" i="1"/>
  <c r="N54" i="1"/>
  <c r="AH50" i="1"/>
  <c r="AX46" i="1"/>
  <c r="AS40" i="1"/>
  <c r="AW36" i="1"/>
  <c r="AW28" i="1"/>
  <c r="AX41" i="1"/>
  <c r="O40" i="1"/>
  <c r="N40" i="1"/>
  <c r="AT25" i="1"/>
  <c r="R24" i="1"/>
  <c r="AH23" i="1"/>
  <c r="AG23" i="1"/>
  <c r="AX23" i="1"/>
  <c r="AF23" i="1"/>
  <c r="AT23" i="1"/>
  <c r="M15" i="1"/>
  <c r="L15" i="1"/>
  <c r="O36" i="1"/>
  <c r="N36" i="1"/>
  <c r="AD35" i="1"/>
  <c r="Q29" i="1"/>
  <c r="O15" i="1"/>
  <c r="N15" i="1"/>
  <c r="AT48" i="1"/>
  <c r="P42" i="1"/>
  <c r="O32" i="1"/>
  <c r="N32" i="1"/>
  <c r="AH31" i="1"/>
  <c r="AG31" i="1"/>
  <c r="AC31" i="1"/>
  <c r="AD31" i="1"/>
  <c r="AC27" i="1"/>
  <c r="L24" i="1"/>
  <c r="AX16" i="1"/>
  <c r="AH54" i="1"/>
  <c r="AH43" i="1"/>
  <c r="P41" i="1"/>
  <c r="AG35" i="1"/>
  <c r="L33" i="1"/>
  <c r="P29" i="1"/>
  <c r="M28" i="1"/>
  <c r="L28" i="1"/>
  <c r="M24" i="1"/>
  <c r="O21" i="1"/>
  <c r="AX45" i="1"/>
  <c r="AH28" i="1"/>
  <c r="M7" i="1"/>
  <c r="L7" i="1"/>
  <c r="AE5" i="1"/>
  <c r="Q5" i="1"/>
  <c r="AG5" i="1"/>
  <c r="AC5" i="1"/>
  <c r="R4" i="1"/>
  <c r="AH5" i="1"/>
  <c r="P5" i="1"/>
  <c r="AD5" i="1"/>
  <c r="AF5" i="1"/>
  <c r="AW2" i="1"/>
  <c r="AT2" i="1"/>
  <c r="P17" i="1"/>
  <c r="M9" i="1"/>
  <c r="N9" i="1"/>
  <c r="L9" i="1"/>
  <c r="AT4" i="1"/>
  <c r="AX7" i="1"/>
  <c r="AW5" i="1"/>
  <c r="AF18" i="1"/>
  <c r="AD10" i="1"/>
  <c r="O5" i="1"/>
  <c r="M21" i="1"/>
  <c r="AW19" i="1"/>
  <c r="AT12" i="1"/>
  <c r="AT11" i="1"/>
  <c r="AH8" i="1"/>
  <c r="AG8" i="1"/>
  <c r="AG3" i="1"/>
  <c r="AC3" i="1"/>
  <c r="R2" i="1"/>
  <c r="AE3" i="1"/>
  <c r="Q3" i="1"/>
  <c r="AD3" i="1"/>
  <c r="AF3" i="1"/>
  <c r="P3" i="1"/>
  <c r="AG2" i="1"/>
  <c r="AC8" i="1"/>
  <c r="AH3" i="1"/>
</calcChain>
</file>

<file path=xl/sharedStrings.xml><?xml version="1.0" encoding="utf-8"?>
<sst xmlns="http://schemas.openxmlformats.org/spreadsheetml/2006/main" count="150" uniqueCount="150">
  <si>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</si>
  <si>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</si>
  <si>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</si>
  <si>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</si>
  <si>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</si>
  <si>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</si>
  <si>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</si>
  <si>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</si>
  <si>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</si>
  <si>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</si>
  <si>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</si>
  <si>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</si>
  <si>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</si>
  <si>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</si>
  <si>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</si>
  <si>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</si>
  <si>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</si>
  <si>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</si>
  <si>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</si>
  <si>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</si>
  <si>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</si>
  <si>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</si>
  <si>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</si>
  <si>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</si>
  <si>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</si>
  <si>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</si>
  <si>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</si>
  <si>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</si>
  <si>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</si>
  <si>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</si>
  <si>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</si>
  <si>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</si>
  <si>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</si>
  <si>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</si>
  <si>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</si>
  <si>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</si>
  <si>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</si>
  <si>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</si>
  <si>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</si>
  <si>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</si>
  <si>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</si>
  <si>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</si>
  <si>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</si>
  <si>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</si>
  <si>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</si>
  <si>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</si>
  <si>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</si>
  <si>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</si>
  <si>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</si>
  <si>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</si>
  <si>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ACC</t>
  </si>
  <si>
    <t>ABBOTINDIA</t>
  </si>
  <si>
    <t>ADANIPORTS</t>
  </si>
  <si>
    <t>ADANITRANS</t>
  </si>
  <si>
    <t>AMBUJACEM</t>
  </si>
  <si>
    <t>ASIANPAINT</t>
  </si>
  <si>
    <t>AUROPHARMA</t>
  </si>
  <si>
    <t>DMART</t>
  </si>
  <si>
    <t>AXISBANK</t>
  </si>
  <si>
    <t>BAJAJ-AUTO</t>
  </si>
  <si>
    <t>BAJFINANCE</t>
  </si>
  <si>
    <t>BAJAJFINSV</t>
  </si>
  <si>
    <t>BAJAJHLDNG</t>
  </si>
  <si>
    <t>BANDHANBNK</t>
  </si>
  <si>
    <t>BANKBARODA</t>
  </si>
  <si>
    <t>BERGEPAINT</t>
  </si>
  <si>
    <t>BPCL</t>
  </si>
  <si>
    <t>BHARTIARTL</t>
  </si>
  <si>
    <t>INFRATEL</t>
  </si>
  <si>
    <t>BIOCON</t>
  </si>
  <si>
    <t>BOSCHLTD</t>
  </si>
  <si>
    <t>BRITANNIA</t>
  </si>
  <si>
    <t>CADILAHC</t>
  </si>
  <si>
    <t>CIPLA</t>
  </si>
  <si>
    <t>COALINDIA</t>
  </si>
  <si>
    <t>COLPAL</t>
  </si>
  <si>
    <t>CONCOR</t>
  </si>
  <si>
    <t>DLF</t>
  </si>
  <si>
    <t>DABUR</t>
  </si>
  <si>
    <t>DIVISLAB</t>
  </si>
  <si>
    <t>DRREDDY</t>
  </si>
  <si>
    <t>EICHERMOT</t>
  </si>
  <si>
    <t>GAIL</t>
  </si>
  <si>
    <t>GICRE</t>
  </si>
  <si>
    <t>GODREJCP</t>
  </si>
  <si>
    <t>GRASIM</t>
  </si>
  <si>
    <t>HCLTECH</t>
  </si>
  <si>
    <t>HDFCAMC</t>
  </si>
  <si>
    <t>HDFCBANK</t>
  </si>
  <si>
    <t>HDFCLIFE</t>
  </si>
  <si>
    <t>HAVELLS</t>
  </si>
  <si>
    <t>HEROMOTOCO</t>
  </si>
  <si>
    <t>HINDALCO</t>
  </si>
  <si>
    <t>HINDPETRO</t>
  </si>
  <si>
    <t>HINDUNILVR</t>
  </si>
  <si>
    <t>HINDZINC</t>
  </si>
  <si>
    <t>HDFC</t>
  </si>
  <si>
    <t>ICICIBANK</t>
  </si>
  <si>
    <t>ICICIGI</t>
  </si>
  <si>
    <t>ICICIPRULI</t>
  </si>
  <si>
    <t>ITC</t>
  </si>
  <si>
    <t>IOC</t>
  </si>
  <si>
    <t>IGL</t>
  </si>
  <si>
    <t>INDUSINDBK</t>
  </si>
  <si>
    <t>NAUKRI</t>
  </si>
  <si>
    <t>INFY</t>
  </si>
  <si>
    <t>INDIGO</t>
  </si>
  <si>
    <t>JSWSTEEL</t>
  </si>
  <si>
    <t>KOTAKBANK</t>
  </si>
  <si>
    <t>LT</t>
  </si>
  <si>
    <t>LUPIN</t>
  </si>
  <si>
    <t>M&amp;M</t>
  </si>
  <si>
    <t>MARICO</t>
  </si>
  <si>
    <t>MARUTI</t>
  </si>
  <si>
    <t>MOTHERSUMI</t>
  </si>
  <si>
    <t>MUTHOOTFIN</t>
  </si>
  <si>
    <t>NHPC</t>
  </si>
  <si>
    <t>NMDC</t>
  </si>
  <si>
    <t>NTPC</t>
  </si>
  <si>
    <t>NESTLEIND</t>
  </si>
  <si>
    <t>ONGC</t>
  </si>
  <si>
    <t>OFSS</t>
  </si>
  <si>
    <t>PAGEIND</t>
  </si>
  <si>
    <t>PETRONET</t>
  </si>
  <si>
    <t>PIDILITIND</t>
  </si>
  <si>
    <t>PEL</t>
  </si>
  <si>
    <t>PFC</t>
  </si>
  <si>
    <t>POWERGRID</t>
  </si>
  <si>
    <t>PGHH</t>
  </si>
  <si>
    <t>PNB</t>
  </si>
  <si>
    <t>RELIANCE</t>
  </si>
  <si>
    <t>SBILIFE</t>
  </si>
  <si>
    <t>SHREECEM</t>
  </si>
  <si>
    <t>SRTRANSFIN</t>
  </si>
  <si>
    <t>SIEMENS</t>
  </si>
  <si>
    <t>SBIN</t>
  </si>
  <si>
    <t>SUNPHARMA</t>
  </si>
  <si>
    <t>TCS</t>
  </si>
  <si>
    <t>TATAMOTORS</t>
  </si>
  <si>
    <t>TATASTEEL</t>
  </si>
  <si>
    <t>TECHM</t>
  </si>
  <si>
    <t>TITAN</t>
  </si>
  <si>
    <t>TORNTPHARM</t>
  </si>
  <si>
    <t>UPL</t>
  </si>
  <si>
    <t>ULTRACEMCO</t>
  </si>
  <si>
    <t>UBL</t>
  </si>
  <si>
    <t>MCDOWELL-N</t>
  </si>
  <si>
    <t>VEDL</t>
  </si>
  <si>
    <t>WIPRO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</si>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</sst>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1"/>
  <sheetViews>
    <sheetView tabSelected="1" workbookViewId="0">
      <selection activeCell="AX9" sqref="AX9"/>
    </sheetView>
  </sheetViews>
  <sheetFormatPr defaultRowHeight="15" x14ac:dyDescent="0.25"/>
  <cols>
    <col min="1" max="1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1279.95</v>
      </c>
      <c r="C2">
        <v>1293.8499999999999</v>
      </c>
      <c r="D2">
        <v>1265.5</v>
      </c>
      <c r="E2">
        <v>1289.2</v>
      </c>
      <c r="F2">
        <v>0.60000000000013642</v>
      </c>
      <c r="G2">
        <v>4.6562160484257063E-2</v>
      </c>
      <c r="H2" s="1">
        <f t="shared" ref="H2:H33" si="0">(E2-B2)/B2*100</f>
        <v>0.72268447986249462</v>
      </c>
      <c r="I2" s="1">
        <f t="shared" ref="I2:I33" si="1">ABS(H2)</f>
        <v>0.72268447986249462</v>
      </c>
      <c r="J2" s="1">
        <f t="shared" ref="J2:J33" si="2">IF(H2&gt;=0,(C2-E2)/E2*100,(C2-B2)/B2*100)</f>
        <v>0.36068879925534159</v>
      </c>
      <c r="K2" s="1">
        <f t="shared" ref="K2:K33" si="3">IF(H2&gt;=0,(B2-D2)/B2*100,(E2-D2)/E2*100)</f>
        <v>1.1289503496230358</v>
      </c>
      <c r="L2" s="1" t="str">
        <f t="shared" ref="L2:L33" si="4">IF(AND((K2-J2)&gt;1.5,I2&lt;0.5),"YES","NO")</f>
        <v>NO</v>
      </c>
      <c r="M2" t="str">
        <f t="shared" ref="M2:M33" si="5">IF(AND((K2-J2)&gt;1.5,I2&lt;2,I2&gt;0.5),"YES","NO")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1256</v>
      </c>
      <c r="T2">
        <v>1295</v>
      </c>
      <c r="U2">
        <v>1252.45</v>
      </c>
      <c r="V2">
        <v>1288.5999999999999</v>
      </c>
      <c r="W2">
        <v>37.5</v>
      </c>
      <c r="X2">
        <v>2.9973623211573819</v>
      </c>
      <c r="Y2" s="1">
        <f t="shared" ref="Y2:Y33" si="11">(V2-S2)/S2*100</f>
        <v>2.595541401273878</v>
      </c>
      <c r="Z2" s="1">
        <f t="shared" ref="Z2:Z33" si="12">ABS(Y2)</f>
        <v>2.595541401273878</v>
      </c>
      <c r="AA2" s="1">
        <f t="shared" ref="AA2:AA33" si="13">IF(Y2&gt;=0,(T2-V2)/V2*100,(T2-S2)/S2*100)</f>
        <v>0.4966630451653028</v>
      </c>
      <c r="AB2" s="1">
        <f t="shared" ref="AB2:AB33" si="14">IF(Y2&gt;=0,(S2-U2)/S2*100,(V2-U2)/V2*100)</f>
        <v>0.28264331210190718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1263</v>
      </c>
      <c r="AJ2">
        <v>1281.8</v>
      </c>
      <c r="AK2">
        <v>1245</v>
      </c>
      <c r="AL2">
        <v>1251.0999999999999</v>
      </c>
      <c r="AM2">
        <v>-14.55000000000018</v>
      </c>
      <c r="AN2">
        <v>-1.1496069213447779</v>
      </c>
      <c r="AO2" s="1">
        <f t="shared" ref="AO2:AO33" si="21">(AL2-AI2)/AI2*100</f>
        <v>-0.94220110847189953</v>
      </c>
      <c r="AP2" s="1">
        <f t="shared" ref="AP2:AP33" si="22">ABS(AO2)</f>
        <v>0.94220110847189953</v>
      </c>
      <c r="AQ2" s="1">
        <f t="shared" ref="AQ2:AQ33" si="23">IF(AO2&gt;=0,(AJ2-AL2)/AL2*100,(AJ2-AI2)/AI2*100)</f>
        <v>1.488519398258112</v>
      </c>
      <c r="AR2" s="1">
        <f t="shared" ref="AR2:AR33" si="24">IF(AO2&gt;=0,(AI2-AK2)/AI2*100,(AL2-AK2)/AL2*100)</f>
        <v>0.48757093757492681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15835</v>
      </c>
      <c r="C3">
        <v>15973.95</v>
      </c>
      <c r="D3">
        <v>15651.2</v>
      </c>
      <c r="E3">
        <v>15727</v>
      </c>
      <c r="F3">
        <v>-229.35000000000039</v>
      </c>
      <c r="G3">
        <v>-1.437358794461141</v>
      </c>
      <c r="H3" s="1">
        <f t="shared" si="0"/>
        <v>-0.68203347016103566</v>
      </c>
      <c r="I3" s="1">
        <f t="shared" si="1"/>
        <v>0.68203347016103566</v>
      </c>
      <c r="J3" s="1">
        <f t="shared" si="2"/>
        <v>0.87748658035996674</v>
      </c>
      <c r="K3" s="1">
        <f t="shared" si="3"/>
        <v>0.48197367584408518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16326.5</v>
      </c>
      <c r="T3">
        <v>16394.900000000001</v>
      </c>
      <c r="U3">
        <v>15900</v>
      </c>
      <c r="V3">
        <v>15956.35</v>
      </c>
      <c r="W3">
        <v>-370.14999999999958</v>
      </c>
      <c r="X3">
        <v>-2.2671730009493749</v>
      </c>
      <c r="Y3" s="1">
        <f t="shared" si="11"/>
        <v>-2.2671730009493749</v>
      </c>
      <c r="Z3" s="1">
        <f t="shared" si="12"/>
        <v>2.2671730009493749</v>
      </c>
      <c r="AA3" s="1">
        <f t="shared" si="13"/>
        <v>0.4189507855327318</v>
      </c>
      <c r="AB3" s="1">
        <f t="shared" si="14"/>
        <v>0.35315093990793861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15687</v>
      </c>
      <c r="AJ3">
        <v>16500</v>
      </c>
      <c r="AK3">
        <v>15528.75</v>
      </c>
      <c r="AL3">
        <v>16326.5</v>
      </c>
      <c r="AM3">
        <v>639.5</v>
      </c>
      <c r="AN3">
        <v>4.0766239561420283</v>
      </c>
      <c r="AO3" s="1">
        <f t="shared" si="21"/>
        <v>4.0766239561420283</v>
      </c>
      <c r="AP3" s="1">
        <f t="shared" si="22"/>
        <v>4.0766239561420283</v>
      </c>
      <c r="AQ3" s="1">
        <f t="shared" si="23"/>
        <v>1.0626894925427985</v>
      </c>
      <c r="AR3" s="1">
        <f t="shared" si="24"/>
        <v>1.0087970931344425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341.35</v>
      </c>
      <c r="C4">
        <v>344.05</v>
      </c>
      <c r="D4">
        <v>339.1</v>
      </c>
      <c r="E4">
        <v>342.65</v>
      </c>
      <c r="F4">
        <v>-0.55000000000001137</v>
      </c>
      <c r="G4">
        <v>-0.1602564102564136</v>
      </c>
      <c r="H4" s="1">
        <f t="shared" si="0"/>
        <v>0.38084077925881188</v>
      </c>
      <c r="I4" s="1">
        <f t="shared" si="1"/>
        <v>0.38084077925881188</v>
      </c>
      <c r="J4" s="1">
        <f t="shared" si="2"/>
        <v>0.40858018386109274</v>
      </c>
      <c r="K4" s="1">
        <f t="shared" si="3"/>
        <v>0.65914750256335142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348</v>
      </c>
      <c r="T4">
        <v>349</v>
      </c>
      <c r="U4">
        <v>339.6</v>
      </c>
      <c r="V4">
        <v>343.2</v>
      </c>
      <c r="W4">
        <v>-0.80000000000001137</v>
      </c>
      <c r="X4">
        <v>-0.23255813953488699</v>
      </c>
      <c r="Y4" s="1">
        <f t="shared" si="11"/>
        <v>-1.3793103448275894</v>
      </c>
      <c r="Z4" s="1">
        <f t="shared" si="12"/>
        <v>1.3793103448275894</v>
      </c>
      <c r="AA4" s="1">
        <f t="shared" si="13"/>
        <v>0.28735632183908044</v>
      </c>
      <c r="AB4" s="1">
        <f t="shared" si="14"/>
        <v>1.0489510489510392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349.8</v>
      </c>
      <c r="AJ4">
        <v>351.5</v>
      </c>
      <c r="AK4">
        <v>342.2</v>
      </c>
      <c r="AL4">
        <v>344</v>
      </c>
      <c r="AM4">
        <v>-7.8500000000000227</v>
      </c>
      <c r="AN4">
        <v>-2.231064374023028</v>
      </c>
      <c r="AO4" s="1">
        <f t="shared" si="21"/>
        <v>-1.6580903373356235</v>
      </c>
      <c r="AP4" s="1">
        <f t="shared" si="22"/>
        <v>1.6580903373356235</v>
      </c>
      <c r="AQ4" s="1">
        <f t="shared" si="23"/>
        <v>0.48599199542595445</v>
      </c>
      <c r="AR4" s="1">
        <f t="shared" si="24"/>
        <v>0.52325581395349163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271.10000000000002</v>
      </c>
      <c r="C5">
        <v>279.89999999999998</v>
      </c>
      <c r="D5">
        <v>266.2</v>
      </c>
      <c r="E5">
        <v>270.45</v>
      </c>
      <c r="F5">
        <v>-6.4000000000000341</v>
      </c>
      <c r="G5">
        <v>-2.3117211486364582</v>
      </c>
      <c r="H5" s="1">
        <f t="shared" si="0"/>
        <v>-0.23976392475102698</v>
      </c>
      <c r="I5" s="1">
        <f t="shared" si="1"/>
        <v>0.23976392475102698</v>
      </c>
      <c r="J5" s="1">
        <f t="shared" si="2"/>
        <v>3.2460346735521775</v>
      </c>
      <c r="K5" s="1">
        <f t="shared" si="3"/>
        <v>1.5714549824366799</v>
      </c>
      <c r="L5" s="1" t="str">
        <f t="shared" si="4"/>
        <v>NO</v>
      </c>
      <c r="M5" t="str">
        <f t="shared" si="5"/>
        <v>NO</v>
      </c>
      <c r="N5" t="str">
        <f t="shared" si="6"/>
        <v>YES</v>
      </c>
      <c r="O5" s="1" t="str">
        <f t="shared" si="7"/>
        <v>NO</v>
      </c>
      <c r="P5" s="1" t="str">
        <f t="shared" si="8"/>
        <v>YES</v>
      </c>
      <c r="Q5" s="1" t="str">
        <f t="shared" si="9"/>
        <v>NO</v>
      </c>
      <c r="R5" s="1" t="str">
        <f t="shared" si="10"/>
        <v>NO</v>
      </c>
      <c r="S5">
        <v>280.7</v>
      </c>
      <c r="T5">
        <v>280.7</v>
      </c>
      <c r="U5">
        <v>256.60000000000002</v>
      </c>
      <c r="V5">
        <v>276.85000000000002</v>
      </c>
      <c r="W5">
        <v>9.5</v>
      </c>
      <c r="X5">
        <v>3.5533944267813729</v>
      </c>
      <c r="Y5" s="1">
        <f t="shared" si="11"/>
        <v>-1.3715710723191898</v>
      </c>
      <c r="Z5" s="1">
        <f t="shared" si="12"/>
        <v>1.3715710723191898</v>
      </c>
      <c r="AA5" s="1">
        <f t="shared" si="13"/>
        <v>0</v>
      </c>
      <c r="AB5" s="1">
        <f t="shared" si="14"/>
        <v>7.3144301968575034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252</v>
      </c>
      <c r="AJ5">
        <v>267.35000000000002</v>
      </c>
      <c r="AK5">
        <v>249.8</v>
      </c>
      <c r="AL5">
        <v>267.35000000000002</v>
      </c>
      <c r="AM5">
        <v>12.700000000000021</v>
      </c>
      <c r="AN5">
        <v>4.9872373846455984</v>
      </c>
      <c r="AO5" s="1">
        <f t="shared" si="21"/>
        <v>6.0912698412698498</v>
      </c>
      <c r="AP5" s="1">
        <f t="shared" si="22"/>
        <v>6.0912698412698498</v>
      </c>
      <c r="AQ5" s="1">
        <f t="shared" si="23"/>
        <v>0</v>
      </c>
      <c r="AR5" s="1">
        <f t="shared" si="24"/>
        <v>0.87301587301586858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YES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188</v>
      </c>
      <c r="C6">
        <v>188.65</v>
      </c>
      <c r="D6">
        <v>183.2</v>
      </c>
      <c r="E6">
        <v>187.55</v>
      </c>
      <c r="F6">
        <v>-0.44999999999998858</v>
      </c>
      <c r="G6">
        <v>-0.23936170212765351</v>
      </c>
      <c r="H6" s="1">
        <f t="shared" si="0"/>
        <v>-0.23936170212765354</v>
      </c>
      <c r="I6" s="1">
        <f t="shared" si="1"/>
        <v>0.23936170212765354</v>
      </c>
      <c r="J6" s="1">
        <f t="shared" si="2"/>
        <v>0.34574468085106685</v>
      </c>
      <c r="K6" s="1">
        <f t="shared" si="3"/>
        <v>2.3193814982671408</v>
      </c>
      <c r="L6" s="1" t="str">
        <f t="shared" si="4"/>
        <v>YES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188</v>
      </c>
      <c r="T6">
        <v>188.7</v>
      </c>
      <c r="U6">
        <v>186.15</v>
      </c>
      <c r="V6">
        <v>188</v>
      </c>
      <c r="W6">
        <v>1.75</v>
      </c>
      <c r="X6">
        <v>0.93959731543624159</v>
      </c>
      <c r="Y6" s="1">
        <f t="shared" si="11"/>
        <v>0</v>
      </c>
      <c r="Z6" s="1">
        <f t="shared" si="12"/>
        <v>0</v>
      </c>
      <c r="AA6" s="1">
        <f t="shared" si="13"/>
        <v>0.37234042553190883</v>
      </c>
      <c r="AB6" s="1">
        <f t="shared" si="14"/>
        <v>0.98404255319148626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188.1</v>
      </c>
      <c r="AJ6">
        <v>191.35</v>
      </c>
      <c r="AK6">
        <v>185.35</v>
      </c>
      <c r="AL6">
        <v>186.25</v>
      </c>
      <c r="AM6">
        <v>-2.4499999999999891</v>
      </c>
      <c r="AN6">
        <v>-1.298357180710116</v>
      </c>
      <c r="AO6" s="1">
        <f t="shared" si="21"/>
        <v>-0.98351940457203324</v>
      </c>
      <c r="AP6" s="1">
        <f t="shared" si="22"/>
        <v>0.98351940457203324</v>
      </c>
      <c r="AQ6" s="1">
        <f t="shared" si="23"/>
        <v>1.727804359383307</v>
      </c>
      <c r="AR6" s="1">
        <f t="shared" si="24"/>
        <v>0.48322147651007019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1687</v>
      </c>
      <c r="C7">
        <v>1708.45</v>
      </c>
      <c r="D7">
        <v>1674.05</v>
      </c>
      <c r="E7">
        <v>1691.95</v>
      </c>
      <c r="F7">
        <v>5.2000000000000446</v>
      </c>
      <c r="G7">
        <v>0.30828516377649601</v>
      </c>
      <c r="H7" s="1">
        <f t="shared" si="0"/>
        <v>0.29342027267338738</v>
      </c>
      <c r="I7" s="1">
        <f t="shared" si="1"/>
        <v>0.29342027267338738</v>
      </c>
      <c r="J7" s="1">
        <f t="shared" si="2"/>
        <v>0.97520612311238508</v>
      </c>
      <c r="K7" s="1">
        <f t="shared" si="3"/>
        <v>0.76763485477178695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1710</v>
      </c>
      <c r="T7">
        <v>1710.35</v>
      </c>
      <c r="U7">
        <v>1670.7</v>
      </c>
      <c r="V7">
        <v>1686.75</v>
      </c>
      <c r="W7">
        <v>-2.25</v>
      </c>
      <c r="X7">
        <v>-0.13321492007104799</v>
      </c>
      <c r="Y7" s="1">
        <f t="shared" si="11"/>
        <v>-1.3596491228070176</v>
      </c>
      <c r="Z7" s="1">
        <f t="shared" si="12"/>
        <v>1.3596491228070176</v>
      </c>
      <c r="AA7" s="1">
        <f t="shared" si="13"/>
        <v>2.0467836257304622E-2</v>
      </c>
      <c r="AB7" s="1">
        <f t="shared" si="14"/>
        <v>0.95153401511782754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1740</v>
      </c>
      <c r="AJ7">
        <v>1747</v>
      </c>
      <c r="AK7">
        <v>1683.15</v>
      </c>
      <c r="AL7">
        <v>1689</v>
      </c>
      <c r="AM7">
        <v>-58.25</v>
      </c>
      <c r="AN7">
        <v>-3.3338102732865931</v>
      </c>
      <c r="AO7" s="1">
        <f t="shared" si="21"/>
        <v>-2.9310344827586206</v>
      </c>
      <c r="AP7" s="1">
        <f t="shared" si="22"/>
        <v>2.9310344827586206</v>
      </c>
      <c r="AQ7" s="1">
        <f t="shared" si="23"/>
        <v>0.40229885057471265</v>
      </c>
      <c r="AR7" s="1">
        <f t="shared" si="24"/>
        <v>0.34635879218471932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784</v>
      </c>
      <c r="C8">
        <v>797.95</v>
      </c>
      <c r="D8">
        <v>779</v>
      </c>
      <c r="E8">
        <v>789.4</v>
      </c>
      <c r="F8">
        <v>9.2999999999999545</v>
      </c>
      <c r="G8">
        <v>1.1921548519420531</v>
      </c>
      <c r="H8" s="1">
        <f t="shared" si="0"/>
        <v>0.68877551020407868</v>
      </c>
      <c r="I8" s="1">
        <f t="shared" si="1"/>
        <v>0.68877551020407868</v>
      </c>
      <c r="J8" s="1">
        <f t="shared" si="2"/>
        <v>1.0831010894350226</v>
      </c>
      <c r="K8" s="1">
        <f t="shared" si="3"/>
        <v>0.63775510204081631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794.95</v>
      </c>
      <c r="T8">
        <v>797</v>
      </c>
      <c r="U8">
        <v>775.1</v>
      </c>
      <c r="V8">
        <v>780.1</v>
      </c>
      <c r="W8">
        <v>-9.75</v>
      </c>
      <c r="X8">
        <v>-1.2344115971386971</v>
      </c>
      <c r="Y8" s="1">
        <f t="shared" si="11"/>
        <v>-1.8680420152210857</v>
      </c>
      <c r="Z8" s="1">
        <f t="shared" si="12"/>
        <v>1.8680420152210857</v>
      </c>
      <c r="AA8" s="1">
        <f t="shared" si="13"/>
        <v>0.25787785395307306</v>
      </c>
      <c r="AB8" s="1">
        <f t="shared" si="14"/>
        <v>0.64094346878605302</v>
      </c>
      <c r="AC8" s="1" t="str">
        <f t="shared" si="15"/>
        <v>YES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790.95</v>
      </c>
      <c r="AJ8">
        <v>808</v>
      </c>
      <c r="AK8">
        <v>786.5</v>
      </c>
      <c r="AL8">
        <v>789.85</v>
      </c>
      <c r="AM8">
        <v>-2.1000000000000232</v>
      </c>
      <c r="AN8">
        <v>-0.26516825557169299</v>
      </c>
      <c r="AO8" s="1">
        <f t="shared" si="21"/>
        <v>-0.13907326632530786</v>
      </c>
      <c r="AP8" s="1">
        <f t="shared" si="22"/>
        <v>0.13907326632530786</v>
      </c>
      <c r="AQ8" s="1">
        <f t="shared" si="23"/>
        <v>2.155635628042222</v>
      </c>
      <c r="AR8" s="1">
        <f t="shared" si="24"/>
        <v>0.42413116414509366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2294.4</v>
      </c>
      <c r="C9">
        <v>2334.6999999999998</v>
      </c>
      <c r="D9">
        <v>2274</v>
      </c>
      <c r="E9">
        <v>2290.9499999999998</v>
      </c>
      <c r="F9">
        <v>-3.4500000000002728</v>
      </c>
      <c r="G9">
        <v>-0.15036610878662279</v>
      </c>
      <c r="H9" s="1">
        <f t="shared" si="0"/>
        <v>-0.15036610878662277</v>
      </c>
      <c r="I9" s="1">
        <f t="shared" si="1"/>
        <v>0.15036610878662277</v>
      </c>
      <c r="J9" s="1">
        <f t="shared" si="2"/>
        <v>1.7564504881450369</v>
      </c>
      <c r="K9" s="1">
        <f t="shared" si="3"/>
        <v>0.73986774045700776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2329.6999999999998</v>
      </c>
      <c r="T9">
        <v>2337.85</v>
      </c>
      <c r="U9">
        <v>2290</v>
      </c>
      <c r="V9">
        <v>2294.4</v>
      </c>
      <c r="W9">
        <v>-11.150000000000089</v>
      </c>
      <c r="X9">
        <v>-0.4836156231701802</v>
      </c>
      <c r="Y9" s="1">
        <f t="shared" si="11"/>
        <v>-1.5152165514873044</v>
      </c>
      <c r="Z9" s="1">
        <f t="shared" si="12"/>
        <v>1.5152165514873044</v>
      </c>
      <c r="AA9" s="1">
        <f t="shared" si="13"/>
        <v>0.3498304502725712</v>
      </c>
      <c r="AB9" s="1">
        <f t="shared" si="14"/>
        <v>0.19177126917713086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2348</v>
      </c>
      <c r="AJ9">
        <v>2348.6999999999998</v>
      </c>
      <c r="AK9">
        <v>2298.1</v>
      </c>
      <c r="AL9">
        <v>2305.5500000000002</v>
      </c>
      <c r="AM9">
        <v>-52.799999999999727</v>
      </c>
      <c r="AN9">
        <v>-2.2388534356647538</v>
      </c>
      <c r="AO9" s="1">
        <f t="shared" si="21"/>
        <v>-1.8079216354344045</v>
      </c>
      <c r="AP9" s="1">
        <f t="shared" si="22"/>
        <v>1.8079216354344045</v>
      </c>
      <c r="AQ9" s="1">
        <f t="shared" si="23"/>
        <v>2.98126064735868E-2</v>
      </c>
      <c r="AR9" s="1">
        <f t="shared" si="24"/>
        <v>0.32313330875497265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415</v>
      </c>
      <c r="C10">
        <v>415.8</v>
      </c>
      <c r="D10">
        <v>402.35</v>
      </c>
      <c r="E10">
        <v>404.8</v>
      </c>
      <c r="F10">
        <v>-20.050000000000011</v>
      </c>
      <c r="G10">
        <v>-4.7193126985995084</v>
      </c>
      <c r="H10" s="1">
        <f t="shared" si="0"/>
        <v>-2.4578313253012021</v>
      </c>
      <c r="I10" s="1">
        <f t="shared" si="1"/>
        <v>2.4578313253012021</v>
      </c>
      <c r="J10" s="1">
        <f t="shared" si="2"/>
        <v>0.19277108433735216</v>
      </c>
      <c r="K10" s="1">
        <f t="shared" si="3"/>
        <v>0.60523715415019486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426</v>
      </c>
      <c r="T10">
        <v>428.75</v>
      </c>
      <c r="U10">
        <v>418</v>
      </c>
      <c r="V10">
        <v>424.85</v>
      </c>
      <c r="W10">
        <v>3.1500000000000341</v>
      </c>
      <c r="X10">
        <v>0.74697652359498079</v>
      </c>
      <c r="Y10" s="1">
        <f t="shared" si="11"/>
        <v>-0.26995305164318717</v>
      </c>
      <c r="Z10" s="1">
        <f t="shared" si="12"/>
        <v>0.26995305164318717</v>
      </c>
      <c r="AA10" s="1">
        <f t="shared" si="13"/>
        <v>0.64553990610328638</v>
      </c>
      <c r="AB10" s="1">
        <f t="shared" si="14"/>
        <v>1.6123337648581906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419</v>
      </c>
      <c r="AJ10">
        <v>428.7</v>
      </c>
      <c r="AK10">
        <v>410.35</v>
      </c>
      <c r="AL10">
        <v>421.7</v>
      </c>
      <c r="AM10">
        <v>-2.9499999999999891</v>
      </c>
      <c r="AN10">
        <v>-0.69468974449546417</v>
      </c>
      <c r="AO10" s="1">
        <f t="shared" si="21"/>
        <v>0.64439140811455575</v>
      </c>
      <c r="AP10" s="1">
        <f t="shared" si="22"/>
        <v>0.64439140811455575</v>
      </c>
      <c r="AQ10" s="1">
        <f t="shared" si="23"/>
        <v>1.6599478302110504</v>
      </c>
      <c r="AR10" s="1">
        <f t="shared" si="24"/>
        <v>2.0644391408114506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YES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2825</v>
      </c>
      <c r="C11">
        <v>2870</v>
      </c>
      <c r="D11">
        <v>2815</v>
      </c>
      <c r="E11">
        <v>2859.5</v>
      </c>
      <c r="F11">
        <v>-8.0999999999999091</v>
      </c>
      <c r="G11">
        <v>-0.28246617380387462</v>
      </c>
      <c r="H11" s="1">
        <f t="shared" si="0"/>
        <v>1.2212389380530975</v>
      </c>
      <c r="I11" s="1">
        <f t="shared" si="1"/>
        <v>1.2212389380530975</v>
      </c>
      <c r="J11" s="1">
        <f t="shared" si="2"/>
        <v>0.36719706242350064</v>
      </c>
      <c r="K11" s="1">
        <f t="shared" si="3"/>
        <v>0.35398230088495575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2853.7</v>
      </c>
      <c r="T11">
        <v>2900</v>
      </c>
      <c r="U11">
        <v>2825</v>
      </c>
      <c r="V11">
        <v>2867.6</v>
      </c>
      <c r="W11">
        <v>47.150000000000091</v>
      </c>
      <c r="X11">
        <v>1.671719051924341</v>
      </c>
      <c r="Y11" s="1">
        <f t="shared" si="11"/>
        <v>0.48708693976241696</v>
      </c>
      <c r="Z11" s="1">
        <f t="shared" si="12"/>
        <v>0.48708693976241696</v>
      </c>
      <c r="AA11" s="1">
        <f t="shared" si="13"/>
        <v>1.1298646952155145</v>
      </c>
      <c r="AB11" s="1">
        <f t="shared" si="14"/>
        <v>1.0057118828187903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2789.8</v>
      </c>
      <c r="AJ11">
        <v>2890</v>
      </c>
      <c r="AK11">
        <v>2772.7</v>
      </c>
      <c r="AL11">
        <v>2820.45</v>
      </c>
      <c r="AM11">
        <v>3.1999999999998181</v>
      </c>
      <c r="AN11">
        <v>0.1135859437394558</v>
      </c>
      <c r="AO11" s="1">
        <f t="shared" si="21"/>
        <v>1.0986450641622925</v>
      </c>
      <c r="AP11" s="1">
        <f t="shared" si="22"/>
        <v>1.0986450641622925</v>
      </c>
      <c r="AQ11" s="1">
        <f t="shared" si="23"/>
        <v>2.4659185590951864</v>
      </c>
      <c r="AR11" s="1">
        <f t="shared" si="24"/>
        <v>0.6129471646713156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2834</v>
      </c>
      <c r="C12">
        <v>2894.45</v>
      </c>
      <c r="D12">
        <v>2770</v>
      </c>
      <c r="E12">
        <v>2857.95</v>
      </c>
      <c r="F12">
        <v>-45.550000000000182</v>
      </c>
      <c r="G12">
        <v>-1.568796280351306</v>
      </c>
      <c r="H12" s="1">
        <f t="shared" si="0"/>
        <v>0.84509527170076992</v>
      </c>
      <c r="I12" s="1">
        <f t="shared" si="1"/>
        <v>0.84509527170076992</v>
      </c>
      <c r="J12" s="1">
        <f t="shared" si="2"/>
        <v>1.277139208173691</v>
      </c>
      <c r="K12" s="1">
        <f t="shared" si="3"/>
        <v>2.2582921665490474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3042.5</v>
      </c>
      <c r="T12">
        <v>3058.8</v>
      </c>
      <c r="U12">
        <v>2872.05</v>
      </c>
      <c r="V12">
        <v>2903.5</v>
      </c>
      <c r="W12">
        <v>-101.84999999999989</v>
      </c>
      <c r="X12">
        <v>-3.3889563611559361</v>
      </c>
      <c r="Y12" s="1">
        <f t="shared" si="11"/>
        <v>-4.5686113393590801</v>
      </c>
      <c r="Z12" s="1">
        <f t="shared" si="12"/>
        <v>4.5686113393590801</v>
      </c>
      <c r="AA12" s="1">
        <f t="shared" si="13"/>
        <v>0.53574363188168217</v>
      </c>
      <c r="AB12" s="1">
        <f t="shared" si="14"/>
        <v>1.0831754778715281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2878.05</v>
      </c>
      <c r="AJ12">
        <v>3046</v>
      </c>
      <c r="AK12">
        <v>2851</v>
      </c>
      <c r="AL12">
        <v>3005.35</v>
      </c>
      <c r="AM12">
        <v>70.900000000000091</v>
      </c>
      <c r="AN12">
        <v>2.4161256794288568</v>
      </c>
      <c r="AO12" s="1">
        <f t="shared" si="21"/>
        <v>4.4231337190111262</v>
      </c>
      <c r="AP12" s="1">
        <f t="shared" si="22"/>
        <v>4.4231337190111262</v>
      </c>
      <c r="AQ12" s="1">
        <f t="shared" si="23"/>
        <v>1.3525878849385293</v>
      </c>
      <c r="AR12" s="1">
        <f t="shared" si="24"/>
        <v>0.93987248310488625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5832</v>
      </c>
      <c r="C13">
        <v>5937.3</v>
      </c>
      <c r="D13">
        <v>5751.3</v>
      </c>
      <c r="E13">
        <v>5890.2</v>
      </c>
      <c r="F13">
        <v>-56.100000000000357</v>
      </c>
      <c r="G13">
        <v>-0.94344382220877454</v>
      </c>
      <c r="H13" s="1">
        <f t="shared" si="0"/>
        <v>0.99794238683127268</v>
      </c>
      <c r="I13" s="1">
        <f t="shared" si="1"/>
        <v>0.99794238683127268</v>
      </c>
      <c r="J13" s="1">
        <f t="shared" si="2"/>
        <v>0.79963328919222376</v>
      </c>
      <c r="K13" s="1">
        <f t="shared" si="3"/>
        <v>1.3837448559670751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6089</v>
      </c>
      <c r="T13">
        <v>6133.55</v>
      </c>
      <c r="U13">
        <v>5870</v>
      </c>
      <c r="V13">
        <v>5946.3</v>
      </c>
      <c r="W13">
        <v>-74.849999999999454</v>
      </c>
      <c r="X13">
        <v>-1.2431180090182019</v>
      </c>
      <c r="Y13" s="1">
        <f t="shared" si="11"/>
        <v>-2.3435703728034132</v>
      </c>
      <c r="Z13" s="1">
        <f t="shared" si="12"/>
        <v>2.3435703728034132</v>
      </c>
      <c r="AA13" s="1">
        <f t="shared" si="13"/>
        <v>0.73164723271473453</v>
      </c>
      <c r="AB13" s="1">
        <f t="shared" si="14"/>
        <v>1.2831508669256542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5966</v>
      </c>
      <c r="AJ13">
        <v>6125</v>
      </c>
      <c r="AK13">
        <v>5920.25</v>
      </c>
      <c r="AL13">
        <v>6021.15</v>
      </c>
      <c r="AM13">
        <v>-24.900000000000549</v>
      </c>
      <c r="AN13">
        <v>-0.41183913464163452</v>
      </c>
      <c r="AO13" s="1">
        <f t="shared" si="21"/>
        <v>0.92440496144820039</v>
      </c>
      <c r="AP13" s="1">
        <f t="shared" si="22"/>
        <v>0.92440496144820039</v>
      </c>
      <c r="AQ13" s="1">
        <f t="shared" si="23"/>
        <v>1.7247535769745044</v>
      </c>
      <c r="AR13" s="1">
        <f t="shared" si="24"/>
        <v>0.76684545759302714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2723</v>
      </c>
      <c r="C14">
        <v>2770</v>
      </c>
      <c r="D14">
        <v>2605</v>
      </c>
      <c r="E14">
        <v>2622.65</v>
      </c>
      <c r="F14">
        <v>-82.400000000000091</v>
      </c>
      <c r="G14">
        <v>-3.0461544148906712</v>
      </c>
      <c r="H14" s="1">
        <f t="shared" si="0"/>
        <v>-3.6852735952992988</v>
      </c>
      <c r="I14" s="1">
        <f t="shared" si="1"/>
        <v>3.6852735952992988</v>
      </c>
      <c r="J14" s="1">
        <f t="shared" si="2"/>
        <v>1.7260374586852736</v>
      </c>
      <c r="K14" s="1">
        <f t="shared" si="3"/>
        <v>0.67298343278745132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2691.3</v>
      </c>
      <c r="T14">
        <v>2825</v>
      </c>
      <c r="U14">
        <v>2683.5</v>
      </c>
      <c r="V14">
        <v>2705.05</v>
      </c>
      <c r="W14">
        <v>22.35000000000036</v>
      </c>
      <c r="X14">
        <v>0.8331158907071371</v>
      </c>
      <c r="Y14" s="1">
        <f t="shared" si="11"/>
        <v>0.51090551034815879</v>
      </c>
      <c r="Z14" s="1">
        <f t="shared" si="12"/>
        <v>0.51090551034815879</v>
      </c>
      <c r="AA14" s="1">
        <f t="shared" si="13"/>
        <v>4.434298811482221</v>
      </c>
      <c r="AB14" s="1">
        <f t="shared" si="14"/>
        <v>0.28982276223387143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2820</v>
      </c>
      <c r="AJ14">
        <v>2890</v>
      </c>
      <c r="AK14">
        <v>2650</v>
      </c>
      <c r="AL14">
        <v>2682.7</v>
      </c>
      <c r="AM14">
        <v>-156.05000000000021</v>
      </c>
      <c r="AN14">
        <v>-5.4971378247468126</v>
      </c>
      <c r="AO14" s="1">
        <f t="shared" si="21"/>
        <v>-4.8687943262411411</v>
      </c>
      <c r="AP14" s="1">
        <f t="shared" si="22"/>
        <v>4.8687943262411411</v>
      </c>
      <c r="AQ14" s="1">
        <f t="shared" si="23"/>
        <v>2.4822695035460995</v>
      </c>
      <c r="AR14" s="1">
        <f t="shared" si="24"/>
        <v>1.2189212360681336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333</v>
      </c>
      <c r="C15">
        <v>335.85</v>
      </c>
      <c r="D15">
        <v>323.2</v>
      </c>
      <c r="E15">
        <v>328.2</v>
      </c>
      <c r="F15">
        <v>-9.75</v>
      </c>
      <c r="G15">
        <v>-2.885042166000888</v>
      </c>
      <c r="H15" s="1">
        <f t="shared" si="0"/>
        <v>-1.4414414414414449</v>
      </c>
      <c r="I15" s="1">
        <f t="shared" si="1"/>
        <v>1.4414414414414449</v>
      </c>
      <c r="J15" s="1">
        <f t="shared" si="2"/>
        <v>0.85585585585586277</v>
      </c>
      <c r="K15" s="1">
        <f t="shared" si="3"/>
        <v>1.5234613040828764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340.7</v>
      </c>
      <c r="T15">
        <v>345.3</v>
      </c>
      <c r="U15">
        <v>332.35</v>
      </c>
      <c r="V15">
        <v>337.95</v>
      </c>
      <c r="W15">
        <v>2.5500000000000109</v>
      </c>
      <c r="X15">
        <v>0.7602862254025079</v>
      </c>
      <c r="Y15" s="1">
        <f t="shared" si="11"/>
        <v>-0.80716172585852652</v>
      </c>
      <c r="Z15" s="1">
        <f t="shared" si="12"/>
        <v>0.80716172585852652</v>
      </c>
      <c r="AA15" s="1">
        <f t="shared" si="13"/>
        <v>1.3501614323451785</v>
      </c>
      <c r="AB15" s="1">
        <f t="shared" si="14"/>
        <v>1.6570498594466538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320.05</v>
      </c>
      <c r="AJ15">
        <v>343.35</v>
      </c>
      <c r="AK15">
        <v>319.05</v>
      </c>
      <c r="AL15">
        <v>335.4</v>
      </c>
      <c r="AM15">
        <v>4.0499999999999554</v>
      </c>
      <c r="AN15">
        <v>1.2222725215029291</v>
      </c>
      <c r="AO15" s="1">
        <f t="shared" si="21"/>
        <v>4.796125605374149</v>
      </c>
      <c r="AP15" s="1">
        <f t="shared" si="22"/>
        <v>4.796125605374149</v>
      </c>
      <c r="AQ15" s="1">
        <f t="shared" si="23"/>
        <v>2.3703041144901746</v>
      </c>
      <c r="AR15" s="1">
        <f t="shared" si="24"/>
        <v>0.31245117950320261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YES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51.5</v>
      </c>
      <c r="C16">
        <v>51.5</v>
      </c>
      <c r="D16">
        <v>48.95</v>
      </c>
      <c r="E16">
        <v>49.25</v>
      </c>
      <c r="F16">
        <v>-2.600000000000001</v>
      </c>
      <c r="G16">
        <v>-5.0144648023143708</v>
      </c>
      <c r="H16" s="1">
        <f t="shared" si="0"/>
        <v>-4.3689320388349513</v>
      </c>
      <c r="I16" s="1">
        <f t="shared" si="1"/>
        <v>4.3689320388349513</v>
      </c>
      <c r="J16" s="1">
        <f t="shared" si="2"/>
        <v>0</v>
      </c>
      <c r="K16" s="1">
        <f t="shared" si="3"/>
        <v>0.60913705583755773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52.9</v>
      </c>
      <c r="T16">
        <v>53.1</v>
      </c>
      <c r="U16">
        <v>51.5</v>
      </c>
      <c r="V16">
        <v>51.85</v>
      </c>
      <c r="W16">
        <v>-0.14999999999999861</v>
      </c>
      <c r="X16">
        <v>-0.28846153846153583</v>
      </c>
      <c r="Y16" s="1">
        <f t="shared" si="11"/>
        <v>-1.984877126654059</v>
      </c>
      <c r="Z16" s="1">
        <f t="shared" si="12"/>
        <v>1.984877126654059</v>
      </c>
      <c r="AA16" s="1">
        <f t="shared" si="13"/>
        <v>0.37807183364839858</v>
      </c>
      <c r="AB16" s="1">
        <f t="shared" si="14"/>
        <v>0.67502410800386003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51</v>
      </c>
      <c r="AJ16">
        <v>53</v>
      </c>
      <c r="AK16">
        <v>50.1</v>
      </c>
      <c r="AL16">
        <v>52</v>
      </c>
      <c r="AM16">
        <v>0.39999999999999858</v>
      </c>
      <c r="AN16">
        <v>0.77519379844960956</v>
      </c>
      <c r="AO16" s="1">
        <f t="shared" si="21"/>
        <v>1.9607843137254901</v>
      </c>
      <c r="AP16" s="1">
        <f t="shared" si="22"/>
        <v>1.9607843137254901</v>
      </c>
      <c r="AQ16" s="1">
        <f t="shared" si="23"/>
        <v>1.9230769230769231</v>
      </c>
      <c r="AR16" s="1">
        <f t="shared" si="24"/>
        <v>1.7647058823529385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512</v>
      </c>
      <c r="C17">
        <v>518.9</v>
      </c>
      <c r="D17">
        <v>500.1</v>
      </c>
      <c r="E17">
        <v>502.2</v>
      </c>
      <c r="F17">
        <v>-8.6000000000000227</v>
      </c>
      <c r="G17">
        <v>-1.6836335160532541</v>
      </c>
      <c r="H17" s="1">
        <f t="shared" si="0"/>
        <v>-1.9140625000000022</v>
      </c>
      <c r="I17" s="1">
        <f t="shared" si="1"/>
        <v>1.9140625000000022</v>
      </c>
      <c r="J17" s="1">
        <f t="shared" si="2"/>
        <v>1.3476562499999956</v>
      </c>
      <c r="K17" s="1">
        <f t="shared" si="3"/>
        <v>0.41816009557944361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526</v>
      </c>
      <c r="T17">
        <v>528.4</v>
      </c>
      <c r="U17">
        <v>508</v>
      </c>
      <c r="V17">
        <v>510.8</v>
      </c>
      <c r="W17">
        <v>-9.4000000000000341</v>
      </c>
      <c r="X17">
        <v>-1.8069973087274189</v>
      </c>
      <c r="Y17" s="1">
        <f t="shared" si="11"/>
        <v>-2.8897338403041801</v>
      </c>
      <c r="Z17" s="1">
        <f t="shared" si="12"/>
        <v>2.8897338403041801</v>
      </c>
      <c r="AA17" s="1">
        <f t="shared" si="13"/>
        <v>0.45627376425855082</v>
      </c>
      <c r="AB17" s="1">
        <f t="shared" si="14"/>
        <v>0.54815974941268819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540</v>
      </c>
      <c r="AJ17">
        <v>543.9</v>
      </c>
      <c r="AK17">
        <v>517.35</v>
      </c>
      <c r="AL17">
        <v>520.20000000000005</v>
      </c>
      <c r="AM17">
        <v>-20.599999999999909</v>
      </c>
      <c r="AN17">
        <v>-3.80917159763312</v>
      </c>
      <c r="AO17" s="1">
        <f t="shared" si="21"/>
        <v>-3.6666666666666585</v>
      </c>
      <c r="AP17" s="1">
        <f t="shared" si="22"/>
        <v>3.6666666666666585</v>
      </c>
      <c r="AQ17" s="1">
        <f t="shared" si="23"/>
        <v>0.72222222222221799</v>
      </c>
      <c r="AR17" s="1">
        <f t="shared" si="24"/>
        <v>0.547866205305656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YES</v>
      </c>
    </row>
    <row r="18" spans="1:50" x14ac:dyDescent="0.25">
      <c r="A18" t="s">
        <v>66</v>
      </c>
      <c r="B18">
        <v>392.9</v>
      </c>
      <c r="C18">
        <v>395.6</v>
      </c>
      <c r="D18">
        <v>378.35</v>
      </c>
      <c r="E18">
        <v>383.35</v>
      </c>
      <c r="F18">
        <v>-10.299999999999949</v>
      </c>
      <c r="G18">
        <v>-2.61653753334179</v>
      </c>
      <c r="H18" s="1">
        <f t="shared" si="0"/>
        <v>-2.4306439297531064</v>
      </c>
      <c r="I18" s="1">
        <f t="shared" si="1"/>
        <v>2.4306439297531064</v>
      </c>
      <c r="J18" s="1">
        <f t="shared" si="2"/>
        <v>0.68719776024434864</v>
      </c>
      <c r="K18" s="1">
        <f t="shared" si="3"/>
        <v>1.3042911177774879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376.4</v>
      </c>
      <c r="T18">
        <v>396.95</v>
      </c>
      <c r="U18">
        <v>373</v>
      </c>
      <c r="V18">
        <v>393.65</v>
      </c>
      <c r="W18">
        <v>23.399999999999981</v>
      </c>
      <c r="X18">
        <v>6.3200540175556998</v>
      </c>
      <c r="Y18" s="1">
        <f t="shared" si="11"/>
        <v>4.5828905419766208</v>
      </c>
      <c r="Z18" s="1">
        <f t="shared" si="12"/>
        <v>4.5828905419766208</v>
      </c>
      <c r="AA18" s="1">
        <f t="shared" si="13"/>
        <v>0.83830814175028867</v>
      </c>
      <c r="AB18" s="1">
        <f t="shared" si="14"/>
        <v>0.90329436769393656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378</v>
      </c>
      <c r="AJ18">
        <v>384.3</v>
      </c>
      <c r="AK18">
        <v>367.3</v>
      </c>
      <c r="AL18">
        <v>370.25</v>
      </c>
      <c r="AM18">
        <v>-8.3000000000000114</v>
      </c>
      <c r="AN18">
        <v>-2.192576938317266</v>
      </c>
      <c r="AO18" s="1">
        <f t="shared" si="21"/>
        <v>-2.0502645502645502</v>
      </c>
      <c r="AP18" s="1">
        <f t="shared" si="22"/>
        <v>2.0502645502645502</v>
      </c>
      <c r="AQ18" s="1">
        <f t="shared" si="23"/>
        <v>1.6666666666666698</v>
      </c>
      <c r="AR18" s="1">
        <f t="shared" si="24"/>
        <v>0.79675894665766056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558.9</v>
      </c>
      <c r="C19">
        <v>568.95000000000005</v>
      </c>
      <c r="D19">
        <v>551.20000000000005</v>
      </c>
      <c r="E19">
        <v>567.1</v>
      </c>
      <c r="F19">
        <v>6.7000000000000446</v>
      </c>
      <c r="G19">
        <v>1.195574589578881</v>
      </c>
      <c r="H19" s="1">
        <f t="shared" si="0"/>
        <v>1.4671676507425382</v>
      </c>
      <c r="I19" s="1">
        <f t="shared" si="1"/>
        <v>1.4671676507425382</v>
      </c>
      <c r="J19" s="1">
        <f t="shared" si="2"/>
        <v>0.32622112502204592</v>
      </c>
      <c r="K19" s="1">
        <f t="shared" si="3"/>
        <v>1.3777062086240708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560</v>
      </c>
      <c r="T19">
        <v>566.4</v>
      </c>
      <c r="U19">
        <v>557.15</v>
      </c>
      <c r="V19">
        <v>560.4</v>
      </c>
      <c r="W19">
        <v>1.399999999999977</v>
      </c>
      <c r="X19">
        <v>0.25044722719140922</v>
      </c>
      <c r="Y19" s="1">
        <f t="shared" si="11"/>
        <v>7.1428571428567372E-2</v>
      </c>
      <c r="Z19" s="1">
        <f t="shared" si="12"/>
        <v>7.1428571428567372E-2</v>
      </c>
      <c r="AA19" s="1">
        <f t="shared" si="13"/>
        <v>1.0706638115631693</v>
      </c>
      <c r="AB19" s="1">
        <f t="shared" si="14"/>
        <v>0.50892857142857539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553.9</v>
      </c>
      <c r="AJ19">
        <v>563.70000000000005</v>
      </c>
      <c r="AK19">
        <v>550</v>
      </c>
      <c r="AL19">
        <v>559</v>
      </c>
      <c r="AM19">
        <v>1.649999999999977</v>
      </c>
      <c r="AN19">
        <v>0.29604377859513359</v>
      </c>
      <c r="AO19" s="1">
        <f t="shared" si="21"/>
        <v>0.92074381657339288</v>
      </c>
      <c r="AP19" s="1">
        <f t="shared" si="22"/>
        <v>0.92074381657339288</v>
      </c>
      <c r="AQ19" s="1">
        <f t="shared" si="23"/>
        <v>0.84078711985689536</v>
      </c>
      <c r="AR19" s="1">
        <f t="shared" si="24"/>
        <v>0.70409821267376371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222</v>
      </c>
      <c r="C20">
        <v>225</v>
      </c>
      <c r="D20">
        <v>211</v>
      </c>
      <c r="E20">
        <v>219.25</v>
      </c>
      <c r="F20">
        <v>-1.3499999999999941</v>
      </c>
      <c r="G20">
        <v>-0.61196736174070454</v>
      </c>
      <c r="H20" s="1">
        <f t="shared" si="0"/>
        <v>-1.2387387387387387</v>
      </c>
      <c r="I20" s="1">
        <f t="shared" si="1"/>
        <v>1.2387387387387387</v>
      </c>
      <c r="J20" s="1">
        <f t="shared" si="2"/>
        <v>1.3513513513513513</v>
      </c>
      <c r="K20" s="1">
        <f t="shared" si="3"/>
        <v>3.7628278221208662</v>
      </c>
      <c r="L20" s="1" t="str">
        <f t="shared" si="4"/>
        <v>NO</v>
      </c>
      <c r="M20" t="str">
        <f t="shared" si="5"/>
        <v>YES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223.6</v>
      </c>
      <c r="T20">
        <v>231.5</v>
      </c>
      <c r="U20">
        <v>218.2</v>
      </c>
      <c r="V20">
        <v>220.6</v>
      </c>
      <c r="W20">
        <v>-7.8499999999999943</v>
      </c>
      <c r="X20">
        <v>-3.4362004815057969</v>
      </c>
      <c r="Y20" s="1">
        <f t="shared" si="11"/>
        <v>-1.3416815742397139</v>
      </c>
      <c r="Z20" s="1">
        <f t="shared" si="12"/>
        <v>1.3416815742397139</v>
      </c>
      <c r="AA20" s="1">
        <f t="shared" si="13"/>
        <v>3.533094812164582</v>
      </c>
      <c r="AB20" s="1">
        <f t="shared" si="14"/>
        <v>1.0879419764279263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222</v>
      </c>
      <c r="AJ20">
        <v>232.4</v>
      </c>
      <c r="AK20">
        <v>218</v>
      </c>
      <c r="AL20">
        <v>228.45</v>
      </c>
      <c r="AM20">
        <v>-4.6000000000000227</v>
      </c>
      <c r="AN20">
        <v>-1.9738253593649531</v>
      </c>
      <c r="AO20" s="1">
        <f t="shared" si="21"/>
        <v>2.9054054054054004</v>
      </c>
      <c r="AP20" s="1">
        <f t="shared" si="22"/>
        <v>2.9054054054054004</v>
      </c>
      <c r="AQ20" s="1">
        <f t="shared" si="23"/>
        <v>1.7290435543882761</v>
      </c>
      <c r="AR20" s="1">
        <f t="shared" si="24"/>
        <v>1.8018018018018018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401.6</v>
      </c>
      <c r="C21">
        <v>408.35</v>
      </c>
      <c r="D21">
        <v>394.6</v>
      </c>
      <c r="E21">
        <v>397.75</v>
      </c>
      <c r="F21">
        <v>-4.0500000000000114</v>
      </c>
      <c r="G21">
        <v>-1.0079641612742689</v>
      </c>
      <c r="H21" s="1">
        <f t="shared" si="0"/>
        <v>-0.95866533864542391</v>
      </c>
      <c r="I21" s="1">
        <f t="shared" si="1"/>
        <v>0.95866533864542391</v>
      </c>
      <c r="J21" s="1">
        <f t="shared" si="2"/>
        <v>1.6807768924302788</v>
      </c>
      <c r="K21" s="1">
        <f t="shared" si="3"/>
        <v>0.79195474544311184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406</v>
      </c>
      <c r="T21">
        <v>410.45</v>
      </c>
      <c r="U21">
        <v>399.3</v>
      </c>
      <c r="V21">
        <v>401.8</v>
      </c>
      <c r="W21">
        <v>-2.5</v>
      </c>
      <c r="X21">
        <v>-0.61835270838486267</v>
      </c>
      <c r="Y21" s="1">
        <f t="shared" si="11"/>
        <v>-1.0344827586206868</v>
      </c>
      <c r="Z21" s="1">
        <f t="shared" si="12"/>
        <v>1.0344827586206868</v>
      </c>
      <c r="AA21" s="1">
        <f t="shared" si="13"/>
        <v>1.0960591133004898</v>
      </c>
      <c r="AB21" s="1">
        <f t="shared" si="14"/>
        <v>0.62220009955201594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389</v>
      </c>
      <c r="AJ21">
        <v>406.4</v>
      </c>
      <c r="AK21">
        <v>388.45</v>
      </c>
      <c r="AL21">
        <v>404.3</v>
      </c>
      <c r="AM21">
        <v>14.400000000000031</v>
      </c>
      <c r="AN21">
        <v>3.6932546806873652</v>
      </c>
      <c r="AO21" s="1">
        <f t="shared" si="21"/>
        <v>3.9331619537275091</v>
      </c>
      <c r="AP21" s="1">
        <f t="shared" si="22"/>
        <v>3.9331619537275091</v>
      </c>
      <c r="AQ21" s="1">
        <f t="shared" si="23"/>
        <v>0.51941627504327625</v>
      </c>
      <c r="AR21" s="1">
        <f t="shared" si="24"/>
        <v>0.14138817480720087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11196.25</v>
      </c>
      <c r="C22">
        <v>11200</v>
      </c>
      <c r="D22">
        <v>10909.05</v>
      </c>
      <c r="E22">
        <v>10954.55</v>
      </c>
      <c r="F22">
        <v>-258.95000000000073</v>
      </c>
      <c r="G22">
        <v>-2.3092700762473868</v>
      </c>
      <c r="H22" s="1">
        <f t="shared" si="0"/>
        <v>-2.1587585128949489</v>
      </c>
      <c r="I22" s="1">
        <f t="shared" si="1"/>
        <v>2.1587585128949489</v>
      </c>
      <c r="J22" s="1">
        <f t="shared" si="2"/>
        <v>3.3493357150831751E-2</v>
      </c>
      <c r="K22" s="1">
        <f t="shared" si="3"/>
        <v>0.41535252474998974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11488</v>
      </c>
      <c r="T22">
        <v>11574.55</v>
      </c>
      <c r="U22">
        <v>11118</v>
      </c>
      <c r="V22">
        <v>11213.5</v>
      </c>
      <c r="W22">
        <v>-233.5499999999993</v>
      </c>
      <c r="X22">
        <v>-2.040263648712981</v>
      </c>
      <c r="Y22" s="1">
        <f t="shared" si="11"/>
        <v>-2.389449860724234</v>
      </c>
      <c r="Z22" s="1">
        <f t="shared" si="12"/>
        <v>2.389449860724234</v>
      </c>
      <c r="AA22" s="1">
        <f t="shared" si="13"/>
        <v>0.75339484679665103</v>
      </c>
      <c r="AB22" s="1">
        <f t="shared" si="14"/>
        <v>0.8516520265751103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11339</v>
      </c>
      <c r="AJ22">
        <v>11508.05</v>
      </c>
      <c r="AK22">
        <v>11230</v>
      </c>
      <c r="AL22">
        <v>11447.05</v>
      </c>
      <c r="AM22">
        <v>45.75</v>
      </c>
      <c r="AN22">
        <v>0.40127003061054439</v>
      </c>
      <c r="AO22" s="1">
        <f t="shared" si="21"/>
        <v>0.95290589999117459</v>
      </c>
      <c r="AP22" s="1">
        <f t="shared" si="22"/>
        <v>0.95290589999117459</v>
      </c>
      <c r="AQ22" s="1">
        <f t="shared" si="23"/>
        <v>0.53288838609073963</v>
      </c>
      <c r="AR22" s="1">
        <f t="shared" si="24"/>
        <v>0.96128406385042764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3452.8</v>
      </c>
      <c r="C23">
        <v>3544.85</v>
      </c>
      <c r="D23">
        <v>3445.8</v>
      </c>
      <c r="E23">
        <v>3519.25</v>
      </c>
      <c r="F23">
        <v>62.849999999999909</v>
      </c>
      <c r="G23">
        <v>1.818365929869225</v>
      </c>
      <c r="H23" s="1">
        <f t="shared" si="0"/>
        <v>1.9245250231695961</v>
      </c>
      <c r="I23" s="1">
        <f t="shared" si="1"/>
        <v>1.9245250231695961</v>
      </c>
      <c r="J23" s="1">
        <f t="shared" si="2"/>
        <v>0.72742771897421066</v>
      </c>
      <c r="K23" s="1">
        <f t="shared" si="3"/>
        <v>0.20273401297497681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3457.3</v>
      </c>
      <c r="T23">
        <v>3499.9</v>
      </c>
      <c r="U23">
        <v>3444.3</v>
      </c>
      <c r="V23">
        <v>3456.4</v>
      </c>
      <c r="W23">
        <v>6</v>
      </c>
      <c r="X23">
        <v>0.17389288198469741</v>
      </c>
      <c r="Y23" s="1">
        <f t="shared" si="11"/>
        <v>-2.6031874584215745E-2</v>
      </c>
      <c r="Z23" s="1">
        <f t="shared" si="12"/>
        <v>2.6031874584215745E-2</v>
      </c>
      <c r="AA23" s="1">
        <f t="shared" si="13"/>
        <v>1.2321753969860847</v>
      </c>
      <c r="AB23" s="1">
        <f t="shared" si="14"/>
        <v>0.35007522277513914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3424.9</v>
      </c>
      <c r="AJ23">
        <v>3474.4</v>
      </c>
      <c r="AK23">
        <v>3420</v>
      </c>
      <c r="AL23">
        <v>3450.4</v>
      </c>
      <c r="AM23">
        <v>4</v>
      </c>
      <c r="AN23">
        <v>0.1160631383472609</v>
      </c>
      <c r="AO23" s="1">
        <f t="shared" si="21"/>
        <v>0.74454728605214748</v>
      </c>
      <c r="AP23" s="1">
        <f t="shared" si="22"/>
        <v>0.74454728605214748</v>
      </c>
      <c r="AQ23" s="1">
        <f t="shared" si="23"/>
        <v>0.69557152793878974</v>
      </c>
      <c r="AR23" s="1">
        <f t="shared" si="24"/>
        <v>0.1430698706531604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365.2</v>
      </c>
      <c r="C24">
        <v>370.95</v>
      </c>
      <c r="D24">
        <v>364.1</v>
      </c>
      <c r="E24">
        <v>366.7</v>
      </c>
      <c r="F24">
        <v>2.8499999999999659</v>
      </c>
      <c r="G24">
        <v>0.78328981723236657</v>
      </c>
      <c r="H24" s="1">
        <f t="shared" si="0"/>
        <v>0.41073384446878425</v>
      </c>
      <c r="I24" s="1">
        <f t="shared" si="1"/>
        <v>0.41073384446878425</v>
      </c>
      <c r="J24" s="1">
        <f t="shared" si="2"/>
        <v>1.1589855467684758</v>
      </c>
      <c r="K24" s="1">
        <f t="shared" si="3"/>
        <v>0.30120481927709913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364.9</v>
      </c>
      <c r="T24">
        <v>372.7</v>
      </c>
      <c r="U24">
        <v>363.05</v>
      </c>
      <c r="V24">
        <v>363.85</v>
      </c>
      <c r="W24">
        <v>0.5</v>
      </c>
      <c r="X24">
        <v>0.13760836658868861</v>
      </c>
      <c r="Y24" s="1">
        <f t="shared" si="11"/>
        <v>-0.28775006851190865</v>
      </c>
      <c r="Z24" s="1">
        <f t="shared" si="12"/>
        <v>0.28775006851190865</v>
      </c>
      <c r="AA24" s="1">
        <f t="shared" si="13"/>
        <v>2.1375719375171314</v>
      </c>
      <c r="AB24" s="1">
        <f t="shared" si="14"/>
        <v>0.21987082588979284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362.8</v>
      </c>
      <c r="AJ24">
        <v>367.2</v>
      </c>
      <c r="AK24">
        <v>360</v>
      </c>
      <c r="AL24">
        <v>363.35</v>
      </c>
      <c r="AM24">
        <v>0.55000000000001137</v>
      </c>
      <c r="AN24">
        <v>0.15159867695700421</v>
      </c>
      <c r="AO24" s="1">
        <f t="shared" si="21"/>
        <v>0.15159867695700421</v>
      </c>
      <c r="AP24" s="1">
        <f t="shared" si="22"/>
        <v>0.15159867695700421</v>
      </c>
      <c r="AQ24" s="1">
        <f t="shared" si="23"/>
        <v>1.0595844227328928</v>
      </c>
      <c r="AR24" s="1">
        <f t="shared" si="24"/>
        <v>0.77177508269019057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637</v>
      </c>
      <c r="C25">
        <v>648</v>
      </c>
      <c r="D25">
        <v>635.4</v>
      </c>
      <c r="E25">
        <v>644.9</v>
      </c>
      <c r="F25">
        <v>10</v>
      </c>
      <c r="G25">
        <v>1.5750511891636481</v>
      </c>
      <c r="H25" s="1">
        <f t="shared" si="0"/>
        <v>1.2401883830455223</v>
      </c>
      <c r="I25" s="1">
        <f t="shared" si="1"/>
        <v>1.2401883830455223</v>
      </c>
      <c r="J25" s="1">
        <f t="shared" si="2"/>
        <v>0.48069468134594867</v>
      </c>
      <c r="K25" s="1">
        <f t="shared" si="3"/>
        <v>0.25117739403454048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639</v>
      </c>
      <c r="T25">
        <v>643.65</v>
      </c>
      <c r="U25">
        <v>631.6</v>
      </c>
      <c r="V25">
        <v>634.9</v>
      </c>
      <c r="W25">
        <v>0</v>
      </c>
      <c r="X25">
        <v>0</v>
      </c>
      <c r="Y25" s="1">
        <f t="shared" si="11"/>
        <v>-0.64162754303599734</v>
      </c>
      <c r="Z25" s="1">
        <f t="shared" si="12"/>
        <v>0.64162754303599734</v>
      </c>
      <c r="AA25" s="1">
        <f t="shared" si="13"/>
        <v>0.72769953051642833</v>
      </c>
      <c r="AB25" s="1">
        <f t="shared" si="14"/>
        <v>0.51976689242399665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632</v>
      </c>
      <c r="AJ25">
        <v>642</v>
      </c>
      <c r="AK25">
        <v>629.15</v>
      </c>
      <c r="AL25">
        <v>634.9</v>
      </c>
      <c r="AM25">
        <v>3.6999999999999318</v>
      </c>
      <c r="AN25">
        <v>0.58618504435993846</v>
      </c>
      <c r="AO25" s="1">
        <f t="shared" si="21"/>
        <v>0.45886075949366728</v>
      </c>
      <c r="AP25" s="1">
        <f t="shared" si="22"/>
        <v>0.45886075949366728</v>
      </c>
      <c r="AQ25" s="1">
        <f t="shared" si="23"/>
        <v>1.1182863443061937</v>
      </c>
      <c r="AR25" s="1">
        <f t="shared" si="24"/>
        <v>0.45094936708861122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140.55000000000001</v>
      </c>
      <c r="C26">
        <v>140.85</v>
      </c>
      <c r="D26">
        <v>134.15</v>
      </c>
      <c r="E26">
        <v>134.85</v>
      </c>
      <c r="F26">
        <v>-7.25</v>
      </c>
      <c r="G26">
        <v>-5.1020408163265314</v>
      </c>
      <c r="H26" s="1">
        <f t="shared" si="0"/>
        <v>-4.0554962646745043</v>
      </c>
      <c r="I26" s="1">
        <f t="shared" si="1"/>
        <v>4.0554962646745043</v>
      </c>
      <c r="J26" s="1">
        <f t="shared" si="2"/>
        <v>0.2134471718249612</v>
      </c>
      <c r="K26" s="1">
        <f t="shared" si="3"/>
        <v>0.51909529106413688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140.9</v>
      </c>
      <c r="T26">
        <v>143</v>
      </c>
      <c r="U26">
        <v>139.6</v>
      </c>
      <c r="V26">
        <v>142.1</v>
      </c>
      <c r="W26">
        <v>1.6999999999999891</v>
      </c>
      <c r="X26">
        <v>1.2108262108262029</v>
      </c>
      <c r="Y26" s="1">
        <f t="shared" si="11"/>
        <v>0.85166784953867181</v>
      </c>
      <c r="Z26" s="1">
        <f t="shared" si="12"/>
        <v>0.85166784953867181</v>
      </c>
      <c r="AA26" s="1">
        <f t="shared" si="13"/>
        <v>0.63335679099226305</v>
      </c>
      <c r="AB26" s="1">
        <f t="shared" si="14"/>
        <v>0.92264017033357792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140.35</v>
      </c>
      <c r="AJ26">
        <v>143.65</v>
      </c>
      <c r="AK26">
        <v>138.35</v>
      </c>
      <c r="AL26">
        <v>140.4</v>
      </c>
      <c r="AM26">
        <v>-1.1500000000000059</v>
      </c>
      <c r="AN26">
        <v>-0.81243376898622788</v>
      </c>
      <c r="AO26" s="1">
        <f t="shared" si="21"/>
        <v>3.5625222657649711E-2</v>
      </c>
      <c r="AP26" s="1">
        <f t="shared" si="22"/>
        <v>3.5625222657649711E-2</v>
      </c>
      <c r="AQ26" s="1">
        <f t="shared" si="23"/>
        <v>2.3148148148148149</v>
      </c>
      <c r="AR26" s="1">
        <f t="shared" si="24"/>
        <v>1.4250089063056646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YES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1385</v>
      </c>
      <c r="C27">
        <v>1408</v>
      </c>
      <c r="D27">
        <v>1366.5</v>
      </c>
      <c r="E27">
        <v>1389.1</v>
      </c>
      <c r="F27">
        <v>-2.1500000000000909</v>
      </c>
      <c r="G27">
        <v>-0.15453728661276481</v>
      </c>
      <c r="H27" s="1">
        <f t="shared" si="0"/>
        <v>0.29602888086641943</v>
      </c>
      <c r="I27" s="1">
        <f t="shared" si="1"/>
        <v>0.29602888086641943</v>
      </c>
      <c r="J27" s="1">
        <f t="shared" si="2"/>
        <v>1.3605931898351515</v>
      </c>
      <c r="K27" s="1">
        <f t="shared" si="3"/>
        <v>1.3357400722021662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1421</v>
      </c>
      <c r="T27">
        <v>1421</v>
      </c>
      <c r="U27">
        <v>1383.3</v>
      </c>
      <c r="V27">
        <v>1391.25</v>
      </c>
      <c r="W27">
        <v>-6.3499999999999091</v>
      </c>
      <c r="X27">
        <v>-0.4543503148254085</v>
      </c>
      <c r="Y27" s="1">
        <f t="shared" si="11"/>
        <v>-2.0935960591133003</v>
      </c>
      <c r="Z27" s="1">
        <f t="shared" si="12"/>
        <v>2.0935960591133003</v>
      </c>
      <c r="AA27" s="1">
        <f t="shared" si="13"/>
        <v>0</v>
      </c>
      <c r="AB27" s="1">
        <f t="shared" si="14"/>
        <v>0.57142857142857473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1393.5</v>
      </c>
      <c r="AJ27">
        <v>1421</v>
      </c>
      <c r="AK27">
        <v>1388.75</v>
      </c>
      <c r="AL27">
        <v>1397.6</v>
      </c>
      <c r="AM27">
        <v>9.25</v>
      </c>
      <c r="AN27">
        <v>0.66625850830122091</v>
      </c>
      <c r="AO27" s="1">
        <f t="shared" si="21"/>
        <v>0.29422317904556222</v>
      </c>
      <c r="AP27" s="1">
        <f t="shared" si="22"/>
        <v>0.29422317904556222</v>
      </c>
      <c r="AQ27" s="1">
        <f t="shared" si="23"/>
        <v>1.6742987979393311</v>
      </c>
      <c r="AR27" s="1">
        <f t="shared" si="24"/>
        <v>0.34086831718693938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435.1</v>
      </c>
      <c r="C28">
        <v>435.1</v>
      </c>
      <c r="D28">
        <v>410.35</v>
      </c>
      <c r="E28">
        <v>417.95</v>
      </c>
      <c r="F28">
        <v>-15.850000000000019</v>
      </c>
      <c r="G28">
        <v>-3.653757491931771</v>
      </c>
      <c r="H28" s="1">
        <f t="shared" si="0"/>
        <v>-3.9416226154906995</v>
      </c>
      <c r="I28" s="1">
        <f t="shared" si="1"/>
        <v>3.9416226154906995</v>
      </c>
      <c r="J28" s="1">
        <f t="shared" si="2"/>
        <v>0</v>
      </c>
      <c r="K28" s="1">
        <f t="shared" si="3"/>
        <v>1.8183993300633965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429</v>
      </c>
      <c r="T28">
        <v>439</v>
      </c>
      <c r="U28">
        <v>423</v>
      </c>
      <c r="V28">
        <v>433.8</v>
      </c>
      <c r="W28">
        <v>7.6000000000000227</v>
      </c>
      <c r="X28">
        <v>1.7832003754106109</v>
      </c>
      <c r="Y28" s="1">
        <f t="shared" si="11"/>
        <v>1.1188811188811214</v>
      </c>
      <c r="Z28" s="1">
        <f t="shared" si="12"/>
        <v>1.1188811188811214</v>
      </c>
      <c r="AA28" s="1">
        <f t="shared" si="13"/>
        <v>1.1987090825265072</v>
      </c>
      <c r="AB28" s="1">
        <f t="shared" si="14"/>
        <v>1.3986013986013985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416.95</v>
      </c>
      <c r="AJ28">
        <v>429.75</v>
      </c>
      <c r="AK28">
        <v>410.55</v>
      </c>
      <c r="AL28">
        <v>426.2</v>
      </c>
      <c r="AM28">
        <v>8.4499999999999886</v>
      </c>
      <c r="AN28">
        <v>2.0227408737283041</v>
      </c>
      <c r="AO28" s="1">
        <f t="shared" si="21"/>
        <v>2.2184914258304356</v>
      </c>
      <c r="AP28" s="1">
        <f t="shared" si="22"/>
        <v>2.2184914258304356</v>
      </c>
      <c r="AQ28" s="1">
        <f t="shared" si="23"/>
        <v>0.83294228061943021</v>
      </c>
      <c r="AR28" s="1">
        <f t="shared" si="24"/>
        <v>1.5349562297637553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154.19999999999999</v>
      </c>
      <c r="C29">
        <v>155.30000000000001</v>
      </c>
      <c r="D29">
        <v>149.69999999999999</v>
      </c>
      <c r="E29">
        <v>151.5</v>
      </c>
      <c r="F29">
        <v>-2.9000000000000061</v>
      </c>
      <c r="G29">
        <v>-1.878238341968915</v>
      </c>
      <c r="H29" s="1">
        <f t="shared" si="0"/>
        <v>-1.7509727626459071</v>
      </c>
      <c r="I29" s="1">
        <f t="shared" si="1"/>
        <v>1.7509727626459071</v>
      </c>
      <c r="J29" s="1">
        <f t="shared" si="2"/>
        <v>0.7133592736705725</v>
      </c>
      <c r="K29" s="1">
        <f t="shared" si="3"/>
        <v>1.1881188118811956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159.15</v>
      </c>
      <c r="T29">
        <v>159.15</v>
      </c>
      <c r="U29">
        <v>152.35</v>
      </c>
      <c r="V29">
        <v>154.4</v>
      </c>
      <c r="W29">
        <v>-2.8499999999999939</v>
      </c>
      <c r="X29">
        <v>-1.812400635930044</v>
      </c>
      <c r="Y29" s="1">
        <f t="shared" si="11"/>
        <v>-2.9846057178762173</v>
      </c>
      <c r="Z29" s="1">
        <f t="shared" si="12"/>
        <v>2.9846057178762173</v>
      </c>
      <c r="AA29" s="1">
        <f t="shared" si="13"/>
        <v>0</v>
      </c>
      <c r="AB29" s="1">
        <f t="shared" si="14"/>
        <v>1.3277202072538934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159.80000000000001</v>
      </c>
      <c r="AJ29">
        <v>161.4</v>
      </c>
      <c r="AK29">
        <v>156.55000000000001</v>
      </c>
      <c r="AL29">
        <v>157.25</v>
      </c>
      <c r="AM29">
        <v>-2.8000000000000109</v>
      </c>
      <c r="AN29">
        <v>-1.749453295845055</v>
      </c>
      <c r="AO29" s="1">
        <f t="shared" si="21"/>
        <v>-1.5957446808510709</v>
      </c>
      <c r="AP29" s="1">
        <f t="shared" si="22"/>
        <v>1.5957446808510709</v>
      </c>
      <c r="AQ29" s="1">
        <f t="shared" si="23"/>
        <v>1.0012515644555657</v>
      </c>
      <c r="AR29" s="1">
        <f t="shared" si="24"/>
        <v>0.44515103338632023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460</v>
      </c>
      <c r="C30">
        <v>469</v>
      </c>
      <c r="D30">
        <v>458.1</v>
      </c>
      <c r="E30">
        <v>463.75</v>
      </c>
      <c r="F30">
        <v>3.3999999999999768</v>
      </c>
      <c r="G30">
        <v>0.7385684805039594</v>
      </c>
      <c r="H30" s="1">
        <f t="shared" si="0"/>
        <v>0.81521739130434778</v>
      </c>
      <c r="I30" s="1">
        <f t="shared" si="1"/>
        <v>0.81521739130434778</v>
      </c>
      <c r="J30" s="1">
        <f t="shared" si="2"/>
        <v>1.1320754716981132</v>
      </c>
      <c r="K30" s="1">
        <f t="shared" si="3"/>
        <v>0.41304347826086457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462.1</v>
      </c>
      <c r="T30">
        <v>464.95</v>
      </c>
      <c r="U30">
        <v>455.05</v>
      </c>
      <c r="V30">
        <v>460.35</v>
      </c>
      <c r="W30">
        <v>1.200000000000045</v>
      </c>
      <c r="X30">
        <v>0.26135249918328329</v>
      </c>
      <c r="Y30" s="1">
        <f t="shared" si="11"/>
        <v>-0.37870590781216185</v>
      </c>
      <c r="Z30" s="1">
        <f t="shared" si="12"/>
        <v>0.37870590781216185</v>
      </c>
      <c r="AA30" s="1">
        <f t="shared" si="13"/>
        <v>0.61674962129408484</v>
      </c>
      <c r="AB30" s="1">
        <f t="shared" si="14"/>
        <v>1.1512979254914764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YES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454.6</v>
      </c>
      <c r="AJ30">
        <v>465.75</v>
      </c>
      <c r="AK30">
        <v>452.75</v>
      </c>
      <c r="AL30">
        <v>459.15</v>
      </c>
      <c r="AM30">
        <v>4.0999999999999659</v>
      </c>
      <c r="AN30">
        <v>0.90099989012195714</v>
      </c>
      <c r="AO30" s="1">
        <f t="shared" si="21"/>
        <v>1.0008798944126605</v>
      </c>
      <c r="AP30" s="1">
        <f t="shared" si="22"/>
        <v>1.0008798944126605</v>
      </c>
      <c r="AQ30" s="1">
        <f t="shared" si="23"/>
        <v>1.4374387455080089</v>
      </c>
      <c r="AR30" s="1">
        <f t="shared" si="24"/>
        <v>0.40695116586010177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2359.5500000000002</v>
      </c>
      <c r="C31">
        <v>2368</v>
      </c>
      <c r="D31">
        <v>2308.1</v>
      </c>
      <c r="E31">
        <v>2316.6</v>
      </c>
      <c r="F31">
        <v>-34.150000000000091</v>
      </c>
      <c r="G31">
        <v>-1.4527278528129359</v>
      </c>
      <c r="H31" s="1">
        <f t="shared" si="0"/>
        <v>-1.8202623381577112</v>
      </c>
      <c r="I31" s="1">
        <f t="shared" si="1"/>
        <v>1.8202623381577112</v>
      </c>
      <c r="J31" s="1">
        <f t="shared" si="2"/>
        <v>0.35811913288550012</v>
      </c>
      <c r="K31" s="1">
        <f t="shared" si="3"/>
        <v>0.36691703358370026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2344</v>
      </c>
      <c r="T31">
        <v>2381.9</v>
      </c>
      <c r="U31">
        <v>2332.5500000000002</v>
      </c>
      <c r="V31">
        <v>2350.75</v>
      </c>
      <c r="W31">
        <v>20.300000000000178</v>
      </c>
      <c r="X31">
        <v>0.87107640155335597</v>
      </c>
      <c r="Y31" s="1">
        <f t="shared" si="11"/>
        <v>0.28796928327645049</v>
      </c>
      <c r="Z31" s="1">
        <f t="shared" si="12"/>
        <v>0.28796928327645049</v>
      </c>
      <c r="AA31" s="1">
        <f t="shared" si="13"/>
        <v>1.3251090077634835</v>
      </c>
      <c r="AB31" s="1">
        <f t="shared" si="14"/>
        <v>0.48848122866893423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2340.5500000000002</v>
      </c>
      <c r="AJ31">
        <v>2378</v>
      </c>
      <c r="AK31">
        <v>2325.35</v>
      </c>
      <c r="AL31">
        <v>2330.4499999999998</v>
      </c>
      <c r="AM31">
        <v>-10.900000000000089</v>
      </c>
      <c r="AN31">
        <v>-0.46554338309095572</v>
      </c>
      <c r="AO31" s="1">
        <f t="shared" si="21"/>
        <v>-0.4315225053940468</v>
      </c>
      <c r="AP31" s="1">
        <f t="shared" si="22"/>
        <v>0.4315225053940468</v>
      </c>
      <c r="AQ31" s="1">
        <f t="shared" si="23"/>
        <v>1.6000512700006329</v>
      </c>
      <c r="AR31" s="1">
        <f t="shared" si="24"/>
        <v>0.21884185457743824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3998</v>
      </c>
      <c r="C32">
        <v>4044</v>
      </c>
      <c r="D32">
        <v>3958.75</v>
      </c>
      <c r="E32">
        <v>3973.85</v>
      </c>
      <c r="F32">
        <v>-24.75</v>
      </c>
      <c r="G32">
        <v>-0.61896663832341314</v>
      </c>
      <c r="H32" s="1">
        <f t="shared" si="0"/>
        <v>-0.60405202601300878</v>
      </c>
      <c r="I32" s="1">
        <f t="shared" si="1"/>
        <v>0.60405202601300878</v>
      </c>
      <c r="J32" s="1">
        <f t="shared" si="2"/>
        <v>1.150575287643822</v>
      </c>
      <c r="K32" s="1">
        <f t="shared" si="3"/>
        <v>0.37998414635680533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4015</v>
      </c>
      <c r="T32">
        <v>4065</v>
      </c>
      <c r="U32">
        <v>3965</v>
      </c>
      <c r="V32">
        <v>3998.6</v>
      </c>
      <c r="W32">
        <v>-8</v>
      </c>
      <c r="X32">
        <v>-0.19967054360305489</v>
      </c>
      <c r="Y32" s="1">
        <f t="shared" si="11"/>
        <v>-0.40846824408468468</v>
      </c>
      <c r="Z32" s="1">
        <f t="shared" si="12"/>
        <v>0.40846824408468468</v>
      </c>
      <c r="AA32" s="1">
        <f t="shared" si="13"/>
        <v>1.2453300124533</v>
      </c>
      <c r="AB32" s="1">
        <f t="shared" si="14"/>
        <v>0.84029410293602547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4030</v>
      </c>
      <c r="AJ32">
        <v>4041</v>
      </c>
      <c r="AK32">
        <v>3976.55</v>
      </c>
      <c r="AL32">
        <v>4006.6</v>
      </c>
      <c r="AM32">
        <v>-36.050000000000182</v>
      </c>
      <c r="AN32">
        <v>-0.89174180302524775</v>
      </c>
      <c r="AO32" s="1">
        <f t="shared" si="21"/>
        <v>-0.58064516129032484</v>
      </c>
      <c r="AP32" s="1">
        <f t="shared" si="22"/>
        <v>0.58064516129032484</v>
      </c>
      <c r="AQ32" s="1">
        <f t="shared" si="23"/>
        <v>0.27295285359801491</v>
      </c>
      <c r="AR32" s="1">
        <f t="shared" si="24"/>
        <v>0.75001247940896842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18377.45</v>
      </c>
      <c r="C33">
        <v>18470</v>
      </c>
      <c r="D33">
        <v>18020</v>
      </c>
      <c r="E33">
        <v>18113.5</v>
      </c>
      <c r="F33">
        <v>-359.90000000000151</v>
      </c>
      <c r="G33">
        <v>-1.9482066105860401</v>
      </c>
      <c r="H33" s="1">
        <f t="shared" si="0"/>
        <v>-1.4362710822230544</v>
      </c>
      <c r="I33" s="1">
        <f t="shared" si="1"/>
        <v>1.4362710822230544</v>
      </c>
      <c r="J33" s="1">
        <f t="shared" si="2"/>
        <v>0.50360632187816734</v>
      </c>
      <c r="K33" s="1">
        <f t="shared" si="3"/>
        <v>0.51618958235570156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18290</v>
      </c>
      <c r="T33">
        <v>18551.099999999999</v>
      </c>
      <c r="U33">
        <v>18097</v>
      </c>
      <c r="V33">
        <v>18473.400000000001</v>
      </c>
      <c r="W33">
        <v>382.70000000000073</v>
      </c>
      <c r="X33">
        <v>2.1154515856213449</v>
      </c>
      <c r="Y33" s="1">
        <f t="shared" si="11"/>
        <v>1.0027337342810358</v>
      </c>
      <c r="Z33" s="1">
        <f t="shared" si="12"/>
        <v>1.0027337342810358</v>
      </c>
      <c r="AA33" s="1">
        <f t="shared" si="13"/>
        <v>0.42060476144075848</v>
      </c>
      <c r="AB33" s="1">
        <f t="shared" si="14"/>
        <v>1.0552214324767633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18374.95</v>
      </c>
      <c r="AJ33">
        <v>18374.95</v>
      </c>
      <c r="AK33">
        <v>17920</v>
      </c>
      <c r="AL33">
        <v>18090.7</v>
      </c>
      <c r="AM33">
        <v>-346.14999999999782</v>
      </c>
      <c r="AN33">
        <v>-1.8774899182886331</v>
      </c>
      <c r="AO33" s="1">
        <f t="shared" si="21"/>
        <v>-1.5469429848788705</v>
      </c>
      <c r="AP33" s="1">
        <f t="shared" si="22"/>
        <v>1.5469429848788705</v>
      </c>
      <c r="AQ33" s="1">
        <f t="shared" si="23"/>
        <v>0</v>
      </c>
      <c r="AR33" s="1">
        <f t="shared" si="24"/>
        <v>0.94357874487996996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105.05</v>
      </c>
      <c r="C34">
        <v>105.85</v>
      </c>
      <c r="D34">
        <v>102.75</v>
      </c>
      <c r="E34">
        <v>103.6</v>
      </c>
      <c r="F34">
        <v>-1.5500000000000109</v>
      </c>
      <c r="G34">
        <v>-1.474084640989074</v>
      </c>
      <c r="H34" s="1">
        <f t="shared" ref="H34:H65" si="31">(E34-B34)/B34*100</f>
        <v>-1.3802950975725874</v>
      </c>
      <c r="I34" s="1">
        <f t="shared" ref="I34:I65" si="32">ABS(H34)</f>
        <v>1.3802950975725874</v>
      </c>
      <c r="J34" s="1">
        <f t="shared" ref="J34:J65" si="33">IF(H34&gt;=0,(C34-E34)/E34*100,(C34-B34)/B34*100)</f>
        <v>0.76154212279866462</v>
      </c>
      <c r="K34" s="1">
        <f t="shared" ref="K34:K65" si="34">IF(H34&gt;=0,(B34-D34)/B34*100,(E34-D34)/E34*100)</f>
        <v>0.82046332046331505</v>
      </c>
      <c r="L34" s="1" t="str">
        <f t="shared" ref="L34:L65" si="35">IF(AND((K34-J34)&gt;1.5,I34&lt;0.5),"YES","NO")</f>
        <v>NO</v>
      </c>
      <c r="M34" t="str">
        <f t="shared" ref="M34:M65" si="36">IF(AND((K34-J34)&gt;1.5,I34&lt;2,I34&gt;0.5),"YES","NO")</f>
        <v>NO</v>
      </c>
      <c r="N34" t="str">
        <f t="shared" ref="N34:N65" si="37">IF(AND((J34-K34)&gt;1.5,I34&lt;0.5),"YES","NO")</f>
        <v>NO</v>
      </c>
      <c r="O34" s="1" t="str">
        <f t="shared" ref="O34:O65" si="38">IF(AND((J34-K34)&gt;1.5,I34&lt;2,I34&gt;0.5),"YES","NO")</f>
        <v>NO</v>
      </c>
      <c r="P34" s="1" t="str">
        <f t="shared" ref="P34:P65" si="39">IF(AND(I34&lt;1,J34&gt;1.5,K34&gt;1.5),"YES","NO")</f>
        <v>NO</v>
      </c>
      <c r="Q34" s="1" t="str">
        <f t="shared" ref="Q34:Q65" si="40">IF(AND(I34&gt;5,J34&lt;0.25,K34&lt;0.25,H34&gt;0),"YES","NO")</f>
        <v>NO</v>
      </c>
      <c r="R34" s="1" t="str">
        <f t="shared" ref="R34:R65" si="41">IF(AND(I35&gt;5,J35&lt;0.25,K35&lt;0.25,H35&lt;0),"YES","NO")</f>
        <v>NO</v>
      </c>
      <c r="S34">
        <v>104.95</v>
      </c>
      <c r="T34">
        <v>105.5</v>
      </c>
      <c r="U34">
        <v>102.75</v>
      </c>
      <c r="V34">
        <v>105.15</v>
      </c>
      <c r="W34">
        <v>2.0500000000000109</v>
      </c>
      <c r="X34">
        <v>1.988360814742979</v>
      </c>
      <c r="Y34" s="1">
        <f t="shared" ref="Y34:Y65" si="42">(V34-S34)/S34*100</f>
        <v>0.19056693663649626</v>
      </c>
      <c r="Z34" s="1">
        <f t="shared" ref="Z34:Z65" si="43">ABS(Y34)</f>
        <v>0.19056693663649626</v>
      </c>
      <c r="AA34" s="1">
        <f t="shared" ref="AA34:AA65" si="44">IF(Y34&gt;=0,(T34-V34)/V34*100,(T34-S34)/S34*100)</f>
        <v>0.33285782215881532</v>
      </c>
      <c r="AB34" s="1">
        <f t="shared" ref="AB34:AB65" si="45">IF(Y34&gt;=0,(S34-U34)/S34*100,(V34-U34)/V34*100)</f>
        <v>2.0962363030014317</v>
      </c>
      <c r="AC34" s="1" t="str">
        <f t="shared" ref="AC34:AC65" si="46">IF(AND(I34&lt;Z34/2,S34&gt;E34,E34&gt;(S34+V34)/2,V34&lt;B34,B34&lt;(S34+V34)/2),"YES","NO")</f>
        <v>NO</v>
      </c>
      <c r="AD34" s="1" t="str">
        <f t="shared" ref="AD34:AD65" si="47">IF(AND(I34&lt;Z34/2,V34&gt;B34,B34&gt;(S34+V34)/2,S34&lt;E34,E34&lt;(S34+V34)/2),"YES","NO")</f>
        <v>NO</v>
      </c>
      <c r="AE34" s="1" t="str">
        <f t="shared" ref="AE34:AE65" si="48">IF(AND(I34&gt;=2*Z34,E34&gt;S34,S34&gt;(B34+E34)/2,B34&lt;V34,V34&lt;(B34+E34)/2),"YES","NO")</f>
        <v>NO</v>
      </c>
      <c r="AF34" s="1" t="str">
        <f t="shared" ref="AF34:AF65" si="49">IF(AND(I34&gt;=2*Z34,E34&lt;S34,S34&lt;(B34+E34)/2,B34&gt;V34,V34&gt;(B34+E34)/2),"YES","NO")</f>
        <v>NO</v>
      </c>
      <c r="AG34" s="1" t="str">
        <f t="shared" ref="AG34:AG65" si="50">IF(AND(B34&lt;V34,E34&lt;S34,E34&gt;(S34+V34)/2,I34&gt;3,Z34&gt;3),"YES","NO")</f>
        <v>NO</v>
      </c>
      <c r="AH34" s="1" t="str">
        <f t="shared" ref="AH34:AH65" si="51">IF(AND(B34&gt;V34,E34&gt;S34,E34&lt;(S34+V34)/2,Z34&gt;3,I34&gt;3),"YES","NO")</f>
        <v>NO</v>
      </c>
      <c r="AI34">
        <v>103</v>
      </c>
      <c r="AJ34">
        <v>107</v>
      </c>
      <c r="AK34">
        <v>102.5</v>
      </c>
      <c r="AL34">
        <v>103.1</v>
      </c>
      <c r="AM34">
        <v>1.6999999999999891</v>
      </c>
      <c r="AN34">
        <v>1.676528599605511</v>
      </c>
      <c r="AO34" s="1">
        <f t="shared" ref="AO34:AO65" si="52">(AL34-AI34)/AI34*100</f>
        <v>9.7087378640771174E-2</v>
      </c>
      <c r="AP34" s="1">
        <f t="shared" ref="AP34:AP65" si="53">ABS(AO34)</f>
        <v>9.7087378640771174E-2</v>
      </c>
      <c r="AQ34" s="1">
        <f t="shared" ref="AQ34:AQ65" si="54">IF(AO34&gt;=0,(AJ34-AL34)/AL34*100,(AJ34-AI34)/AI34*100)</f>
        <v>3.7827352085354078</v>
      </c>
      <c r="AR34" s="1">
        <f t="shared" ref="AR34:AR65" si="55">IF(AO34&gt;=0,(AI34-AK34)/AI34*100,(AL34-AK34)/AL34*100)</f>
        <v>0.48543689320388345</v>
      </c>
      <c r="AS34" t="str">
        <f t="shared" ref="AS34:AS65" si="56">IF(AND(AO34&lt;0,AP34&gt;1.5,Y34&lt;0,Z34&gt;1.5,AL34&gt;S34,AL34&lt;E34,H34&gt;0,I34&gt;1.5),"YES","NO")</f>
        <v>NO</v>
      </c>
      <c r="AT34" t="str">
        <f t="shared" ref="AT34:AT65" si="57">IF(AND(AO34&gt;0,AP34&gt;1.5,Y34&gt;0,Z34&gt;1.5,AL34&lt;S34,AL34&gt;E34,H34&lt;0,I34&gt;1.5),"YES","NO")</f>
        <v>NO</v>
      </c>
      <c r="AU34" t="str">
        <f t="shared" ref="AU34:AU65" si="58">IF(AND(AO34&lt;0,S34&lt;AL34,V34&lt;AL34,B34&gt;V34,E34&gt;V34,H34&gt;0),"YES","NO")</f>
        <v>NO</v>
      </c>
      <c r="AV34" t="str">
        <f t="shared" ref="AV34:AV65" si="59">IF(AND(AO34&gt;0,S34&gt;AL34,V34&gt;AL34,B34&lt;V34,E34&lt;V34,H34&lt;0),"YES","NO")</f>
        <v>YES</v>
      </c>
      <c r="AW34" t="str">
        <f t="shared" ref="AW34:AW65" si="60">IF(AND(AO34&gt;0,AP34&gt;1,Y34&gt;0,Z34&gt;1,V34&gt;AL34,S34&gt;AI34,S34&lt;AL34,H34&gt;0,I34&gt;1,E34&gt;V34,B34&lt;V34,B34&gt;S34),"YES","NO")</f>
        <v>NO</v>
      </c>
      <c r="AX34" t="str">
        <f t="shared" ref="AX34:AX65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153.80000000000001</v>
      </c>
      <c r="C35">
        <v>154</v>
      </c>
      <c r="D35">
        <v>146.85</v>
      </c>
      <c r="E35">
        <v>148.94999999999999</v>
      </c>
      <c r="F35">
        <v>-5.9500000000000171</v>
      </c>
      <c r="G35">
        <v>-3.8411878631375189</v>
      </c>
      <c r="H35" s="1">
        <f t="shared" si="31"/>
        <v>-3.1534460338101575</v>
      </c>
      <c r="I35" s="1">
        <f t="shared" si="32"/>
        <v>3.1534460338101575</v>
      </c>
      <c r="J35" s="1">
        <f t="shared" si="33"/>
        <v>0.13003901170350365</v>
      </c>
      <c r="K35" s="1">
        <f t="shared" si="34"/>
        <v>1.409869083585092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158.05000000000001</v>
      </c>
      <c r="T35">
        <v>161.9</v>
      </c>
      <c r="U35">
        <v>154</v>
      </c>
      <c r="V35">
        <v>154.9</v>
      </c>
      <c r="W35">
        <v>-1.4499999999999891</v>
      </c>
      <c r="X35">
        <v>-0.92740645986567871</v>
      </c>
      <c r="Y35" s="1">
        <f t="shared" si="42"/>
        <v>-1.9930401771591302</v>
      </c>
      <c r="Z35" s="1">
        <f t="shared" si="43"/>
        <v>1.9930401771591302</v>
      </c>
      <c r="AA35" s="1">
        <f t="shared" si="44"/>
        <v>2.4359379943055957</v>
      </c>
      <c r="AB35" s="1">
        <f t="shared" si="45"/>
        <v>0.58102001291155947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160</v>
      </c>
      <c r="AJ35">
        <v>165.45</v>
      </c>
      <c r="AK35">
        <v>154.4</v>
      </c>
      <c r="AL35">
        <v>156.35</v>
      </c>
      <c r="AM35">
        <v>3.5499999999999829</v>
      </c>
      <c r="AN35">
        <v>2.3232984293193599</v>
      </c>
      <c r="AO35" s="1">
        <f t="shared" si="52"/>
        <v>-2.2812500000000036</v>
      </c>
      <c r="AP35" s="1">
        <f t="shared" si="53"/>
        <v>2.2812500000000036</v>
      </c>
      <c r="AQ35" s="1">
        <f t="shared" si="54"/>
        <v>3.4062499999999925</v>
      </c>
      <c r="AR35" s="1">
        <f t="shared" si="55"/>
        <v>1.2472017908538464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687</v>
      </c>
      <c r="C36">
        <v>694</v>
      </c>
      <c r="D36">
        <v>683.3</v>
      </c>
      <c r="E36">
        <v>687.65</v>
      </c>
      <c r="F36">
        <v>2.1999999999999318</v>
      </c>
      <c r="G36">
        <v>0.32095703552409832</v>
      </c>
      <c r="H36" s="1">
        <f t="shared" si="31"/>
        <v>9.4614264919938462E-2</v>
      </c>
      <c r="I36" s="1">
        <f t="shared" si="32"/>
        <v>9.4614264919938462E-2</v>
      </c>
      <c r="J36" s="1">
        <f t="shared" si="33"/>
        <v>0.9234348869337633</v>
      </c>
      <c r="K36" s="1">
        <f t="shared" si="34"/>
        <v>0.53857350800582904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680</v>
      </c>
      <c r="T36">
        <v>696.8</v>
      </c>
      <c r="U36">
        <v>679</v>
      </c>
      <c r="V36">
        <v>685.45</v>
      </c>
      <c r="W36">
        <v>9.1500000000000909</v>
      </c>
      <c r="X36">
        <v>1.352949874316145</v>
      </c>
      <c r="Y36" s="1">
        <f t="shared" si="42"/>
        <v>0.80147058823530093</v>
      </c>
      <c r="Z36" s="1">
        <f t="shared" si="43"/>
        <v>0.80147058823530093</v>
      </c>
      <c r="AA36" s="1">
        <f t="shared" si="44"/>
        <v>1.6558465241811815</v>
      </c>
      <c r="AB36" s="1">
        <f t="shared" si="45"/>
        <v>0.14705882352941177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671.7</v>
      </c>
      <c r="AJ36">
        <v>687.1</v>
      </c>
      <c r="AK36">
        <v>669.45</v>
      </c>
      <c r="AL36">
        <v>676.3</v>
      </c>
      <c r="AM36">
        <v>4.5999999999999091</v>
      </c>
      <c r="AN36">
        <v>0.68482953699566906</v>
      </c>
      <c r="AO36" s="1">
        <f t="shared" si="52"/>
        <v>0.68482953699566906</v>
      </c>
      <c r="AP36" s="1">
        <f t="shared" si="53"/>
        <v>0.68482953699566906</v>
      </c>
      <c r="AQ36" s="1">
        <f t="shared" si="54"/>
        <v>1.5969244418157724</v>
      </c>
      <c r="AR36" s="1">
        <f t="shared" si="55"/>
        <v>0.33497096918267083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613.75</v>
      </c>
      <c r="C37">
        <v>624.45000000000005</v>
      </c>
      <c r="D37">
        <v>598.5</v>
      </c>
      <c r="E37">
        <v>619.25</v>
      </c>
      <c r="F37">
        <v>3.1000000000000232</v>
      </c>
      <c r="G37">
        <v>0.50312423922746463</v>
      </c>
      <c r="H37" s="1">
        <f t="shared" si="31"/>
        <v>0.89613034623217924</v>
      </c>
      <c r="I37" s="1">
        <f t="shared" si="32"/>
        <v>0.89613034623217924</v>
      </c>
      <c r="J37" s="1">
        <f t="shared" si="33"/>
        <v>0.83972547436415756</v>
      </c>
      <c r="K37" s="1">
        <f t="shared" si="34"/>
        <v>2.4847250509164969</v>
      </c>
      <c r="L37" s="1" t="str">
        <f t="shared" si="35"/>
        <v>NO</v>
      </c>
      <c r="M37" t="str">
        <f t="shared" si="36"/>
        <v>YES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612.9</v>
      </c>
      <c r="T37">
        <v>626.35</v>
      </c>
      <c r="U37">
        <v>610</v>
      </c>
      <c r="V37">
        <v>616.15</v>
      </c>
      <c r="W37">
        <v>8.6999999999999318</v>
      </c>
      <c r="X37">
        <v>1.43221664334512</v>
      </c>
      <c r="Y37" s="1">
        <f t="shared" si="42"/>
        <v>0.53026594876815147</v>
      </c>
      <c r="Z37" s="1">
        <f t="shared" si="43"/>
        <v>0.53026594876815147</v>
      </c>
      <c r="AA37" s="1">
        <f t="shared" si="44"/>
        <v>1.6554410452000397</v>
      </c>
      <c r="AB37" s="1">
        <f t="shared" si="45"/>
        <v>0.47316038505465446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610.95000000000005</v>
      </c>
      <c r="AJ37">
        <v>626.54999999999995</v>
      </c>
      <c r="AK37">
        <v>604.04999999999995</v>
      </c>
      <c r="AL37">
        <v>607.45000000000005</v>
      </c>
      <c r="AM37">
        <v>-6.1999999999999318</v>
      </c>
      <c r="AN37">
        <v>-1.0103479181944</v>
      </c>
      <c r="AO37" s="1">
        <f t="shared" si="52"/>
        <v>-0.57287830428021924</v>
      </c>
      <c r="AP37" s="1">
        <f t="shared" si="53"/>
        <v>0.57287830428021924</v>
      </c>
      <c r="AQ37" s="1">
        <f t="shared" si="54"/>
        <v>2.5534004419346767</v>
      </c>
      <c r="AR37" s="1">
        <f t="shared" si="55"/>
        <v>0.55971684912339958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562</v>
      </c>
      <c r="C38">
        <v>565.9</v>
      </c>
      <c r="D38">
        <v>550.29999999999995</v>
      </c>
      <c r="E38">
        <v>553.70000000000005</v>
      </c>
      <c r="F38">
        <v>-8.6999999999999318</v>
      </c>
      <c r="G38">
        <v>-1.546941678520614</v>
      </c>
      <c r="H38" s="1">
        <f t="shared" si="31"/>
        <v>-1.4768683274021273</v>
      </c>
      <c r="I38" s="1">
        <f t="shared" si="32"/>
        <v>1.4768683274021273</v>
      </c>
      <c r="J38" s="1">
        <f t="shared" si="33"/>
        <v>0.69395017793593905</v>
      </c>
      <c r="K38" s="1">
        <f t="shared" si="34"/>
        <v>0.61405093010657219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550.04999999999995</v>
      </c>
      <c r="T38">
        <v>573.9</v>
      </c>
      <c r="U38">
        <v>545</v>
      </c>
      <c r="V38">
        <v>562.4</v>
      </c>
      <c r="W38">
        <v>12.350000000000019</v>
      </c>
      <c r="X38">
        <v>2.245250431778933</v>
      </c>
      <c r="Y38" s="1">
        <f t="shared" si="42"/>
        <v>2.2452504317789335</v>
      </c>
      <c r="Z38" s="1">
        <f t="shared" si="43"/>
        <v>2.2452504317789335</v>
      </c>
      <c r="AA38" s="1">
        <f t="shared" si="44"/>
        <v>2.0448079658605978</v>
      </c>
      <c r="AB38" s="1">
        <f t="shared" si="45"/>
        <v>0.91809835469501955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557.6</v>
      </c>
      <c r="AJ38">
        <v>560.70000000000005</v>
      </c>
      <c r="AK38">
        <v>548</v>
      </c>
      <c r="AL38">
        <v>550.04999999999995</v>
      </c>
      <c r="AM38">
        <v>-9.5500000000000682</v>
      </c>
      <c r="AN38">
        <v>-1.7065761258041581</v>
      </c>
      <c r="AO38" s="1">
        <f t="shared" si="52"/>
        <v>-1.3540172166427669</v>
      </c>
      <c r="AP38" s="1">
        <f t="shared" si="53"/>
        <v>1.3540172166427669</v>
      </c>
      <c r="AQ38" s="1">
        <f t="shared" si="54"/>
        <v>0.5559540889526583</v>
      </c>
      <c r="AR38" s="1">
        <f t="shared" si="55"/>
        <v>0.37269339150985453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2474</v>
      </c>
      <c r="C39">
        <v>2499</v>
      </c>
      <c r="D39">
        <v>2450</v>
      </c>
      <c r="E39">
        <v>2482.8000000000002</v>
      </c>
      <c r="F39">
        <v>-5.2999999999997272</v>
      </c>
      <c r="G39">
        <v>-0.21301394638478069</v>
      </c>
      <c r="H39" s="1">
        <f t="shared" si="31"/>
        <v>0.35569927243331373</v>
      </c>
      <c r="I39" s="1">
        <f t="shared" si="32"/>
        <v>0.35569927243331373</v>
      </c>
      <c r="J39" s="1">
        <f t="shared" si="33"/>
        <v>0.65248912518123958</v>
      </c>
      <c r="K39" s="1">
        <f t="shared" si="34"/>
        <v>0.97008892481810838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2470</v>
      </c>
      <c r="T39">
        <v>2503.3000000000002</v>
      </c>
      <c r="U39">
        <v>2450</v>
      </c>
      <c r="V39">
        <v>2488.1</v>
      </c>
      <c r="W39">
        <v>39.699999999999818</v>
      </c>
      <c r="X39">
        <v>1.621467080542387</v>
      </c>
      <c r="Y39" s="1">
        <f t="shared" si="42"/>
        <v>0.73279352226720285</v>
      </c>
      <c r="Z39" s="1">
        <f t="shared" si="43"/>
        <v>0.73279352226720285</v>
      </c>
      <c r="AA39" s="1">
        <f t="shared" si="44"/>
        <v>0.61090792170733788</v>
      </c>
      <c r="AB39" s="1">
        <f t="shared" si="45"/>
        <v>0.80971659919028338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2440</v>
      </c>
      <c r="AJ39">
        <v>2468.8000000000002</v>
      </c>
      <c r="AK39">
        <v>2424.85</v>
      </c>
      <c r="AL39">
        <v>2448.4</v>
      </c>
      <c r="AM39">
        <v>1.0999999999999091</v>
      </c>
      <c r="AN39">
        <v>4.4947493155718922E-2</v>
      </c>
      <c r="AO39" s="1">
        <f t="shared" si="52"/>
        <v>0.34426229508197093</v>
      </c>
      <c r="AP39" s="1">
        <f t="shared" si="53"/>
        <v>0.34426229508197093</v>
      </c>
      <c r="AQ39" s="1">
        <f t="shared" si="54"/>
        <v>0.8331971900016375</v>
      </c>
      <c r="AR39" s="1">
        <f t="shared" si="55"/>
        <v>0.62090163934426601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1037</v>
      </c>
      <c r="C40">
        <v>1082.5999999999999</v>
      </c>
      <c r="D40">
        <v>1037</v>
      </c>
      <c r="E40">
        <v>1076.05</v>
      </c>
      <c r="F40">
        <v>19.599999999999909</v>
      </c>
      <c r="G40">
        <v>1.8552700080458051</v>
      </c>
      <c r="H40" s="1">
        <f t="shared" si="31"/>
        <v>3.7656702025072279</v>
      </c>
      <c r="I40" s="1">
        <f t="shared" si="32"/>
        <v>3.7656702025072279</v>
      </c>
      <c r="J40" s="1">
        <f t="shared" si="33"/>
        <v>0.60870777380232832</v>
      </c>
      <c r="K40" s="1">
        <f t="shared" si="34"/>
        <v>0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1041</v>
      </c>
      <c r="T40">
        <v>1063</v>
      </c>
      <c r="U40">
        <v>1028</v>
      </c>
      <c r="V40">
        <v>1056.45</v>
      </c>
      <c r="W40">
        <v>27.700000000000049</v>
      </c>
      <c r="X40">
        <v>2.6925880923450829</v>
      </c>
      <c r="Y40" s="1">
        <f t="shared" si="42"/>
        <v>1.4841498559077853</v>
      </c>
      <c r="Z40" s="1">
        <f t="shared" si="43"/>
        <v>1.4841498559077853</v>
      </c>
      <c r="AA40" s="1">
        <f t="shared" si="44"/>
        <v>0.62000094656632632</v>
      </c>
      <c r="AB40" s="1">
        <f t="shared" si="45"/>
        <v>1.2487992315081651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1021.9</v>
      </c>
      <c r="AJ40">
        <v>1049</v>
      </c>
      <c r="AK40">
        <v>1007</v>
      </c>
      <c r="AL40">
        <v>1028.75</v>
      </c>
      <c r="AM40">
        <v>-3.75</v>
      </c>
      <c r="AN40">
        <v>-0.36319612590799027</v>
      </c>
      <c r="AO40" s="1">
        <f t="shared" si="52"/>
        <v>0.67031999217144755</v>
      </c>
      <c r="AP40" s="1">
        <f t="shared" si="53"/>
        <v>0.67031999217144755</v>
      </c>
      <c r="AQ40" s="1">
        <f t="shared" si="54"/>
        <v>1.9684082624544348</v>
      </c>
      <c r="AR40" s="1">
        <f t="shared" si="55"/>
        <v>1.4580683041393461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543.5</v>
      </c>
      <c r="C41">
        <v>544.6</v>
      </c>
      <c r="D41">
        <v>532.65</v>
      </c>
      <c r="E41">
        <v>537.20000000000005</v>
      </c>
      <c r="F41">
        <v>-4.6999999999999318</v>
      </c>
      <c r="G41">
        <v>-0.86731869348587032</v>
      </c>
      <c r="H41" s="1">
        <f t="shared" si="31"/>
        <v>-1.1591536338546375</v>
      </c>
      <c r="I41" s="1">
        <f t="shared" si="32"/>
        <v>1.1591536338546375</v>
      </c>
      <c r="J41" s="1">
        <f t="shared" si="33"/>
        <v>0.20239190432383122</v>
      </c>
      <c r="K41" s="1">
        <f t="shared" si="34"/>
        <v>0.846984363365612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541.4</v>
      </c>
      <c r="T41">
        <v>547.45000000000005</v>
      </c>
      <c r="U41">
        <v>535</v>
      </c>
      <c r="V41">
        <v>541.9</v>
      </c>
      <c r="W41">
        <v>3.5</v>
      </c>
      <c r="X41">
        <v>0.65007429420505203</v>
      </c>
      <c r="Y41" s="1">
        <f t="shared" si="42"/>
        <v>9.2353158478019948E-2</v>
      </c>
      <c r="Z41" s="1">
        <f t="shared" si="43"/>
        <v>9.2353158478019948E-2</v>
      </c>
      <c r="AA41" s="1">
        <f t="shared" si="44"/>
        <v>1.0241742018822786</v>
      </c>
      <c r="AB41" s="1">
        <f t="shared" si="45"/>
        <v>1.1821204285186511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520</v>
      </c>
      <c r="AJ41">
        <v>539.75</v>
      </c>
      <c r="AK41">
        <v>519</v>
      </c>
      <c r="AL41">
        <v>538.4</v>
      </c>
      <c r="AM41">
        <v>11.149999999999981</v>
      </c>
      <c r="AN41">
        <v>2.1147463252726371</v>
      </c>
      <c r="AO41" s="1">
        <f t="shared" si="52"/>
        <v>3.5384615384615339</v>
      </c>
      <c r="AP41" s="1">
        <f t="shared" si="53"/>
        <v>3.5384615384615339</v>
      </c>
      <c r="AQ41" s="1">
        <f t="shared" si="54"/>
        <v>0.25074294205052428</v>
      </c>
      <c r="AR41" s="1">
        <f t="shared" si="55"/>
        <v>0.19230769230769232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580.1</v>
      </c>
      <c r="C42">
        <v>584.79999999999995</v>
      </c>
      <c r="D42">
        <v>570.54999999999995</v>
      </c>
      <c r="E42">
        <v>578.20000000000005</v>
      </c>
      <c r="F42">
        <v>-7.25</v>
      </c>
      <c r="G42">
        <v>-1.2383636518917069</v>
      </c>
      <c r="H42" s="1">
        <f t="shared" si="31"/>
        <v>-0.32752973625236631</v>
      </c>
      <c r="I42" s="1">
        <f t="shared" si="32"/>
        <v>0.32752973625236631</v>
      </c>
      <c r="J42" s="1">
        <f t="shared" si="33"/>
        <v>0.81020513704532526</v>
      </c>
      <c r="K42" s="1">
        <f t="shared" si="34"/>
        <v>1.3230716015219803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581.15</v>
      </c>
      <c r="T42">
        <v>593.4</v>
      </c>
      <c r="U42">
        <v>580.04999999999995</v>
      </c>
      <c r="V42">
        <v>585.45000000000005</v>
      </c>
      <c r="W42">
        <v>6.0500000000000682</v>
      </c>
      <c r="X42">
        <v>1.044183638246474</v>
      </c>
      <c r="Y42" s="1">
        <f t="shared" si="42"/>
        <v>0.73991224296654368</v>
      </c>
      <c r="Z42" s="1">
        <f t="shared" si="43"/>
        <v>0.73991224296654368</v>
      </c>
      <c r="AA42" s="1">
        <f t="shared" si="44"/>
        <v>1.3579297975915845</v>
      </c>
      <c r="AB42" s="1">
        <f t="shared" si="45"/>
        <v>0.18927987610772137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578.9</v>
      </c>
      <c r="AJ42">
        <v>589.9</v>
      </c>
      <c r="AK42">
        <v>575.4</v>
      </c>
      <c r="AL42">
        <v>579.4</v>
      </c>
      <c r="AM42">
        <v>-2.700000000000045</v>
      </c>
      <c r="AN42">
        <v>-0.46383782855180311</v>
      </c>
      <c r="AO42" s="1">
        <f t="shared" si="52"/>
        <v>8.6370703057522882E-2</v>
      </c>
      <c r="AP42" s="1">
        <f t="shared" si="53"/>
        <v>8.6370703057522882E-2</v>
      </c>
      <c r="AQ42" s="1">
        <f t="shared" si="54"/>
        <v>1.8122195374525374</v>
      </c>
      <c r="AR42" s="1">
        <f t="shared" si="55"/>
        <v>0.60459492140266025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YES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2530</v>
      </c>
      <c r="C43">
        <v>2530</v>
      </c>
      <c r="D43">
        <v>2468</v>
      </c>
      <c r="E43">
        <v>2504.0500000000002</v>
      </c>
      <c r="F43">
        <v>-36.399999999999643</v>
      </c>
      <c r="G43">
        <v>-1.4328170206065709</v>
      </c>
      <c r="H43" s="1">
        <f t="shared" si="31"/>
        <v>-1.0256916996047358</v>
      </c>
      <c r="I43" s="1">
        <f t="shared" si="32"/>
        <v>1.0256916996047358</v>
      </c>
      <c r="J43" s="1">
        <f t="shared" si="33"/>
        <v>0</v>
      </c>
      <c r="K43" s="1">
        <f t="shared" si="34"/>
        <v>1.4396677382640193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2580</v>
      </c>
      <c r="T43">
        <v>2590.65</v>
      </c>
      <c r="U43">
        <v>2530.8000000000002</v>
      </c>
      <c r="V43">
        <v>2540.4499999999998</v>
      </c>
      <c r="W43">
        <v>-19.25</v>
      </c>
      <c r="X43">
        <v>-0.75204125483455098</v>
      </c>
      <c r="Y43" s="1">
        <f t="shared" si="42"/>
        <v>-1.5329457364341155</v>
      </c>
      <c r="Z43" s="1">
        <f t="shared" si="43"/>
        <v>1.5329457364341155</v>
      </c>
      <c r="AA43" s="1">
        <f t="shared" si="44"/>
        <v>0.41279069767442217</v>
      </c>
      <c r="AB43" s="1">
        <f t="shared" si="45"/>
        <v>0.37985396288057777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2472.9499999999998</v>
      </c>
      <c r="AJ43">
        <v>2585</v>
      </c>
      <c r="AK43">
        <v>2454.15</v>
      </c>
      <c r="AL43">
        <v>2559.6999999999998</v>
      </c>
      <c r="AM43">
        <v>65.899999999999636</v>
      </c>
      <c r="AN43">
        <v>2.6425535327612328</v>
      </c>
      <c r="AO43" s="1">
        <f t="shared" si="52"/>
        <v>3.5079560848379465</v>
      </c>
      <c r="AP43" s="1">
        <f t="shared" si="53"/>
        <v>3.5079560848379465</v>
      </c>
      <c r="AQ43" s="1">
        <f t="shared" si="54"/>
        <v>0.98839707778255981</v>
      </c>
      <c r="AR43" s="1">
        <f t="shared" si="55"/>
        <v>0.76022564144037397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149.44999999999999</v>
      </c>
      <c r="C44">
        <v>149.44999999999999</v>
      </c>
      <c r="D44">
        <v>143.30000000000001</v>
      </c>
      <c r="E44">
        <v>145.85</v>
      </c>
      <c r="F44">
        <v>-5.2000000000000171</v>
      </c>
      <c r="G44">
        <v>-3.442568685865619</v>
      </c>
      <c r="H44" s="1">
        <f t="shared" si="31"/>
        <v>-2.4088323854131781</v>
      </c>
      <c r="I44" s="1">
        <f t="shared" si="32"/>
        <v>2.4088323854131781</v>
      </c>
      <c r="J44" s="1">
        <f t="shared" si="33"/>
        <v>0</v>
      </c>
      <c r="K44" s="1">
        <f t="shared" si="34"/>
        <v>1.7483716146725972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149</v>
      </c>
      <c r="T44">
        <v>152</v>
      </c>
      <c r="U44">
        <v>148.19999999999999</v>
      </c>
      <c r="V44">
        <v>151.05000000000001</v>
      </c>
      <c r="W44">
        <v>4.4500000000000171</v>
      </c>
      <c r="X44">
        <v>3.0354706684856869</v>
      </c>
      <c r="Y44" s="1">
        <f t="shared" si="42"/>
        <v>1.3758389261745043</v>
      </c>
      <c r="Z44" s="1">
        <f t="shared" si="43"/>
        <v>1.3758389261745043</v>
      </c>
      <c r="AA44" s="1">
        <f t="shared" si="44"/>
        <v>0.62893081761005531</v>
      </c>
      <c r="AB44" s="1">
        <f t="shared" si="45"/>
        <v>0.5369127516778599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149</v>
      </c>
      <c r="AJ44">
        <v>152.30000000000001</v>
      </c>
      <c r="AK44">
        <v>144.6</v>
      </c>
      <c r="AL44">
        <v>146.6</v>
      </c>
      <c r="AM44">
        <v>-4.8000000000000114</v>
      </c>
      <c r="AN44">
        <v>-3.1704095112285411</v>
      </c>
      <c r="AO44" s="1">
        <f t="shared" si="52"/>
        <v>-1.6107382550335607</v>
      </c>
      <c r="AP44" s="1">
        <f t="shared" si="53"/>
        <v>1.6107382550335607</v>
      </c>
      <c r="AQ44" s="1">
        <f t="shared" si="54"/>
        <v>2.2147651006711486</v>
      </c>
      <c r="AR44" s="1">
        <f t="shared" si="55"/>
        <v>1.3642564802182811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227.7</v>
      </c>
      <c r="C45">
        <v>230.95</v>
      </c>
      <c r="D45">
        <v>220.5</v>
      </c>
      <c r="E45">
        <v>225.2</v>
      </c>
      <c r="F45">
        <v>-6.0500000000000114</v>
      </c>
      <c r="G45">
        <v>-2.616216216216221</v>
      </c>
      <c r="H45" s="1">
        <f t="shared" si="31"/>
        <v>-1.0979358805445762</v>
      </c>
      <c r="I45" s="1">
        <f t="shared" si="32"/>
        <v>1.0979358805445762</v>
      </c>
      <c r="J45" s="1">
        <f t="shared" si="33"/>
        <v>1.4273166447079493</v>
      </c>
      <c r="K45" s="1">
        <f t="shared" si="34"/>
        <v>2.0870337477797465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226.95</v>
      </c>
      <c r="T45">
        <v>235.85</v>
      </c>
      <c r="U45">
        <v>224.55</v>
      </c>
      <c r="V45">
        <v>231.25</v>
      </c>
      <c r="W45">
        <v>9.4000000000000057</v>
      </c>
      <c r="X45">
        <v>4.2370971377056597</v>
      </c>
      <c r="Y45" s="1">
        <f t="shared" si="42"/>
        <v>1.8946904604538497</v>
      </c>
      <c r="Z45" s="1">
        <f t="shared" si="43"/>
        <v>1.8946904604538497</v>
      </c>
      <c r="AA45" s="1">
        <f t="shared" si="44"/>
        <v>1.9891891891891869</v>
      </c>
      <c r="AB45" s="1">
        <f t="shared" si="45"/>
        <v>1.0575016523463219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228.45</v>
      </c>
      <c r="AJ45">
        <v>231.9</v>
      </c>
      <c r="AK45">
        <v>220.85</v>
      </c>
      <c r="AL45">
        <v>221.85</v>
      </c>
      <c r="AM45">
        <v>-6.5500000000000114</v>
      </c>
      <c r="AN45">
        <v>-2.8677758318739102</v>
      </c>
      <c r="AO45" s="1">
        <f t="shared" si="52"/>
        <v>-2.8890347997373578</v>
      </c>
      <c r="AP45" s="1">
        <f t="shared" si="53"/>
        <v>2.8890347997373578</v>
      </c>
      <c r="AQ45" s="1">
        <f t="shared" si="54"/>
        <v>1.5101772816809005</v>
      </c>
      <c r="AR45" s="1">
        <f t="shared" si="55"/>
        <v>0.45075501464953799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2151.35</v>
      </c>
      <c r="C46">
        <v>2195.9</v>
      </c>
      <c r="D46">
        <v>2140</v>
      </c>
      <c r="E46">
        <v>2182.9499999999998</v>
      </c>
      <c r="F46">
        <v>28.75</v>
      </c>
      <c r="G46">
        <v>1.3346021725002319</v>
      </c>
      <c r="H46" s="1">
        <f t="shared" si="31"/>
        <v>1.4688451437469454</v>
      </c>
      <c r="I46" s="1">
        <f t="shared" si="32"/>
        <v>1.4688451437469454</v>
      </c>
      <c r="J46" s="1">
        <f t="shared" si="33"/>
        <v>0.59323392656727247</v>
      </c>
      <c r="K46" s="1">
        <f t="shared" si="34"/>
        <v>0.52757570827619449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2179.9499999999998</v>
      </c>
      <c r="T46">
        <v>2179.9499999999998</v>
      </c>
      <c r="U46">
        <v>2138.1</v>
      </c>
      <c r="V46">
        <v>2154.1999999999998</v>
      </c>
      <c r="W46">
        <v>-18.950000000000269</v>
      </c>
      <c r="X46">
        <v>-0.87200607413203279</v>
      </c>
      <c r="Y46" s="1">
        <f t="shared" si="42"/>
        <v>-1.1812197527466226</v>
      </c>
      <c r="Z46" s="1">
        <f t="shared" si="43"/>
        <v>1.1812197527466226</v>
      </c>
      <c r="AA46" s="1">
        <f t="shared" si="44"/>
        <v>0</v>
      </c>
      <c r="AB46" s="1">
        <f t="shared" si="45"/>
        <v>0.74737721660012579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2114.3000000000002</v>
      </c>
      <c r="AJ46">
        <v>2189.9</v>
      </c>
      <c r="AK46">
        <v>2112</v>
      </c>
      <c r="AL46">
        <v>2173.15</v>
      </c>
      <c r="AM46">
        <v>42.849999999999909</v>
      </c>
      <c r="AN46">
        <v>2.0114537858517538</v>
      </c>
      <c r="AO46" s="1">
        <f t="shared" si="52"/>
        <v>2.7834271390058127</v>
      </c>
      <c r="AP46" s="1">
        <f t="shared" si="53"/>
        <v>2.7834271390058127</v>
      </c>
      <c r="AQ46" s="1">
        <f t="shared" si="54"/>
        <v>0.77077054045970139</v>
      </c>
      <c r="AR46" s="1">
        <f t="shared" si="55"/>
        <v>0.10878304876319263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198.5</v>
      </c>
      <c r="C47">
        <v>199</v>
      </c>
      <c r="D47">
        <v>192.8</v>
      </c>
      <c r="E47">
        <v>193.65</v>
      </c>
      <c r="F47">
        <v>-5.2999999999999829</v>
      </c>
      <c r="G47">
        <v>-2.6639859261120802</v>
      </c>
      <c r="H47" s="1">
        <f t="shared" si="31"/>
        <v>-2.4433249370277048</v>
      </c>
      <c r="I47" s="1">
        <f t="shared" si="32"/>
        <v>2.4433249370277048</v>
      </c>
      <c r="J47" s="1">
        <f t="shared" si="33"/>
        <v>0.25188916876574308</v>
      </c>
      <c r="K47" s="1">
        <f t="shared" si="34"/>
        <v>0.43893622514846076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191</v>
      </c>
      <c r="T47">
        <v>204.75</v>
      </c>
      <c r="U47">
        <v>191</v>
      </c>
      <c r="V47">
        <v>198.95</v>
      </c>
      <c r="W47">
        <v>9.2999999999999829</v>
      </c>
      <c r="X47">
        <v>4.9037701028209773</v>
      </c>
      <c r="Y47" s="1">
        <f t="shared" si="42"/>
        <v>4.1623036649214598</v>
      </c>
      <c r="Z47" s="1">
        <f t="shared" si="43"/>
        <v>4.1623036649214598</v>
      </c>
      <c r="AA47" s="1">
        <f t="shared" si="44"/>
        <v>2.9153053531038009</v>
      </c>
      <c r="AB47" s="1">
        <f t="shared" si="45"/>
        <v>0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186.8</v>
      </c>
      <c r="AJ47">
        <v>193.9</v>
      </c>
      <c r="AK47">
        <v>184.05</v>
      </c>
      <c r="AL47">
        <v>189.65</v>
      </c>
      <c r="AM47">
        <v>2.7000000000000171</v>
      </c>
      <c r="AN47">
        <v>1.4442364268521091</v>
      </c>
      <c r="AO47" s="1">
        <f t="shared" si="52"/>
        <v>1.5256959314775129</v>
      </c>
      <c r="AP47" s="1">
        <f t="shared" si="53"/>
        <v>1.5256959314775129</v>
      </c>
      <c r="AQ47" s="1">
        <f t="shared" si="54"/>
        <v>2.2409702082784073</v>
      </c>
      <c r="AR47" s="1">
        <f t="shared" si="55"/>
        <v>1.4721627408993574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YES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1755</v>
      </c>
      <c r="C48">
        <v>1775</v>
      </c>
      <c r="D48">
        <v>1726.25</v>
      </c>
      <c r="E48">
        <v>1741.15</v>
      </c>
      <c r="F48">
        <v>-28.199999999999822</v>
      </c>
      <c r="G48">
        <v>-1.5938056348376419</v>
      </c>
      <c r="H48" s="1">
        <f t="shared" si="31"/>
        <v>-0.78917378917378389</v>
      </c>
      <c r="I48" s="1">
        <f t="shared" si="32"/>
        <v>0.78917378917378389</v>
      </c>
      <c r="J48" s="1">
        <f t="shared" si="33"/>
        <v>1.1396011396011396</v>
      </c>
      <c r="K48" s="1">
        <f t="shared" si="34"/>
        <v>0.85575625305114955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1793.85</v>
      </c>
      <c r="T48">
        <v>1799.9</v>
      </c>
      <c r="U48">
        <v>1752.4</v>
      </c>
      <c r="V48">
        <v>1769.35</v>
      </c>
      <c r="W48">
        <v>-8.4500000000000455</v>
      </c>
      <c r="X48">
        <v>-0.47530655866801919</v>
      </c>
      <c r="Y48" s="1">
        <f t="shared" si="42"/>
        <v>-1.3657775176296791</v>
      </c>
      <c r="Z48" s="1">
        <f t="shared" si="43"/>
        <v>1.3657775176296791</v>
      </c>
      <c r="AA48" s="1">
        <f t="shared" si="44"/>
        <v>0.33726342782284929</v>
      </c>
      <c r="AB48" s="1">
        <f t="shared" si="45"/>
        <v>0.95797891881198283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1782.2</v>
      </c>
      <c r="AJ48">
        <v>1811</v>
      </c>
      <c r="AK48">
        <v>1761.9</v>
      </c>
      <c r="AL48">
        <v>1777.8</v>
      </c>
      <c r="AM48">
        <v>-19.950000000000049</v>
      </c>
      <c r="AN48">
        <v>-1.1097204839382591</v>
      </c>
      <c r="AO48" s="1">
        <f t="shared" si="52"/>
        <v>-0.24688587139491025</v>
      </c>
      <c r="AP48" s="1">
        <f t="shared" si="53"/>
        <v>0.24688587139491025</v>
      </c>
      <c r="AQ48" s="1">
        <f t="shared" si="54"/>
        <v>1.6159802491302857</v>
      </c>
      <c r="AR48" s="1">
        <f t="shared" si="55"/>
        <v>0.89436382045223661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345.25</v>
      </c>
      <c r="C49">
        <v>345.6</v>
      </c>
      <c r="D49">
        <v>338.5</v>
      </c>
      <c r="E49">
        <v>343.1</v>
      </c>
      <c r="F49">
        <v>-6</v>
      </c>
      <c r="G49">
        <v>-1.7187052420509881</v>
      </c>
      <c r="H49" s="1">
        <f t="shared" si="31"/>
        <v>-0.62273714699492455</v>
      </c>
      <c r="I49" s="1">
        <f t="shared" si="32"/>
        <v>0.62273714699492455</v>
      </c>
      <c r="J49" s="1">
        <f t="shared" si="33"/>
        <v>0.1013758146270884</v>
      </c>
      <c r="K49" s="1">
        <f t="shared" si="34"/>
        <v>1.3407169921305808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355.6</v>
      </c>
      <c r="T49">
        <v>358.5</v>
      </c>
      <c r="U49">
        <v>346.1</v>
      </c>
      <c r="V49">
        <v>349.1</v>
      </c>
      <c r="W49">
        <v>-1.899999999999977</v>
      </c>
      <c r="X49">
        <v>-0.5413105413105348</v>
      </c>
      <c r="Y49" s="1">
        <f t="shared" si="42"/>
        <v>-1.8278965129358831</v>
      </c>
      <c r="Z49" s="1">
        <f t="shared" si="43"/>
        <v>1.8278965129358831</v>
      </c>
      <c r="AA49" s="1">
        <f t="shared" si="44"/>
        <v>0.81552305961754135</v>
      </c>
      <c r="AB49" s="1">
        <f t="shared" si="45"/>
        <v>0.85935262102549403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345.9</v>
      </c>
      <c r="AJ49">
        <v>355.6</v>
      </c>
      <c r="AK49">
        <v>338.5</v>
      </c>
      <c r="AL49">
        <v>351</v>
      </c>
      <c r="AM49">
        <v>2.8999999999999768</v>
      </c>
      <c r="AN49">
        <v>0.83309393852340619</v>
      </c>
      <c r="AO49" s="1">
        <f t="shared" si="52"/>
        <v>1.4744145706851759</v>
      </c>
      <c r="AP49" s="1">
        <f t="shared" si="53"/>
        <v>1.4744145706851759</v>
      </c>
      <c r="AQ49" s="1">
        <f t="shared" si="54"/>
        <v>1.3105413105413171</v>
      </c>
      <c r="AR49" s="1">
        <f t="shared" si="55"/>
        <v>2.1393466319745529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1260</v>
      </c>
      <c r="C50">
        <v>1270</v>
      </c>
      <c r="D50">
        <v>1232.7</v>
      </c>
      <c r="E50">
        <v>1239.9000000000001</v>
      </c>
      <c r="F50">
        <v>-22.64999999999986</v>
      </c>
      <c r="G50">
        <v>-1.7939883568967461</v>
      </c>
      <c r="H50" s="1">
        <f t="shared" si="31"/>
        <v>-1.595238095238088</v>
      </c>
      <c r="I50" s="1">
        <f t="shared" si="32"/>
        <v>1.595238095238088</v>
      </c>
      <c r="J50" s="1">
        <f t="shared" si="33"/>
        <v>0.79365079365079361</v>
      </c>
      <c r="K50" s="1">
        <f t="shared" si="34"/>
        <v>0.58069199128962379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1290</v>
      </c>
      <c r="T50">
        <v>1290</v>
      </c>
      <c r="U50">
        <v>1253.25</v>
      </c>
      <c r="V50">
        <v>1262.55</v>
      </c>
      <c r="W50">
        <v>-11.450000000000051</v>
      </c>
      <c r="X50">
        <v>-0.89874411302983093</v>
      </c>
      <c r="Y50" s="1">
        <f t="shared" si="42"/>
        <v>-2.1279069767441894</v>
      </c>
      <c r="Z50" s="1">
        <f t="shared" si="43"/>
        <v>2.1279069767441894</v>
      </c>
      <c r="AA50" s="1">
        <f t="shared" si="44"/>
        <v>0</v>
      </c>
      <c r="AB50" s="1">
        <f t="shared" si="45"/>
        <v>0.73660449091124747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1279</v>
      </c>
      <c r="AJ50">
        <v>1287.95</v>
      </c>
      <c r="AK50">
        <v>1267.2</v>
      </c>
      <c r="AL50">
        <v>1274</v>
      </c>
      <c r="AM50">
        <v>-19.099999999999909</v>
      </c>
      <c r="AN50">
        <v>-1.4770706055216081</v>
      </c>
      <c r="AO50" s="1">
        <f t="shared" si="52"/>
        <v>-0.39093041438623921</v>
      </c>
      <c r="AP50" s="1">
        <f t="shared" si="53"/>
        <v>0.39093041438623921</v>
      </c>
      <c r="AQ50" s="1">
        <f t="shared" si="54"/>
        <v>0.69976544175137179</v>
      </c>
      <c r="AR50" s="1">
        <f t="shared" si="55"/>
        <v>0.53375196232338729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423.35</v>
      </c>
      <c r="C51">
        <v>424.15</v>
      </c>
      <c r="D51">
        <v>408.5</v>
      </c>
      <c r="E51">
        <v>410.35</v>
      </c>
      <c r="F51">
        <v>-13</v>
      </c>
      <c r="G51">
        <v>-3.070745246250147</v>
      </c>
      <c r="H51" s="1">
        <f t="shared" si="31"/>
        <v>-3.0707452462501474</v>
      </c>
      <c r="I51" s="1">
        <f t="shared" si="32"/>
        <v>3.0707452462501474</v>
      </c>
      <c r="J51" s="1">
        <f t="shared" si="33"/>
        <v>0.18896893823076757</v>
      </c>
      <c r="K51" s="1">
        <f t="shared" si="34"/>
        <v>0.45083465334471129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429.5</v>
      </c>
      <c r="T51">
        <v>434.75</v>
      </c>
      <c r="U51">
        <v>420.15</v>
      </c>
      <c r="V51">
        <v>423.35</v>
      </c>
      <c r="W51">
        <v>-4.8999999999999773</v>
      </c>
      <c r="X51">
        <v>-1.144191476941034</v>
      </c>
      <c r="Y51" s="1">
        <f t="shared" si="42"/>
        <v>-1.4318975552968516</v>
      </c>
      <c r="Z51" s="1">
        <f t="shared" si="43"/>
        <v>1.4318975552968516</v>
      </c>
      <c r="AA51" s="1">
        <f t="shared" si="44"/>
        <v>1.2223515715948778</v>
      </c>
      <c r="AB51" s="1">
        <f t="shared" si="45"/>
        <v>0.75587575292312392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431.9</v>
      </c>
      <c r="AJ51">
        <v>433.5</v>
      </c>
      <c r="AK51">
        <v>423</v>
      </c>
      <c r="AL51">
        <v>428.25</v>
      </c>
      <c r="AM51">
        <v>-2.3999999999999768</v>
      </c>
      <c r="AN51">
        <v>-0.55729710902124174</v>
      </c>
      <c r="AO51" s="1">
        <f t="shared" si="52"/>
        <v>-0.84510303310951085</v>
      </c>
      <c r="AP51" s="1">
        <f t="shared" si="53"/>
        <v>0.84510303310951085</v>
      </c>
      <c r="AQ51" s="1">
        <f t="shared" si="54"/>
        <v>0.37045612410280687</v>
      </c>
      <c r="AR51" s="1">
        <f t="shared" si="55"/>
        <v>1.2259194395796849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  <row r="52" spans="1:50" x14ac:dyDescent="0.25">
      <c r="A52" t="s">
        <v>100</v>
      </c>
      <c r="B52">
        <v>202.5</v>
      </c>
      <c r="C52">
        <v>203</v>
      </c>
      <c r="D52">
        <v>196.2</v>
      </c>
      <c r="E52">
        <v>197.25</v>
      </c>
      <c r="F52">
        <v>2.0500000000000109</v>
      </c>
      <c r="G52">
        <v>1.050204918032793</v>
      </c>
      <c r="H52" s="1">
        <f t="shared" si="31"/>
        <v>-2.5925925925925926</v>
      </c>
      <c r="I52" s="1">
        <f t="shared" si="32"/>
        <v>2.5925925925925926</v>
      </c>
      <c r="J52" s="1">
        <f t="shared" si="33"/>
        <v>0.24691358024691357</v>
      </c>
      <c r="K52" s="1">
        <f t="shared" si="34"/>
        <v>0.53231939163498676</v>
      </c>
      <c r="L52" s="1" t="str">
        <f t="shared" si="35"/>
        <v>NO</v>
      </c>
      <c r="M52" t="str">
        <f t="shared" si="36"/>
        <v>NO</v>
      </c>
      <c r="N52" t="str">
        <f t="shared" si="37"/>
        <v>NO</v>
      </c>
      <c r="O52" s="1" t="str">
        <f t="shared" si="38"/>
        <v>NO</v>
      </c>
      <c r="P52" s="1" t="str">
        <f t="shared" si="39"/>
        <v>NO</v>
      </c>
      <c r="Q52" s="1" t="str">
        <f t="shared" si="40"/>
        <v>NO</v>
      </c>
      <c r="R52" s="1" t="str">
        <f t="shared" si="41"/>
        <v>NO</v>
      </c>
      <c r="S52">
        <v>206</v>
      </c>
      <c r="T52">
        <v>209.4</v>
      </c>
      <c r="U52">
        <v>193.3</v>
      </c>
      <c r="V52">
        <v>195.2</v>
      </c>
      <c r="W52">
        <v>-6.9000000000000057</v>
      </c>
      <c r="X52">
        <v>-3.4141514101929769</v>
      </c>
      <c r="Y52" s="1">
        <f t="shared" si="42"/>
        <v>-5.2427184466019474</v>
      </c>
      <c r="Z52" s="1">
        <f t="shared" si="43"/>
        <v>5.2427184466019474</v>
      </c>
      <c r="AA52" s="1">
        <f t="shared" si="44"/>
        <v>1.6504854368932065</v>
      </c>
      <c r="AB52" s="1">
        <f t="shared" si="45"/>
        <v>0.97336065573769337</v>
      </c>
      <c r="AC52" s="1" t="str">
        <f t="shared" si="46"/>
        <v>NO</v>
      </c>
      <c r="AD52" s="1" t="str">
        <f t="shared" si="47"/>
        <v>NO</v>
      </c>
      <c r="AE52" s="1" t="str">
        <f t="shared" si="48"/>
        <v>NO</v>
      </c>
      <c r="AF52" s="1" t="str">
        <f t="shared" si="49"/>
        <v>NO</v>
      </c>
      <c r="AG52" s="1" t="str">
        <f t="shared" si="50"/>
        <v>NO</v>
      </c>
      <c r="AH52" s="1" t="str">
        <f t="shared" si="51"/>
        <v>NO</v>
      </c>
      <c r="AI52">
        <v>192.25</v>
      </c>
      <c r="AJ52">
        <v>203.5</v>
      </c>
      <c r="AK52">
        <v>191.65</v>
      </c>
      <c r="AL52">
        <v>202.1</v>
      </c>
      <c r="AM52">
        <v>10.25</v>
      </c>
      <c r="AN52">
        <v>5.3427156632786037</v>
      </c>
      <c r="AO52" s="1">
        <f t="shared" si="52"/>
        <v>5.1235370611183324</v>
      </c>
      <c r="AP52" s="1">
        <f t="shared" si="53"/>
        <v>5.1235370611183324</v>
      </c>
      <c r="AQ52" s="1">
        <f t="shared" si="54"/>
        <v>0.69272637308263518</v>
      </c>
      <c r="AR52" s="1">
        <f t="shared" si="55"/>
        <v>0.31209362808842356</v>
      </c>
      <c r="AS52" t="str">
        <f t="shared" si="56"/>
        <v>NO</v>
      </c>
      <c r="AT52" t="str">
        <f t="shared" si="57"/>
        <v>NO</v>
      </c>
      <c r="AU52" t="str">
        <f t="shared" si="58"/>
        <v>NO</v>
      </c>
      <c r="AV52" t="str">
        <f t="shared" si="59"/>
        <v>NO</v>
      </c>
      <c r="AW52" t="str">
        <f t="shared" si="60"/>
        <v>NO</v>
      </c>
      <c r="AX52" t="str">
        <f t="shared" si="61"/>
        <v>NO</v>
      </c>
    </row>
    <row r="53" spans="1:50" x14ac:dyDescent="0.25">
      <c r="A53" t="s">
        <v>101</v>
      </c>
      <c r="B53">
        <v>89.5</v>
      </c>
      <c r="C53">
        <v>90.7</v>
      </c>
      <c r="D53">
        <v>86.5</v>
      </c>
      <c r="E53">
        <v>87.1</v>
      </c>
      <c r="F53">
        <v>-2.0500000000000109</v>
      </c>
      <c r="G53">
        <v>-2.2994952327537979</v>
      </c>
      <c r="H53" s="1">
        <f t="shared" si="31"/>
        <v>-2.6815642458100619</v>
      </c>
      <c r="I53" s="1">
        <f t="shared" si="32"/>
        <v>2.6815642458100619</v>
      </c>
      <c r="J53" s="1">
        <f t="shared" si="33"/>
        <v>1.340782122905031</v>
      </c>
      <c r="K53" s="1">
        <f t="shared" si="34"/>
        <v>0.68886337543053311</v>
      </c>
      <c r="L53" s="1" t="str">
        <f t="shared" si="35"/>
        <v>NO</v>
      </c>
      <c r="M53" t="str">
        <f t="shared" si="36"/>
        <v>NO</v>
      </c>
      <c r="N53" t="str">
        <f t="shared" si="37"/>
        <v>NO</v>
      </c>
      <c r="O53" s="1" t="str">
        <f t="shared" si="38"/>
        <v>NO</v>
      </c>
      <c r="P53" s="1" t="str">
        <f t="shared" si="39"/>
        <v>NO</v>
      </c>
      <c r="Q53" s="1" t="str">
        <f t="shared" si="40"/>
        <v>NO</v>
      </c>
      <c r="R53" s="1" t="str">
        <f t="shared" si="41"/>
        <v>NO</v>
      </c>
      <c r="S53">
        <v>85.9</v>
      </c>
      <c r="T53">
        <v>89.95</v>
      </c>
      <c r="U53">
        <v>85.75</v>
      </c>
      <c r="V53">
        <v>89.15</v>
      </c>
      <c r="W53">
        <v>4.1000000000000094</v>
      </c>
      <c r="X53">
        <v>4.820693709582609</v>
      </c>
      <c r="Y53" s="1">
        <f t="shared" si="42"/>
        <v>3.7834691501746209</v>
      </c>
      <c r="Z53" s="1">
        <f t="shared" si="43"/>
        <v>3.7834691501746209</v>
      </c>
      <c r="AA53" s="1">
        <f t="shared" si="44"/>
        <v>0.89736399326976679</v>
      </c>
      <c r="AB53" s="1">
        <f t="shared" si="45"/>
        <v>0.17462165308498914</v>
      </c>
      <c r="AC53" s="1" t="str">
        <f t="shared" si="46"/>
        <v>NO</v>
      </c>
      <c r="AD53" s="1" t="str">
        <f t="shared" si="47"/>
        <v>NO</v>
      </c>
      <c r="AE53" s="1" t="str">
        <f t="shared" si="48"/>
        <v>NO</v>
      </c>
      <c r="AF53" s="1" t="str">
        <f t="shared" si="49"/>
        <v>NO</v>
      </c>
      <c r="AG53" s="1" t="str">
        <f t="shared" si="50"/>
        <v>NO</v>
      </c>
      <c r="AH53" s="1" t="str">
        <f t="shared" si="51"/>
        <v>NO</v>
      </c>
      <c r="AI53">
        <v>85.2</v>
      </c>
      <c r="AJ53">
        <v>88.1</v>
      </c>
      <c r="AK53">
        <v>84.7</v>
      </c>
      <c r="AL53">
        <v>85.05</v>
      </c>
      <c r="AM53">
        <v>-2.0499999999999972</v>
      </c>
      <c r="AN53">
        <v>-2.353616532721007</v>
      </c>
      <c r="AO53" s="1">
        <f t="shared" si="52"/>
        <v>-0.17605633802817566</v>
      </c>
      <c r="AP53" s="1">
        <f t="shared" si="53"/>
        <v>0.17605633802817566</v>
      </c>
      <c r="AQ53" s="1">
        <f t="shared" si="54"/>
        <v>3.4037558685445912</v>
      </c>
      <c r="AR53" s="1">
        <f t="shared" si="55"/>
        <v>0.41152263374484932</v>
      </c>
      <c r="AS53" t="str">
        <f t="shared" si="56"/>
        <v>NO</v>
      </c>
      <c r="AT53" t="str">
        <f t="shared" si="57"/>
        <v>NO</v>
      </c>
      <c r="AU53" t="str">
        <f t="shared" si="58"/>
        <v>NO</v>
      </c>
      <c r="AV53" t="str">
        <f t="shared" si="59"/>
        <v>NO</v>
      </c>
      <c r="AW53" t="str">
        <f t="shared" si="60"/>
        <v>NO</v>
      </c>
      <c r="AX53" t="str">
        <f t="shared" si="61"/>
        <v>NO</v>
      </c>
    </row>
    <row r="54" spans="1:50" x14ac:dyDescent="0.25">
      <c r="A54" t="s">
        <v>102</v>
      </c>
      <c r="B54">
        <v>441.65</v>
      </c>
      <c r="C54">
        <v>448</v>
      </c>
      <c r="D54">
        <v>437</v>
      </c>
      <c r="E54">
        <v>444.45</v>
      </c>
      <c r="F54">
        <v>2.3499999999999659</v>
      </c>
      <c r="G54">
        <v>0.53155394707079073</v>
      </c>
      <c r="H54" s="1">
        <f t="shared" si="31"/>
        <v>0.6339861881580463</v>
      </c>
      <c r="I54" s="1">
        <f t="shared" si="32"/>
        <v>0.6339861881580463</v>
      </c>
      <c r="J54" s="1">
        <f t="shared" si="33"/>
        <v>0.79874001574980569</v>
      </c>
      <c r="K54" s="1">
        <f t="shared" si="34"/>
        <v>1.0528699196196032</v>
      </c>
      <c r="L54" s="1" t="str">
        <f t="shared" si="35"/>
        <v>NO</v>
      </c>
      <c r="M54" t="str">
        <f t="shared" si="36"/>
        <v>NO</v>
      </c>
      <c r="N54" t="str">
        <f t="shared" si="37"/>
        <v>NO</v>
      </c>
      <c r="O54" s="1" t="str">
        <f t="shared" si="38"/>
        <v>NO</v>
      </c>
      <c r="P54" s="1" t="str">
        <f t="shared" si="39"/>
        <v>NO</v>
      </c>
      <c r="Q54" s="1" t="str">
        <f t="shared" si="40"/>
        <v>NO</v>
      </c>
      <c r="R54" s="1" t="str">
        <f t="shared" si="41"/>
        <v>NO</v>
      </c>
      <c r="S54">
        <v>448.9</v>
      </c>
      <c r="T54">
        <v>450.8</v>
      </c>
      <c r="U54">
        <v>439.2</v>
      </c>
      <c r="V54">
        <v>442.1</v>
      </c>
      <c r="W54">
        <v>-3.049999999999955</v>
      </c>
      <c r="X54">
        <v>-0.68516230484105467</v>
      </c>
      <c r="Y54" s="1">
        <f t="shared" si="42"/>
        <v>-1.5148139897527189</v>
      </c>
      <c r="Z54" s="1">
        <f t="shared" si="43"/>
        <v>1.5148139897527189</v>
      </c>
      <c r="AA54" s="1">
        <f t="shared" si="44"/>
        <v>0.42325685007797598</v>
      </c>
      <c r="AB54" s="1">
        <f t="shared" si="45"/>
        <v>0.65596019000226957</v>
      </c>
      <c r="AC54" s="1" t="str">
        <f t="shared" si="46"/>
        <v>NO</v>
      </c>
      <c r="AD54" s="1" t="str">
        <f t="shared" si="47"/>
        <v>NO</v>
      </c>
      <c r="AE54" s="1" t="str">
        <f t="shared" si="48"/>
        <v>NO</v>
      </c>
      <c r="AF54" s="1" t="str">
        <f t="shared" si="49"/>
        <v>NO</v>
      </c>
      <c r="AG54" s="1" t="str">
        <f t="shared" si="50"/>
        <v>NO</v>
      </c>
      <c r="AH54" s="1" t="str">
        <f t="shared" si="51"/>
        <v>NO</v>
      </c>
      <c r="AI54">
        <v>443.75</v>
      </c>
      <c r="AJ54">
        <v>447.55</v>
      </c>
      <c r="AK54">
        <v>428.65</v>
      </c>
      <c r="AL54">
        <v>445.15</v>
      </c>
      <c r="AM54">
        <v>1.5999999999999659</v>
      </c>
      <c r="AN54">
        <v>0.36072596099649779</v>
      </c>
      <c r="AO54" s="1">
        <f t="shared" si="52"/>
        <v>0.31549295774647373</v>
      </c>
      <c r="AP54" s="1">
        <f t="shared" si="53"/>
        <v>0.31549295774647373</v>
      </c>
      <c r="AQ54" s="1">
        <f t="shared" si="54"/>
        <v>0.53914410872740293</v>
      </c>
      <c r="AR54" s="1">
        <f t="shared" si="55"/>
        <v>3.4028169014084555</v>
      </c>
      <c r="AS54" t="str">
        <f t="shared" si="56"/>
        <v>NO</v>
      </c>
      <c r="AT54" t="str">
        <f t="shared" si="57"/>
        <v>NO</v>
      </c>
      <c r="AU54" t="str">
        <f t="shared" si="58"/>
        <v>NO</v>
      </c>
      <c r="AV54" t="str">
        <f t="shared" si="59"/>
        <v>NO</v>
      </c>
      <c r="AW54" t="str">
        <f t="shared" si="60"/>
        <v>NO</v>
      </c>
      <c r="AX54" t="str">
        <f t="shared" si="61"/>
        <v>NO</v>
      </c>
    </row>
    <row r="55" spans="1:50" x14ac:dyDescent="0.25">
      <c r="A55" t="s">
        <v>103</v>
      </c>
      <c r="B55">
        <v>482</v>
      </c>
      <c r="C55">
        <v>487</v>
      </c>
      <c r="D55">
        <v>472.5</v>
      </c>
      <c r="E55">
        <v>480</v>
      </c>
      <c r="F55">
        <v>-12.55000000000001</v>
      </c>
      <c r="G55">
        <v>-2.547964673637197</v>
      </c>
      <c r="H55" s="1">
        <f t="shared" si="31"/>
        <v>-0.41493775933609961</v>
      </c>
      <c r="I55" s="1">
        <f t="shared" si="32"/>
        <v>0.41493775933609961</v>
      </c>
      <c r="J55" s="1">
        <f t="shared" si="33"/>
        <v>1.0373443983402488</v>
      </c>
      <c r="K55" s="1">
        <f t="shared" si="34"/>
        <v>1.5625</v>
      </c>
      <c r="L55" s="1" t="str">
        <f t="shared" si="35"/>
        <v>NO</v>
      </c>
      <c r="M55" t="str">
        <f t="shared" si="36"/>
        <v>NO</v>
      </c>
      <c r="N55" t="str">
        <f t="shared" si="37"/>
        <v>NO</v>
      </c>
      <c r="O55" s="1" t="str">
        <f t="shared" si="38"/>
        <v>NO</v>
      </c>
      <c r="P55" s="1" t="str">
        <f t="shared" si="39"/>
        <v>NO</v>
      </c>
      <c r="Q55" s="1" t="str">
        <f t="shared" si="40"/>
        <v>NO</v>
      </c>
      <c r="R55" s="1" t="str">
        <f t="shared" si="41"/>
        <v>NO</v>
      </c>
      <c r="S55">
        <v>483</v>
      </c>
      <c r="T55">
        <v>501</v>
      </c>
      <c r="U55">
        <v>481.05</v>
      </c>
      <c r="V55">
        <v>492.55</v>
      </c>
      <c r="W55">
        <v>17.400000000000031</v>
      </c>
      <c r="X55">
        <v>3.6620014732189912</v>
      </c>
      <c r="Y55" s="1">
        <f t="shared" si="42"/>
        <v>1.977225672877849</v>
      </c>
      <c r="Z55" s="1">
        <f t="shared" si="43"/>
        <v>1.977225672877849</v>
      </c>
      <c r="AA55" s="1">
        <f t="shared" si="44"/>
        <v>1.715561871891176</v>
      </c>
      <c r="AB55" s="1">
        <f t="shared" si="45"/>
        <v>0.40372670807453181</v>
      </c>
      <c r="AC55" s="1" t="str">
        <f t="shared" si="46"/>
        <v>NO</v>
      </c>
      <c r="AD55" s="1" t="str">
        <f t="shared" si="47"/>
        <v>NO</v>
      </c>
      <c r="AE55" s="1" t="str">
        <f t="shared" si="48"/>
        <v>NO</v>
      </c>
      <c r="AF55" s="1" t="str">
        <f t="shared" si="49"/>
        <v>NO</v>
      </c>
      <c r="AG55" s="1" t="str">
        <f t="shared" si="50"/>
        <v>NO</v>
      </c>
      <c r="AH55" s="1" t="str">
        <f t="shared" si="51"/>
        <v>NO</v>
      </c>
      <c r="AI55">
        <v>480</v>
      </c>
      <c r="AJ55">
        <v>490.95</v>
      </c>
      <c r="AK55">
        <v>461</v>
      </c>
      <c r="AL55">
        <v>475.15</v>
      </c>
      <c r="AM55">
        <v>-6.5500000000000114</v>
      </c>
      <c r="AN55">
        <v>-1.359767490139093</v>
      </c>
      <c r="AO55" s="1">
        <f t="shared" si="52"/>
        <v>-1.0104166666666714</v>
      </c>
      <c r="AP55" s="1">
        <f t="shared" si="53"/>
        <v>1.0104166666666714</v>
      </c>
      <c r="AQ55" s="1">
        <f t="shared" si="54"/>
        <v>2.2812499999999973</v>
      </c>
      <c r="AR55" s="1">
        <f t="shared" si="55"/>
        <v>2.9780069451752031</v>
      </c>
      <c r="AS55" t="str">
        <f t="shared" si="56"/>
        <v>NO</v>
      </c>
      <c r="AT55" t="str">
        <f t="shared" si="57"/>
        <v>NO</v>
      </c>
      <c r="AU55" t="str">
        <f t="shared" si="58"/>
        <v>NO</v>
      </c>
      <c r="AV55" t="str">
        <f t="shared" si="59"/>
        <v>NO</v>
      </c>
      <c r="AW55" t="str">
        <f t="shared" si="60"/>
        <v>NO</v>
      </c>
      <c r="AX55" t="str">
        <f t="shared" si="61"/>
        <v>NO</v>
      </c>
    </row>
    <row r="56" spans="1:50" x14ac:dyDescent="0.25">
      <c r="A56" t="s">
        <v>104</v>
      </c>
      <c r="B56">
        <v>2736.75</v>
      </c>
      <c r="C56">
        <v>2779.15</v>
      </c>
      <c r="D56">
        <v>2736.75</v>
      </c>
      <c r="E56">
        <v>2764.35</v>
      </c>
      <c r="F56">
        <v>8.0499999999997272</v>
      </c>
      <c r="G56">
        <v>0.2920581939556553</v>
      </c>
      <c r="H56" s="1">
        <f t="shared" si="31"/>
        <v>1.0084954782132056</v>
      </c>
      <c r="I56" s="1">
        <f t="shared" si="32"/>
        <v>1.0084954782132056</v>
      </c>
      <c r="J56" s="1">
        <f t="shared" si="33"/>
        <v>0.53538806591061849</v>
      </c>
      <c r="K56" s="1">
        <f t="shared" si="34"/>
        <v>0</v>
      </c>
      <c r="L56" s="1" t="str">
        <f t="shared" si="35"/>
        <v>NO</v>
      </c>
      <c r="M56" t="str">
        <f t="shared" si="36"/>
        <v>NO</v>
      </c>
      <c r="N56" t="str">
        <f t="shared" si="37"/>
        <v>NO</v>
      </c>
      <c r="O56" s="1" t="str">
        <f t="shared" si="38"/>
        <v>NO</v>
      </c>
      <c r="P56" s="1" t="str">
        <f t="shared" si="39"/>
        <v>NO</v>
      </c>
      <c r="Q56" s="1" t="str">
        <f t="shared" si="40"/>
        <v>NO</v>
      </c>
      <c r="R56" s="1" t="str">
        <f t="shared" si="41"/>
        <v>NO</v>
      </c>
      <c r="S56">
        <v>2738</v>
      </c>
      <c r="T56">
        <v>2812</v>
      </c>
      <c r="U56">
        <v>2735.8</v>
      </c>
      <c r="V56">
        <v>2756.3</v>
      </c>
      <c r="W56">
        <v>8.6500000000000909</v>
      </c>
      <c r="X56">
        <v>0.31481447782650962</v>
      </c>
      <c r="Y56" s="1">
        <f t="shared" si="42"/>
        <v>0.66837107377648586</v>
      </c>
      <c r="Z56" s="1">
        <f t="shared" si="43"/>
        <v>0.66837107377648586</v>
      </c>
      <c r="AA56" s="1">
        <f t="shared" si="44"/>
        <v>2.0208250190472667</v>
      </c>
      <c r="AB56" s="1">
        <f t="shared" si="45"/>
        <v>8.0350620891154786E-2</v>
      </c>
      <c r="AC56" s="1" t="str">
        <f t="shared" si="46"/>
        <v>NO</v>
      </c>
      <c r="AD56" s="1" t="str">
        <f t="shared" si="47"/>
        <v>NO</v>
      </c>
      <c r="AE56" s="1" t="str">
        <f t="shared" si="48"/>
        <v>NO</v>
      </c>
      <c r="AF56" s="1" t="str">
        <f t="shared" si="49"/>
        <v>NO</v>
      </c>
      <c r="AG56" s="1" t="str">
        <f t="shared" si="50"/>
        <v>NO</v>
      </c>
      <c r="AH56" s="1" t="str">
        <f t="shared" si="51"/>
        <v>NO</v>
      </c>
      <c r="AI56">
        <v>2712.05</v>
      </c>
      <c r="AJ56">
        <v>2818</v>
      </c>
      <c r="AK56">
        <v>2660</v>
      </c>
      <c r="AL56">
        <v>2747.65</v>
      </c>
      <c r="AM56">
        <v>35.599999999999909</v>
      </c>
      <c r="AN56">
        <v>1.3126601648199669</v>
      </c>
      <c r="AO56" s="1">
        <f t="shared" si="52"/>
        <v>1.3126601648199667</v>
      </c>
      <c r="AP56" s="1">
        <f t="shared" si="53"/>
        <v>1.3126601648199667</v>
      </c>
      <c r="AQ56" s="1">
        <f t="shared" si="54"/>
        <v>2.5603697705311781</v>
      </c>
      <c r="AR56" s="1">
        <f t="shared" si="55"/>
        <v>1.9192124039011147</v>
      </c>
      <c r="AS56" t="str">
        <f t="shared" si="56"/>
        <v>NO</v>
      </c>
      <c r="AT56" t="str">
        <f t="shared" si="57"/>
        <v>NO</v>
      </c>
      <c r="AU56" t="str">
        <f t="shared" si="58"/>
        <v>NO</v>
      </c>
      <c r="AV56" t="str">
        <f t="shared" si="59"/>
        <v>NO</v>
      </c>
      <c r="AW56" t="str">
        <f t="shared" si="60"/>
        <v>NO</v>
      </c>
      <c r="AX56" t="str">
        <f t="shared" si="61"/>
        <v>NO</v>
      </c>
    </row>
    <row r="57" spans="1:50" x14ac:dyDescent="0.25">
      <c r="A57" t="s">
        <v>105</v>
      </c>
      <c r="B57">
        <v>735.4</v>
      </c>
      <c r="C57">
        <v>744.7</v>
      </c>
      <c r="D57">
        <v>730.1</v>
      </c>
      <c r="E57">
        <v>731.75</v>
      </c>
      <c r="F57">
        <v>-16.450000000000049</v>
      </c>
      <c r="G57">
        <v>-2.198609997326924</v>
      </c>
      <c r="H57" s="1">
        <f t="shared" si="31"/>
        <v>-0.49632852869186533</v>
      </c>
      <c r="I57" s="1">
        <f t="shared" si="32"/>
        <v>0.49632852869186533</v>
      </c>
      <c r="J57" s="1">
        <f t="shared" si="33"/>
        <v>1.2646178950231259</v>
      </c>
      <c r="K57" s="1">
        <f t="shared" si="34"/>
        <v>0.22548684660061183</v>
      </c>
      <c r="L57" s="1" t="str">
        <f t="shared" si="35"/>
        <v>NO</v>
      </c>
      <c r="M57" t="str">
        <f t="shared" si="36"/>
        <v>NO</v>
      </c>
      <c r="N57" t="str">
        <f t="shared" si="37"/>
        <v>NO</v>
      </c>
      <c r="O57" s="1" t="str">
        <f t="shared" si="38"/>
        <v>NO</v>
      </c>
      <c r="P57" s="1" t="str">
        <f t="shared" si="39"/>
        <v>NO</v>
      </c>
      <c r="Q57" s="1" t="str">
        <f t="shared" si="40"/>
        <v>NO</v>
      </c>
      <c r="R57" s="1" t="str">
        <f t="shared" si="41"/>
        <v>NO</v>
      </c>
      <c r="S57">
        <v>710.2</v>
      </c>
      <c r="T57">
        <v>751.6</v>
      </c>
      <c r="U57">
        <v>710</v>
      </c>
      <c r="V57">
        <v>748.2</v>
      </c>
      <c r="W57">
        <v>47.700000000000053</v>
      </c>
      <c r="X57">
        <v>6.8094218415417629</v>
      </c>
      <c r="Y57" s="1">
        <f t="shared" si="42"/>
        <v>5.3506054632497886</v>
      </c>
      <c r="Z57" s="1">
        <f t="shared" si="43"/>
        <v>5.3506054632497886</v>
      </c>
      <c r="AA57" s="1">
        <f t="shared" si="44"/>
        <v>0.45442395081528697</v>
      </c>
      <c r="AB57" s="1">
        <f t="shared" si="45"/>
        <v>2.8161081385531604E-2</v>
      </c>
      <c r="AC57" s="1" t="str">
        <f t="shared" si="46"/>
        <v>NO</v>
      </c>
      <c r="AD57" s="1" t="str">
        <f t="shared" si="47"/>
        <v>NO</v>
      </c>
      <c r="AE57" s="1" t="str">
        <f t="shared" si="48"/>
        <v>NO</v>
      </c>
      <c r="AF57" s="1" t="str">
        <f t="shared" si="49"/>
        <v>NO</v>
      </c>
      <c r="AG57" s="1" t="str">
        <f t="shared" si="50"/>
        <v>NO</v>
      </c>
      <c r="AH57" s="1" t="str">
        <f t="shared" si="51"/>
        <v>NO</v>
      </c>
      <c r="AI57">
        <v>704.85</v>
      </c>
      <c r="AJ57">
        <v>705.6</v>
      </c>
      <c r="AK57">
        <v>693.5</v>
      </c>
      <c r="AL57">
        <v>700.5</v>
      </c>
      <c r="AM57">
        <v>-13.649999999999981</v>
      </c>
      <c r="AN57">
        <v>-1.9113631590002069</v>
      </c>
      <c r="AO57" s="1">
        <f t="shared" si="52"/>
        <v>-0.61715258565652586</v>
      </c>
      <c r="AP57" s="1">
        <f t="shared" si="53"/>
        <v>0.61715258565652586</v>
      </c>
      <c r="AQ57" s="1">
        <f t="shared" si="54"/>
        <v>0.10640561821664184</v>
      </c>
      <c r="AR57" s="1">
        <f t="shared" si="55"/>
        <v>0.99928622412562462</v>
      </c>
      <c r="AS57" t="str">
        <f t="shared" si="56"/>
        <v>NO</v>
      </c>
      <c r="AT57" t="str">
        <f t="shared" si="57"/>
        <v>NO</v>
      </c>
      <c r="AU57" t="str">
        <f t="shared" si="58"/>
        <v>NO</v>
      </c>
      <c r="AV57" t="str">
        <f t="shared" si="59"/>
        <v>NO</v>
      </c>
      <c r="AW57" t="str">
        <f t="shared" si="60"/>
        <v>NO</v>
      </c>
      <c r="AX57" t="str">
        <f t="shared" si="61"/>
        <v>NO</v>
      </c>
    </row>
    <row r="58" spans="1:50" x14ac:dyDescent="0.25">
      <c r="A58" t="s">
        <v>106</v>
      </c>
      <c r="B58">
        <v>1026</v>
      </c>
      <c r="C58">
        <v>1032.95</v>
      </c>
      <c r="D58">
        <v>998.2</v>
      </c>
      <c r="E58">
        <v>1009.1</v>
      </c>
      <c r="F58">
        <v>-19.449999999999928</v>
      </c>
      <c r="G58">
        <v>-1.8910116182975969</v>
      </c>
      <c r="H58" s="1">
        <f t="shared" si="31"/>
        <v>-1.6471734892787502</v>
      </c>
      <c r="I58" s="1">
        <f t="shared" si="32"/>
        <v>1.6471734892787502</v>
      </c>
      <c r="J58" s="1">
        <f t="shared" si="33"/>
        <v>0.67738791423002398</v>
      </c>
      <c r="K58" s="1">
        <f t="shared" si="34"/>
        <v>1.0801704489148725</v>
      </c>
      <c r="L58" s="1" t="str">
        <f t="shared" si="35"/>
        <v>NO</v>
      </c>
      <c r="M58" t="str">
        <f t="shared" si="36"/>
        <v>NO</v>
      </c>
      <c r="N58" t="str">
        <f t="shared" si="37"/>
        <v>NO</v>
      </c>
      <c r="O58" s="1" t="str">
        <f t="shared" si="38"/>
        <v>NO</v>
      </c>
      <c r="P58" s="1" t="str">
        <f t="shared" si="39"/>
        <v>NO</v>
      </c>
      <c r="Q58" s="1" t="str">
        <f t="shared" si="40"/>
        <v>NO</v>
      </c>
      <c r="R58" s="1" t="str">
        <f t="shared" si="41"/>
        <v>NO</v>
      </c>
      <c r="S58">
        <v>1048</v>
      </c>
      <c r="T58">
        <v>1062</v>
      </c>
      <c r="U58">
        <v>1022.7</v>
      </c>
      <c r="V58">
        <v>1028.55</v>
      </c>
      <c r="W58">
        <v>-16.400000000000091</v>
      </c>
      <c r="X58">
        <v>-1.5694530838796199</v>
      </c>
      <c r="Y58" s="1">
        <f t="shared" si="42"/>
        <v>-1.8559160305343554</v>
      </c>
      <c r="Z58" s="1">
        <f t="shared" si="43"/>
        <v>1.8559160305343554</v>
      </c>
      <c r="AA58" s="1">
        <f t="shared" si="44"/>
        <v>1.3358778625954197</v>
      </c>
      <c r="AB58" s="1">
        <f t="shared" si="45"/>
        <v>0.56876184920518291</v>
      </c>
      <c r="AC58" s="1" t="str">
        <f t="shared" si="46"/>
        <v>NO</v>
      </c>
      <c r="AD58" s="1" t="str">
        <f t="shared" si="47"/>
        <v>NO</v>
      </c>
      <c r="AE58" s="1" t="str">
        <f t="shared" si="48"/>
        <v>NO</v>
      </c>
      <c r="AF58" s="1" t="str">
        <f t="shared" si="49"/>
        <v>NO</v>
      </c>
      <c r="AG58" s="1" t="str">
        <f t="shared" si="50"/>
        <v>NO</v>
      </c>
      <c r="AH58" s="1" t="str">
        <f t="shared" si="51"/>
        <v>NO</v>
      </c>
      <c r="AI58">
        <v>1055</v>
      </c>
      <c r="AJ58">
        <v>1068</v>
      </c>
      <c r="AK58">
        <v>1037.05</v>
      </c>
      <c r="AL58">
        <v>1044.95</v>
      </c>
      <c r="AM58">
        <v>-17.549999999999951</v>
      </c>
      <c r="AN58">
        <v>-1.651764705882349</v>
      </c>
      <c r="AO58" s="1">
        <f t="shared" si="52"/>
        <v>-0.95260663507108578</v>
      </c>
      <c r="AP58" s="1">
        <f t="shared" si="53"/>
        <v>0.95260663507108578</v>
      </c>
      <c r="AQ58" s="1">
        <f t="shared" si="54"/>
        <v>1.2322274881516588</v>
      </c>
      <c r="AR58" s="1">
        <f t="shared" si="55"/>
        <v>0.75601703430787037</v>
      </c>
      <c r="AS58" t="str">
        <f t="shared" si="56"/>
        <v>NO</v>
      </c>
      <c r="AT58" t="str">
        <f t="shared" si="57"/>
        <v>NO</v>
      </c>
      <c r="AU58" t="str">
        <f t="shared" si="58"/>
        <v>NO</v>
      </c>
      <c r="AV58" t="str">
        <f t="shared" si="59"/>
        <v>NO</v>
      </c>
      <c r="AW58" t="str">
        <f t="shared" si="60"/>
        <v>NO</v>
      </c>
      <c r="AX58" t="str">
        <f t="shared" si="61"/>
        <v>NO</v>
      </c>
    </row>
    <row r="59" spans="1:50" x14ac:dyDescent="0.25">
      <c r="A59" t="s">
        <v>107</v>
      </c>
      <c r="B59">
        <v>192.5</v>
      </c>
      <c r="C59">
        <v>192.95</v>
      </c>
      <c r="D59">
        <v>185.65</v>
      </c>
      <c r="E59">
        <v>190.7</v>
      </c>
      <c r="F59">
        <v>-1.9500000000000171</v>
      </c>
      <c r="G59">
        <v>-1.012198287049062</v>
      </c>
      <c r="H59" s="1">
        <f t="shared" si="31"/>
        <v>-0.93506493506494093</v>
      </c>
      <c r="I59" s="1">
        <f t="shared" si="32"/>
        <v>0.93506493506494093</v>
      </c>
      <c r="J59" s="1">
        <f t="shared" si="33"/>
        <v>0.23376623376622788</v>
      </c>
      <c r="K59" s="1">
        <f t="shared" si="34"/>
        <v>2.6481384373361214</v>
      </c>
      <c r="L59" s="1" t="str">
        <f t="shared" si="35"/>
        <v>NO</v>
      </c>
      <c r="M59" t="str">
        <f t="shared" si="36"/>
        <v>YES</v>
      </c>
      <c r="N59" t="str">
        <f t="shared" si="37"/>
        <v>NO</v>
      </c>
      <c r="O59" s="1" t="str">
        <f t="shared" si="38"/>
        <v>NO</v>
      </c>
      <c r="P59" s="1" t="str">
        <f t="shared" si="39"/>
        <v>NO</v>
      </c>
      <c r="Q59" s="1" t="str">
        <f t="shared" si="40"/>
        <v>NO</v>
      </c>
      <c r="R59" s="1" t="str">
        <f t="shared" si="41"/>
        <v>NO</v>
      </c>
      <c r="S59">
        <v>195.65</v>
      </c>
      <c r="T59">
        <v>197.5</v>
      </c>
      <c r="U59">
        <v>191.55</v>
      </c>
      <c r="V59">
        <v>192.65</v>
      </c>
      <c r="W59">
        <v>-0.90000000000000568</v>
      </c>
      <c r="X59">
        <v>-0.46499612503229432</v>
      </c>
      <c r="Y59" s="1">
        <f t="shared" si="42"/>
        <v>-1.5333503705596729</v>
      </c>
      <c r="Z59" s="1">
        <f t="shared" si="43"/>
        <v>1.5333503705596729</v>
      </c>
      <c r="AA59" s="1">
        <f t="shared" si="44"/>
        <v>0.94556606184512859</v>
      </c>
      <c r="AB59" s="1">
        <f t="shared" si="45"/>
        <v>0.57098364910459076</v>
      </c>
      <c r="AC59" s="1" t="str">
        <f t="shared" si="46"/>
        <v>NO</v>
      </c>
      <c r="AD59" s="1" t="str">
        <f t="shared" si="47"/>
        <v>NO</v>
      </c>
      <c r="AE59" s="1" t="str">
        <f t="shared" si="48"/>
        <v>NO</v>
      </c>
      <c r="AF59" s="1" t="str">
        <f t="shared" si="49"/>
        <v>NO</v>
      </c>
      <c r="AG59" s="1" t="str">
        <f t="shared" si="50"/>
        <v>NO</v>
      </c>
      <c r="AH59" s="1" t="str">
        <f t="shared" si="51"/>
        <v>NO</v>
      </c>
      <c r="AI59">
        <v>192.15</v>
      </c>
      <c r="AJ59">
        <v>197.35</v>
      </c>
      <c r="AK59">
        <v>191</v>
      </c>
      <c r="AL59">
        <v>193.55</v>
      </c>
      <c r="AM59">
        <v>-0.34999999999999432</v>
      </c>
      <c r="AN59">
        <v>-0.18050541516245189</v>
      </c>
      <c r="AO59" s="1">
        <f t="shared" si="52"/>
        <v>0.72859744990892827</v>
      </c>
      <c r="AP59" s="1">
        <f t="shared" si="53"/>
        <v>0.72859744990892827</v>
      </c>
      <c r="AQ59" s="1">
        <f t="shared" si="54"/>
        <v>1.9633169723585548</v>
      </c>
      <c r="AR59" s="1">
        <f t="shared" si="55"/>
        <v>0.59849076242519161</v>
      </c>
      <c r="AS59" t="str">
        <f t="shared" si="56"/>
        <v>NO</v>
      </c>
      <c r="AT59" t="str">
        <f t="shared" si="57"/>
        <v>NO</v>
      </c>
      <c r="AU59" t="str">
        <f t="shared" si="58"/>
        <v>NO</v>
      </c>
      <c r="AV59" t="str">
        <f t="shared" si="59"/>
        <v>NO</v>
      </c>
      <c r="AW59" t="str">
        <f t="shared" si="60"/>
        <v>NO</v>
      </c>
      <c r="AX59" t="str">
        <f t="shared" si="61"/>
        <v>NO</v>
      </c>
    </row>
    <row r="60" spans="1:50" x14ac:dyDescent="0.25">
      <c r="A60" t="s">
        <v>108</v>
      </c>
      <c r="B60">
        <v>1336.1</v>
      </c>
      <c r="C60">
        <v>1366.9</v>
      </c>
      <c r="D60">
        <v>1313</v>
      </c>
      <c r="E60">
        <v>1355.65</v>
      </c>
      <c r="F60">
        <v>15.55000000000018</v>
      </c>
      <c r="G60">
        <v>1.160361167077097</v>
      </c>
      <c r="H60" s="1">
        <f t="shared" si="31"/>
        <v>1.4632138313000662</v>
      </c>
      <c r="I60" s="1">
        <f t="shared" si="32"/>
        <v>1.4632138313000662</v>
      </c>
      <c r="J60" s="1">
        <f t="shared" si="33"/>
        <v>0.82986021465717552</v>
      </c>
      <c r="K60" s="1">
        <f t="shared" si="34"/>
        <v>1.7289125065489044</v>
      </c>
      <c r="L60" s="1" t="str">
        <f t="shared" si="35"/>
        <v>NO</v>
      </c>
      <c r="M60" t="str">
        <f t="shared" si="36"/>
        <v>NO</v>
      </c>
      <c r="N60" t="str">
        <f t="shared" si="37"/>
        <v>NO</v>
      </c>
      <c r="O60" s="1" t="str">
        <f t="shared" si="38"/>
        <v>NO</v>
      </c>
      <c r="P60" s="1" t="str">
        <f t="shared" si="39"/>
        <v>NO</v>
      </c>
      <c r="Q60" s="1" t="str">
        <f t="shared" si="40"/>
        <v>NO</v>
      </c>
      <c r="R60" s="1" t="str">
        <f t="shared" si="41"/>
        <v>NO</v>
      </c>
      <c r="S60">
        <v>1380</v>
      </c>
      <c r="T60">
        <v>1382.95</v>
      </c>
      <c r="U60">
        <v>1326.95</v>
      </c>
      <c r="V60">
        <v>1340.1</v>
      </c>
      <c r="W60">
        <v>-41.600000000000144</v>
      </c>
      <c r="X60">
        <v>-3.0107838170369932</v>
      </c>
      <c r="Y60" s="1">
        <f t="shared" si="42"/>
        <v>-2.8913043478260936</v>
      </c>
      <c r="Z60" s="1">
        <f t="shared" si="43"/>
        <v>2.8913043478260936</v>
      </c>
      <c r="AA60" s="1">
        <f t="shared" si="44"/>
        <v>0.21376811594203227</v>
      </c>
      <c r="AB60" s="1">
        <f t="shared" si="45"/>
        <v>0.98127005447353666</v>
      </c>
      <c r="AC60" s="1" t="str">
        <f t="shared" si="46"/>
        <v>NO</v>
      </c>
      <c r="AD60" s="1" t="str">
        <f t="shared" si="47"/>
        <v>NO</v>
      </c>
      <c r="AE60" s="1" t="str">
        <f t="shared" si="48"/>
        <v>NO</v>
      </c>
      <c r="AF60" s="1" t="str">
        <f t="shared" si="49"/>
        <v>NO</v>
      </c>
      <c r="AG60" s="1" t="str">
        <f t="shared" si="50"/>
        <v>NO</v>
      </c>
      <c r="AH60" s="1" t="str">
        <f t="shared" si="51"/>
        <v>NO</v>
      </c>
      <c r="AI60">
        <v>1337</v>
      </c>
      <c r="AJ60">
        <v>1389.75</v>
      </c>
      <c r="AK60">
        <v>1325</v>
      </c>
      <c r="AL60">
        <v>1381.7</v>
      </c>
      <c r="AM60">
        <v>37.799999999999947</v>
      </c>
      <c r="AN60">
        <v>2.812709278964205</v>
      </c>
      <c r="AO60" s="1">
        <f t="shared" si="52"/>
        <v>3.3433059087509385</v>
      </c>
      <c r="AP60" s="1">
        <f t="shared" si="53"/>
        <v>3.3433059087509385</v>
      </c>
      <c r="AQ60" s="1">
        <f t="shared" si="54"/>
        <v>0.58261561844104759</v>
      </c>
      <c r="AR60" s="1">
        <f t="shared" si="55"/>
        <v>0.89753178758414354</v>
      </c>
      <c r="AS60" t="str">
        <f t="shared" si="56"/>
        <v>NO</v>
      </c>
      <c r="AT60" t="str">
        <f t="shared" si="57"/>
        <v>NO</v>
      </c>
      <c r="AU60" t="str">
        <f t="shared" si="58"/>
        <v>NO</v>
      </c>
      <c r="AV60" t="str">
        <f t="shared" si="59"/>
        <v>NO</v>
      </c>
      <c r="AW60" t="str">
        <f t="shared" si="60"/>
        <v>NO</v>
      </c>
      <c r="AX60" t="str">
        <f t="shared" si="61"/>
        <v>NO</v>
      </c>
    </row>
    <row r="61" spans="1:50" x14ac:dyDescent="0.25">
      <c r="A61" t="s">
        <v>109</v>
      </c>
      <c r="B61">
        <v>950</v>
      </c>
      <c r="C61">
        <v>956.1</v>
      </c>
      <c r="D61">
        <v>930</v>
      </c>
      <c r="E61">
        <v>936.6</v>
      </c>
      <c r="F61">
        <v>-25.600000000000019</v>
      </c>
      <c r="G61">
        <v>-2.6605695281646251</v>
      </c>
      <c r="H61" s="1">
        <f t="shared" si="31"/>
        <v>-1.4105263157894712</v>
      </c>
      <c r="I61" s="1">
        <f t="shared" si="32"/>
        <v>1.4105263157894712</v>
      </c>
      <c r="J61" s="1">
        <f t="shared" si="33"/>
        <v>0.64210526315789718</v>
      </c>
      <c r="K61" s="1">
        <f t="shared" si="34"/>
        <v>0.70467648942985506</v>
      </c>
      <c r="L61" s="1" t="str">
        <f t="shared" si="35"/>
        <v>NO</v>
      </c>
      <c r="M61" t="str">
        <f t="shared" si="36"/>
        <v>NO</v>
      </c>
      <c r="N61" t="str">
        <f t="shared" si="37"/>
        <v>NO</v>
      </c>
      <c r="O61" s="1" t="str">
        <f t="shared" si="38"/>
        <v>NO</v>
      </c>
      <c r="P61" s="1" t="str">
        <f t="shared" si="39"/>
        <v>NO</v>
      </c>
      <c r="Q61" s="1" t="str">
        <f t="shared" si="40"/>
        <v>NO</v>
      </c>
      <c r="R61" s="1" t="str">
        <f t="shared" si="41"/>
        <v>NO</v>
      </c>
      <c r="S61">
        <v>955</v>
      </c>
      <c r="T61">
        <v>976.1</v>
      </c>
      <c r="U61">
        <v>940.5</v>
      </c>
      <c r="V61">
        <v>962.2</v>
      </c>
      <c r="W61">
        <v>19.100000000000019</v>
      </c>
      <c r="X61">
        <v>2.0252359240801638</v>
      </c>
      <c r="Y61" s="1">
        <f t="shared" si="42"/>
        <v>0.75392670157068542</v>
      </c>
      <c r="Z61" s="1">
        <f t="shared" si="43"/>
        <v>0.75392670157068542</v>
      </c>
      <c r="AA61" s="1">
        <f t="shared" si="44"/>
        <v>1.4446061109956325</v>
      </c>
      <c r="AB61" s="1">
        <f t="shared" si="45"/>
        <v>1.5183246073298429</v>
      </c>
      <c r="AC61" s="1" t="str">
        <f t="shared" si="46"/>
        <v>NO</v>
      </c>
      <c r="AD61" s="1" t="str">
        <f t="shared" si="47"/>
        <v>NO</v>
      </c>
      <c r="AE61" s="1" t="str">
        <f t="shared" si="48"/>
        <v>NO</v>
      </c>
      <c r="AF61" s="1" t="str">
        <f t="shared" si="49"/>
        <v>NO</v>
      </c>
      <c r="AG61" s="1" t="str">
        <f t="shared" si="50"/>
        <v>NO</v>
      </c>
      <c r="AH61" s="1" t="str">
        <f t="shared" si="51"/>
        <v>NO</v>
      </c>
      <c r="AI61">
        <v>949.9</v>
      </c>
      <c r="AJ61">
        <v>964.8</v>
      </c>
      <c r="AK61">
        <v>936.25</v>
      </c>
      <c r="AL61">
        <v>943.1</v>
      </c>
      <c r="AM61">
        <v>-12.44999999999993</v>
      </c>
      <c r="AN61">
        <v>-1.302914551828783</v>
      </c>
      <c r="AO61" s="1">
        <f t="shared" si="52"/>
        <v>-0.71586482787661376</v>
      </c>
      <c r="AP61" s="1">
        <f t="shared" si="53"/>
        <v>0.71586482787661376</v>
      </c>
      <c r="AQ61" s="1">
        <f t="shared" si="54"/>
        <v>1.5685861669649415</v>
      </c>
      <c r="AR61" s="1">
        <f t="shared" si="55"/>
        <v>0.72632806701304442</v>
      </c>
      <c r="AS61" t="str">
        <f t="shared" si="56"/>
        <v>NO</v>
      </c>
      <c r="AT61" t="str">
        <f t="shared" si="57"/>
        <v>NO</v>
      </c>
      <c r="AU61" t="str">
        <f t="shared" si="58"/>
        <v>NO</v>
      </c>
      <c r="AV61" t="str">
        <f t="shared" si="59"/>
        <v>NO</v>
      </c>
      <c r="AW61" t="str">
        <f t="shared" si="60"/>
        <v>NO</v>
      </c>
      <c r="AX61" t="str">
        <f t="shared" si="61"/>
        <v>NO</v>
      </c>
    </row>
    <row r="62" spans="1:50" x14ac:dyDescent="0.25">
      <c r="A62" t="s">
        <v>110</v>
      </c>
      <c r="B62">
        <v>926.75</v>
      </c>
      <c r="C62">
        <v>935.95</v>
      </c>
      <c r="D62">
        <v>919</v>
      </c>
      <c r="E62">
        <v>924.6</v>
      </c>
      <c r="F62">
        <v>-2.1499999999999768</v>
      </c>
      <c r="G62">
        <v>-0.2319935257620693</v>
      </c>
      <c r="H62" s="1">
        <f t="shared" si="31"/>
        <v>-0.2319935257620693</v>
      </c>
      <c r="I62" s="1">
        <f t="shared" si="32"/>
        <v>0.2319935257620693</v>
      </c>
      <c r="J62" s="1">
        <f t="shared" si="33"/>
        <v>0.99271648233073051</v>
      </c>
      <c r="K62" s="1">
        <f t="shared" si="34"/>
        <v>0.6056673155959359</v>
      </c>
      <c r="L62" s="1" t="str">
        <f t="shared" si="35"/>
        <v>NO</v>
      </c>
      <c r="M62" t="str">
        <f t="shared" si="36"/>
        <v>NO</v>
      </c>
      <c r="N62" t="str">
        <f t="shared" si="37"/>
        <v>NO</v>
      </c>
      <c r="O62" s="1" t="str">
        <f t="shared" si="38"/>
        <v>NO</v>
      </c>
      <c r="P62" s="1" t="str">
        <f t="shared" si="39"/>
        <v>NO</v>
      </c>
      <c r="Q62" s="1" t="str">
        <f t="shared" si="40"/>
        <v>NO</v>
      </c>
      <c r="R62" s="1" t="str">
        <f t="shared" si="41"/>
        <v>NO</v>
      </c>
      <c r="S62">
        <v>936</v>
      </c>
      <c r="T62">
        <v>943.7</v>
      </c>
      <c r="U62">
        <v>922</v>
      </c>
      <c r="V62">
        <v>926.75</v>
      </c>
      <c r="W62">
        <v>-8.5</v>
      </c>
      <c r="X62">
        <v>-0.90884790163058005</v>
      </c>
      <c r="Y62" s="1">
        <f t="shared" si="42"/>
        <v>-0.98824786324786318</v>
      </c>
      <c r="Z62" s="1">
        <f t="shared" si="43"/>
        <v>0.98824786324786318</v>
      </c>
      <c r="AA62" s="1">
        <f t="shared" si="44"/>
        <v>0.8226495726495775</v>
      </c>
      <c r="AB62" s="1">
        <f t="shared" si="45"/>
        <v>0.51254383598597253</v>
      </c>
      <c r="AC62" s="1" t="str">
        <f t="shared" si="46"/>
        <v>NO</v>
      </c>
      <c r="AD62" s="1" t="str">
        <f t="shared" si="47"/>
        <v>NO</v>
      </c>
      <c r="AE62" s="1" t="str">
        <f t="shared" si="48"/>
        <v>NO</v>
      </c>
      <c r="AF62" s="1" t="str">
        <f t="shared" si="49"/>
        <v>NO</v>
      </c>
      <c r="AG62" s="1" t="str">
        <f t="shared" si="50"/>
        <v>NO</v>
      </c>
      <c r="AH62" s="1" t="str">
        <f t="shared" si="51"/>
        <v>NO</v>
      </c>
      <c r="AI62">
        <v>924.85</v>
      </c>
      <c r="AJ62">
        <v>946.3</v>
      </c>
      <c r="AK62">
        <v>921.4</v>
      </c>
      <c r="AL62">
        <v>935.25</v>
      </c>
      <c r="AM62">
        <v>13.850000000000019</v>
      </c>
      <c r="AN62">
        <v>1.5031473844150229</v>
      </c>
      <c r="AO62" s="1">
        <f t="shared" si="52"/>
        <v>1.1245066767583907</v>
      </c>
      <c r="AP62" s="1">
        <f t="shared" si="53"/>
        <v>1.1245066767583907</v>
      </c>
      <c r="AQ62" s="1">
        <f t="shared" si="54"/>
        <v>1.1815022721197492</v>
      </c>
      <c r="AR62" s="1">
        <f t="shared" si="55"/>
        <v>0.37303346488620265</v>
      </c>
      <c r="AS62" t="str">
        <f t="shared" si="56"/>
        <v>NO</v>
      </c>
      <c r="AT62" t="str">
        <f t="shared" si="57"/>
        <v>NO</v>
      </c>
      <c r="AU62" t="str">
        <f t="shared" si="58"/>
        <v>NO</v>
      </c>
      <c r="AV62" t="str">
        <f t="shared" si="59"/>
        <v>NO</v>
      </c>
      <c r="AW62" t="str">
        <f t="shared" si="60"/>
        <v>NO</v>
      </c>
      <c r="AX62" t="str">
        <f t="shared" si="61"/>
        <v>NO</v>
      </c>
    </row>
    <row r="63" spans="1:50" x14ac:dyDescent="0.25">
      <c r="A63" t="s">
        <v>111</v>
      </c>
      <c r="B63">
        <v>494.1</v>
      </c>
      <c r="C63">
        <v>510.95</v>
      </c>
      <c r="D63">
        <v>493.05</v>
      </c>
      <c r="E63">
        <v>507.45</v>
      </c>
      <c r="F63">
        <v>6.0500000000000114</v>
      </c>
      <c r="G63">
        <v>1.206621459912248</v>
      </c>
      <c r="H63" s="1">
        <f t="shared" si="31"/>
        <v>2.7018822100789244</v>
      </c>
      <c r="I63" s="1">
        <f t="shared" si="32"/>
        <v>2.7018822100789244</v>
      </c>
      <c r="J63" s="1">
        <f t="shared" si="33"/>
        <v>0.68972312543107694</v>
      </c>
      <c r="K63" s="1">
        <f t="shared" si="34"/>
        <v>0.21250758955677218</v>
      </c>
      <c r="L63" s="1" t="str">
        <f t="shared" si="35"/>
        <v>NO</v>
      </c>
      <c r="M63" t="str">
        <f t="shared" si="36"/>
        <v>NO</v>
      </c>
      <c r="N63" t="str">
        <f t="shared" si="37"/>
        <v>NO</v>
      </c>
      <c r="O63" s="1" t="str">
        <f t="shared" si="38"/>
        <v>NO</v>
      </c>
      <c r="P63" s="1" t="str">
        <f t="shared" si="39"/>
        <v>NO</v>
      </c>
      <c r="Q63" s="1" t="str">
        <f t="shared" si="40"/>
        <v>NO</v>
      </c>
      <c r="R63" s="1" t="str">
        <f t="shared" si="41"/>
        <v>NO</v>
      </c>
      <c r="S63">
        <v>515</v>
      </c>
      <c r="T63">
        <v>515.25</v>
      </c>
      <c r="U63">
        <v>498.7</v>
      </c>
      <c r="V63">
        <v>501.4</v>
      </c>
      <c r="W63">
        <v>-5.8500000000000227</v>
      </c>
      <c r="X63">
        <v>-1.1532774765894569</v>
      </c>
      <c r="Y63" s="1">
        <f t="shared" si="42"/>
        <v>-2.6407766990291308</v>
      </c>
      <c r="Z63" s="1">
        <f t="shared" si="43"/>
        <v>2.6407766990291308</v>
      </c>
      <c r="AA63" s="1">
        <f t="shared" si="44"/>
        <v>4.8543689320388349E-2</v>
      </c>
      <c r="AB63" s="1">
        <f t="shared" si="45"/>
        <v>0.53849222177901646</v>
      </c>
      <c r="AC63" s="1" t="str">
        <f t="shared" si="46"/>
        <v>NO</v>
      </c>
      <c r="AD63" s="1" t="str">
        <f t="shared" si="47"/>
        <v>NO</v>
      </c>
      <c r="AE63" s="1" t="str">
        <f t="shared" si="48"/>
        <v>NO</v>
      </c>
      <c r="AF63" s="1" t="str">
        <f t="shared" si="49"/>
        <v>NO</v>
      </c>
      <c r="AG63" s="1" t="str">
        <f t="shared" si="50"/>
        <v>NO</v>
      </c>
      <c r="AH63" s="1" t="str">
        <f t="shared" si="51"/>
        <v>NO</v>
      </c>
      <c r="AI63">
        <v>509.9</v>
      </c>
      <c r="AJ63">
        <v>516.35</v>
      </c>
      <c r="AK63">
        <v>503.35</v>
      </c>
      <c r="AL63">
        <v>507.25</v>
      </c>
      <c r="AM63">
        <v>-8.1000000000000227</v>
      </c>
      <c r="AN63">
        <v>-1.5717473561657169</v>
      </c>
      <c r="AO63" s="1">
        <f t="shared" si="52"/>
        <v>-0.51970974700921302</v>
      </c>
      <c r="AP63" s="1">
        <f t="shared" si="53"/>
        <v>0.51970974700921302</v>
      </c>
      <c r="AQ63" s="1">
        <f t="shared" si="54"/>
        <v>1.2649539125318778</v>
      </c>
      <c r="AR63" s="1">
        <f t="shared" si="55"/>
        <v>0.76885165105963083</v>
      </c>
      <c r="AS63" t="str">
        <f t="shared" si="56"/>
        <v>NO</v>
      </c>
      <c r="AT63" t="str">
        <f t="shared" si="57"/>
        <v>NO</v>
      </c>
      <c r="AU63" t="str">
        <f t="shared" si="58"/>
        <v>NO</v>
      </c>
      <c r="AV63" t="str">
        <f t="shared" si="59"/>
        <v>NO</v>
      </c>
      <c r="AW63" t="str">
        <f t="shared" si="60"/>
        <v>NO</v>
      </c>
      <c r="AX63" t="str">
        <f t="shared" si="61"/>
        <v>NO</v>
      </c>
    </row>
    <row r="64" spans="1:50" x14ac:dyDescent="0.25">
      <c r="A64" t="s">
        <v>112</v>
      </c>
      <c r="B64">
        <v>347.5</v>
      </c>
      <c r="C64">
        <v>350</v>
      </c>
      <c r="D64">
        <v>344.5</v>
      </c>
      <c r="E64">
        <v>346</v>
      </c>
      <c r="F64">
        <v>1.600000000000023</v>
      </c>
      <c r="G64">
        <v>0.46457607433217851</v>
      </c>
      <c r="H64" s="1">
        <f t="shared" si="31"/>
        <v>-0.43165467625899279</v>
      </c>
      <c r="I64" s="1">
        <f t="shared" si="32"/>
        <v>0.43165467625899279</v>
      </c>
      <c r="J64" s="1">
        <f t="shared" si="33"/>
        <v>0.71942446043165476</v>
      </c>
      <c r="K64" s="1">
        <f t="shared" si="34"/>
        <v>0.43352601156069359</v>
      </c>
      <c r="L64" s="1" t="str">
        <f t="shared" si="35"/>
        <v>NO</v>
      </c>
      <c r="M64" t="str">
        <f t="shared" si="36"/>
        <v>NO</v>
      </c>
      <c r="N64" t="str">
        <f t="shared" si="37"/>
        <v>NO</v>
      </c>
      <c r="O64" s="1" t="str">
        <f t="shared" si="38"/>
        <v>NO</v>
      </c>
      <c r="P64" s="1" t="str">
        <f t="shared" si="39"/>
        <v>NO</v>
      </c>
      <c r="Q64" s="1" t="str">
        <f t="shared" si="40"/>
        <v>NO</v>
      </c>
      <c r="R64" s="1" t="str">
        <f t="shared" si="41"/>
        <v>NO</v>
      </c>
      <c r="S64">
        <v>345</v>
      </c>
      <c r="T64">
        <v>346.3</v>
      </c>
      <c r="U64">
        <v>342</v>
      </c>
      <c r="V64">
        <v>344.4</v>
      </c>
      <c r="W64">
        <v>2.75</v>
      </c>
      <c r="X64">
        <v>0.80491731303966052</v>
      </c>
      <c r="Y64" s="1">
        <f t="shared" si="42"/>
        <v>-0.17391304347826747</v>
      </c>
      <c r="Z64" s="1">
        <f t="shared" si="43"/>
        <v>0.17391304347826747</v>
      </c>
      <c r="AA64" s="1">
        <f t="shared" si="44"/>
        <v>0.37681159420290183</v>
      </c>
      <c r="AB64" s="1">
        <f t="shared" si="45"/>
        <v>0.69686411149825123</v>
      </c>
      <c r="AC64" s="1" t="str">
        <f t="shared" si="46"/>
        <v>NO</v>
      </c>
      <c r="AD64" s="1" t="str">
        <f t="shared" si="47"/>
        <v>NO</v>
      </c>
      <c r="AE64" s="1" t="str">
        <f t="shared" si="48"/>
        <v>NO</v>
      </c>
      <c r="AF64" s="1" t="str">
        <f t="shared" si="49"/>
        <v>NO</v>
      </c>
      <c r="AG64" s="1" t="str">
        <f t="shared" si="50"/>
        <v>NO</v>
      </c>
      <c r="AH64" s="1" t="str">
        <f t="shared" si="51"/>
        <v>NO</v>
      </c>
      <c r="AI64">
        <v>338.75</v>
      </c>
      <c r="AJ64">
        <v>343.7</v>
      </c>
      <c r="AK64">
        <v>337</v>
      </c>
      <c r="AL64">
        <v>341.65</v>
      </c>
      <c r="AM64">
        <v>2.8999999999999768</v>
      </c>
      <c r="AN64">
        <v>0.85608856088560215</v>
      </c>
      <c r="AO64" s="1">
        <f t="shared" si="52"/>
        <v>0.85608856088560215</v>
      </c>
      <c r="AP64" s="1">
        <f t="shared" si="53"/>
        <v>0.85608856088560215</v>
      </c>
      <c r="AQ64" s="1">
        <f t="shared" si="54"/>
        <v>0.60002926972047754</v>
      </c>
      <c r="AR64" s="1">
        <f t="shared" si="55"/>
        <v>0.51660516605166051</v>
      </c>
      <c r="AS64" t="str">
        <f t="shared" si="56"/>
        <v>NO</v>
      </c>
      <c r="AT64" t="str">
        <f t="shared" si="57"/>
        <v>NO</v>
      </c>
      <c r="AU64" t="str">
        <f t="shared" si="58"/>
        <v>NO</v>
      </c>
      <c r="AV64" t="str">
        <f t="shared" si="59"/>
        <v>NO</v>
      </c>
      <c r="AW64" t="str">
        <f t="shared" si="60"/>
        <v>NO</v>
      </c>
      <c r="AX64" t="str">
        <f t="shared" si="61"/>
        <v>NO</v>
      </c>
    </row>
    <row r="65" spans="1:50" x14ac:dyDescent="0.25">
      <c r="A65" t="s">
        <v>113</v>
      </c>
      <c r="B65">
        <v>5730</v>
      </c>
      <c r="C65">
        <v>5800</v>
      </c>
      <c r="D65">
        <v>5650</v>
      </c>
      <c r="E65">
        <v>5678.7</v>
      </c>
      <c r="F65">
        <v>-76.199999999999818</v>
      </c>
      <c r="G65">
        <v>-1.3240890371683229</v>
      </c>
      <c r="H65" s="1">
        <f t="shared" si="31"/>
        <v>-0.89528795811518647</v>
      </c>
      <c r="I65" s="1">
        <f t="shared" si="32"/>
        <v>0.89528795811518647</v>
      </c>
      <c r="J65" s="1">
        <f t="shared" si="33"/>
        <v>1.2216404886561953</v>
      </c>
      <c r="K65" s="1">
        <f t="shared" si="34"/>
        <v>0.50539736207230201</v>
      </c>
      <c r="L65" s="1" t="str">
        <f t="shared" si="35"/>
        <v>NO</v>
      </c>
      <c r="M65" t="str">
        <f t="shared" si="36"/>
        <v>NO</v>
      </c>
      <c r="N65" t="str">
        <f t="shared" si="37"/>
        <v>NO</v>
      </c>
      <c r="O65" s="1" t="str">
        <f t="shared" si="38"/>
        <v>NO</v>
      </c>
      <c r="P65" s="1" t="str">
        <f t="shared" si="39"/>
        <v>NO</v>
      </c>
      <c r="Q65" s="1" t="str">
        <f t="shared" si="40"/>
        <v>NO</v>
      </c>
      <c r="R65" s="1" t="str">
        <f t="shared" si="41"/>
        <v>NO</v>
      </c>
      <c r="S65">
        <v>5800</v>
      </c>
      <c r="T65">
        <v>5810</v>
      </c>
      <c r="U65">
        <v>5695</v>
      </c>
      <c r="V65">
        <v>5754.9</v>
      </c>
      <c r="W65">
        <v>-7.4000000000005457</v>
      </c>
      <c r="X65">
        <v>-0.12842094302623161</v>
      </c>
      <c r="Y65" s="1">
        <f t="shared" si="42"/>
        <v>-0.777586206896558</v>
      </c>
      <c r="Z65" s="1">
        <f t="shared" si="43"/>
        <v>0.777586206896558</v>
      </c>
      <c r="AA65" s="1">
        <f t="shared" si="44"/>
        <v>0.17241379310344829</v>
      </c>
      <c r="AB65" s="1">
        <f t="shared" si="45"/>
        <v>1.0408521433908433</v>
      </c>
      <c r="AC65" s="1" t="str">
        <f t="shared" si="46"/>
        <v>NO</v>
      </c>
      <c r="AD65" s="1" t="str">
        <f t="shared" si="47"/>
        <v>NO</v>
      </c>
      <c r="AE65" s="1" t="str">
        <f t="shared" si="48"/>
        <v>NO</v>
      </c>
      <c r="AF65" s="1" t="str">
        <f t="shared" si="49"/>
        <v>NO</v>
      </c>
      <c r="AG65" s="1" t="str">
        <f t="shared" si="50"/>
        <v>NO</v>
      </c>
      <c r="AH65" s="1" t="str">
        <f t="shared" si="51"/>
        <v>NO</v>
      </c>
      <c r="AI65">
        <v>5677</v>
      </c>
      <c r="AJ65">
        <v>5846.8</v>
      </c>
      <c r="AK65">
        <v>5651</v>
      </c>
      <c r="AL65">
        <v>5762.3</v>
      </c>
      <c r="AM65">
        <v>6.9499999999998181</v>
      </c>
      <c r="AN65">
        <v>0.1207572085103394</v>
      </c>
      <c r="AO65" s="1">
        <f t="shared" si="52"/>
        <v>1.5025541659327142</v>
      </c>
      <c r="AP65" s="1">
        <f t="shared" si="53"/>
        <v>1.5025541659327142</v>
      </c>
      <c r="AQ65" s="1">
        <f t="shared" si="54"/>
        <v>1.466428335907537</v>
      </c>
      <c r="AR65" s="1">
        <f t="shared" si="55"/>
        <v>0.45798837414127186</v>
      </c>
      <c r="AS65" t="str">
        <f t="shared" si="56"/>
        <v>NO</v>
      </c>
      <c r="AT65" t="str">
        <f t="shared" si="57"/>
        <v>NO</v>
      </c>
      <c r="AU65" t="str">
        <f t="shared" si="58"/>
        <v>NO</v>
      </c>
      <c r="AV65" t="str">
        <f t="shared" si="59"/>
        <v>NO</v>
      </c>
      <c r="AW65" t="str">
        <f t="shared" si="60"/>
        <v>NO</v>
      </c>
      <c r="AX65" t="str">
        <f t="shared" si="61"/>
        <v>NO</v>
      </c>
    </row>
    <row r="66" spans="1:50" x14ac:dyDescent="0.25">
      <c r="A66" t="s">
        <v>114</v>
      </c>
      <c r="B66">
        <v>95.5</v>
      </c>
      <c r="C66">
        <v>96.1</v>
      </c>
      <c r="D66">
        <v>92.65</v>
      </c>
      <c r="E66">
        <v>95.3</v>
      </c>
      <c r="F66">
        <v>-0.70000000000000284</v>
      </c>
      <c r="G66">
        <v>-0.72916666666666963</v>
      </c>
      <c r="H66" s="1">
        <f t="shared" ref="H66:H101" si="62">(E66-B66)/B66*100</f>
        <v>-0.20942408376963648</v>
      </c>
      <c r="I66" s="1">
        <f t="shared" ref="I66:I97" si="63">ABS(H66)</f>
        <v>0.20942408376963648</v>
      </c>
      <c r="J66" s="1">
        <f t="shared" ref="J66:J101" si="64">IF(H66&gt;=0,(C66-E66)/E66*100,(C66-B66)/B66*100)</f>
        <v>0.62827225130889452</v>
      </c>
      <c r="K66" s="1">
        <f t="shared" ref="K66:K101" si="65">IF(H66&gt;=0,(B66-D66)/B66*100,(E66-D66)/E66*100)</f>
        <v>2.7806925498425934</v>
      </c>
      <c r="L66" s="1" t="str">
        <f t="shared" ref="L66:L97" si="66">IF(AND((K66-J66)&gt;1.5,I66&lt;0.5),"YES","NO")</f>
        <v>YES</v>
      </c>
      <c r="M66" t="str">
        <f t="shared" ref="M66:M101" si="67">IF(AND((K66-J66)&gt;1.5,I66&lt;2,I66&gt;0.5),"YES","NO")</f>
        <v>NO</v>
      </c>
      <c r="N66" t="str">
        <f t="shared" ref="N66:N101" si="68">IF(AND((J66-K66)&gt;1.5,I66&lt;0.5),"YES","NO")</f>
        <v>NO</v>
      </c>
      <c r="O66" s="1" t="str">
        <f t="shared" ref="O66:O101" si="69">IF(AND((J66-K66)&gt;1.5,I66&lt;2,I66&gt;0.5),"YES","NO")</f>
        <v>NO</v>
      </c>
      <c r="P66" s="1" t="str">
        <f t="shared" ref="P66:P101" si="70">IF(AND(I66&lt;1,J66&gt;1.5,K66&gt;1.5),"YES","NO")</f>
        <v>NO</v>
      </c>
      <c r="Q66" s="1" t="str">
        <f t="shared" ref="Q66:Q101" si="71">IF(AND(I66&gt;5,J66&lt;0.25,K66&lt;0.25,H66&gt;0),"YES","NO")</f>
        <v>NO</v>
      </c>
      <c r="R66" s="1" t="str">
        <f t="shared" ref="R66:R101" si="72">IF(AND(I67&gt;5,J67&lt;0.25,K67&lt;0.25,H67&lt;0),"YES","NO")</f>
        <v>NO</v>
      </c>
      <c r="S66">
        <v>97.25</v>
      </c>
      <c r="T66">
        <v>98.25</v>
      </c>
      <c r="U66">
        <v>95.8</v>
      </c>
      <c r="V66">
        <v>96</v>
      </c>
      <c r="W66">
        <v>-4.9999999999997158E-2</v>
      </c>
      <c r="X66">
        <v>-5.2056220718372882E-2</v>
      </c>
      <c r="Y66" s="1">
        <f t="shared" ref="Y66:Y101" si="73">(V66-S66)/S66*100</f>
        <v>-1.2853470437017995</v>
      </c>
      <c r="Z66" s="1">
        <f t="shared" ref="Z66:Z97" si="74">ABS(Y66)</f>
        <v>1.2853470437017995</v>
      </c>
      <c r="AA66" s="1">
        <f t="shared" ref="AA66:AA101" si="75">IF(Y66&gt;=0,(T66-V66)/V66*100,(T66-S66)/S66*100)</f>
        <v>1.0282776349614395</v>
      </c>
      <c r="AB66" s="1">
        <f t="shared" ref="AB66:AB101" si="76">IF(Y66&gt;=0,(S66-U66)/S66*100,(V66-U66)/V66*100)</f>
        <v>0.20833333333333628</v>
      </c>
      <c r="AC66" s="1" t="str">
        <f t="shared" ref="AC66:AC101" si="77">IF(AND(I66&lt;Z66/2,S66&gt;E66,E66&gt;(S66+V66)/2,V66&lt;B66,B66&lt;(S66+V66)/2),"YES","NO")</f>
        <v>NO</v>
      </c>
      <c r="AD66" s="1" t="str">
        <f t="shared" ref="AD66:AD101" si="78">IF(AND(I66&lt;Z66/2,V66&gt;B66,B66&gt;(S66+V66)/2,S66&lt;E66,E66&lt;(S66+V66)/2),"YES","NO")</f>
        <v>NO</v>
      </c>
      <c r="AE66" s="1" t="str">
        <f t="shared" ref="AE66:AE101" si="79">IF(AND(I66&gt;=2*Z66,E66&gt;S66,S66&gt;(B66+E66)/2,B66&lt;V66,V66&lt;(B66+E66)/2),"YES","NO")</f>
        <v>NO</v>
      </c>
      <c r="AF66" s="1" t="str">
        <f t="shared" ref="AF66:AF101" si="80">IF(AND(I66&gt;=2*Z66,E66&lt;S66,S66&lt;(B66+E66)/2,B66&gt;V66,V66&gt;(B66+E66)/2),"YES","NO")</f>
        <v>NO</v>
      </c>
      <c r="AG66" s="1" t="str">
        <f t="shared" ref="AG66:AG101" si="81">IF(AND(B66&lt;V66,E66&lt;S66,E66&gt;(S66+V66)/2,I66&gt;3,Z66&gt;3),"YES","NO")</f>
        <v>NO</v>
      </c>
      <c r="AH66" s="1" t="str">
        <f t="shared" ref="AH66:AH101" si="82">IF(AND(B66&gt;V66,E66&gt;S66,E66&lt;(S66+V66)/2,Z66&gt;3,I66&gt;3),"YES","NO")</f>
        <v>NO</v>
      </c>
      <c r="AI66">
        <v>94.9</v>
      </c>
      <c r="AJ66">
        <v>97</v>
      </c>
      <c r="AK66">
        <v>93.3</v>
      </c>
      <c r="AL66">
        <v>96.05</v>
      </c>
      <c r="AM66">
        <v>0.34999999999999432</v>
      </c>
      <c r="AN66">
        <v>0.36572622779518732</v>
      </c>
      <c r="AO66" s="1">
        <f t="shared" ref="AO66:AO101" si="83">(AL66-AI66)/AI66*100</f>
        <v>1.2118018967333946</v>
      </c>
      <c r="AP66" s="1">
        <f t="shared" ref="AP66:AP97" si="84">ABS(AO66)</f>
        <v>1.2118018967333946</v>
      </c>
      <c r="AQ66" s="1">
        <f t="shared" ref="AQ66:AQ101" si="85">IF(AO66&gt;=0,(AJ66-AL66)/AL66*100,(AJ66-AI66)/AI66*100)</f>
        <v>0.989068193649144</v>
      </c>
      <c r="AR66" s="1">
        <f t="shared" ref="AR66:AR101" si="86">IF(AO66&gt;=0,(AI66-AK66)/AI66*100,(AL66-AK66)/AL66*100)</f>
        <v>1.6859852476290922</v>
      </c>
      <c r="AS66" t="str">
        <f t="shared" ref="AS66:AS101" si="87">IF(AND(AO66&lt;0,AP66&gt;1.5,Y66&lt;0,Z66&gt;1.5,AL66&gt;S66,AL66&lt;E66,H66&gt;0,I66&gt;1.5),"YES","NO")</f>
        <v>NO</v>
      </c>
      <c r="AT66" t="str">
        <f t="shared" ref="AT66:AT101" si="88">IF(AND(AO66&gt;0,AP66&gt;1.5,Y66&gt;0,Z66&gt;1.5,AL66&lt;S66,AL66&gt;E66,H66&lt;0,I66&gt;1.5),"YES","NO")</f>
        <v>NO</v>
      </c>
      <c r="AU66" t="str">
        <f t="shared" ref="AU66:AU101" si="89">IF(AND(AO66&lt;0,S66&lt;AL66,V66&lt;AL66,B66&gt;V66,E66&gt;V66,H66&gt;0),"YES","NO")</f>
        <v>NO</v>
      </c>
      <c r="AV66" t="str">
        <f t="shared" ref="AV66:AV101" si="90">IF(AND(AO66&gt;0,S66&gt;AL66,V66&gt;AL66,B66&lt;V66,E66&lt;V66,H66&lt;0),"YES","NO")</f>
        <v>NO</v>
      </c>
      <c r="AW66" t="str">
        <f t="shared" ref="AW66:AW101" si="91">IF(AND(AO66&gt;0,AP66&gt;1,Y66&gt;0,Z66&gt;1,V66&gt;AL66,S66&gt;AI66,S66&lt;AL66,H66&gt;0,I66&gt;1,E66&gt;V66,B66&lt;V66,B66&gt;S66),"YES","NO")</f>
        <v>NO</v>
      </c>
      <c r="AX66" t="str">
        <f t="shared" ref="AX66:AX101" si="92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1088</v>
      </c>
      <c r="C67">
        <v>1112</v>
      </c>
      <c r="D67">
        <v>1071</v>
      </c>
      <c r="E67">
        <v>1085.05</v>
      </c>
      <c r="F67">
        <v>-4.9500000000000446</v>
      </c>
      <c r="G67">
        <v>-0.45412844036697658</v>
      </c>
      <c r="H67" s="1">
        <f t="shared" si="62"/>
        <v>-0.27113970588235714</v>
      </c>
      <c r="I67" s="1">
        <f t="shared" si="63"/>
        <v>0.27113970588235714</v>
      </c>
      <c r="J67" s="1">
        <f t="shared" si="64"/>
        <v>2.2058823529411766</v>
      </c>
      <c r="K67" s="1">
        <f t="shared" si="65"/>
        <v>1.2948712040919732</v>
      </c>
      <c r="L67" s="1" t="str">
        <f t="shared" si="66"/>
        <v>NO</v>
      </c>
      <c r="M67" t="str">
        <f t="shared" si="67"/>
        <v>NO</v>
      </c>
      <c r="N67" t="str">
        <f t="shared" si="68"/>
        <v>NO</v>
      </c>
      <c r="O67" s="1" t="str">
        <f t="shared" si="69"/>
        <v>NO</v>
      </c>
      <c r="P67" s="1" t="str">
        <f t="shared" si="70"/>
        <v>NO</v>
      </c>
      <c r="Q67" s="1" t="str">
        <f t="shared" si="71"/>
        <v>NO</v>
      </c>
      <c r="R67" s="1" t="str">
        <f t="shared" si="72"/>
        <v>NO</v>
      </c>
      <c r="S67">
        <v>1094.8</v>
      </c>
      <c r="T67">
        <v>1139.8499999999999</v>
      </c>
      <c r="U67">
        <v>1080.55</v>
      </c>
      <c r="V67">
        <v>1090</v>
      </c>
      <c r="W67">
        <v>-14.799999999999949</v>
      </c>
      <c r="X67">
        <v>-1.33960897900072</v>
      </c>
      <c r="Y67" s="1">
        <f t="shared" si="73"/>
        <v>-0.43843624406283838</v>
      </c>
      <c r="Z67" s="1">
        <f t="shared" si="74"/>
        <v>0.43843624406283838</v>
      </c>
      <c r="AA67" s="1">
        <f t="shared" si="75"/>
        <v>4.114906832298133</v>
      </c>
      <c r="AB67" s="1">
        <f t="shared" si="76"/>
        <v>0.86697247706422431</v>
      </c>
      <c r="AC67" s="1" t="str">
        <f t="shared" si="77"/>
        <v>NO</v>
      </c>
      <c r="AD67" s="1" t="str">
        <f t="shared" si="78"/>
        <v>NO</v>
      </c>
      <c r="AE67" s="1" t="str">
        <f t="shared" si="79"/>
        <v>NO</v>
      </c>
      <c r="AF67" s="1" t="str">
        <f t="shared" si="80"/>
        <v>NO</v>
      </c>
      <c r="AG67" s="1" t="str">
        <f t="shared" si="81"/>
        <v>NO</v>
      </c>
      <c r="AH67" s="1" t="str">
        <f t="shared" si="82"/>
        <v>NO</v>
      </c>
      <c r="AI67">
        <v>1111</v>
      </c>
      <c r="AJ67">
        <v>1124.95</v>
      </c>
      <c r="AK67">
        <v>1092.2</v>
      </c>
      <c r="AL67">
        <v>1104.8</v>
      </c>
      <c r="AM67">
        <v>-7.9500000000000446</v>
      </c>
      <c r="AN67">
        <v>-0.7144461918670002</v>
      </c>
      <c r="AO67" s="1">
        <f t="shared" si="83"/>
        <v>-0.55805580558056211</v>
      </c>
      <c r="AP67" s="1">
        <f t="shared" si="84"/>
        <v>0.55805580558056211</v>
      </c>
      <c r="AQ67" s="1">
        <f t="shared" si="85"/>
        <v>1.2556255625562598</v>
      </c>
      <c r="AR67" s="1">
        <f t="shared" si="86"/>
        <v>1.1404779145546624</v>
      </c>
      <c r="AS67" t="str">
        <f t="shared" si="87"/>
        <v>NO</v>
      </c>
      <c r="AT67" t="str">
        <f t="shared" si="88"/>
        <v>NO</v>
      </c>
      <c r="AU67" t="str">
        <f t="shared" si="89"/>
        <v>NO</v>
      </c>
      <c r="AV67" t="str">
        <f t="shared" si="90"/>
        <v>NO</v>
      </c>
      <c r="AW67" t="str">
        <f t="shared" si="91"/>
        <v>NO</v>
      </c>
      <c r="AX67" t="str">
        <f t="shared" si="92"/>
        <v>NO</v>
      </c>
    </row>
    <row r="68" spans="1:50" x14ac:dyDescent="0.25">
      <c r="A68" t="s">
        <v>116</v>
      </c>
      <c r="B68">
        <v>20.45</v>
      </c>
      <c r="C68">
        <v>20.7</v>
      </c>
      <c r="D68">
        <v>20.149999999999999</v>
      </c>
      <c r="E68">
        <v>20.2</v>
      </c>
      <c r="F68">
        <v>-0.65000000000000213</v>
      </c>
      <c r="G68">
        <v>-3.1175059952038469</v>
      </c>
      <c r="H68" s="1">
        <f t="shared" si="62"/>
        <v>-1.2224938875305624</v>
      </c>
      <c r="I68" s="1">
        <f t="shared" si="63"/>
        <v>1.2224938875305624</v>
      </c>
      <c r="J68" s="1">
        <f t="shared" si="64"/>
        <v>1.2224938875305624</v>
      </c>
      <c r="K68" s="1">
        <f t="shared" si="65"/>
        <v>0.24752475247525105</v>
      </c>
      <c r="L68" s="1" t="str">
        <f t="shared" si="66"/>
        <v>NO</v>
      </c>
      <c r="M68" t="str">
        <f t="shared" si="67"/>
        <v>NO</v>
      </c>
      <c r="N68" t="str">
        <f t="shared" si="68"/>
        <v>NO</v>
      </c>
      <c r="O68" s="1" t="str">
        <f t="shared" si="69"/>
        <v>NO</v>
      </c>
      <c r="P68" s="1" t="str">
        <f t="shared" si="70"/>
        <v>NO</v>
      </c>
      <c r="Q68" s="1" t="str">
        <f t="shared" si="71"/>
        <v>NO</v>
      </c>
      <c r="R68" s="1" t="str">
        <f t="shared" si="72"/>
        <v>NO</v>
      </c>
      <c r="S68">
        <v>20.6</v>
      </c>
      <c r="T68">
        <v>20.9</v>
      </c>
      <c r="U68">
        <v>20.45</v>
      </c>
      <c r="V68">
        <v>20.85</v>
      </c>
      <c r="W68">
        <v>0.55000000000000071</v>
      </c>
      <c r="X68">
        <v>2.7093596059113332</v>
      </c>
      <c r="Y68" s="1">
        <f t="shared" si="73"/>
        <v>1.2135922330097086</v>
      </c>
      <c r="Z68" s="1">
        <f t="shared" si="74"/>
        <v>1.2135922330097086</v>
      </c>
      <c r="AA68" s="1">
        <f t="shared" si="75"/>
        <v>0.23980815347720458</v>
      </c>
      <c r="AB68" s="1">
        <f t="shared" si="76"/>
        <v>0.72815533980583547</v>
      </c>
      <c r="AC68" s="1" t="str">
        <f t="shared" si="77"/>
        <v>NO</v>
      </c>
      <c r="AD68" s="1" t="str">
        <f t="shared" si="78"/>
        <v>NO</v>
      </c>
      <c r="AE68" s="1" t="str">
        <f t="shared" si="79"/>
        <v>NO</v>
      </c>
      <c r="AF68" s="1" t="str">
        <f t="shared" si="80"/>
        <v>NO</v>
      </c>
      <c r="AG68" s="1" t="str">
        <f t="shared" si="81"/>
        <v>NO</v>
      </c>
      <c r="AH68" s="1" t="str">
        <f t="shared" si="82"/>
        <v>NO</v>
      </c>
      <c r="AI68">
        <v>20.6</v>
      </c>
      <c r="AJ68">
        <v>20.8</v>
      </c>
      <c r="AK68">
        <v>20</v>
      </c>
      <c r="AL68">
        <v>20.3</v>
      </c>
      <c r="AM68">
        <v>-0.25</v>
      </c>
      <c r="AN68">
        <v>-1.21654501216545</v>
      </c>
      <c r="AO68" s="1">
        <f t="shared" si="83"/>
        <v>-1.4563106796116538</v>
      </c>
      <c r="AP68" s="1">
        <f t="shared" si="84"/>
        <v>1.4563106796116538</v>
      </c>
      <c r="AQ68" s="1">
        <f t="shared" si="85"/>
        <v>0.97087378640776345</v>
      </c>
      <c r="AR68" s="1">
        <f t="shared" si="86"/>
        <v>1.4778325123152742</v>
      </c>
      <c r="AS68" t="str">
        <f t="shared" si="87"/>
        <v>NO</v>
      </c>
      <c r="AT68" t="str">
        <f t="shared" si="88"/>
        <v>NO</v>
      </c>
      <c r="AU68" t="str">
        <f t="shared" si="89"/>
        <v>NO</v>
      </c>
      <c r="AV68" t="str">
        <f t="shared" si="90"/>
        <v>NO</v>
      </c>
      <c r="AW68" t="str">
        <f t="shared" si="91"/>
        <v>NO</v>
      </c>
      <c r="AX68" t="str">
        <f t="shared" si="92"/>
        <v>NO</v>
      </c>
    </row>
    <row r="69" spans="1:50" x14ac:dyDescent="0.25">
      <c r="A69" t="s">
        <v>117</v>
      </c>
      <c r="B69">
        <v>83.75</v>
      </c>
      <c r="C69">
        <v>84.1</v>
      </c>
      <c r="D69">
        <v>79.599999999999994</v>
      </c>
      <c r="E69">
        <v>81</v>
      </c>
      <c r="F69">
        <v>-3.1500000000000061</v>
      </c>
      <c r="G69">
        <v>-3.7433155080213969</v>
      </c>
      <c r="H69" s="1">
        <f t="shared" si="62"/>
        <v>-3.2835820895522385</v>
      </c>
      <c r="I69" s="1">
        <f t="shared" si="63"/>
        <v>3.2835820895522385</v>
      </c>
      <c r="J69" s="1">
        <f t="shared" si="64"/>
        <v>0.41791044776118724</v>
      </c>
      <c r="K69" s="1">
        <f t="shared" si="65"/>
        <v>1.7283950617284023</v>
      </c>
      <c r="L69" s="1" t="str">
        <f t="shared" si="66"/>
        <v>NO</v>
      </c>
      <c r="M69" t="str">
        <f t="shared" si="67"/>
        <v>NO</v>
      </c>
      <c r="N69" t="str">
        <f t="shared" si="68"/>
        <v>NO</v>
      </c>
      <c r="O69" s="1" t="str">
        <f t="shared" si="69"/>
        <v>NO</v>
      </c>
      <c r="P69" s="1" t="str">
        <f t="shared" si="70"/>
        <v>NO</v>
      </c>
      <c r="Q69" s="1" t="str">
        <f t="shared" si="71"/>
        <v>NO</v>
      </c>
      <c r="R69" s="1" t="str">
        <f t="shared" si="72"/>
        <v>NO</v>
      </c>
      <c r="S69">
        <v>86</v>
      </c>
      <c r="T69">
        <v>86.4</v>
      </c>
      <c r="U69">
        <v>83.5</v>
      </c>
      <c r="V69">
        <v>84.15</v>
      </c>
      <c r="W69">
        <v>-9.9999999999994316E-2</v>
      </c>
      <c r="X69">
        <v>-0.1186943620177974</v>
      </c>
      <c r="Y69" s="1">
        <f t="shared" si="73"/>
        <v>-2.151162790697668</v>
      </c>
      <c r="Z69" s="1">
        <f t="shared" si="74"/>
        <v>2.151162790697668</v>
      </c>
      <c r="AA69" s="1">
        <f t="shared" si="75"/>
        <v>0.46511627906977404</v>
      </c>
      <c r="AB69" s="1">
        <f t="shared" si="76"/>
        <v>0.77243018419489673</v>
      </c>
      <c r="AC69" s="1" t="str">
        <f t="shared" si="77"/>
        <v>NO</v>
      </c>
      <c r="AD69" s="1" t="str">
        <f t="shared" si="78"/>
        <v>NO</v>
      </c>
      <c r="AE69" s="1" t="str">
        <f t="shared" si="79"/>
        <v>NO</v>
      </c>
      <c r="AF69" s="1" t="str">
        <f t="shared" si="80"/>
        <v>NO</v>
      </c>
      <c r="AG69" s="1" t="str">
        <f t="shared" si="81"/>
        <v>NO</v>
      </c>
      <c r="AH69" s="1" t="str">
        <f t="shared" si="82"/>
        <v>NO</v>
      </c>
      <c r="AI69">
        <v>85.45</v>
      </c>
      <c r="AJ69">
        <v>86.85</v>
      </c>
      <c r="AK69">
        <v>83.3</v>
      </c>
      <c r="AL69">
        <v>84.25</v>
      </c>
      <c r="AM69">
        <v>-3</v>
      </c>
      <c r="AN69">
        <v>-3.43839541547278</v>
      </c>
      <c r="AO69" s="1">
        <f t="shared" si="83"/>
        <v>-1.4043300175541285</v>
      </c>
      <c r="AP69" s="1">
        <f t="shared" si="84"/>
        <v>1.4043300175541285</v>
      </c>
      <c r="AQ69" s="1">
        <f t="shared" si="85"/>
        <v>1.6383850204798027</v>
      </c>
      <c r="AR69" s="1">
        <f t="shared" si="86"/>
        <v>1.1275964391691429</v>
      </c>
      <c r="AS69" t="str">
        <f t="shared" si="87"/>
        <v>NO</v>
      </c>
      <c r="AT69" t="str">
        <f t="shared" si="88"/>
        <v>NO</v>
      </c>
      <c r="AU69" t="str">
        <f t="shared" si="89"/>
        <v>NO</v>
      </c>
      <c r="AV69" t="str">
        <f t="shared" si="90"/>
        <v>NO</v>
      </c>
      <c r="AW69" t="str">
        <f t="shared" si="91"/>
        <v>NO</v>
      </c>
      <c r="AX69" t="str">
        <f t="shared" si="92"/>
        <v>NO</v>
      </c>
    </row>
    <row r="70" spans="1:50" x14ac:dyDescent="0.25">
      <c r="A70" t="s">
        <v>118</v>
      </c>
      <c r="B70">
        <v>97.65</v>
      </c>
      <c r="C70">
        <v>98.05</v>
      </c>
      <c r="D70">
        <v>94.45</v>
      </c>
      <c r="E70">
        <v>94.9</v>
      </c>
      <c r="F70">
        <v>-2.0999999999999939</v>
      </c>
      <c r="G70">
        <v>-2.164948453608242</v>
      </c>
      <c r="H70" s="1">
        <f t="shared" si="62"/>
        <v>-2.8161802355350742</v>
      </c>
      <c r="I70" s="1">
        <f t="shared" si="63"/>
        <v>2.8161802355350742</v>
      </c>
      <c r="J70" s="1">
        <f t="shared" si="64"/>
        <v>0.40962621607782024</v>
      </c>
      <c r="K70" s="1">
        <f t="shared" si="65"/>
        <v>0.47418335089568264</v>
      </c>
      <c r="L70" s="1" t="str">
        <f t="shared" si="66"/>
        <v>NO</v>
      </c>
      <c r="M70" t="str">
        <f t="shared" si="67"/>
        <v>NO</v>
      </c>
      <c r="N70" t="str">
        <f t="shared" si="68"/>
        <v>NO</v>
      </c>
      <c r="O70" s="1" t="str">
        <f t="shared" si="69"/>
        <v>NO</v>
      </c>
      <c r="P70" s="1" t="str">
        <f t="shared" si="70"/>
        <v>NO</v>
      </c>
      <c r="Q70" s="1" t="str">
        <f t="shared" si="71"/>
        <v>NO</v>
      </c>
      <c r="R70" s="1" t="str">
        <f t="shared" si="72"/>
        <v>NO</v>
      </c>
      <c r="S70">
        <v>96.4</v>
      </c>
      <c r="T70">
        <v>97.4</v>
      </c>
      <c r="U70">
        <v>95.55</v>
      </c>
      <c r="V70">
        <v>97</v>
      </c>
      <c r="W70">
        <v>0.90000000000000568</v>
      </c>
      <c r="X70">
        <v>0.93652445369407467</v>
      </c>
      <c r="Y70" s="1">
        <f t="shared" si="73"/>
        <v>0.62240663900414339</v>
      </c>
      <c r="Z70" s="1">
        <f t="shared" si="74"/>
        <v>0.62240663900414339</v>
      </c>
      <c r="AA70" s="1">
        <f t="shared" si="75"/>
        <v>0.41237113402062436</v>
      </c>
      <c r="AB70" s="1">
        <f t="shared" si="76"/>
        <v>0.88174273858922048</v>
      </c>
      <c r="AC70" s="1" t="str">
        <f t="shared" si="77"/>
        <v>NO</v>
      </c>
      <c r="AD70" s="1" t="str">
        <f t="shared" si="78"/>
        <v>NO</v>
      </c>
      <c r="AE70" s="1" t="str">
        <f t="shared" si="79"/>
        <v>NO</v>
      </c>
      <c r="AF70" s="1" t="str">
        <f t="shared" si="80"/>
        <v>NO</v>
      </c>
      <c r="AG70" s="1" t="str">
        <f t="shared" si="81"/>
        <v>NO</v>
      </c>
      <c r="AH70" s="1" t="str">
        <f t="shared" si="82"/>
        <v>NO</v>
      </c>
      <c r="AI70">
        <v>97.05</v>
      </c>
      <c r="AJ70">
        <v>98.55</v>
      </c>
      <c r="AK70">
        <v>94.35</v>
      </c>
      <c r="AL70">
        <v>96.1</v>
      </c>
      <c r="AM70">
        <v>-0.95000000000000284</v>
      </c>
      <c r="AN70">
        <v>-0.9788768675940267</v>
      </c>
      <c r="AO70" s="1">
        <f t="shared" si="83"/>
        <v>-0.9788768675940267</v>
      </c>
      <c r="AP70" s="1">
        <f t="shared" si="84"/>
        <v>0.9788768675940267</v>
      </c>
      <c r="AQ70" s="1">
        <f t="shared" si="85"/>
        <v>1.545595054095827</v>
      </c>
      <c r="AR70" s="1">
        <f t="shared" si="86"/>
        <v>1.8210197710718004</v>
      </c>
      <c r="AS70" t="str">
        <f t="shared" si="87"/>
        <v>NO</v>
      </c>
      <c r="AT70" t="str">
        <f t="shared" si="88"/>
        <v>NO</v>
      </c>
      <c r="AU70" t="str">
        <f t="shared" si="89"/>
        <v>NO</v>
      </c>
      <c r="AV70" t="str">
        <f t="shared" si="90"/>
        <v>NO</v>
      </c>
      <c r="AW70" t="str">
        <f t="shared" si="91"/>
        <v>NO</v>
      </c>
      <c r="AX70" t="str">
        <f t="shared" si="92"/>
        <v>NO</v>
      </c>
    </row>
    <row r="71" spans="1:50" x14ac:dyDescent="0.25">
      <c r="A71" t="s">
        <v>119</v>
      </c>
      <c r="B71">
        <v>16740</v>
      </c>
      <c r="C71">
        <v>16980.599999999999</v>
      </c>
      <c r="D71">
        <v>16540</v>
      </c>
      <c r="E71">
        <v>16724.849999999999</v>
      </c>
      <c r="F71">
        <v>47.349999999998538</v>
      </c>
      <c r="G71">
        <v>0.28391545495427101</v>
      </c>
      <c r="H71" s="1">
        <f t="shared" si="62"/>
        <v>-9.0501792114704036E-2</v>
      </c>
      <c r="I71" s="1">
        <f t="shared" si="63"/>
        <v>9.0501792114704036E-2</v>
      </c>
      <c r="J71" s="1">
        <f t="shared" si="64"/>
        <v>1.4372759856630737</v>
      </c>
      <c r="K71" s="1">
        <f t="shared" si="65"/>
        <v>1.1052416015689144</v>
      </c>
      <c r="L71" s="1" t="str">
        <f t="shared" si="66"/>
        <v>NO</v>
      </c>
      <c r="M71" t="str">
        <f t="shared" si="67"/>
        <v>NO</v>
      </c>
      <c r="N71" t="str">
        <f t="shared" si="68"/>
        <v>NO</v>
      </c>
      <c r="O71" s="1" t="str">
        <f t="shared" si="69"/>
        <v>NO</v>
      </c>
      <c r="P71" s="1" t="str">
        <f t="shared" si="70"/>
        <v>NO</v>
      </c>
      <c r="Q71" s="1" t="str">
        <f t="shared" si="71"/>
        <v>NO</v>
      </c>
      <c r="R71" s="1" t="str">
        <f t="shared" si="72"/>
        <v>NO</v>
      </c>
      <c r="S71">
        <v>16850</v>
      </c>
      <c r="T71">
        <v>16930</v>
      </c>
      <c r="U71">
        <v>16630</v>
      </c>
      <c r="V71">
        <v>16677.5</v>
      </c>
      <c r="W71">
        <v>-109.5</v>
      </c>
      <c r="X71">
        <v>-0.65229046285816406</v>
      </c>
      <c r="Y71" s="1">
        <f t="shared" si="73"/>
        <v>-1.0237388724035608</v>
      </c>
      <c r="Z71" s="1">
        <f t="shared" si="74"/>
        <v>1.0237388724035608</v>
      </c>
      <c r="AA71" s="1">
        <f t="shared" si="75"/>
        <v>0.47477744807121658</v>
      </c>
      <c r="AB71" s="1">
        <f t="shared" si="76"/>
        <v>0.28481487033428271</v>
      </c>
      <c r="AC71" s="1" t="str">
        <f t="shared" si="77"/>
        <v>NO</v>
      </c>
      <c r="AD71" s="1" t="str">
        <f t="shared" si="78"/>
        <v>NO</v>
      </c>
      <c r="AE71" s="1" t="str">
        <f t="shared" si="79"/>
        <v>NO</v>
      </c>
      <c r="AF71" s="1" t="str">
        <f t="shared" si="80"/>
        <v>NO</v>
      </c>
      <c r="AG71" s="1" t="str">
        <f t="shared" si="81"/>
        <v>NO</v>
      </c>
      <c r="AH71" s="1" t="str">
        <f t="shared" si="82"/>
        <v>NO</v>
      </c>
      <c r="AI71">
        <v>16590.3</v>
      </c>
      <c r="AJ71">
        <v>16850</v>
      </c>
      <c r="AK71">
        <v>16565</v>
      </c>
      <c r="AL71">
        <v>16787</v>
      </c>
      <c r="AM71">
        <v>79.049999999999272</v>
      </c>
      <c r="AN71">
        <v>0.47312806179093952</v>
      </c>
      <c r="AO71" s="1">
        <f t="shared" si="83"/>
        <v>1.185632568428544</v>
      </c>
      <c r="AP71" s="1">
        <f t="shared" si="84"/>
        <v>1.185632568428544</v>
      </c>
      <c r="AQ71" s="1">
        <f t="shared" si="85"/>
        <v>0.3752904032882588</v>
      </c>
      <c r="AR71" s="1">
        <f t="shared" si="86"/>
        <v>0.15249874926914689</v>
      </c>
      <c r="AS71" t="str">
        <f t="shared" si="87"/>
        <v>NO</v>
      </c>
      <c r="AT71" t="str">
        <f t="shared" si="88"/>
        <v>NO</v>
      </c>
      <c r="AU71" t="str">
        <f t="shared" si="89"/>
        <v>NO</v>
      </c>
      <c r="AV71" t="str">
        <f t="shared" si="90"/>
        <v>NO</v>
      </c>
      <c r="AW71" t="str">
        <f t="shared" si="91"/>
        <v>NO</v>
      </c>
      <c r="AX71" t="str">
        <f t="shared" si="92"/>
        <v>NO</v>
      </c>
    </row>
    <row r="72" spans="1:50" x14ac:dyDescent="0.25">
      <c r="A72" t="s">
        <v>120</v>
      </c>
      <c r="B72">
        <v>83.95</v>
      </c>
      <c r="C72">
        <v>84.1</v>
      </c>
      <c r="D72">
        <v>81.599999999999994</v>
      </c>
      <c r="E72">
        <v>82.4</v>
      </c>
      <c r="F72">
        <v>-1.75</v>
      </c>
      <c r="G72">
        <v>-2.0796197266785499</v>
      </c>
      <c r="H72" s="1">
        <f t="shared" si="62"/>
        <v>-1.8463371054198894</v>
      </c>
      <c r="I72" s="1">
        <f t="shared" si="63"/>
        <v>1.8463371054198894</v>
      </c>
      <c r="J72" s="1">
        <f t="shared" si="64"/>
        <v>0.17867778439546333</v>
      </c>
      <c r="K72" s="1">
        <f t="shared" si="65"/>
        <v>0.97087378640778077</v>
      </c>
      <c r="L72" s="1" t="str">
        <f t="shared" si="66"/>
        <v>NO</v>
      </c>
      <c r="M72" t="str">
        <f t="shared" si="67"/>
        <v>NO</v>
      </c>
      <c r="N72" t="str">
        <f t="shared" si="68"/>
        <v>NO</v>
      </c>
      <c r="O72" s="1" t="str">
        <f t="shared" si="69"/>
        <v>NO</v>
      </c>
      <c r="P72" s="1" t="str">
        <f t="shared" si="70"/>
        <v>NO</v>
      </c>
      <c r="Q72" s="1" t="str">
        <f t="shared" si="71"/>
        <v>NO</v>
      </c>
      <c r="R72" s="1" t="str">
        <f t="shared" si="72"/>
        <v>NO</v>
      </c>
      <c r="S72">
        <v>83.1</v>
      </c>
      <c r="T72">
        <v>84.8</v>
      </c>
      <c r="U72">
        <v>82.5</v>
      </c>
      <c r="V72">
        <v>84.15</v>
      </c>
      <c r="W72">
        <v>2.5500000000000109</v>
      </c>
      <c r="X72">
        <v>3.1250000000000142</v>
      </c>
      <c r="Y72" s="1">
        <f t="shared" si="73"/>
        <v>1.2635379061371979</v>
      </c>
      <c r="Z72" s="1">
        <f t="shared" si="74"/>
        <v>1.2635379061371979</v>
      </c>
      <c r="AA72" s="1">
        <f t="shared" si="75"/>
        <v>0.77243018419487997</v>
      </c>
      <c r="AB72" s="1">
        <f t="shared" si="76"/>
        <v>0.72202166064981266</v>
      </c>
      <c r="AC72" s="1" t="str">
        <f t="shared" si="77"/>
        <v>NO</v>
      </c>
      <c r="AD72" s="1" t="str">
        <f t="shared" si="78"/>
        <v>NO</v>
      </c>
      <c r="AE72" s="1" t="str">
        <f t="shared" si="79"/>
        <v>NO</v>
      </c>
      <c r="AF72" s="1" t="str">
        <f t="shared" si="80"/>
        <v>NO</v>
      </c>
      <c r="AG72" s="1" t="str">
        <f t="shared" si="81"/>
        <v>NO</v>
      </c>
      <c r="AH72" s="1" t="str">
        <f t="shared" si="82"/>
        <v>NO</v>
      </c>
      <c r="AI72">
        <v>82.25</v>
      </c>
      <c r="AJ72">
        <v>84</v>
      </c>
      <c r="AK72">
        <v>80</v>
      </c>
      <c r="AL72">
        <v>81.599999999999994</v>
      </c>
      <c r="AM72">
        <v>-1.5</v>
      </c>
      <c r="AN72">
        <v>-1.8050541516245491</v>
      </c>
      <c r="AO72" s="1">
        <f t="shared" si="83"/>
        <v>-0.79027355623100992</v>
      </c>
      <c r="AP72" s="1">
        <f t="shared" si="84"/>
        <v>0.79027355623100992</v>
      </c>
      <c r="AQ72" s="1">
        <f t="shared" si="85"/>
        <v>2.1276595744680851</v>
      </c>
      <c r="AR72" s="1">
        <f t="shared" si="86"/>
        <v>1.9607843137254832</v>
      </c>
      <c r="AS72" t="str">
        <f t="shared" si="87"/>
        <v>NO</v>
      </c>
      <c r="AT72" t="str">
        <f t="shared" si="88"/>
        <v>NO</v>
      </c>
      <c r="AU72" t="str">
        <f t="shared" si="89"/>
        <v>NO</v>
      </c>
      <c r="AV72" t="str">
        <f t="shared" si="90"/>
        <v>NO</v>
      </c>
      <c r="AW72" t="str">
        <f t="shared" si="91"/>
        <v>NO</v>
      </c>
      <c r="AX72" t="str">
        <f t="shared" si="92"/>
        <v>NO</v>
      </c>
    </row>
    <row r="73" spans="1:50" x14ac:dyDescent="0.25">
      <c r="A73" t="s">
        <v>121</v>
      </c>
      <c r="B73">
        <v>2727.95</v>
      </c>
      <c r="C73">
        <v>2894.95</v>
      </c>
      <c r="D73">
        <v>2706.7</v>
      </c>
      <c r="E73">
        <v>2851</v>
      </c>
      <c r="F73">
        <v>113.75</v>
      </c>
      <c r="G73">
        <v>4.1556306512010224</v>
      </c>
      <c r="H73" s="1">
        <f t="shared" si="62"/>
        <v>4.5107131728954046</v>
      </c>
      <c r="I73" s="1">
        <f t="shared" si="63"/>
        <v>4.5107131728954046</v>
      </c>
      <c r="J73" s="1">
        <f t="shared" si="64"/>
        <v>1.5415643633812635</v>
      </c>
      <c r="K73" s="1">
        <f t="shared" si="65"/>
        <v>0.77897322164995697</v>
      </c>
      <c r="L73" s="1" t="str">
        <f t="shared" si="66"/>
        <v>NO</v>
      </c>
      <c r="M73" t="str">
        <f t="shared" si="67"/>
        <v>NO</v>
      </c>
      <c r="N73" t="str">
        <f t="shared" si="68"/>
        <v>NO</v>
      </c>
      <c r="O73" s="1" t="str">
        <f t="shared" si="69"/>
        <v>NO</v>
      </c>
      <c r="P73" s="1" t="str">
        <f t="shared" si="70"/>
        <v>NO</v>
      </c>
      <c r="Q73" s="1" t="str">
        <f t="shared" si="71"/>
        <v>NO</v>
      </c>
      <c r="R73" s="1" t="str">
        <f t="shared" si="72"/>
        <v>NO</v>
      </c>
      <c r="S73">
        <v>2700</v>
      </c>
      <c r="T73">
        <v>2790.3</v>
      </c>
      <c r="U73">
        <v>2700</v>
      </c>
      <c r="V73">
        <v>2737.25</v>
      </c>
      <c r="W73">
        <v>74.349999999999909</v>
      </c>
      <c r="X73">
        <v>2.792068797176007</v>
      </c>
      <c r="Y73" s="1">
        <f t="shared" si="73"/>
        <v>1.3796296296296295</v>
      </c>
      <c r="Z73" s="1">
        <f t="shared" si="74"/>
        <v>1.3796296296296295</v>
      </c>
      <c r="AA73" s="1">
        <f t="shared" si="75"/>
        <v>1.9380765366700219</v>
      </c>
      <c r="AB73" s="1">
        <f t="shared" si="76"/>
        <v>0</v>
      </c>
      <c r="AC73" s="1" t="str">
        <f t="shared" si="77"/>
        <v>NO</v>
      </c>
      <c r="AD73" s="1" t="str">
        <f t="shared" si="78"/>
        <v>NO</v>
      </c>
      <c r="AE73" s="1" t="str">
        <f t="shared" si="79"/>
        <v>NO</v>
      </c>
      <c r="AF73" s="1" t="str">
        <f t="shared" si="80"/>
        <v>NO</v>
      </c>
      <c r="AG73" s="1" t="str">
        <f t="shared" si="81"/>
        <v>NO</v>
      </c>
      <c r="AH73" s="1" t="str">
        <f t="shared" si="82"/>
        <v>NO</v>
      </c>
      <c r="AI73">
        <v>2704</v>
      </c>
      <c r="AJ73">
        <v>2749.1</v>
      </c>
      <c r="AK73">
        <v>2635.05</v>
      </c>
      <c r="AL73">
        <v>2662.9</v>
      </c>
      <c r="AM73">
        <v>-47.650000000000091</v>
      </c>
      <c r="AN73">
        <v>-1.7579458043570519</v>
      </c>
      <c r="AO73" s="1">
        <f t="shared" si="83"/>
        <v>-1.5199704142011801</v>
      </c>
      <c r="AP73" s="1">
        <f t="shared" si="84"/>
        <v>1.5199704142011801</v>
      </c>
      <c r="AQ73" s="1">
        <f t="shared" si="85"/>
        <v>1.6678994082840202</v>
      </c>
      <c r="AR73" s="1">
        <f t="shared" si="86"/>
        <v>1.0458522663261824</v>
      </c>
      <c r="AS73" t="str">
        <f t="shared" si="87"/>
        <v>NO</v>
      </c>
      <c r="AT73" t="str">
        <f t="shared" si="88"/>
        <v>NO</v>
      </c>
      <c r="AU73" t="str">
        <f t="shared" si="89"/>
        <v>NO</v>
      </c>
      <c r="AV73" t="str">
        <f t="shared" si="90"/>
        <v>NO</v>
      </c>
      <c r="AW73" t="str">
        <f t="shared" si="91"/>
        <v>NO</v>
      </c>
      <c r="AX73" t="str">
        <f t="shared" si="92"/>
        <v>NO</v>
      </c>
    </row>
    <row r="74" spans="1:50" x14ac:dyDescent="0.25">
      <c r="A74" t="s">
        <v>122</v>
      </c>
      <c r="B74">
        <v>20129.05</v>
      </c>
      <c r="C74">
        <v>20248.900000000001</v>
      </c>
      <c r="D74">
        <v>19844</v>
      </c>
      <c r="E74">
        <v>20105.5</v>
      </c>
      <c r="F74">
        <v>-23.549999999999269</v>
      </c>
      <c r="G74">
        <v>-0.11699508918701711</v>
      </c>
      <c r="H74" s="1">
        <f t="shared" si="62"/>
        <v>-0.11699508918701713</v>
      </c>
      <c r="I74" s="1">
        <f t="shared" si="63"/>
        <v>0.11699508918701713</v>
      </c>
      <c r="J74" s="1">
        <f t="shared" si="64"/>
        <v>0.59540812904733298</v>
      </c>
      <c r="K74" s="1">
        <f t="shared" si="65"/>
        <v>1.3006391285966528</v>
      </c>
      <c r="L74" s="1" t="str">
        <f t="shared" si="66"/>
        <v>NO</v>
      </c>
      <c r="M74" t="str">
        <f t="shared" si="67"/>
        <v>NO</v>
      </c>
      <c r="N74" t="str">
        <f t="shared" si="68"/>
        <v>NO</v>
      </c>
      <c r="O74" s="1" t="str">
        <f t="shared" si="69"/>
        <v>NO</v>
      </c>
      <c r="P74" s="1" t="str">
        <f t="shared" si="70"/>
        <v>NO</v>
      </c>
      <c r="Q74" s="1" t="str">
        <f t="shared" si="71"/>
        <v>NO</v>
      </c>
      <c r="R74" s="1" t="str">
        <f t="shared" si="72"/>
        <v>NO</v>
      </c>
      <c r="S74">
        <v>20530</v>
      </c>
      <c r="T74">
        <v>20685</v>
      </c>
      <c r="U74">
        <v>19950</v>
      </c>
      <c r="V74">
        <v>20129.05</v>
      </c>
      <c r="W74">
        <v>-164.15000000000151</v>
      </c>
      <c r="X74">
        <v>-0.80889164843396533</v>
      </c>
      <c r="Y74" s="1">
        <f t="shared" si="73"/>
        <v>-1.9529956161714601</v>
      </c>
      <c r="Z74" s="1">
        <f t="shared" si="74"/>
        <v>1.9529956161714601</v>
      </c>
      <c r="AA74" s="1">
        <f t="shared" si="75"/>
        <v>0.75499269361909405</v>
      </c>
      <c r="AB74" s="1">
        <f t="shared" si="76"/>
        <v>0.88951043392509477</v>
      </c>
      <c r="AC74" s="1" t="str">
        <f t="shared" si="77"/>
        <v>NO</v>
      </c>
      <c r="AD74" s="1" t="str">
        <f t="shared" si="78"/>
        <v>NO</v>
      </c>
      <c r="AE74" s="1" t="str">
        <f t="shared" si="79"/>
        <v>NO</v>
      </c>
      <c r="AF74" s="1" t="str">
        <f t="shared" si="80"/>
        <v>NO</v>
      </c>
      <c r="AG74" s="1" t="str">
        <f t="shared" si="81"/>
        <v>NO</v>
      </c>
      <c r="AH74" s="1" t="str">
        <f t="shared" si="82"/>
        <v>NO</v>
      </c>
      <c r="AI74">
        <v>20600</v>
      </c>
      <c r="AJ74">
        <v>20896.849999999999</v>
      </c>
      <c r="AK74">
        <v>20165.150000000001</v>
      </c>
      <c r="AL74">
        <v>20293.2</v>
      </c>
      <c r="AM74">
        <v>-460.70000000000073</v>
      </c>
      <c r="AN74">
        <v>-2.2198237439710158</v>
      </c>
      <c r="AO74" s="1">
        <f t="shared" si="83"/>
        <v>-1.4893203883495112</v>
      </c>
      <c r="AP74" s="1">
        <f t="shared" si="84"/>
        <v>1.4893203883495112</v>
      </c>
      <c r="AQ74" s="1">
        <f t="shared" si="85"/>
        <v>1.4410194174757212</v>
      </c>
      <c r="AR74" s="1">
        <f t="shared" si="86"/>
        <v>0.63099954664616353</v>
      </c>
      <c r="AS74" t="str">
        <f t="shared" si="87"/>
        <v>NO</v>
      </c>
      <c r="AT74" t="str">
        <f t="shared" si="88"/>
        <v>NO</v>
      </c>
      <c r="AU74" t="str">
        <f t="shared" si="89"/>
        <v>NO</v>
      </c>
      <c r="AV74" t="str">
        <f t="shared" si="90"/>
        <v>NO</v>
      </c>
      <c r="AW74" t="str">
        <f t="shared" si="91"/>
        <v>NO</v>
      </c>
      <c r="AX74" t="str">
        <f t="shared" si="92"/>
        <v>NO</v>
      </c>
    </row>
    <row r="75" spans="1:50" x14ac:dyDescent="0.25">
      <c r="A75" t="s">
        <v>123</v>
      </c>
      <c r="B75">
        <v>266</v>
      </c>
      <c r="C75">
        <v>267.95</v>
      </c>
      <c r="D75">
        <v>261.75</v>
      </c>
      <c r="E75">
        <v>262.75</v>
      </c>
      <c r="F75">
        <v>-2.3999999999999768</v>
      </c>
      <c r="G75">
        <v>-0.90514802941730255</v>
      </c>
      <c r="H75" s="1">
        <f t="shared" si="62"/>
        <v>-1.2218045112781954</v>
      </c>
      <c r="I75" s="1">
        <f t="shared" si="63"/>
        <v>1.2218045112781954</v>
      </c>
      <c r="J75" s="1">
        <f t="shared" si="64"/>
        <v>0.73308270676691301</v>
      </c>
      <c r="K75" s="1">
        <f t="shared" si="65"/>
        <v>0.3805899143672693</v>
      </c>
      <c r="L75" s="1" t="str">
        <f t="shared" si="66"/>
        <v>NO</v>
      </c>
      <c r="M75" t="str">
        <f t="shared" si="67"/>
        <v>NO</v>
      </c>
      <c r="N75" t="str">
        <f t="shared" si="68"/>
        <v>NO</v>
      </c>
      <c r="O75" s="1" t="str">
        <f t="shared" si="69"/>
        <v>NO</v>
      </c>
      <c r="P75" s="1" t="str">
        <f t="shared" si="70"/>
        <v>NO</v>
      </c>
      <c r="Q75" s="1" t="str">
        <f t="shared" si="71"/>
        <v>NO</v>
      </c>
      <c r="R75" s="1" t="str">
        <f t="shared" si="72"/>
        <v>NO</v>
      </c>
      <c r="S75">
        <v>262.39999999999998</v>
      </c>
      <c r="T75">
        <v>267.7</v>
      </c>
      <c r="U75">
        <v>262.25</v>
      </c>
      <c r="V75">
        <v>265.14999999999998</v>
      </c>
      <c r="W75">
        <v>4.3499999999999659</v>
      </c>
      <c r="X75">
        <v>1.66794478527606</v>
      </c>
      <c r="Y75" s="1">
        <f t="shared" si="73"/>
        <v>1.0480182926829269</v>
      </c>
      <c r="Z75" s="1">
        <f t="shared" si="74"/>
        <v>1.0480182926829269</v>
      </c>
      <c r="AA75" s="1">
        <f t="shared" si="75"/>
        <v>0.9617197812558973</v>
      </c>
      <c r="AB75" s="1">
        <f t="shared" si="76"/>
        <v>5.7164634146332806E-2</v>
      </c>
      <c r="AC75" s="1" t="str">
        <f t="shared" si="77"/>
        <v>NO</v>
      </c>
      <c r="AD75" s="1" t="str">
        <f t="shared" si="78"/>
        <v>NO</v>
      </c>
      <c r="AE75" s="1" t="str">
        <f t="shared" si="79"/>
        <v>NO</v>
      </c>
      <c r="AF75" s="1" t="str">
        <f t="shared" si="80"/>
        <v>NO</v>
      </c>
      <c r="AG75" s="1" t="str">
        <f t="shared" si="81"/>
        <v>NO</v>
      </c>
      <c r="AH75" s="1" t="str">
        <f t="shared" si="82"/>
        <v>NO</v>
      </c>
      <c r="AI75">
        <v>260.05</v>
      </c>
      <c r="AJ75">
        <v>265.8</v>
      </c>
      <c r="AK75">
        <v>256.3</v>
      </c>
      <c r="AL75">
        <v>260.8</v>
      </c>
      <c r="AM75">
        <v>-1.8499999999999659</v>
      </c>
      <c r="AN75">
        <v>-0.70435941366836707</v>
      </c>
      <c r="AO75" s="1">
        <f t="shared" si="83"/>
        <v>0.28840607575466254</v>
      </c>
      <c r="AP75" s="1">
        <f t="shared" si="84"/>
        <v>0.28840607575466254</v>
      </c>
      <c r="AQ75" s="1">
        <f t="shared" si="85"/>
        <v>1.9171779141104295</v>
      </c>
      <c r="AR75" s="1">
        <f t="shared" si="86"/>
        <v>1.4420303787733129</v>
      </c>
      <c r="AS75" t="str">
        <f t="shared" si="87"/>
        <v>NO</v>
      </c>
      <c r="AT75" t="str">
        <f t="shared" si="88"/>
        <v>NO</v>
      </c>
      <c r="AU75" t="str">
        <f t="shared" si="89"/>
        <v>NO</v>
      </c>
      <c r="AV75" t="str">
        <f t="shared" si="90"/>
        <v>NO</v>
      </c>
      <c r="AW75" t="str">
        <f t="shared" si="91"/>
        <v>NO</v>
      </c>
      <c r="AX75" t="str">
        <f t="shared" si="92"/>
        <v>NO</v>
      </c>
    </row>
    <row r="76" spans="1:50" x14ac:dyDescent="0.25">
      <c r="A76" t="s">
        <v>124</v>
      </c>
      <c r="B76">
        <v>1386.15</v>
      </c>
      <c r="C76">
        <v>1400</v>
      </c>
      <c r="D76">
        <v>1381.15</v>
      </c>
      <c r="E76">
        <v>1384.9</v>
      </c>
      <c r="F76">
        <v>-2.899999999999864</v>
      </c>
      <c r="G76">
        <v>-0.20896382764086061</v>
      </c>
      <c r="H76" s="1">
        <f t="shared" si="62"/>
        <v>-9.0177830682105109E-2</v>
      </c>
      <c r="I76" s="1">
        <f t="shared" si="63"/>
        <v>9.0177830682105109E-2</v>
      </c>
      <c r="J76" s="1">
        <f t="shared" si="64"/>
        <v>0.99917036395771808</v>
      </c>
      <c r="K76" s="1">
        <f t="shared" si="65"/>
        <v>0.27077767347822945</v>
      </c>
      <c r="L76" s="1" t="str">
        <f t="shared" si="66"/>
        <v>NO</v>
      </c>
      <c r="M76" t="str">
        <f t="shared" si="67"/>
        <v>NO</v>
      </c>
      <c r="N76" t="str">
        <f t="shared" si="68"/>
        <v>NO</v>
      </c>
      <c r="O76" s="1" t="str">
        <f t="shared" si="69"/>
        <v>NO</v>
      </c>
      <c r="P76" s="1" t="str">
        <f t="shared" si="70"/>
        <v>NO</v>
      </c>
      <c r="Q76" s="1" t="str">
        <f t="shared" si="71"/>
        <v>NO</v>
      </c>
      <c r="R76" s="1" t="str">
        <f t="shared" si="72"/>
        <v>NO</v>
      </c>
      <c r="S76">
        <v>1392</v>
      </c>
      <c r="T76">
        <v>1409.6</v>
      </c>
      <c r="U76">
        <v>1373.6</v>
      </c>
      <c r="V76">
        <v>1387.8</v>
      </c>
      <c r="W76">
        <v>5.8499999999999091</v>
      </c>
      <c r="X76">
        <v>0.42331488114619981</v>
      </c>
      <c r="Y76" s="1">
        <f t="shared" si="73"/>
        <v>-0.30172413793103775</v>
      </c>
      <c r="Z76" s="1">
        <f t="shared" si="74"/>
        <v>0.30172413793103775</v>
      </c>
      <c r="AA76" s="1">
        <f t="shared" si="75"/>
        <v>1.2643678160919474</v>
      </c>
      <c r="AB76" s="1">
        <f t="shared" si="76"/>
        <v>1.0232021905173689</v>
      </c>
      <c r="AC76" s="1" t="str">
        <f t="shared" si="77"/>
        <v>NO</v>
      </c>
      <c r="AD76" s="1" t="str">
        <f t="shared" si="78"/>
        <v>NO</v>
      </c>
      <c r="AE76" s="1" t="str">
        <f t="shared" si="79"/>
        <v>NO</v>
      </c>
      <c r="AF76" s="1" t="str">
        <f t="shared" si="80"/>
        <v>NO</v>
      </c>
      <c r="AG76" s="1" t="str">
        <f t="shared" si="81"/>
        <v>NO</v>
      </c>
      <c r="AH76" s="1" t="str">
        <f t="shared" si="82"/>
        <v>NO</v>
      </c>
      <c r="AI76">
        <v>1403</v>
      </c>
      <c r="AJ76">
        <v>1412.95</v>
      </c>
      <c r="AK76">
        <v>1378.6</v>
      </c>
      <c r="AL76">
        <v>1381.95</v>
      </c>
      <c r="AM76">
        <v>-22.200000000000049</v>
      </c>
      <c r="AN76">
        <v>-1.581027667984193</v>
      </c>
      <c r="AO76" s="1">
        <f t="shared" si="83"/>
        <v>-1.5003563791874521</v>
      </c>
      <c r="AP76" s="1">
        <f t="shared" si="84"/>
        <v>1.5003563791874521</v>
      </c>
      <c r="AQ76" s="1">
        <f t="shared" si="85"/>
        <v>0.70919458303635385</v>
      </c>
      <c r="AR76" s="1">
        <f t="shared" si="86"/>
        <v>0.24241108578458961</v>
      </c>
      <c r="AS76" t="str">
        <f t="shared" si="87"/>
        <v>NO</v>
      </c>
      <c r="AT76" t="str">
        <f t="shared" si="88"/>
        <v>NO</v>
      </c>
      <c r="AU76" t="str">
        <f t="shared" si="89"/>
        <v>NO</v>
      </c>
      <c r="AV76" t="str">
        <f t="shared" si="90"/>
        <v>NO</v>
      </c>
      <c r="AW76" t="str">
        <f t="shared" si="91"/>
        <v>NO</v>
      </c>
      <c r="AX76" t="str">
        <f t="shared" si="92"/>
        <v>NO</v>
      </c>
    </row>
    <row r="77" spans="1:50" x14ac:dyDescent="0.25">
      <c r="A77" t="s">
        <v>125</v>
      </c>
      <c r="B77">
        <v>1345.9</v>
      </c>
      <c r="C77">
        <v>1399.6</v>
      </c>
      <c r="D77">
        <v>1302.9000000000001</v>
      </c>
      <c r="E77">
        <v>1387</v>
      </c>
      <c r="F77">
        <v>43.900000000000091</v>
      </c>
      <c r="G77">
        <v>3.2685578140123659</v>
      </c>
      <c r="H77" s="1">
        <f t="shared" si="62"/>
        <v>3.0537187012407987</v>
      </c>
      <c r="I77" s="1">
        <f t="shared" si="63"/>
        <v>3.0537187012407987</v>
      </c>
      <c r="J77" s="1">
        <f t="shared" si="64"/>
        <v>0.90843547224224286</v>
      </c>
      <c r="K77" s="1">
        <f t="shared" si="65"/>
        <v>3.1948881789137378</v>
      </c>
      <c r="L77" s="1" t="str">
        <f t="shared" si="66"/>
        <v>NO</v>
      </c>
      <c r="M77" t="str">
        <f t="shared" si="67"/>
        <v>NO</v>
      </c>
      <c r="N77" t="str">
        <f t="shared" si="68"/>
        <v>NO</v>
      </c>
      <c r="O77" s="1" t="str">
        <f t="shared" si="69"/>
        <v>NO</v>
      </c>
      <c r="P77" s="1" t="str">
        <f t="shared" si="70"/>
        <v>NO</v>
      </c>
      <c r="Q77" s="1" t="str">
        <f t="shared" si="71"/>
        <v>NO</v>
      </c>
      <c r="R77" s="1" t="str">
        <f t="shared" si="72"/>
        <v>NO</v>
      </c>
      <c r="S77">
        <v>1350</v>
      </c>
      <c r="T77">
        <v>1370</v>
      </c>
      <c r="U77">
        <v>1316.85</v>
      </c>
      <c r="V77">
        <v>1343.1</v>
      </c>
      <c r="W77">
        <v>0.64999999999986358</v>
      </c>
      <c r="X77">
        <v>4.8418935528314923E-2</v>
      </c>
      <c r="Y77" s="1">
        <f t="shared" si="73"/>
        <v>-0.51111111111111784</v>
      </c>
      <c r="Z77" s="1">
        <f t="shared" si="74"/>
        <v>0.51111111111111784</v>
      </c>
      <c r="AA77" s="1">
        <f t="shared" si="75"/>
        <v>1.4814814814814816</v>
      </c>
      <c r="AB77" s="1">
        <f t="shared" si="76"/>
        <v>1.9544337726155909</v>
      </c>
      <c r="AC77" s="1" t="str">
        <f t="shared" si="77"/>
        <v>NO</v>
      </c>
      <c r="AD77" s="1" t="str">
        <f t="shared" si="78"/>
        <v>NO</v>
      </c>
      <c r="AE77" s="1" t="str">
        <f t="shared" si="79"/>
        <v>NO</v>
      </c>
      <c r="AF77" s="1" t="str">
        <f t="shared" si="80"/>
        <v>NO</v>
      </c>
      <c r="AG77" s="1" t="str">
        <f t="shared" si="81"/>
        <v>NO</v>
      </c>
      <c r="AH77" s="1" t="str">
        <f t="shared" si="82"/>
        <v>NO</v>
      </c>
      <c r="AI77">
        <v>1224</v>
      </c>
      <c r="AJ77">
        <v>1362</v>
      </c>
      <c r="AK77">
        <v>1200</v>
      </c>
      <c r="AL77">
        <v>1342.45</v>
      </c>
      <c r="AM77">
        <v>102.05</v>
      </c>
      <c r="AN77">
        <v>8.22718477910351</v>
      </c>
      <c r="AO77" s="1">
        <f t="shared" si="83"/>
        <v>9.6772875816993498</v>
      </c>
      <c r="AP77" s="1">
        <f t="shared" si="84"/>
        <v>9.6772875816993498</v>
      </c>
      <c r="AQ77" s="1">
        <f t="shared" si="85"/>
        <v>1.4562925993519278</v>
      </c>
      <c r="AR77" s="1">
        <f t="shared" si="86"/>
        <v>1.9607843137254901</v>
      </c>
      <c r="AS77" t="str">
        <f t="shared" si="87"/>
        <v>NO</v>
      </c>
      <c r="AT77" t="str">
        <f t="shared" si="88"/>
        <v>NO</v>
      </c>
      <c r="AU77" t="str">
        <f t="shared" si="89"/>
        <v>NO</v>
      </c>
      <c r="AV77" t="str">
        <f t="shared" si="90"/>
        <v>NO</v>
      </c>
      <c r="AW77" t="str">
        <f t="shared" si="91"/>
        <v>NO</v>
      </c>
      <c r="AX77" t="str">
        <f t="shared" si="92"/>
        <v>NO</v>
      </c>
    </row>
    <row r="78" spans="1:50" x14ac:dyDescent="0.25">
      <c r="A78" t="s">
        <v>126</v>
      </c>
      <c r="B78">
        <v>89.8</v>
      </c>
      <c r="C78">
        <v>89.85</v>
      </c>
      <c r="D78">
        <v>86.65</v>
      </c>
      <c r="E78">
        <v>87.15</v>
      </c>
      <c r="F78">
        <v>-2.9499999999999891</v>
      </c>
      <c r="G78">
        <v>-3.2741398446170802</v>
      </c>
      <c r="H78" s="1">
        <f t="shared" si="62"/>
        <v>-2.9510022271714829</v>
      </c>
      <c r="I78" s="1">
        <f t="shared" si="63"/>
        <v>2.9510022271714829</v>
      </c>
      <c r="J78" s="1">
        <f t="shared" si="64"/>
        <v>5.5679287305119327E-2</v>
      </c>
      <c r="K78" s="1">
        <f t="shared" si="65"/>
        <v>0.57372346528973028</v>
      </c>
      <c r="L78" s="1" t="str">
        <f t="shared" si="66"/>
        <v>NO</v>
      </c>
      <c r="M78" t="str">
        <f t="shared" si="67"/>
        <v>NO</v>
      </c>
      <c r="N78" t="str">
        <f t="shared" si="68"/>
        <v>NO</v>
      </c>
      <c r="O78" s="1" t="str">
        <f t="shared" si="69"/>
        <v>NO</v>
      </c>
      <c r="P78" s="1" t="str">
        <f t="shared" si="70"/>
        <v>NO</v>
      </c>
      <c r="Q78" s="1" t="str">
        <f t="shared" si="71"/>
        <v>NO</v>
      </c>
      <c r="R78" s="1" t="str">
        <f t="shared" si="72"/>
        <v>NO</v>
      </c>
      <c r="S78">
        <v>91.2</v>
      </c>
      <c r="T78">
        <v>91.6</v>
      </c>
      <c r="U78">
        <v>89.15</v>
      </c>
      <c r="V78">
        <v>90.1</v>
      </c>
      <c r="W78">
        <v>9.9999999999994316E-2</v>
      </c>
      <c r="X78">
        <v>0.1111111111111048</v>
      </c>
      <c r="Y78" s="1">
        <f t="shared" si="73"/>
        <v>-1.2061403508772024</v>
      </c>
      <c r="Z78" s="1">
        <f t="shared" si="74"/>
        <v>1.2061403508772024</v>
      </c>
      <c r="AA78" s="1">
        <f t="shared" si="75"/>
        <v>0.43859649122806077</v>
      </c>
      <c r="AB78" s="1">
        <f t="shared" si="76"/>
        <v>1.0543840177580339</v>
      </c>
      <c r="AC78" s="1" t="str">
        <f t="shared" si="77"/>
        <v>NO</v>
      </c>
      <c r="AD78" s="1" t="str">
        <f t="shared" si="78"/>
        <v>NO</v>
      </c>
      <c r="AE78" s="1" t="str">
        <f t="shared" si="79"/>
        <v>NO</v>
      </c>
      <c r="AF78" s="1" t="str">
        <f t="shared" si="80"/>
        <v>NO</v>
      </c>
      <c r="AG78" s="1" t="str">
        <f t="shared" si="81"/>
        <v>NO</v>
      </c>
      <c r="AH78" s="1" t="str">
        <f t="shared" si="82"/>
        <v>NO</v>
      </c>
      <c r="AI78">
        <v>86.7</v>
      </c>
      <c r="AJ78">
        <v>91.7</v>
      </c>
      <c r="AK78">
        <v>86.4</v>
      </c>
      <c r="AL78">
        <v>90</v>
      </c>
      <c r="AM78">
        <v>2.0499999999999972</v>
      </c>
      <c r="AN78">
        <v>2.3308698123934022</v>
      </c>
      <c r="AO78" s="1">
        <f t="shared" si="83"/>
        <v>3.8062283737024187</v>
      </c>
      <c r="AP78" s="1">
        <f t="shared" si="84"/>
        <v>3.8062283737024187</v>
      </c>
      <c r="AQ78" s="1">
        <f t="shared" si="85"/>
        <v>1.8888888888888919</v>
      </c>
      <c r="AR78" s="1">
        <f t="shared" si="86"/>
        <v>0.34602076124567144</v>
      </c>
      <c r="AS78" t="str">
        <f t="shared" si="87"/>
        <v>NO</v>
      </c>
      <c r="AT78" t="str">
        <f t="shared" si="88"/>
        <v>NO</v>
      </c>
      <c r="AU78" t="str">
        <f t="shared" si="89"/>
        <v>NO</v>
      </c>
      <c r="AV78" t="str">
        <f t="shared" si="90"/>
        <v>YES</v>
      </c>
      <c r="AW78" t="str">
        <f t="shared" si="91"/>
        <v>NO</v>
      </c>
      <c r="AX78" t="str">
        <f t="shared" si="92"/>
        <v>NO</v>
      </c>
    </row>
    <row r="79" spans="1:50" x14ac:dyDescent="0.25">
      <c r="A79" t="s">
        <v>127</v>
      </c>
      <c r="B79">
        <v>178</v>
      </c>
      <c r="C79">
        <v>180.3</v>
      </c>
      <c r="D79">
        <v>177.15</v>
      </c>
      <c r="E79">
        <v>178.25</v>
      </c>
      <c r="F79">
        <v>-0.94999999999998863</v>
      </c>
      <c r="G79">
        <v>-0.53013392857142227</v>
      </c>
      <c r="H79" s="1">
        <f t="shared" si="62"/>
        <v>0.1404494382022472</v>
      </c>
      <c r="I79" s="1">
        <f t="shared" si="63"/>
        <v>0.1404494382022472</v>
      </c>
      <c r="J79" s="1">
        <f t="shared" si="64"/>
        <v>1.1500701262272155</v>
      </c>
      <c r="K79" s="1">
        <f t="shared" si="65"/>
        <v>0.47752808988763723</v>
      </c>
      <c r="L79" s="1" t="str">
        <f t="shared" si="66"/>
        <v>NO</v>
      </c>
      <c r="M79" t="str">
        <f t="shared" si="67"/>
        <v>NO</v>
      </c>
      <c r="N79" t="str">
        <f t="shared" si="68"/>
        <v>NO</v>
      </c>
      <c r="O79" s="1" t="str">
        <f t="shared" si="69"/>
        <v>NO</v>
      </c>
      <c r="P79" s="1" t="str">
        <f t="shared" si="70"/>
        <v>NO</v>
      </c>
      <c r="Q79" s="1" t="str">
        <f t="shared" si="71"/>
        <v>NO</v>
      </c>
      <c r="R79" s="1" t="str">
        <f t="shared" si="72"/>
        <v>NO</v>
      </c>
      <c r="S79">
        <v>180.95</v>
      </c>
      <c r="T79">
        <v>182.1</v>
      </c>
      <c r="U79">
        <v>178.15</v>
      </c>
      <c r="V79">
        <v>179.2</v>
      </c>
      <c r="W79">
        <v>-0.15000000000000571</v>
      </c>
      <c r="X79">
        <v>-8.3635349874550152E-2</v>
      </c>
      <c r="Y79" s="1">
        <f t="shared" si="73"/>
        <v>-0.96711798839458418</v>
      </c>
      <c r="Z79" s="1">
        <f t="shared" si="74"/>
        <v>0.96711798839458418</v>
      </c>
      <c r="AA79" s="1">
        <f t="shared" si="75"/>
        <v>0.63553467808787278</v>
      </c>
      <c r="AB79" s="1">
        <f t="shared" si="76"/>
        <v>0.58593749999999056</v>
      </c>
      <c r="AC79" s="1" t="str">
        <f t="shared" si="77"/>
        <v>NO</v>
      </c>
      <c r="AD79" s="1" t="str">
        <f t="shared" si="78"/>
        <v>NO</v>
      </c>
      <c r="AE79" s="1" t="str">
        <f t="shared" si="79"/>
        <v>NO</v>
      </c>
      <c r="AF79" s="1" t="str">
        <f t="shared" si="80"/>
        <v>NO</v>
      </c>
      <c r="AG79" s="1" t="str">
        <f t="shared" si="81"/>
        <v>NO</v>
      </c>
      <c r="AH79" s="1" t="str">
        <f t="shared" si="82"/>
        <v>NO</v>
      </c>
      <c r="AI79">
        <v>178.4</v>
      </c>
      <c r="AJ79">
        <v>183.3</v>
      </c>
      <c r="AK79">
        <v>174.35</v>
      </c>
      <c r="AL79">
        <v>179.35</v>
      </c>
      <c r="AM79">
        <v>0.84999999999999432</v>
      </c>
      <c r="AN79">
        <v>0.476190476190473</v>
      </c>
      <c r="AO79" s="1">
        <f t="shared" si="83"/>
        <v>0.53251121076232544</v>
      </c>
      <c r="AP79" s="1">
        <f t="shared" si="84"/>
        <v>0.53251121076232544</v>
      </c>
      <c r="AQ79" s="1">
        <f t="shared" si="85"/>
        <v>2.202397546696413</v>
      </c>
      <c r="AR79" s="1">
        <f t="shared" si="86"/>
        <v>2.2701793721973158</v>
      </c>
      <c r="AS79" t="str">
        <f t="shared" si="87"/>
        <v>NO</v>
      </c>
      <c r="AT79" t="str">
        <f t="shared" si="88"/>
        <v>NO</v>
      </c>
      <c r="AU79" t="str">
        <f t="shared" si="89"/>
        <v>NO</v>
      </c>
      <c r="AV79" t="str">
        <f t="shared" si="90"/>
        <v>NO</v>
      </c>
      <c r="AW79" t="str">
        <f t="shared" si="91"/>
        <v>NO</v>
      </c>
      <c r="AX79" t="str">
        <f t="shared" si="92"/>
        <v>NO</v>
      </c>
    </row>
    <row r="80" spans="1:50" x14ac:dyDescent="0.25">
      <c r="A80" t="s">
        <v>128</v>
      </c>
      <c r="B80">
        <v>10168</v>
      </c>
      <c r="C80">
        <v>10200</v>
      </c>
      <c r="D80">
        <v>9999</v>
      </c>
      <c r="E80">
        <v>10175.1</v>
      </c>
      <c r="F80">
        <v>7.1000000000003638</v>
      </c>
      <c r="G80">
        <v>6.9826907946502398E-2</v>
      </c>
      <c r="H80" s="1">
        <f t="shared" si="62"/>
        <v>6.9826907946502398E-2</v>
      </c>
      <c r="I80" s="1">
        <f t="shared" si="63"/>
        <v>6.9826907946502398E-2</v>
      </c>
      <c r="J80" s="1">
        <f t="shared" si="64"/>
        <v>0.24471503965562635</v>
      </c>
      <c r="K80" s="1">
        <f t="shared" si="65"/>
        <v>1.6620771046420142</v>
      </c>
      <c r="L80" s="1" t="str">
        <f t="shared" si="66"/>
        <v>NO</v>
      </c>
      <c r="M80" t="str">
        <f t="shared" si="67"/>
        <v>NO</v>
      </c>
      <c r="N80" t="str">
        <f t="shared" si="68"/>
        <v>NO</v>
      </c>
      <c r="O80" s="1" t="str">
        <f t="shared" si="69"/>
        <v>NO</v>
      </c>
      <c r="P80" s="1" t="str">
        <f t="shared" si="70"/>
        <v>NO</v>
      </c>
      <c r="Q80" s="1" t="str">
        <f t="shared" si="71"/>
        <v>NO</v>
      </c>
      <c r="R80" s="1" t="str">
        <f t="shared" si="72"/>
        <v>NO</v>
      </c>
      <c r="S80">
        <v>9930.0499999999993</v>
      </c>
      <c r="T80">
        <v>10239.9</v>
      </c>
      <c r="U80">
        <v>9859.5</v>
      </c>
      <c r="V80">
        <v>10168</v>
      </c>
      <c r="W80">
        <v>238.7999999999993</v>
      </c>
      <c r="X80">
        <v>2.4050275953752491</v>
      </c>
      <c r="Y80" s="1">
        <f t="shared" si="73"/>
        <v>2.3962618516523158</v>
      </c>
      <c r="Z80" s="1">
        <f t="shared" si="74"/>
        <v>2.3962618516523158</v>
      </c>
      <c r="AA80" s="1">
        <f t="shared" si="75"/>
        <v>0.70712037765538582</v>
      </c>
      <c r="AB80" s="1">
        <f t="shared" si="76"/>
        <v>0.71046973580192718</v>
      </c>
      <c r="AC80" s="1" t="str">
        <f t="shared" si="77"/>
        <v>NO</v>
      </c>
      <c r="AD80" s="1" t="str">
        <f t="shared" si="78"/>
        <v>NO</v>
      </c>
      <c r="AE80" s="1" t="str">
        <f t="shared" si="79"/>
        <v>NO</v>
      </c>
      <c r="AF80" s="1" t="str">
        <f t="shared" si="80"/>
        <v>NO</v>
      </c>
      <c r="AG80" s="1" t="str">
        <f t="shared" si="81"/>
        <v>NO</v>
      </c>
      <c r="AH80" s="1" t="str">
        <f t="shared" si="82"/>
        <v>NO</v>
      </c>
      <c r="AI80">
        <v>9851.2999999999993</v>
      </c>
      <c r="AJ80">
        <v>10098</v>
      </c>
      <c r="AK80">
        <v>9850</v>
      </c>
      <c r="AL80">
        <v>9929.2000000000007</v>
      </c>
      <c r="AM80">
        <v>-24.349999999998541</v>
      </c>
      <c r="AN80">
        <v>-0.24463633577968211</v>
      </c>
      <c r="AO80" s="1">
        <f t="shared" si="83"/>
        <v>0.79075858008589195</v>
      </c>
      <c r="AP80" s="1">
        <f t="shared" si="84"/>
        <v>0.79075858008589195</v>
      </c>
      <c r="AQ80" s="1">
        <f t="shared" si="85"/>
        <v>1.7000362566974101</v>
      </c>
      <c r="AR80" s="1">
        <f t="shared" si="86"/>
        <v>1.3196227908999547E-2</v>
      </c>
      <c r="AS80" t="str">
        <f t="shared" si="87"/>
        <v>NO</v>
      </c>
      <c r="AT80" t="str">
        <f t="shared" si="88"/>
        <v>NO</v>
      </c>
      <c r="AU80" t="str">
        <f t="shared" si="89"/>
        <v>NO</v>
      </c>
      <c r="AV80" t="str">
        <f t="shared" si="90"/>
        <v>NO</v>
      </c>
      <c r="AW80" t="str">
        <f t="shared" si="91"/>
        <v>NO</v>
      </c>
      <c r="AX80" t="str">
        <f t="shared" si="92"/>
        <v>NO</v>
      </c>
    </row>
    <row r="81" spans="1:50" x14ac:dyDescent="0.25">
      <c r="A81" t="s">
        <v>129</v>
      </c>
      <c r="B81">
        <v>36.200000000000003</v>
      </c>
      <c r="C81">
        <v>36.4</v>
      </c>
      <c r="D81">
        <v>35.15</v>
      </c>
      <c r="E81">
        <v>35.35</v>
      </c>
      <c r="F81">
        <v>-1.25</v>
      </c>
      <c r="G81">
        <v>-3.415300546448087</v>
      </c>
      <c r="H81" s="1">
        <f t="shared" si="62"/>
        <v>-2.3480662983425451</v>
      </c>
      <c r="I81" s="1">
        <f t="shared" si="63"/>
        <v>2.3480662983425451</v>
      </c>
      <c r="J81" s="1">
        <f t="shared" si="64"/>
        <v>0.55248618784529202</v>
      </c>
      <c r="K81" s="1">
        <f t="shared" si="65"/>
        <v>0.56577086280057376</v>
      </c>
      <c r="L81" s="1" t="str">
        <f t="shared" si="66"/>
        <v>NO</v>
      </c>
      <c r="M81" t="str">
        <f t="shared" si="67"/>
        <v>NO</v>
      </c>
      <c r="N81" t="str">
        <f t="shared" si="68"/>
        <v>NO</v>
      </c>
      <c r="O81" s="1" t="str">
        <f t="shared" si="69"/>
        <v>NO</v>
      </c>
      <c r="P81" s="1" t="str">
        <f t="shared" si="70"/>
        <v>NO</v>
      </c>
      <c r="Q81" s="1" t="str">
        <f t="shared" si="71"/>
        <v>NO</v>
      </c>
      <c r="R81" s="1" t="str">
        <f t="shared" si="72"/>
        <v>NO</v>
      </c>
      <c r="S81">
        <v>37.65</v>
      </c>
      <c r="T81">
        <v>37.950000000000003</v>
      </c>
      <c r="U81">
        <v>36.4</v>
      </c>
      <c r="V81">
        <v>36.6</v>
      </c>
      <c r="W81">
        <v>-0.5</v>
      </c>
      <c r="X81">
        <v>-1.3477088948787059</v>
      </c>
      <c r="Y81" s="1">
        <f t="shared" si="73"/>
        <v>-2.7888446215139369</v>
      </c>
      <c r="Z81" s="1">
        <f t="shared" si="74"/>
        <v>2.7888446215139369</v>
      </c>
      <c r="AA81" s="1">
        <f t="shared" si="75"/>
        <v>0.79681274900399546</v>
      </c>
      <c r="AB81" s="1">
        <f t="shared" si="76"/>
        <v>0.5464480874317017</v>
      </c>
      <c r="AC81" s="1" t="str">
        <f t="shared" si="77"/>
        <v>NO</v>
      </c>
      <c r="AD81" s="1" t="str">
        <f t="shared" si="78"/>
        <v>NO</v>
      </c>
      <c r="AE81" s="1" t="str">
        <f t="shared" si="79"/>
        <v>NO</v>
      </c>
      <c r="AF81" s="1" t="str">
        <f t="shared" si="80"/>
        <v>NO</v>
      </c>
      <c r="AG81" s="1" t="str">
        <f t="shared" si="81"/>
        <v>NO</v>
      </c>
      <c r="AH81" s="1" t="str">
        <f t="shared" si="82"/>
        <v>NO</v>
      </c>
      <c r="AI81">
        <v>36.299999999999997</v>
      </c>
      <c r="AJ81">
        <v>37.6</v>
      </c>
      <c r="AK81">
        <v>35.549999999999997</v>
      </c>
      <c r="AL81">
        <v>37.1</v>
      </c>
      <c r="AM81">
        <v>0.60000000000000142</v>
      </c>
      <c r="AN81">
        <v>1.6438356164383601</v>
      </c>
      <c r="AO81" s="1">
        <f t="shared" si="83"/>
        <v>2.2038567493113068</v>
      </c>
      <c r="AP81" s="1">
        <f t="shared" si="84"/>
        <v>2.2038567493113068</v>
      </c>
      <c r="AQ81" s="1">
        <f t="shared" si="85"/>
        <v>1.3477088948787062</v>
      </c>
      <c r="AR81" s="1">
        <f t="shared" si="86"/>
        <v>2.0661157024793391</v>
      </c>
      <c r="AS81" t="str">
        <f t="shared" si="87"/>
        <v>NO</v>
      </c>
      <c r="AT81" t="str">
        <f t="shared" si="88"/>
        <v>NO</v>
      </c>
      <c r="AU81" t="str">
        <f t="shared" si="89"/>
        <v>NO</v>
      </c>
      <c r="AV81" t="str">
        <f t="shared" si="90"/>
        <v>NO</v>
      </c>
      <c r="AW81" t="str">
        <f t="shared" si="91"/>
        <v>NO</v>
      </c>
      <c r="AX81" t="str">
        <f t="shared" si="92"/>
        <v>NO</v>
      </c>
    </row>
    <row r="82" spans="1:50" x14ac:dyDescent="0.25">
      <c r="A82" t="s">
        <v>130</v>
      </c>
      <c r="B82">
        <v>1728.05</v>
      </c>
      <c r="C82">
        <v>1739.75</v>
      </c>
      <c r="D82">
        <v>1715.55</v>
      </c>
      <c r="E82">
        <v>1723.15</v>
      </c>
      <c r="F82">
        <v>-18.5</v>
      </c>
      <c r="G82">
        <v>-1.0622111216375281</v>
      </c>
      <c r="H82" s="1">
        <f t="shared" si="62"/>
        <v>-0.28355661005178462</v>
      </c>
      <c r="I82" s="1">
        <f t="shared" si="63"/>
        <v>0.28355661005178462</v>
      </c>
      <c r="J82" s="1">
        <f t="shared" si="64"/>
        <v>0.67706374236856837</v>
      </c>
      <c r="K82" s="1">
        <f t="shared" si="65"/>
        <v>0.44105272321040745</v>
      </c>
      <c r="L82" s="1" t="str">
        <f t="shared" si="66"/>
        <v>NO</v>
      </c>
      <c r="M82" t="str">
        <f t="shared" si="67"/>
        <v>NO</v>
      </c>
      <c r="N82" t="str">
        <f t="shared" si="68"/>
        <v>NO</v>
      </c>
      <c r="O82" s="1" t="str">
        <f t="shared" si="69"/>
        <v>NO</v>
      </c>
      <c r="P82" s="1" t="str">
        <f t="shared" si="70"/>
        <v>NO</v>
      </c>
      <c r="Q82" s="1" t="str">
        <f t="shared" si="71"/>
        <v>NO</v>
      </c>
      <c r="R82" s="1" t="str">
        <f t="shared" si="72"/>
        <v>NO</v>
      </c>
      <c r="S82">
        <v>1728.8</v>
      </c>
      <c r="T82">
        <v>1752</v>
      </c>
      <c r="U82">
        <v>1717</v>
      </c>
      <c r="V82">
        <v>1741.65</v>
      </c>
      <c r="W82">
        <v>23.75</v>
      </c>
      <c r="X82">
        <v>1.3825018918446941</v>
      </c>
      <c r="Y82" s="1">
        <f t="shared" si="73"/>
        <v>0.74329014345211342</v>
      </c>
      <c r="Z82" s="1">
        <f t="shared" si="74"/>
        <v>0.74329014345211342</v>
      </c>
      <c r="AA82" s="1">
        <f t="shared" si="75"/>
        <v>0.59426405994315212</v>
      </c>
      <c r="AB82" s="1">
        <f t="shared" si="76"/>
        <v>0.68255437297547172</v>
      </c>
      <c r="AC82" s="1" t="str">
        <f t="shared" si="77"/>
        <v>NO</v>
      </c>
      <c r="AD82" s="1" t="str">
        <f t="shared" si="78"/>
        <v>NO</v>
      </c>
      <c r="AE82" s="1" t="str">
        <f t="shared" si="79"/>
        <v>NO</v>
      </c>
      <c r="AF82" s="1" t="str">
        <f t="shared" si="80"/>
        <v>NO</v>
      </c>
      <c r="AG82" s="1" t="str">
        <f t="shared" si="81"/>
        <v>NO</v>
      </c>
      <c r="AH82" s="1" t="str">
        <f t="shared" si="82"/>
        <v>NO</v>
      </c>
      <c r="AI82">
        <v>1727</v>
      </c>
      <c r="AJ82">
        <v>1749</v>
      </c>
      <c r="AK82">
        <v>1713.05</v>
      </c>
      <c r="AL82">
        <v>1717.9</v>
      </c>
      <c r="AM82">
        <v>-9.9499999999998181</v>
      </c>
      <c r="AN82">
        <v>-0.57586017304741843</v>
      </c>
      <c r="AO82" s="1">
        <f t="shared" si="83"/>
        <v>-0.52692530399536242</v>
      </c>
      <c r="AP82" s="1">
        <f t="shared" si="84"/>
        <v>0.52692530399536242</v>
      </c>
      <c r="AQ82" s="1">
        <f t="shared" si="85"/>
        <v>1.2738853503184715</v>
      </c>
      <c r="AR82" s="1">
        <f t="shared" si="86"/>
        <v>0.28232143896618755</v>
      </c>
      <c r="AS82" t="str">
        <f t="shared" si="87"/>
        <v>NO</v>
      </c>
      <c r="AT82" t="str">
        <f t="shared" si="88"/>
        <v>NO</v>
      </c>
      <c r="AU82" t="str">
        <f t="shared" si="89"/>
        <v>NO</v>
      </c>
      <c r="AV82" t="str">
        <f t="shared" si="90"/>
        <v>NO</v>
      </c>
      <c r="AW82" t="str">
        <f t="shared" si="91"/>
        <v>NO</v>
      </c>
      <c r="AX82" t="str">
        <f t="shared" si="92"/>
        <v>NO</v>
      </c>
    </row>
    <row r="83" spans="1:50" x14ac:dyDescent="0.25">
      <c r="A83" t="s">
        <v>131</v>
      </c>
      <c r="B83">
        <v>780</v>
      </c>
      <c r="C83">
        <v>789.85</v>
      </c>
      <c r="D83">
        <v>774.3</v>
      </c>
      <c r="E83">
        <v>786.8</v>
      </c>
      <c r="F83">
        <v>2.4499999999999318</v>
      </c>
      <c r="G83">
        <v>0.31236055332439999</v>
      </c>
      <c r="H83" s="1">
        <f t="shared" si="62"/>
        <v>0.87179487179486603</v>
      </c>
      <c r="I83" s="1">
        <f t="shared" si="63"/>
        <v>0.87179487179486603</v>
      </c>
      <c r="J83" s="1">
        <f t="shared" si="64"/>
        <v>0.38764616166752269</v>
      </c>
      <c r="K83" s="1">
        <f t="shared" si="65"/>
        <v>0.73076923076923661</v>
      </c>
      <c r="L83" s="1" t="str">
        <f t="shared" si="66"/>
        <v>NO</v>
      </c>
      <c r="M83" t="str">
        <f t="shared" si="67"/>
        <v>NO</v>
      </c>
      <c r="N83" t="str">
        <f t="shared" si="68"/>
        <v>NO</v>
      </c>
      <c r="O83" s="1" t="str">
        <f t="shared" si="69"/>
        <v>NO</v>
      </c>
      <c r="P83" s="1" t="str">
        <f t="shared" si="70"/>
        <v>NO</v>
      </c>
      <c r="Q83" s="1" t="str">
        <f t="shared" si="71"/>
        <v>NO</v>
      </c>
      <c r="R83" s="1" t="str">
        <f t="shared" si="72"/>
        <v>NO</v>
      </c>
      <c r="S83">
        <v>791.1</v>
      </c>
      <c r="T83">
        <v>802</v>
      </c>
      <c r="U83">
        <v>782</v>
      </c>
      <c r="V83">
        <v>784.35</v>
      </c>
      <c r="W83">
        <v>-1.899999999999977</v>
      </c>
      <c r="X83">
        <v>-0.24165341812400351</v>
      </c>
      <c r="Y83" s="1">
        <f t="shared" si="73"/>
        <v>-0.85324232081911267</v>
      </c>
      <c r="Z83" s="1">
        <f t="shared" si="74"/>
        <v>0.85324232081911267</v>
      </c>
      <c r="AA83" s="1">
        <f t="shared" si="75"/>
        <v>1.3778283402856752</v>
      </c>
      <c r="AB83" s="1">
        <f t="shared" si="76"/>
        <v>0.29961114298463987</v>
      </c>
      <c r="AC83" s="1" t="str">
        <f t="shared" si="77"/>
        <v>NO</v>
      </c>
      <c r="AD83" s="1" t="str">
        <f t="shared" si="78"/>
        <v>NO</v>
      </c>
      <c r="AE83" s="1" t="str">
        <f t="shared" si="79"/>
        <v>NO</v>
      </c>
      <c r="AF83" s="1" t="str">
        <f t="shared" si="80"/>
        <v>NO</v>
      </c>
      <c r="AG83" s="1" t="str">
        <f t="shared" si="81"/>
        <v>NO</v>
      </c>
      <c r="AH83" s="1" t="str">
        <f t="shared" si="82"/>
        <v>NO</v>
      </c>
      <c r="AI83">
        <v>778</v>
      </c>
      <c r="AJ83">
        <v>792.95</v>
      </c>
      <c r="AK83">
        <v>775.1</v>
      </c>
      <c r="AL83">
        <v>786.25</v>
      </c>
      <c r="AM83">
        <v>5.5</v>
      </c>
      <c r="AN83">
        <v>0.7044508485430675</v>
      </c>
      <c r="AO83" s="1">
        <f t="shared" si="83"/>
        <v>1.0604113110539846</v>
      </c>
      <c r="AP83" s="1">
        <f t="shared" si="84"/>
        <v>1.0604113110539846</v>
      </c>
      <c r="AQ83" s="1">
        <f t="shared" si="85"/>
        <v>0.85214626391097548</v>
      </c>
      <c r="AR83" s="1">
        <f t="shared" si="86"/>
        <v>0.37275064267351893</v>
      </c>
      <c r="AS83" t="str">
        <f t="shared" si="87"/>
        <v>NO</v>
      </c>
      <c r="AT83" t="str">
        <f t="shared" si="88"/>
        <v>NO</v>
      </c>
      <c r="AU83" t="str">
        <f t="shared" si="89"/>
        <v>NO</v>
      </c>
      <c r="AV83" t="str">
        <f t="shared" si="90"/>
        <v>NO</v>
      </c>
      <c r="AW83" t="str">
        <f t="shared" si="91"/>
        <v>NO</v>
      </c>
      <c r="AX83" t="str">
        <f t="shared" si="92"/>
        <v>NO</v>
      </c>
    </row>
    <row r="84" spans="1:50" x14ac:dyDescent="0.25">
      <c r="A84" t="s">
        <v>132</v>
      </c>
      <c r="B84">
        <v>22450</v>
      </c>
      <c r="C84">
        <v>22483.85</v>
      </c>
      <c r="D84">
        <v>21927.599999999999</v>
      </c>
      <c r="E84">
        <v>22341.95</v>
      </c>
      <c r="F84">
        <v>-181.89999999999779</v>
      </c>
      <c r="G84">
        <v>-0.80758840073965077</v>
      </c>
      <c r="H84" s="1">
        <f t="shared" si="62"/>
        <v>-0.48129175946547559</v>
      </c>
      <c r="I84" s="1">
        <f t="shared" si="63"/>
        <v>0.48129175946547559</v>
      </c>
      <c r="J84" s="1">
        <f t="shared" si="64"/>
        <v>0.15077951002226525</v>
      </c>
      <c r="K84" s="1">
        <f t="shared" si="65"/>
        <v>1.8545829706001586</v>
      </c>
      <c r="L84" s="1" t="str">
        <f t="shared" si="66"/>
        <v>YES</v>
      </c>
      <c r="M84" t="str">
        <f t="shared" si="67"/>
        <v>NO</v>
      </c>
      <c r="N84" t="str">
        <f t="shared" si="68"/>
        <v>NO</v>
      </c>
      <c r="O84" s="1" t="str">
        <f t="shared" si="69"/>
        <v>NO</v>
      </c>
      <c r="P84" s="1" t="str">
        <f t="shared" si="70"/>
        <v>NO</v>
      </c>
      <c r="Q84" s="1" t="str">
        <f t="shared" si="71"/>
        <v>NO</v>
      </c>
      <c r="R84" s="1" t="str">
        <f t="shared" si="72"/>
        <v>NO</v>
      </c>
      <c r="S84">
        <v>22111</v>
      </c>
      <c r="T84">
        <v>22700</v>
      </c>
      <c r="U84">
        <v>21863.4</v>
      </c>
      <c r="V84">
        <v>22523.85</v>
      </c>
      <c r="W84">
        <v>455.04999999999927</v>
      </c>
      <c r="X84">
        <v>2.0619607772058259</v>
      </c>
      <c r="Y84" s="1">
        <f t="shared" si="73"/>
        <v>1.8671701867848518</v>
      </c>
      <c r="Z84" s="1">
        <f t="shared" si="74"/>
        <v>1.8671701867848518</v>
      </c>
      <c r="AA84" s="1">
        <f t="shared" si="75"/>
        <v>0.78205990538918291</v>
      </c>
      <c r="AB84" s="1">
        <f t="shared" si="76"/>
        <v>1.119804622133773</v>
      </c>
      <c r="AC84" s="1" t="str">
        <f t="shared" si="77"/>
        <v>NO</v>
      </c>
      <c r="AD84" s="1" t="str">
        <f t="shared" si="78"/>
        <v>NO</v>
      </c>
      <c r="AE84" s="1" t="str">
        <f t="shared" si="79"/>
        <v>NO</v>
      </c>
      <c r="AF84" s="1" t="str">
        <f t="shared" si="80"/>
        <v>NO</v>
      </c>
      <c r="AG84" s="1" t="str">
        <f t="shared" si="81"/>
        <v>NO</v>
      </c>
      <c r="AH84" s="1" t="str">
        <f t="shared" si="82"/>
        <v>NO</v>
      </c>
      <c r="AI84">
        <v>22495</v>
      </c>
      <c r="AJ84">
        <v>22619.1</v>
      </c>
      <c r="AK84">
        <v>21889</v>
      </c>
      <c r="AL84">
        <v>22068.799999999999</v>
      </c>
      <c r="AM84">
        <v>-497.45000000000073</v>
      </c>
      <c r="AN84">
        <v>-2.204398160970479</v>
      </c>
      <c r="AO84" s="1">
        <f t="shared" si="83"/>
        <v>-1.8946432540564602</v>
      </c>
      <c r="AP84" s="1">
        <f t="shared" si="84"/>
        <v>1.8946432540564602</v>
      </c>
      <c r="AQ84" s="1">
        <f t="shared" si="85"/>
        <v>0.55167815070014914</v>
      </c>
      <c r="AR84" s="1">
        <f t="shared" si="86"/>
        <v>0.81472486043645009</v>
      </c>
      <c r="AS84" t="str">
        <f t="shared" si="87"/>
        <v>NO</v>
      </c>
      <c r="AT84" t="str">
        <f t="shared" si="88"/>
        <v>NO</v>
      </c>
      <c r="AU84" t="str">
        <f t="shared" si="89"/>
        <v>NO</v>
      </c>
      <c r="AV84" t="str">
        <f t="shared" si="90"/>
        <v>NO</v>
      </c>
      <c r="AW84" t="str">
        <f t="shared" si="91"/>
        <v>NO</v>
      </c>
      <c r="AX84" t="str">
        <f t="shared" si="92"/>
        <v>NO</v>
      </c>
    </row>
    <row r="85" spans="1:50" x14ac:dyDescent="0.25">
      <c r="A85" t="s">
        <v>133</v>
      </c>
      <c r="B85">
        <v>699.8</v>
      </c>
      <c r="C85">
        <v>701.75</v>
      </c>
      <c r="D85">
        <v>684.2</v>
      </c>
      <c r="E85">
        <v>690.6</v>
      </c>
      <c r="F85">
        <v>-14.299999999999949</v>
      </c>
      <c r="G85">
        <v>-2.028656547027941</v>
      </c>
      <c r="H85" s="1">
        <f t="shared" si="62"/>
        <v>-1.3146613318090785</v>
      </c>
      <c r="I85" s="1">
        <f t="shared" si="63"/>
        <v>1.3146613318090785</v>
      </c>
      <c r="J85" s="1">
        <f t="shared" si="64"/>
        <v>0.27865104315519373</v>
      </c>
      <c r="K85" s="1">
        <f t="shared" si="65"/>
        <v>0.92673037938024572</v>
      </c>
      <c r="L85" s="1" t="str">
        <f t="shared" si="66"/>
        <v>NO</v>
      </c>
      <c r="M85" t="str">
        <f t="shared" si="67"/>
        <v>NO</v>
      </c>
      <c r="N85" t="str">
        <f t="shared" si="68"/>
        <v>NO</v>
      </c>
      <c r="O85" s="1" t="str">
        <f t="shared" si="69"/>
        <v>NO</v>
      </c>
      <c r="P85" s="1" t="str">
        <f t="shared" si="70"/>
        <v>NO</v>
      </c>
      <c r="Q85" s="1" t="str">
        <f t="shared" si="71"/>
        <v>NO</v>
      </c>
      <c r="R85" s="1" t="str">
        <f t="shared" si="72"/>
        <v>NO</v>
      </c>
      <c r="S85">
        <v>702</v>
      </c>
      <c r="T85">
        <v>734</v>
      </c>
      <c r="U85">
        <v>698.1</v>
      </c>
      <c r="V85">
        <v>704.9</v>
      </c>
      <c r="W85">
        <v>14.44999999999993</v>
      </c>
      <c r="X85">
        <v>2.0928380042001491</v>
      </c>
      <c r="Y85" s="1">
        <f t="shared" si="73"/>
        <v>0.41310541310540982</v>
      </c>
      <c r="Z85" s="1">
        <f t="shared" si="74"/>
        <v>0.41310541310540982</v>
      </c>
      <c r="AA85" s="1">
        <f t="shared" si="75"/>
        <v>4.1282451411547774</v>
      </c>
      <c r="AB85" s="1">
        <f t="shared" si="76"/>
        <v>0.55555555555555225</v>
      </c>
      <c r="AC85" s="1" t="str">
        <f t="shared" si="77"/>
        <v>NO</v>
      </c>
      <c r="AD85" s="1" t="str">
        <f t="shared" si="78"/>
        <v>NO</v>
      </c>
      <c r="AE85" s="1" t="str">
        <f t="shared" si="79"/>
        <v>NO</v>
      </c>
      <c r="AF85" s="1" t="str">
        <f t="shared" si="80"/>
        <v>NO</v>
      </c>
      <c r="AG85" s="1" t="str">
        <f t="shared" si="81"/>
        <v>NO</v>
      </c>
      <c r="AH85" s="1" t="str">
        <f t="shared" si="82"/>
        <v>NO</v>
      </c>
      <c r="AI85">
        <v>675.55</v>
      </c>
      <c r="AJ85">
        <v>694.65</v>
      </c>
      <c r="AK85">
        <v>668</v>
      </c>
      <c r="AL85">
        <v>690.45</v>
      </c>
      <c r="AM85">
        <v>8.2000000000000455</v>
      </c>
      <c r="AN85">
        <v>1.2019054598754191</v>
      </c>
      <c r="AO85" s="1">
        <f t="shared" si="83"/>
        <v>2.2056102435053058</v>
      </c>
      <c r="AP85" s="1">
        <f t="shared" si="84"/>
        <v>2.2056102435053058</v>
      </c>
      <c r="AQ85" s="1">
        <f t="shared" si="85"/>
        <v>0.60829893547685299</v>
      </c>
      <c r="AR85" s="1">
        <f t="shared" si="86"/>
        <v>1.1176078750647553</v>
      </c>
      <c r="AS85" t="str">
        <f t="shared" si="87"/>
        <v>NO</v>
      </c>
      <c r="AT85" t="str">
        <f t="shared" si="88"/>
        <v>NO</v>
      </c>
      <c r="AU85" t="str">
        <f t="shared" si="89"/>
        <v>NO</v>
      </c>
      <c r="AV85" t="str">
        <f t="shared" si="90"/>
        <v>YES</v>
      </c>
      <c r="AW85" t="str">
        <f t="shared" si="91"/>
        <v>NO</v>
      </c>
      <c r="AX85" t="str">
        <f t="shared" si="92"/>
        <v>NO</v>
      </c>
    </row>
    <row r="86" spans="1:50" x14ac:dyDescent="0.25">
      <c r="A86" t="s">
        <v>134</v>
      </c>
      <c r="B86">
        <v>1114.9000000000001</v>
      </c>
      <c r="C86">
        <v>1115.95</v>
      </c>
      <c r="D86">
        <v>1092.6500000000001</v>
      </c>
      <c r="E86">
        <v>1099.2</v>
      </c>
      <c r="F86">
        <v>-17.200000000000049</v>
      </c>
      <c r="G86">
        <v>-1.540666427803659</v>
      </c>
      <c r="H86" s="1">
        <f t="shared" si="62"/>
        <v>-1.4081980446676872</v>
      </c>
      <c r="I86" s="1">
        <f t="shared" si="63"/>
        <v>1.4081980446676872</v>
      </c>
      <c r="J86" s="1">
        <f t="shared" si="64"/>
        <v>9.4178850121082999E-2</v>
      </c>
      <c r="K86" s="1">
        <f t="shared" si="65"/>
        <v>0.59588791848616762</v>
      </c>
      <c r="L86" s="1" t="str">
        <f t="shared" si="66"/>
        <v>NO</v>
      </c>
      <c r="M86" t="str">
        <f t="shared" si="67"/>
        <v>NO</v>
      </c>
      <c r="N86" t="str">
        <f t="shared" si="68"/>
        <v>NO</v>
      </c>
      <c r="O86" s="1" t="str">
        <f t="shared" si="69"/>
        <v>NO</v>
      </c>
      <c r="P86" s="1" t="str">
        <f t="shared" si="70"/>
        <v>NO</v>
      </c>
      <c r="Q86" s="1" t="str">
        <f t="shared" si="71"/>
        <v>NO</v>
      </c>
      <c r="R86" s="1" t="str">
        <f t="shared" si="72"/>
        <v>NO</v>
      </c>
      <c r="S86">
        <v>1129</v>
      </c>
      <c r="T86">
        <v>1129</v>
      </c>
      <c r="U86">
        <v>1108.05</v>
      </c>
      <c r="V86">
        <v>1116.4000000000001</v>
      </c>
      <c r="W86">
        <v>6.3000000000001819</v>
      </c>
      <c r="X86">
        <v>0.56751643996038037</v>
      </c>
      <c r="Y86" s="1">
        <f t="shared" si="73"/>
        <v>-1.1160318866253243</v>
      </c>
      <c r="Z86" s="1">
        <f t="shared" si="74"/>
        <v>1.1160318866253243</v>
      </c>
      <c r="AA86" s="1">
        <f t="shared" si="75"/>
        <v>0</v>
      </c>
      <c r="AB86" s="1">
        <f t="shared" si="76"/>
        <v>0.74793980652097236</v>
      </c>
      <c r="AC86" s="1" t="str">
        <f t="shared" si="77"/>
        <v>NO</v>
      </c>
      <c r="AD86" s="1" t="str">
        <f t="shared" si="78"/>
        <v>NO</v>
      </c>
      <c r="AE86" s="1" t="str">
        <f t="shared" si="79"/>
        <v>NO</v>
      </c>
      <c r="AF86" s="1" t="str">
        <f t="shared" si="80"/>
        <v>NO</v>
      </c>
      <c r="AG86" s="1" t="str">
        <f t="shared" si="81"/>
        <v>NO</v>
      </c>
      <c r="AH86" s="1" t="str">
        <f t="shared" si="82"/>
        <v>NO</v>
      </c>
      <c r="AI86">
        <v>1095</v>
      </c>
      <c r="AJ86">
        <v>1126.45</v>
      </c>
      <c r="AK86">
        <v>1083.6500000000001</v>
      </c>
      <c r="AL86">
        <v>1110.0999999999999</v>
      </c>
      <c r="AM86">
        <v>15.799999999999949</v>
      </c>
      <c r="AN86">
        <v>1.443845380608604</v>
      </c>
      <c r="AO86" s="1">
        <f t="shared" si="83"/>
        <v>1.3789954337899459</v>
      </c>
      <c r="AP86" s="1">
        <f t="shared" si="84"/>
        <v>1.3789954337899459</v>
      </c>
      <c r="AQ86" s="1">
        <f t="shared" si="85"/>
        <v>1.472840284659052</v>
      </c>
      <c r="AR86" s="1">
        <f t="shared" si="86"/>
        <v>1.0365296803652886</v>
      </c>
      <c r="AS86" t="str">
        <f t="shared" si="87"/>
        <v>NO</v>
      </c>
      <c r="AT86" t="str">
        <f t="shared" si="88"/>
        <v>NO</v>
      </c>
      <c r="AU86" t="str">
        <f t="shared" si="89"/>
        <v>NO</v>
      </c>
      <c r="AV86" t="str">
        <f t="shared" si="90"/>
        <v>YES</v>
      </c>
      <c r="AW86" t="str">
        <f t="shared" si="91"/>
        <v>NO</v>
      </c>
      <c r="AX86" t="str">
        <f t="shared" si="92"/>
        <v>NO</v>
      </c>
    </row>
    <row r="87" spans="1:50" x14ac:dyDescent="0.25">
      <c r="A87" t="s">
        <v>135</v>
      </c>
      <c r="B87">
        <v>183</v>
      </c>
      <c r="C87">
        <v>183.1</v>
      </c>
      <c r="D87">
        <v>178.5</v>
      </c>
      <c r="E87">
        <v>179.25</v>
      </c>
      <c r="F87">
        <v>-5.3499999999999943</v>
      </c>
      <c r="G87">
        <v>-2.898158179848318</v>
      </c>
      <c r="H87" s="1">
        <f t="shared" si="62"/>
        <v>-2.0491803278688523</v>
      </c>
      <c r="I87" s="1">
        <f t="shared" si="63"/>
        <v>2.0491803278688523</v>
      </c>
      <c r="J87" s="1">
        <f t="shared" si="64"/>
        <v>5.4644808743166295E-2</v>
      </c>
      <c r="K87" s="1">
        <f t="shared" si="65"/>
        <v>0.41841004184100417</v>
      </c>
      <c r="L87" s="1" t="str">
        <f t="shared" si="66"/>
        <v>NO</v>
      </c>
      <c r="M87" t="str">
        <f t="shared" si="67"/>
        <v>NO</v>
      </c>
      <c r="N87" t="str">
        <f t="shared" si="68"/>
        <v>NO</v>
      </c>
      <c r="O87" s="1" t="str">
        <f t="shared" si="69"/>
        <v>NO</v>
      </c>
      <c r="P87" s="1" t="str">
        <f t="shared" si="70"/>
        <v>NO</v>
      </c>
      <c r="Q87" s="1" t="str">
        <f t="shared" si="71"/>
        <v>NO</v>
      </c>
      <c r="R87" s="1" t="str">
        <f t="shared" si="72"/>
        <v>NO</v>
      </c>
      <c r="S87">
        <v>188</v>
      </c>
      <c r="T87">
        <v>188.6</v>
      </c>
      <c r="U87">
        <v>183.8</v>
      </c>
      <c r="V87">
        <v>184.6</v>
      </c>
      <c r="W87">
        <v>-0.65000000000000568</v>
      </c>
      <c r="X87">
        <v>-0.35087719298245917</v>
      </c>
      <c r="Y87" s="1">
        <f t="shared" si="73"/>
        <v>-1.8085106382978753</v>
      </c>
      <c r="Z87" s="1">
        <f t="shared" si="74"/>
        <v>1.8085106382978753</v>
      </c>
      <c r="AA87" s="1">
        <f t="shared" si="75"/>
        <v>0.31914893617020978</v>
      </c>
      <c r="AB87" s="1">
        <f t="shared" si="76"/>
        <v>0.43336944745394529</v>
      </c>
      <c r="AC87" s="1" t="str">
        <f t="shared" si="77"/>
        <v>NO</v>
      </c>
      <c r="AD87" s="1" t="str">
        <f t="shared" si="78"/>
        <v>NO</v>
      </c>
      <c r="AE87" s="1" t="str">
        <f t="shared" si="79"/>
        <v>NO</v>
      </c>
      <c r="AF87" s="1" t="str">
        <f t="shared" si="80"/>
        <v>NO</v>
      </c>
      <c r="AG87" s="1" t="str">
        <f t="shared" si="81"/>
        <v>NO</v>
      </c>
      <c r="AH87" s="1" t="str">
        <f t="shared" si="82"/>
        <v>NO</v>
      </c>
      <c r="AI87">
        <v>182.2</v>
      </c>
      <c r="AJ87">
        <v>186.8</v>
      </c>
      <c r="AK87">
        <v>180.4</v>
      </c>
      <c r="AL87">
        <v>185.25</v>
      </c>
      <c r="AM87">
        <v>0.65000000000000568</v>
      </c>
      <c r="AN87">
        <v>0.35211267605634111</v>
      </c>
      <c r="AO87" s="1">
        <f t="shared" si="83"/>
        <v>1.6739846322722347</v>
      </c>
      <c r="AP87" s="1">
        <f t="shared" si="84"/>
        <v>1.6739846322722347</v>
      </c>
      <c r="AQ87" s="1">
        <f t="shared" si="85"/>
        <v>0.83670715249663219</v>
      </c>
      <c r="AR87" s="1">
        <f t="shared" si="86"/>
        <v>0.98792535675081405</v>
      </c>
      <c r="AS87" t="str">
        <f t="shared" si="87"/>
        <v>NO</v>
      </c>
      <c r="AT87" t="str">
        <f t="shared" si="88"/>
        <v>NO</v>
      </c>
      <c r="AU87" t="str">
        <f t="shared" si="89"/>
        <v>NO</v>
      </c>
      <c r="AV87" t="str">
        <f t="shared" si="90"/>
        <v>NO</v>
      </c>
      <c r="AW87" t="str">
        <f t="shared" si="91"/>
        <v>NO</v>
      </c>
      <c r="AX87" t="str">
        <f t="shared" si="92"/>
        <v>NO</v>
      </c>
    </row>
    <row r="88" spans="1:50" x14ac:dyDescent="0.25">
      <c r="A88" t="s">
        <v>136</v>
      </c>
      <c r="B88">
        <v>475.5</v>
      </c>
      <c r="C88">
        <v>487.35</v>
      </c>
      <c r="D88">
        <v>475</v>
      </c>
      <c r="E88">
        <v>482</v>
      </c>
      <c r="F88">
        <v>2.0500000000000109</v>
      </c>
      <c r="G88">
        <v>0.42712782581519149</v>
      </c>
      <c r="H88" s="1">
        <f t="shared" si="62"/>
        <v>1.3669821240799158</v>
      </c>
      <c r="I88" s="1">
        <f t="shared" si="63"/>
        <v>1.3669821240799158</v>
      </c>
      <c r="J88" s="1">
        <f t="shared" si="64"/>
        <v>1.1099585062240711</v>
      </c>
      <c r="K88" s="1">
        <f t="shared" si="65"/>
        <v>0.10515247108307045</v>
      </c>
      <c r="L88" s="1" t="str">
        <f t="shared" si="66"/>
        <v>NO</v>
      </c>
      <c r="M88" t="str">
        <f t="shared" si="67"/>
        <v>NO</v>
      </c>
      <c r="N88" t="str">
        <f t="shared" si="68"/>
        <v>NO</v>
      </c>
      <c r="O88" s="1" t="str">
        <f t="shared" si="69"/>
        <v>NO</v>
      </c>
      <c r="P88" s="1" t="str">
        <f t="shared" si="70"/>
        <v>NO</v>
      </c>
      <c r="Q88" s="1" t="str">
        <f t="shared" si="71"/>
        <v>NO</v>
      </c>
      <c r="R88" s="1" t="str">
        <f t="shared" si="72"/>
        <v>NO</v>
      </c>
      <c r="S88">
        <v>490.25</v>
      </c>
      <c r="T88">
        <v>491</v>
      </c>
      <c r="U88">
        <v>472.2</v>
      </c>
      <c r="V88">
        <v>479.95</v>
      </c>
      <c r="W88">
        <v>-7.6999999999999886</v>
      </c>
      <c r="X88">
        <v>-1.5790013329232011</v>
      </c>
      <c r="Y88" s="1">
        <f t="shared" si="73"/>
        <v>-2.1009688934217259</v>
      </c>
      <c r="Z88" s="1">
        <f t="shared" si="74"/>
        <v>2.1009688934217259</v>
      </c>
      <c r="AA88" s="1">
        <f t="shared" si="75"/>
        <v>0.15298317185109639</v>
      </c>
      <c r="AB88" s="1">
        <f t="shared" si="76"/>
        <v>1.6147515366183978</v>
      </c>
      <c r="AC88" s="1" t="str">
        <f t="shared" si="77"/>
        <v>NO</v>
      </c>
      <c r="AD88" s="1" t="str">
        <f t="shared" si="78"/>
        <v>NO</v>
      </c>
      <c r="AE88" s="1" t="str">
        <f t="shared" si="79"/>
        <v>NO</v>
      </c>
      <c r="AF88" s="1" t="str">
        <f t="shared" si="80"/>
        <v>NO</v>
      </c>
      <c r="AG88" s="1" t="str">
        <f t="shared" si="81"/>
        <v>NO</v>
      </c>
      <c r="AH88" s="1" t="str">
        <f t="shared" si="82"/>
        <v>NO</v>
      </c>
      <c r="AI88">
        <v>480.3</v>
      </c>
      <c r="AJ88">
        <v>492.5</v>
      </c>
      <c r="AK88">
        <v>477</v>
      </c>
      <c r="AL88">
        <v>487.65</v>
      </c>
      <c r="AM88">
        <v>3.25</v>
      </c>
      <c r="AN88">
        <v>0.67093311312964488</v>
      </c>
      <c r="AO88" s="1">
        <f t="shared" si="83"/>
        <v>1.5302935665209172</v>
      </c>
      <c r="AP88" s="1">
        <f t="shared" si="84"/>
        <v>1.5302935665209172</v>
      </c>
      <c r="AQ88" s="1">
        <f t="shared" si="85"/>
        <v>0.99456577463345086</v>
      </c>
      <c r="AR88" s="1">
        <f t="shared" si="86"/>
        <v>0.68707058088694806</v>
      </c>
      <c r="AS88" t="str">
        <f t="shared" si="87"/>
        <v>NO</v>
      </c>
      <c r="AT88" t="str">
        <f t="shared" si="88"/>
        <v>NO</v>
      </c>
      <c r="AU88" t="str">
        <f t="shared" si="89"/>
        <v>NO</v>
      </c>
      <c r="AV88" t="str">
        <f t="shared" si="90"/>
        <v>NO</v>
      </c>
      <c r="AW88" t="str">
        <f t="shared" si="91"/>
        <v>NO</v>
      </c>
      <c r="AX88" t="str">
        <f t="shared" si="92"/>
        <v>NO</v>
      </c>
    </row>
    <row r="89" spans="1:50" x14ac:dyDescent="0.25">
      <c r="A89" t="s">
        <v>137</v>
      </c>
      <c r="B89">
        <v>2108</v>
      </c>
      <c r="C89">
        <v>2127.6</v>
      </c>
      <c r="D89">
        <v>2091.3000000000002</v>
      </c>
      <c r="E89">
        <v>2101.65</v>
      </c>
      <c r="F89">
        <v>-17.199999999999822</v>
      </c>
      <c r="G89">
        <v>-0.81176109682138031</v>
      </c>
      <c r="H89" s="1">
        <f t="shared" si="62"/>
        <v>-0.30123339658443593</v>
      </c>
      <c r="I89" s="1">
        <f t="shared" si="63"/>
        <v>0.30123339658443593</v>
      </c>
      <c r="J89" s="1">
        <f t="shared" si="64"/>
        <v>0.92979127134724426</v>
      </c>
      <c r="K89" s="1">
        <f t="shared" si="65"/>
        <v>0.49247020198415098</v>
      </c>
      <c r="L89" s="1" t="str">
        <f t="shared" si="66"/>
        <v>NO</v>
      </c>
      <c r="M89" t="str">
        <f t="shared" si="67"/>
        <v>NO</v>
      </c>
      <c r="N89" t="str">
        <f t="shared" si="68"/>
        <v>NO</v>
      </c>
      <c r="O89" s="1" t="str">
        <f t="shared" si="69"/>
        <v>NO</v>
      </c>
      <c r="P89" s="1" t="str">
        <f t="shared" si="70"/>
        <v>NO</v>
      </c>
      <c r="Q89" s="1" t="str">
        <f t="shared" si="71"/>
        <v>NO</v>
      </c>
      <c r="R89" s="1" t="str">
        <f t="shared" si="72"/>
        <v>NO</v>
      </c>
      <c r="S89">
        <v>2025</v>
      </c>
      <c r="T89">
        <v>2132</v>
      </c>
      <c r="U89">
        <v>2019.95</v>
      </c>
      <c r="V89">
        <v>2118.85</v>
      </c>
      <c r="W89">
        <v>102.75</v>
      </c>
      <c r="X89">
        <v>5.096473389216805</v>
      </c>
      <c r="Y89" s="1">
        <f t="shared" si="73"/>
        <v>4.6345679012345631</v>
      </c>
      <c r="Z89" s="1">
        <f t="shared" si="74"/>
        <v>4.6345679012345631</v>
      </c>
      <c r="AA89" s="1">
        <f t="shared" si="75"/>
        <v>0.62061967576751975</v>
      </c>
      <c r="AB89" s="1">
        <f t="shared" si="76"/>
        <v>0.24938271604938045</v>
      </c>
      <c r="AC89" s="1" t="str">
        <f t="shared" si="77"/>
        <v>NO</v>
      </c>
      <c r="AD89" s="1" t="str">
        <f t="shared" si="78"/>
        <v>NO</v>
      </c>
      <c r="AE89" s="1" t="str">
        <f t="shared" si="79"/>
        <v>NO</v>
      </c>
      <c r="AF89" s="1" t="str">
        <f t="shared" si="80"/>
        <v>NO</v>
      </c>
      <c r="AG89" s="1" t="str">
        <f t="shared" si="81"/>
        <v>NO</v>
      </c>
      <c r="AH89" s="1" t="str">
        <f t="shared" si="82"/>
        <v>NO</v>
      </c>
      <c r="AI89">
        <v>2035</v>
      </c>
      <c r="AJ89">
        <v>2060</v>
      </c>
      <c r="AK89">
        <v>2009.25</v>
      </c>
      <c r="AL89">
        <v>2016.1</v>
      </c>
      <c r="AM89">
        <v>-26.10000000000014</v>
      </c>
      <c r="AN89">
        <v>-1.2780334932915549</v>
      </c>
      <c r="AO89" s="1">
        <f t="shared" si="83"/>
        <v>-0.92874692874693321</v>
      </c>
      <c r="AP89" s="1">
        <f t="shared" si="84"/>
        <v>0.92874692874693321</v>
      </c>
      <c r="AQ89" s="1">
        <f t="shared" si="85"/>
        <v>1.2285012285012284</v>
      </c>
      <c r="AR89" s="1">
        <f t="shared" si="86"/>
        <v>0.33976489261444914</v>
      </c>
      <c r="AS89" t="str">
        <f t="shared" si="87"/>
        <v>NO</v>
      </c>
      <c r="AT89" t="str">
        <f t="shared" si="88"/>
        <v>NO</v>
      </c>
      <c r="AU89" t="str">
        <f t="shared" si="89"/>
        <v>NO</v>
      </c>
      <c r="AV89" t="str">
        <f t="shared" si="90"/>
        <v>NO</v>
      </c>
      <c r="AW89" t="str">
        <f t="shared" si="91"/>
        <v>NO</v>
      </c>
      <c r="AX89" t="str">
        <f t="shared" si="92"/>
        <v>NO</v>
      </c>
    </row>
    <row r="90" spans="1:50" x14ac:dyDescent="0.25">
      <c r="A90" t="s">
        <v>138</v>
      </c>
      <c r="B90">
        <v>101.4</v>
      </c>
      <c r="C90">
        <v>101.4</v>
      </c>
      <c r="D90">
        <v>98.05</v>
      </c>
      <c r="E90">
        <v>99.45</v>
      </c>
      <c r="F90">
        <v>-1.9500000000000031</v>
      </c>
      <c r="G90">
        <v>-1.923076923076926</v>
      </c>
      <c r="H90" s="1">
        <f t="shared" si="62"/>
        <v>-1.9230769230769256</v>
      </c>
      <c r="I90" s="1">
        <f t="shared" si="63"/>
        <v>1.9230769230769256</v>
      </c>
      <c r="J90" s="1">
        <f t="shared" si="64"/>
        <v>0</v>
      </c>
      <c r="K90" s="1">
        <f t="shared" si="65"/>
        <v>1.4077425842131781</v>
      </c>
      <c r="L90" s="1" t="str">
        <f t="shared" si="66"/>
        <v>NO</v>
      </c>
      <c r="M90" t="str">
        <f t="shared" si="67"/>
        <v>NO</v>
      </c>
      <c r="N90" t="str">
        <f t="shared" si="68"/>
        <v>NO</v>
      </c>
      <c r="O90" s="1" t="str">
        <f t="shared" si="69"/>
        <v>NO</v>
      </c>
      <c r="P90" s="1" t="str">
        <f t="shared" si="70"/>
        <v>NO</v>
      </c>
      <c r="Q90" s="1" t="str">
        <f t="shared" si="71"/>
        <v>NO</v>
      </c>
      <c r="R90" s="1" t="str">
        <f t="shared" si="72"/>
        <v>NO</v>
      </c>
      <c r="S90">
        <v>105.4</v>
      </c>
      <c r="T90">
        <v>106.05</v>
      </c>
      <c r="U90">
        <v>100.35</v>
      </c>
      <c r="V90">
        <v>101.4</v>
      </c>
      <c r="W90">
        <v>-2.399999999999991</v>
      </c>
      <c r="X90">
        <v>-2.3121387283236912</v>
      </c>
      <c r="Y90" s="1">
        <f t="shared" si="73"/>
        <v>-3.795066413662239</v>
      </c>
      <c r="Z90" s="1">
        <f t="shared" si="74"/>
        <v>3.795066413662239</v>
      </c>
      <c r="AA90" s="1">
        <f t="shared" si="75"/>
        <v>0.61669829222010575</v>
      </c>
      <c r="AB90" s="1">
        <f t="shared" si="76"/>
        <v>1.0355029585798929</v>
      </c>
      <c r="AC90" s="1" t="str">
        <f t="shared" si="77"/>
        <v>NO</v>
      </c>
      <c r="AD90" s="1" t="str">
        <f t="shared" si="78"/>
        <v>NO</v>
      </c>
      <c r="AE90" s="1" t="str">
        <f t="shared" si="79"/>
        <v>NO</v>
      </c>
      <c r="AF90" s="1" t="str">
        <f t="shared" si="80"/>
        <v>NO</v>
      </c>
      <c r="AG90" s="1" t="str">
        <f t="shared" si="81"/>
        <v>NO</v>
      </c>
      <c r="AH90" s="1" t="str">
        <f t="shared" si="82"/>
        <v>NO</v>
      </c>
      <c r="AI90">
        <v>103.85</v>
      </c>
      <c r="AJ90">
        <v>106.3</v>
      </c>
      <c r="AK90">
        <v>101.65</v>
      </c>
      <c r="AL90">
        <v>103.8</v>
      </c>
      <c r="AM90">
        <v>-1</v>
      </c>
      <c r="AN90">
        <v>-0.95419847328244278</v>
      </c>
      <c r="AO90" s="1">
        <f t="shared" si="83"/>
        <v>-4.8146364949443583E-2</v>
      </c>
      <c r="AP90" s="1">
        <f t="shared" si="84"/>
        <v>4.8146364949443583E-2</v>
      </c>
      <c r="AQ90" s="1">
        <f t="shared" si="85"/>
        <v>2.3591718825228725</v>
      </c>
      <c r="AR90" s="1">
        <f t="shared" si="86"/>
        <v>2.0712909441233061</v>
      </c>
      <c r="AS90" t="str">
        <f t="shared" si="87"/>
        <v>NO</v>
      </c>
      <c r="AT90" t="str">
        <f t="shared" si="88"/>
        <v>NO</v>
      </c>
      <c r="AU90" t="str">
        <f t="shared" si="89"/>
        <v>NO</v>
      </c>
      <c r="AV90" t="str">
        <f t="shared" si="90"/>
        <v>NO</v>
      </c>
      <c r="AW90" t="str">
        <f t="shared" si="91"/>
        <v>NO</v>
      </c>
      <c r="AX90" t="str">
        <f t="shared" si="92"/>
        <v>NO</v>
      </c>
    </row>
    <row r="91" spans="1:50" x14ac:dyDescent="0.25">
      <c r="A91" t="s">
        <v>139</v>
      </c>
      <c r="B91">
        <v>323</v>
      </c>
      <c r="C91">
        <v>326</v>
      </c>
      <c r="D91">
        <v>312.10000000000002</v>
      </c>
      <c r="E91">
        <v>320.85000000000002</v>
      </c>
      <c r="F91">
        <v>-3</v>
      </c>
      <c r="G91">
        <v>-0.92635479388605835</v>
      </c>
      <c r="H91" s="1">
        <f t="shared" si="62"/>
        <v>-0.66563467492259365</v>
      </c>
      <c r="I91" s="1">
        <f t="shared" si="63"/>
        <v>0.66563467492259365</v>
      </c>
      <c r="J91" s="1">
        <f t="shared" si="64"/>
        <v>0.92879256965944268</v>
      </c>
      <c r="K91" s="1">
        <f t="shared" si="65"/>
        <v>2.7271310581268504</v>
      </c>
      <c r="L91" s="1" t="str">
        <f t="shared" si="66"/>
        <v>NO</v>
      </c>
      <c r="M91" t="str">
        <f t="shared" si="67"/>
        <v>YES</v>
      </c>
      <c r="N91" t="str">
        <f t="shared" si="68"/>
        <v>NO</v>
      </c>
      <c r="O91" s="1" t="str">
        <f t="shared" si="69"/>
        <v>NO</v>
      </c>
      <c r="P91" s="1" t="str">
        <f t="shared" si="70"/>
        <v>NO</v>
      </c>
      <c r="Q91" s="1" t="str">
        <f t="shared" si="71"/>
        <v>NO</v>
      </c>
      <c r="R91" s="1" t="str">
        <f t="shared" si="72"/>
        <v>NO</v>
      </c>
      <c r="S91">
        <v>325.8</v>
      </c>
      <c r="T91">
        <v>329.95</v>
      </c>
      <c r="U91">
        <v>322.55</v>
      </c>
      <c r="V91">
        <v>323.85000000000002</v>
      </c>
      <c r="W91">
        <v>0.75</v>
      </c>
      <c r="X91">
        <v>0.23212627669452179</v>
      </c>
      <c r="Y91" s="1">
        <f t="shared" si="73"/>
        <v>-0.59852670349907566</v>
      </c>
      <c r="Z91" s="1">
        <f t="shared" si="74"/>
        <v>0.59852670349907566</v>
      </c>
      <c r="AA91" s="1">
        <f t="shared" si="75"/>
        <v>1.2737875997544434</v>
      </c>
      <c r="AB91" s="1">
        <f t="shared" si="76"/>
        <v>0.40142041068396206</v>
      </c>
      <c r="AC91" s="1" t="str">
        <f t="shared" si="77"/>
        <v>NO</v>
      </c>
      <c r="AD91" s="1" t="str">
        <f t="shared" si="78"/>
        <v>NO</v>
      </c>
      <c r="AE91" s="1" t="str">
        <f t="shared" si="79"/>
        <v>NO</v>
      </c>
      <c r="AF91" s="1" t="str">
        <f t="shared" si="80"/>
        <v>NO</v>
      </c>
      <c r="AG91" s="1" t="str">
        <f t="shared" si="81"/>
        <v>NO</v>
      </c>
      <c r="AH91" s="1" t="str">
        <f t="shared" si="82"/>
        <v>NO</v>
      </c>
      <c r="AI91">
        <v>322</v>
      </c>
      <c r="AJ91">
        <v>327.39999999999998</v>
      </c>
      <c r="AK91">
        <v>321</v>
      </c>
      <c r="AL91">
        <v>323.10000000000002</v>
      </c>
      <c r="AM91">
        <v>-2.9499999999999891</v>
      </c>
      <c r="AN91">
        <v>-0.90476920717680975</v>
      </c>
      <c r="AO91" s="1">
        <f t="shared" si="83"/>
        <v>0.34161490683230517</v>
      </c>
      <c r="AP91" s="1">
        <f t="shared" si="84"/>
        <v>0.34161490683230517</v>
      </c>
      <c r="AQ91" s="1">
        <f t="shared" si="85"/>
        <v>1.3308573197152442</v>
      </c>
      <c r="AR91" s="1">
        <f t="shared" si="86"/>
        <v>0.3105590062111801</v>
      </c>
      <c r="AS91" t="str">
        <f t="shared" si="87"/>
        <v>NO</v>
      </c>
      <c r="AT91" t="str">
        <f t="shared" si="88"/>
        <v>NO</v>
      </c>
      <c r="AU91" t="str">
        <f t="shared" si="89"/>
        <v>NO</v>
      </c>
      <c r="AV91" t="str">
        <f t="shared" si="90"/>
        <v>YES</v>
      </c>
      <c r="AW91" t="str">
        <f t="shared" si="91"/>
        <v>NO</v>
      </c>
      <c r="AX91" t="str">
        <f t="shared" si="92"/>
        <v>NO</v>
      </c>
    </row>
    <row r="92" spans="1:50" x14ac:dyDescent="0.25">
      <c r="A92" t="s">
        <v>140</v>
      </c>
      <c r="B92">
        <v>558.9</v>
      </c>
      <c r="C92">
        <v>558.9</v>
      </c>
      <c r="D92">
        <v>539.20000000000005</v>
      </c>
      <c r="E92">
        <v>541.54999999999995</v>
      </c>
      <c r="F92">
        <v>-19.300000000000072</v>
      </c>
      <c r="G92">
        <v>-3.441205313363656</v>
      </c>
      <c r="H92" s="1">
        <f t="shared" si="62"/>
        <v>-3.1043120415101133</v>
      </c>
      <c r="I92" s="1">
        <f t="shared" si="63"/>
        <v>3.1043120415101133</v>
      </c>
      <c r="J92" s="1">
        <f t="shared" si="64"/>
        <v>0</v>
      </c>
      <c r="K92" s="1">
        <f t="shared" si="65"/>
        <v>0.43393961776380929</v>
      </c>
      <c r="L92" s="1" t="str">
        <f t="shared" si="66"/>
        <v>NO</v>
      </c>
      <c r="M92" t="str">
        <f t="shared" si="67"/>
        <v>NO</v>
      </c>
      <c r="N92" t="str">
        <f t="shared" si="68"/>
        <v>NO</v>
      </c>
      <c r="O92" s="1" t="str">
        <f t="shared" si="69"/>
        <v>NO</v>
      </c>
      <c r="P92" s="1" t="str">
        <f t="shared" si="70"/>
        <v>NO</v>
      </c>
      <c r="Q92" s="1" t="str">
        <f t="shared" si="71"/>
        <v>NO</v>
      </c>
      <c r="R92" s="1" t="str">
        <f t="shared" si="72"/>
        <v>NO</v>
      </c>
      <c r="S92">
        <v>555.5</v>
      </c>
      <c r="T92">
        <v>574.95000000000005</v>
      </c>
      <c r="U92">
        <v>552.6</v>
      </c>
      <c r="V92">
        <v>560.85</v>
      </c>
      <c r="W92">
        <v>6.7000000000000446</v>
      </c>
      <c r="X92">
        <v>1.209058919065243</v>
      </c>
      <c r="Y92" s="1">
        <f t="shared" si="73"/>
        <v>0.96309630963096715</v>
      </c>
      <c r="Z92" s="1">
        <f t="shared" si="74"/>
        <v>0.96309630963096715</v>
      </c>
      <c r="AA92" s="1">
        <f t="shared" si="75"/>
        <v>2.5140411874832882</v>
      </c>
      <c r="AB92" s="1">
        <f t="shared" si="76"/>
        <v>0.52205220522051798</v>
      </c>
      <c r="AC92" s="1" t="str">
        <f t="shared" si="77"/>
        <v>NO</v>
      </c>
      <c r="AD92" s="1" t="str">
        <f t="shared" si="78"/>
        <v>NO</v>
      </c>
      <c r="AE92" s="1" t="str">
        <f t="shared" si="79"/>
        <v>NO</v>
      </c>
      <c r="AF92" s="1" t="str">
        <f t="shared" si="80"/>
        <v>NO</v>
      </c>
      <c r="AG92" s="1" t="str">
        <f t="shared" si="81"/>
        <v>NO</v>
      </c>
      <c r="AH92" s="1" t="str">
        <f t="shared" si="82"/>
        <v>NO</v>
      </c>
      <c r="AI92">
        <v>558</v>
      </c>
      <c r="AJ92">
        <v>565.6</v>
      </c>
      <c r="AK92">
        <v>552.04999999999995</v>
      </c>
      <c r="AL92">
        <v>554.15</v>
      </c>
      <c r="AM92">
        <v>-6.8000000000000682</v>
      </c>
      <c r="AN92">
        <v>-1.2122292539442141</v>
      </c>
      <c r="AO92" s="1">
        <f t="shared" si="83"/>
        <v>-0.6899641577060972</v>
      </c>
      <c r="AP92" s="1">
        <f t="shared" si="84"/>
        <v>0.6899641577060972</v>
      </c>
      <c r="AQ92" s="1">
        <f t="shared" si="85"/>
        <v>1.3620071684587853</v>
      </c>
      <c r="AR92" s="1">
        <f t="shared" si="86"/>
        <v>0.37895876567716735</v>
      </c>
      <c r="AS92" t="str">
        <f t="shared" si="87"/>
        <v>NO</v>
      </c>
      <c r="AT92" t="str">
        <f t="shared" si="88"/>
        <v>NO</v>
      </c>
      <c r="AU92" t="str">
        <f t="shared" si="89"/>
        <v>NO</v>
      </c>
      <c r="AV92" t="str">
        <f t="shared" si="90"/>
        <v>NO</v>
      </c>
      <c r="AW92" t="str">
        <f t="shared" si="91"/>
        <v>NO</v>
      </c>
      <c r="AX92" t="str">
        <f t="shared" si="92"/>
        <v>NO</v>
      </c>
    </row>
    <row r="93" spans="1:50" x14ac:dyDescent="0.25">
      <c r="A93" t="s">
        <v>141</v>
      </c>
      <c r="B93">
        <v>964.9</v>
      </c>
      <c r="C93">
        <v>971.6</v>
      </c>
      <c r="D93">
        <v>935</v>
      </c>
      <c r="E93">
        <v>957.45</v>
      </c>
      <c r="F93">
        <v>-8.75</v>
      </c>
      <c r="G93">
        <v>-0.90560960463672113</v>
      </c>
      <c r="H93" s="1">
        <f t="shared" si="62"/>
        <v>-0.7721007358275398</v>
      </c>
      <c r="I93" s="1">
        <f t="shared" si="63"/>
        <v>0.7721007358275398</v>
      </c>
      <c r="J93" s="1">
        <f t="shared" si="64"/>
        <v>0.69437247383148992</v>
      </c>
      <c r="K93" s="1">
        <f t="shared" si="65"/>
        <v>2.3447699618779096</v>
      </c>
      <c r="L93" s="1" t="str">
        <f t="shared" si="66"/>
        <v>NO</v>
      </c>
      <c r="M93" t="str">
        <f t="shared" si="67"/>
        <v>YES</v>
      </c>
      <c r="N93" t="str">
        <f t="shared" si="68"/>
        <v>NO</v>
      </c>
      <c r="O93" s="1" t="str">
        <f t="shared" si="69"/>
        <v>NO</v>
      </c>
      <c r="P93" s="1" t="str">
        <f t="shared" si="70"/>
        <v>NO</v>
      </c>
      <c r="Q93" s="1" t="str">
        <f t="shared" si="71"/>
        <v>NO</v>
      </c>
      <c r="R93" s="1" t="str">
        <f t="shared" si="72"/>
        <v>NO</v>
      </c>
      <c r="S93">
        <v>988</v>
      </c>
      <c r="T93">
        <v>989.9</v>
      </c>
      <c r="U93">
        <v>961.9</v>
      </c>
      <c r="V93">
        <v>966.2</v>
      </c>
      <c r="W93">
        <v>-11.399999999999981</v>
      </c>
      <c r="X93">
        <v>-1.166121112929621</v>
      </c>
      <c r="Y93" s="1">
        <f t="shared" si="73"/>
        <v>-2.2064777327935174</v>
      </c>
      <c r="Z93" s="1">
        <f t="shared" si="74"/>
        <v>2.2064777327935174</v>
      </c>
      <c r="AA93" s="1">
        <f t="shared" si="75"/>
        <v>0.19230769230768999</v>
      </c>
      <c r="AB93" s="1">
        <f t="shared" si="76"/>
        <v>0.44504243427862428</v>
      </c>
      <c r="AC93" s="1" t="str">
        <f t="shared" si="77"/>
        <v>NO</v>
      </c>
      <c r="AD93" s="1" t="str">
        <f t="shared" si="78"/>
        <v>NO</v>
      </c>
      <c r="AE93" s="1" t="str">
        <f t="shared" si="79"/>
        <v>NO</v>
      </c>
      <c r="AF93" s="1" t="str">
        <f t="shared" si="80"/>
        <v>NO</v>
      </c>
      <c r="AG93" s="1" t="str">
        <f t="shared" si="81"/>
        <v>NO</v>
      </c>
      <c r="AH93" s="1" t="str">
        <f t="shared" si="82"/>
        <v>NO</v>
      </c>
      <c r="AI93">
        <v>985</v>
      </c>
      <c r="AJ93">
        <v>994</v>
      </c>
      <c r="AK93">
        <v>973.55</v>
      </c>
      <c r="AL93">
        <v>977.6</v>
      </c>
      <c r="AM93">
        <v>-10.600000000000019</v>
      </c>
      <c r="AN93">
        <v>-1.072657356810365</v>
      </c>
      <c r="AO93" s="1">
        <f t="shared" si="83"/>
        <v>-0.75126903553299262</v>
      </c>
      <c r="AP93" s="1">
        <f t="shared" si="84"/>
        <v>0.75126903553299262</v>
      </c>
      <c r="AQ93" s="1">
        <f t="shared" si="85"/>
        <v>0.91370558375634525</v>
      </c>
      <c r="AR93" s="1">
        <f t="shared" si="86"/>
        <v>0.41427986906711006</v>
      </c>
      <c r="AS93" t="str">
        <f t="shared" si="87"/>
        <v>NO</v>
      </c>
      <c r="AT93" t="str">
        <f t="shared" si="88"/>
        <v>NO</v>
      </c>
      <c r="AU93" t="str">
        <f t="shared" si="89"/>
        <v>NO</v>
      </c>
      <c r="AV93" t="str">
        <f t="shared" si="90"/>
        <v>NO</v>
      </c>
      <c r="AW93" t="str">
        <f t="shared" si="91"/>
        <v>NO</v>
      </c>
      <c r="AX93" t="str">
        <f t="shared" si="92"/>
        <v>NO</v>
      </c>
    </row>
    <row r="94" spans="1:50" x14ac:dyDescent="0.25">
      <c r="A94" t="s">
        <v>142</v>
      </c>
      <c r="B94">
        <v>2480.4</v>
      </c>
      <c r="C94">
        <v>2510</v>
      </c>
      <c r="D94">
        <v>2426.25</v>
      </c>
      <c r="E94">
        <v>2437.75</v>
      </c>
      <c r="F94">
        <v>-33.400000000000091</v>
      </c>
      <c r="G94">
        <v>-1.351597434392898</v>
      </c>
      <c r="H94" s="1">
        <f t="shared" si="62"/>
        <v>-1.7194807289146949</v>
      </c>
      <c r="I94" s="1">
        <f t="shared" si="63"/>
        <v>1.7194807289146949</v>
      </c>
      <c r="J94" s="1">
        <f t="shared" si="64"/>
        <v>1.1933559103370386</v>
      </c>
      <c r="K94" s="1">
        <f t="shared" si="65"/>
        <v>0.47174648753973952</v>
      </c>
      <c r="L94" s="1" t="str">
        <f t="shared" si="66"/>
        <v>NO</v>
      </c>
      <c r="M94" t="str">
        <f t="shared" si="67"/>
        <v>NO</v>
      </c>
      <c r="N94" t="str">
        <f t="shared" si="68"/>
        <v>NO</v>
      </c>
      <c r="O94" s="1" t="str">
        <f t="shared" si="69"/>
        <v>NO</v>
      </c>
      <c r="P94" s="1" t="str">
        <f t="shared" si="70"/>
        <v>NO</v>
      </c>
      <c r="Q94" s="1" t="str">
        <f t="shared" si="71"/>
        <v>NO</v>
      </c>
      <c r="R94" s="1" t="str">
        <f t="shared" si="72"/>
        <v>NO</v>
      </c>
      <c r="S94">
        <v>2512.65</v>
      </c>
      <c r="T94">
        <v>2521.15</v>
      </c>
      <c r="U94">
        <v>2450</v>
      </c>
      <c r="V94">
        <v>2471.15</v>
      </c>
      <c r="W94">
        <v>-28.949999999999822</v>
      </c>
      <c r="X94">
        <v>-1.157953681852719</v>
      </c>
      <c r="Y94" s="1">
        <f t="shared" si="73"/>
        <v>-1.6516426879987265</v>
      </c>
      <c r="Z94" s="1">
        <f t="shared" si="74"/>
        <v>1.6516426879987265</v>
      </c>
      <c r="AA94" s="1">
        <f t="shared" si="75"/>
        <v>0.33828826139732954</v>
      </c>
      <c r="AB94" s="1">
        <f t="shared" si="76"/>
        <v>0.85587681848532415</v>
      </c>
      <c r="AC94" s="1" t="str">
        <f t="shared" si="77"/>
        <v>NO</v>
      </c>
      <c r="AD94" s="1" t="str">
        <f t="shared" si="78"/>
        <v>NO</v>
      </c>
      <c r="AE94" s="1" t="str">
        <f t="shared" si="79"/>
        <v>NO</v>
      </c>
      <c r="AF94" s="1" t="str">
        <f t="shared" si="80"/>
        <v>NO</v>
      </c>
      <c r="AG94" s="1" t="str">
        <f t="shared" si="81"/>
        <v>NO</v>
      </c>
      <c r="AH94" s="1" t="str">
        <f t="shared" si="82"/>
        <v>NO</v>
      </c>
      <c r="AI94">
        <v>2474.8000000000002</v>
      </c>
      <c r="AJ94">
        <v>2529</v>
      </c>
      <c r="AK94">
        <v>2460</v>
      </c>
      <c r="AL94">
        <v>2500.1</v>
      </c>
      <c r="AM94">
        <v>38.049999999999727</v>
      </c>
      <c r="AN94">
        <v>1.5454600840762669</v>
      </c>
      <c r="AO94" s="1">
        <f t="shared" si="83"/>
        <v>1.0223048327137436</v>
      </c>
      <c r="AP94" s="1">
        <f t="shared" si="84"/>
        <v>1.0223048327137436</v>
      </c>
      <c r="AQ94" s="1">
        <f t="shared" si="85"/>
        <v>1.1559537618495297</v>
      </c>
      <c r="AR94" s="1">
        <f t="shared" si="86"/>
        <v>0.59802812348473333</v>
      </c>
      <c r="AS94" t="str">
        <f t="shared" si="87"/>
        <v>NO</v>
      </c>
      <c r="AT94" t="str">
        <f t="shared" si="88"/>
        <v>NO</v>
      </c>
      <c r="AU94" t="str">
        <f t="shared" si="89"/>
        <v>NO</v>
      </c>
      <c r="AV94" t="str">
        <f t="shared" si="90"/>
        <v>NO</v>
      </c>
      <c r="AW94" t="str">
        <f t="shared" si="91"/>
        <v>NO</v>
      </c>
      <c r="AX94" t="str">
        <f t="shared" si="92"/>
        <v>NO</v>
      </c>
    </row>
    <row r="95" spans="1:50" x14ac:dyDescent="0.25">
      <c r="A95" t="s">
        <v>143</v>
      </c>
      <c r="B95">
        <v>440</v>
      </c>
      <c r="C95">
        <v>440.25</v>
      </c>
      <c r="D95">
        <v>429.15</v>
      </c>
      <c r="E95">
        <v>431.9</v>
      </c>
      <c r="F95">
        <v>-8.3500000000000227</v>
      </c>
      <c r="G95">
        <v>-1.8966496308915439</v>
      </c>
      <c r="H95" s="1">
        <f t="shared" si="62"/>
        <v>-1.8409090909090962</v>
      </c>
      <c r="I95" s="1">
        <f t="shared" si="63"/>
        <v>1.8409090909090962</v>
      </c>
      <c r="J95" s="1">
        <f t="shared" si="64"/>
        <v>5.6818181818181816E-2</v>
      </c>
      <c r="K95" s="1">
        <f t="shared" si="65"/>
        <v>0.63672146330169022</v>
      </c>
      <c r="L95" s="1" t="str">
        <f t="shared" si="66"/>
        <v>NO</v>
      </c>
      <c r="M95" t="str">
        <f t="shared" si="67"/>
        <v>NO</v>
      </c>
      <c r="N95" t="str">
        <f t="shared" si="68"/>
        <v>NO</v>
      </c>
      <c r="O95" s="1" t="str">
        <f t="shared" si="69"/>
        <v>NO</v>
      </c>
      <c r="P95" s="1" t="str">
        <f t="shared" si="70"/>
        <v>NO</v>
      </c>
      <c r="Q95" s="1" t="str">
        <f t="shared" si="71"/>
        <v>NO</v>
      </c>
      <c r="R95" s="1" t="str">
        <f t="shared" si="72"/>
        <v>NO</v>
      </c>
      <c r="S95">
        <v>450</v>
      </c>
      <c r="T95">
        <v>450.85</v>
      </c>
      <c r="U95">
        <v>438.65</v>
      </c>
      <c r="V95">
        <v>440.25</v>
      </c>
      <c r="W95">
        <v>-2.6499999999999768</v>
      </c>
      <c r="X95">
        <v>-0.59832919394896766</v>
      </c>
      <c r="Y95" s="1">
        <f t="shared" si="73"/>
        <v>-2.166666666666667</v>
      </c>
      <c r="Z95" s="1">
        <f t="shared" si="74"/>
        <v>2.166666666666667</v>
      </c>
      <c r="AA95" s="1">
        <f t="shared" si="75"/>
        <v>0.18888888888889394</v>
      </c>
      <c r="AB95" s="1">
        <f t="shared" si="76"/>
        <v>0.36342986939239585</v>
      </c>
      <c r="AC95" s="1" t="str">
        <f t="shared" si="77"/>
        <v>NO</v>
      </c>
      <c r="AD95" s="1" t="str">
        <f t="shared" si="78"/>
        <v>NO</v>
      </c>
      <c r="AE95" s="1" t="str">
        <f t="shared" si="79"/>
        <v>NO</v>
      </c>
      <c r="AF95" s="1" t="str">
        <f t="shared" si="80"/>
        <v>NO</v>
      </c>
      <c r="AG95" s="1" t="str">
        <f t="shared" si="81"/>
        <v>NO</v>
      </c>
      <c r="AH95" s="1" t="str">
        <f t="shared" si="82"/>
        <v>NO</v>
      </c>
      <c r="AI95">
        <v>438.15</v>
      </c>
      <c r="AJ95">
        <v>454.7</v>
      </c>
      <c r="AK95">
        <v>437.45</v>
      </c>
      <c r="AL95">
        <v>442.9</v>
      </c>
      <c r="AM95">
        <v>-2.0500000000000109</v>
      </c>
      <c r="AN95">
        <v>-0.4607259242611555</v>
      </c>
      <c r="AO95" s="1">
        <f t="shared" si="83"/>
        <v>1.0841036174825973</v>
      </c>
      <c r="AP95" s="1">
        <f t="shared" si="84"/>
        <v>1.0841036174825973</v>
      </c>
      <c r="AQ95" s="1">
        <f t="shared" si="85"/>
        <v>2.6642582975841078</v>
      </c>
      <c r="AR95" s="1">
        <f t="shared" si="86"/>
        <v>0.15976263836585386</v>
      </c>
      <c r="AS95" t="str">
        <f t="shared" si="87"/>
        <v>NO</v>
      </c>
      <c r="AT95" t="str">
        <f t="shared" si="88"/>
        <v>NO</v>
      </c>
      <c r="AU95" t="str">
        <f t="shared" si="89"/>
        <v>NO</v>
      </c>
      <c r="AV95" t="str">
        <f t="shared" si="90"/>
        <v>NO</v>
      </c>
      <c r="AW95" t="str">
        <f t="shared" si="91"/>
        <v>NO</v>
      </c>
      <c r="AX95" t="str">
        <f t="shared" si="92"/>
        <v>NO</v>
      </c>
    </row>
    <row r="96" spans="1:50" x14ac:dyDescent="0.25">
      <c r="A96" t="s">
        <v>144</v>
      </c>
      <c r="B96">
        <v>3839.95</v>
      </c>
      <c r="C96">
        <v>3840</v>
      </c>
      <c r="D96">
        <v>3757</v>
      </c>
      <c r="E96">
        <v>3807</v>
      </c>
      <c r="F96">
        <v>-53.599999999999909</v>
      </c>
      <c r="G96">
        <v>-1.388385225094543</v>
      </c>
      <c r="H96" s="1">
        <f t="shared" si="62"/>
        <v>-0.85808408963657912</v>
      </c>
      <c r="I96" s="1">
        <f t="shared" si="63"/>
        <v>0.85808408963657912</v>
      </c>
      <c r="J96" s="1">
        <f t="shared" si="64"/>
        <v>1.3021002877689006E-3</v>
      </c>
      <c r="K96" s="1">
        <f t="shared" si="65"/>
        <v>1.3133701076963489</v>
      </c>
      <c r="L96" s="1" t="str">
        <f t="shared" si="66"/>
        <v>NO</v>
      </c>
      <c r="M96" t="str">
        <f t="shared" si="67"/>
        <v>NO</v>
      </c>
      <c r="N96" t="str">
        <f t="shared" si="68"/>
        <v>NO</v>
      </c>
      <c r="O96" s="1" t="str">
        <f t="shared" si="69"/>
        <v>NO</v>
      </c>
      <c r="P96" s="1" t="str">
        <f t="shared" si="70"/>
        <v>NO</v>
      </c>
      <c r="Q96" s="1" t="str">
        <f t="shared" si="71"/>
        <v>NO</v>
      </c>
      <c r="R96" s="1" t="str">
        <f t="shared" si="72"/>
        <v>NO</v>
      </c>
      <c r="S96">
        <v>3835</v>
      </c>
      <c r="T96">
        <v>3874</v>
      </c>
      <c r="U96">
        <v>3780</v>
      </c>
      <c r="V96">
        <v>3860.6</v>
      </c>
      <c r="W96">
        <v>58.25</v>
      </c>
      <c r="X96">
        <v>1.5319473483503621</v>
      </c>
      <c r="Y96" s="1">
        <f t="shared" si="73"/>
        <v>0.66753585397652959</v>
      </c>
      <c r="Z96" s="1">
        <f t="shared" si="74"/>
        <v>0.66753585397652959</v>
      </c>
      <c r="AA96" s="1">
        <f t="shared" si="75"/>
        <v>0.34709630627363863</v>
      </c>
      <c r="AB96" s="1">
        <f t="shared" si="76"/>
        <v>1.4341590612777053</v>
      </c>
      <c r="AC96" s="1" t="str">
        <f t="shared" si="77"/>
        <v>NO</v>
      </c>
      <c r="AD96" s="1" t="str">
        <f t="shared" si="78"/>
        <v>NO</v>
      </c>
      <c r="AE96" s="1" t="str">
        <f t="shared" si="79"/>
        <v>NO</v>
      </c>
      <c r="AF96" s="1" t="str">
        <f t="shared" si="80"/>
        <v>NO</v>
      </c>
      <c r="AG96" s="1" t="str">
        <f t="shared" si="81"/>
        <v>NO</v>
      </c>
      <c r="AH96" s="1" t="str">
        <f t="shared" si="82"/>
        <v>NO</v>
      </c>
      <c r="AI96">
        <v>3814.8</v>
      </c>
      <c r="AJ96">
        <v>3875</v>
      </c>
      <c r="AK96">
        <v>3781.75</v>
      </c>
      <c r="AL96">
        <v>3802.35</v>
      </c>
      <c r="AM96">
        <v>-19.25</v>
      </c>
      <c r="AN96">
        <v>-0.50371572116391039</v>
      </c>
      <c r="AO96" s="1">
        <f t="shared" si="83"/>
        <v>-0.32636049072035944</v>
      </c>
      <c r="AP96" s="1">
        <f t="shared" si="84"/>
        <v>0.32636049072035944</v>
      </c>
      <c r="AQ96" s="1">
        <f t="shared" si="85"/>
        <v>1.5780643808325421</v>
      </c>
      <c r="AR96" s="1">
        <f t="shared" si="86"/>
        <v>0.54177022104750772</v>
      </c>
      <c r="AS96" t="str">
        <f t="shared" si="87"/>
        <v>NO</v>
      </c>
      <c r="AT96" t="str">
        <f t="shared" si="88"/>
        <v>NO</v>
      </c>
      <c r="AU96" t="str">
        <f t="shared" si="89"/>
        <v>NO</v>
      </c>
      <c r="AV96" t="str">
        <f t="shared" si="90"/>
        <v>NO</v>
      </c>
      <c r="AW96" t="str">
        <f t="shared" si="91"/>
        <v>NO</v>
      </c>
      <c r="AX96" t="str">
        <f t="shared" si="92"/>
        <v>NO</v>
      </c>
    </row>
    <row r="97" spans="1:50" x14ac:dyDescent="0.25">
      <c r="A97" t="s">
        <v>145</v>
      </c>
      <c r="B97">
        <v>1018.85</v>
      </c>
      <c r="C97">
        <v>1025</v>
      </c>
      <c r="D97">
        <v>1000.4</v>
      </c>
      <c r="E97">
        <v>1005.8</v>
      </c>
      <c r="F97">
        <v>-12.150000000000089</v>
      </c>
      <c r="G97">
        <v>-1.1935753229530031</v>
      </c>
      <c r="H97" s="1">
        <f t="shared" si="62"/>
        <v>-1.2808558669087764</v>
      </c>
      <c r="I97" s="1">
        <f t="shared" si="63"/>
        <v>1.2808558669087764</v>
      </c>
      <c r="J97" s="1">
        <f t="shared" si="64"/>
        <v>0.60362173038229161</v>
      </c>
      <c r="K97" s="1">
        <f t="shared" si="65"/>
        <v>0.53688606084708468</v>
      </c>
      <c r="L97" s="1" t="str">
        <f t="shared" si="66"/>
        <v>NO</v>
      </c>
      <c r="M97" t="str">
        <f t="shared" si="67"/>
        <v>NO</v>
      </c>
      <c r="N97" t="str">
        <f t="shared" si="68"/>
        <v>NO</v>
      </c>
      <c r="O97" s="1" t="str">
        <f t="shared" si="69"/>
        <v>NO</v>
      </c>
      <c r="P97" s="1" t="str">
        <f t="shared" si="70"/>
        <v>NO</v>
      </c>
      <c r="Q97" s="1" t="str">
        <f t="shared" si="71"/>
        <v>NO</v>
      </c>
      <c r="R97" s="1" t="str">
        <f t="shared" si="72"/>
        <v>NO</v>
      </c>
      <c r="S97">
        <v>1051</v>
      </c>
      <c r="T97">
        <v>1062</v>
      </c>
      <c r="U97">
        <v>1011.1</v>
      </c>
      <c r="V97">
        <v>1017.95</v>
      </c>
      <c r="W97">
        <v>-31.14999999999986</v>
      </c>
      <c r="X97">
        <v>-2.9692117052711722</v>
      </c>
      <c r="Y97" s="1">
        <f t="shared" si="73"/>
        <v>-3.1446241674595581</v>
      </c>
      <c r="Z97" s="1">
        <f t="shared" si="74"/>
        <v>3.1446241674595581</v>
      </c>
      <c r="AA97" s="1">
        <f t="shared" si="75"/>
        <v>1.0466222645099905</v>
      </c>
      <c r="AB97" s="1">
        <f t="shared" si="76"/>
        <v>0.67292106685004394</v>
      </c>
      <c r="AC97" s="1" t="str">
        <f t="shared" si="77"/>
        <v>NO</v>
      </c>
      <c r="AD97" s="1" t="str">
        <f t="shared" si="78"/>
        <v>NO</v>
      </c>
      <c r="AE97" s="1" t="str">
        <f t="shared" si="79"/>
        <v>NO</v>
      </c>
      <c r="AF97" s="1" t="str">
        <f t="shared" si="80"/>
        <v>NO</v>
      </c>
      <c r="AG97" s="1" t="str">
        <f t="shared" si="81"/>
        <v>NO</v>
      </c>
      <c r="AH97" s="1" t="str">
        <f t="shared" si="82"/>
        <v>NO</v>
      </c>
      <c r="AI97">
        <v>1047</v>
      </c>
      <c r="AJ97">
        <v>1061.2</v>
      </c>
      <c r="AK97">
        <v>1021.8</v>
      </c>
      <c r="AL97">
        <v>1049.0999999999999</v>
      </c>
      <c r="AM97">
        <v>-1.700000000000045</v>
      </c>
      <c r="AN97">
        <v>-0.16178149980967321</v>
      </c>
      <c r="AO97" s="1">
        <f t="shared" si="83"/>
        <v>0.2005730659025701</v>
      </c>
      <c r="AP97" s="1">
        <f t="shared" si="84"/>
        <v>0.2005730659025701</v>
      </c>
      <c r="AQ97" s="1">
        <f t="shared" si="85"/>
        <v>1.1533695548565568</v>
      </c>
      <c r="AR97" s="1">
        <f t="shared" si="86"/>
        <v>2.4068767908309496</v>
      </c>
      <c r="AS97" t="str">
        <f t="shared" si="87"/>
        <v>NO</v>
      </c>
      <c r="AT97" t="str">
        <f t="shared" si="88"/>
        <v>NO</v>
      </c>
      <c r="AU97" t="str">
        <f t="shared" si="89"/>
        <v>NO</v>
      </c>
      <c r="AV97" t="str">
        <f t="shared" si="90"/>
        <v>NO</v>
      </c>
      <c r="AW97" t="str">
        <f t="shared" si="91"/>
        <v>NO</v>
      </c>
      <c r="AX97" t="str">
        <f t="shared" si="92"/>
        <v>NO</v>
      </c>
    </row>
    <row r="98" spans="1:50" x14ac:dyDescent="0.25">
      <c r="A98" t="s">
        <v>146</v>
      </c>
      <c r="B98">
        <v>589</v>
      </c>
      <c r="C98">
        <v>594.85</v>
      </c>
      <c r="D98">
        <v>581.04999999999995</v>
      </c>
      <c r="E98">
        <v>584.04999999999995</v>
      </c>
      <c r="F98">
        <v>-7.4000000000000909</v>
      </c>
      <c r="G98">
        <v>-1.25116239749769</v>
      </c>
      <c r="H98" s="1">
        <f t="shared" si="62"/>
        <v>-0.8404074702886325</v>
      </c>
      <c r="I98" s="1">
        <f t="shared" ref="I98:I129" si="93">ABS(H98)</f>
        <v>0.8404074702886325</v>
      </c>
      <c r="J98" s="1">
        <f t="shared" si="64"/>
        <v>0.99320882852292403</v>
      </c>
      <c r="K98" s="1">
        <f t="shared" si="65"/>
        <v>0.51365465285506373</v>
      </c>
      <c r="L98" s="1" t="str">
        <f t="shared" ref="L98:L129" si="94">IF(AND((K98-J98)&gt;1.5,I98&lt;0.5),"YES","NO")</f>
        <v>NO</v>
      </c>
      <c r="M98" t="str">
        <f t="shared" si="67"/>
        <v>NO</v>
      </c>
      <c r="N98" t="str">
        <f t="shared" si="68"/>
        <v>NO</v>
      </c>
      <c r="O98" s="1" t="str">
        <f t="shared" si="69"/>
        <v>NO</v>
      </c>
      <c r="P98" s="1" t="str">
        <f t="shared" si="70"/>
        <v>NO</v>
      </c>
      <c r="Q98" s="1" t="str">
        <f t="shared" si="71"/>
        <v>NO</v>
      </c>
      <c r="R98" s="1" t="str">
        <f t="shared" si="72"/>
        <v>NO</v>
      </c>
      <c r="S98">
        <v>608.5</v>
      </c>
      <c r="T98">
        <v>610.85</v>
      </c>
      <c r="U98">
        <v>589</v>
      </c>
      <c r="V98">
        <v>591.45000000000005</v>
      </c>
      <c r="W98">
        <v>-9.6499999999999773</v>
      </c>
      <c r="X98">
        <v>-1.605390118116782</v>
      </c>
      <c r="Y98" s="1">
        <f t="shared" si="73"/>
        <v>-2.8019720624486366</v>
      </c>
      <c r="Z98" s="1">
        <f t="shared" ref="Z98:Z129" si="95">ABS(Y98)</f>
        <v>2.8019720624486366</v>
      </c>
      <c r="AA98" s="1">
        <f t="shared" si="75"/>
        <v>0.3861955628594943</v>
      </c>
      <c r="AB98" s="1">
        <f t="shared" si="76"/>
        <v>0.41423619917153531</v>
      </c>
      <c r="AC98" s="1" t="str">
        <f t="shared" si="77"/>
        <v>NO</v>
      </c>
      <c r="AD98" s="1" t="str">
        <f t="shared" si="78"/>
        <v>NO</v>
      </c>
      <c r="AE98" s="1" t="str">
        <f t="shared" si="79"/>
        <v>NO</v>
      </c>
      <c r="AF98" s="1" t="str">
        <f t="shared" si="80"/>
        <v>NO</v>
      </c>
      <c r="AG98" s="1" t="str">
        <f t="shared" si="81"/>
        <v>NO</v>
      </c>
      <c r="AH98" s="1" t="str">
        <f t="shared" si="82"/>
        <v>NO</v>
      </c>
      <c r="AI98">
        <v>601</v>
      </c>
      <c r="AJ98">
        <v>612.95000000000005</v>
      </c>
      <c r="AK98">
        <v>597</v>
      </c>
      <c r="AL98">
        <v>601.1</v>
      </c>
      <c r="AM98">
        <v>-6.8999999999999773</v>
      </c>
      <c r="AN98">
        <v>-1.1348684210526281</v>
      </c>
      <c r="AO98" s="1">
        <f t="shared" si="83"/>
        <v>1.6638935108156862E-2</v>
      </c>
      <c r="AP98" s="1">
        <f t="shared" ref="AP98:AP129" si="96">ABS(AO98)</f>
        <v>1.6638935108156862E-2</v>
      </c>
      <c r="AQ98" s="1">
        <f t="shared" si="85"/>
        <v>1.9713857927133625</v>
      </c>
      <c r="AR98" s="1">
        <f t="shared" si="86"/>
        <v>0.66555740432612309</v>
      </c>
      <c r="AS98" t="str">
        <f t="shared" si="87"/>
        <v>NO</v>
      </c>
      <c r="AT98" t="str">
        <f t="shared" si="88"/>
        <v>NO</v>
      </c>
      <c r="AU98" t="str">
        <f t="shared" si="89"/>
        <v>NO</v>
      </c>
      <c r="AV98" t="str">
        <f t="shared" si="90"/>
        <v>NO</v>
      </c>
      <c r="AW98" t="str">
        <f t="shared" si="91"/>
        <v>NO</v>
      </c>
      <c r="AX98" t="str">
        <f t="shared" si="92"/>
        <v>NO</v>
      </c>
    </row>
    <row r="99" spans="1:50" x14ac:dyDescent="0.25">
      <c r="A99" t="s">
        <v>147</v>
      </c>
      <c r="B99">
        <v>110</v>
      </c>
      <c r="C99">
        <v>110</v>
      </c>
      <c r="D99">
        <v>105.55</v>
      </c>
      <c r="E99">
        <v>107.95</v>
      </c>
      <c r="F99">
        <v>-2</v>
      </c>
      <c r="G99">
        <v>-1.819008640291041</v>
      </c>
      <c r="H99" s="1">
        <f t="shared" si="62"/>
        <v>-1.8636363636363611</v>
      </c>
      <c r="I99" s="1">
        <f t="shared" si="93"/>
        <v>1.8636363636363611</v>
      </c>
      <c r="J99" s="1">
        <f t="shared" si="64"/>
        <v>0</v>
      </c>
      <c r="K99" s="1">
        <f t="shared" si="65"/>
        <v>2.2232515053265454</v>
      </c>
      <c r="L99" s="1" t="str">
        <f t="shared" si="94"/>
        <v>NO</v>
      </c>
      <c r="M99" t="str">
        <f t="shared" si="67"/>
        <v>YES</v>
      </c>
      <c r="N99" t="str">
        <f t="shared" si="68"/>
        <v>NO</v>
      </c>
      <c r="O99" s="1" t="str">
        <f t="shared" si="69"/>
        <v>NO</v>
      </c>
      <c r="P99" s="1" t="str">
        <f t="shared" si="70"/>
        <v>NO</v>
      </c>
      <c r="Q99" s="1" t="str">
        <f t="shared" si="71"/>
        <v>NO</v>
      </c>
      <c r="R99" s="1" t="str">
        <f t="shared" si="72"/>
        <v>NO</v>
      </c>
      <c r="S99">
        <v>112.75</v>
      </c>
      <c r="T99">
        <v>113.25</v>
      </c>
      <c r="U99">
        <v>109.3</v>
      </c>
      <c r="V99">
        <v>109.95</v>
      </c>
      <c r="W99">
        <v>-1.2999999999999969</v>
      </c>
      <c r="X99">
        <v>-1.1685393258426939</v>
      </c>
      <c r="Y99" s="1">
        <f t="shared" si="73"/>
        <v>-2.4833702882483344</v>
      </c>
      <c r="Z99" s="1">
        <f t="shared" si="95"/>
        <v>2.4833702882483344</v>
      </c>
      <c r="AA99" s="1">
        <f t="shared" si="75"/>
        <v>0.44345898004434592</v>
      </c>
      <c r="AB99" s="1">
        <f t="shared" si="76"/>
        <v>0.59117780809459364</v>
      </c>
      <c r="AC99" s="1" t="str">
        <f t="shared" si="77"/>
        <v>NO</v>
      </c>
      <c r="AD99" s="1" t="str">
        <f t="shared" si="78"/>
        <v>NO</v>
      </c>
      <c r="AE99" s="1" t="str">
        <f t="shared" si="79"/>
        <v>NO</v>
      </c>
      <c r="AF99" s="1" t="str">
        <f t="shared" si="80"/>
        <v>NO</v>
      </c>
      <c r="AG99" s="1" t="str">
        <f t="shared" si="81"/>
        <v>NO</v>
      </c>
      <c r="AH99" s="1" t="str">
        <f t="shared" si="82"/>
        <v>NO</v>
      </c>
      <c r="AI99">
        <v>108.95</v>
      </c>
      <c r="AJ99">
        <v>112.25</v>
      </c>
      <c r="AK99">
        <v>108</v>
      </c>
      <c r="AL99">
        <v>111.25</v>
      </c>
      <c r="AM99">
        <v>1.7999999999999969</v>
      </c>
      <c r="AN99">
        <v>1.6445865692096819</v>
      </c>
      <c r="AO99" s="1">
        <f t="shared" si="83"/>
        <v>2.1110601193207867</v>
      </c>
      <c r="AP99" s="1">
        <f t="shared" si="96"/>
        <v>2.1110601193207867</v>
      </c>
      <c r="AQ99" s="1">
        <f t="shared" si="85"/>
        <v>0.89887640449438211</v>
      </c>
      <c r="AR99" s="1">
        <f t="shared" si="86"/>
        <v>0.87195961450206771</v>
      </c>
      <c r="AS99" t="str">
        <f t="shared" si="87"/>
        <v>NO</v>
      </c>
      <c r="AT99" t="str">
        <f t="shared" si="88"/>
        <v>NO</v>
      </c>
      <c r="AU99" t="str">
        <f t="shared" si="89"/>
        <v>NO</v>
      </c>
      <c r="AV99" t="str">
        <f t="shared" si="90"/>
        <v>NO</v>
      </c>
      <c r="AW99" t="str">
        <f t="shared" si="91"/>
        <v>NO</v>
      </c>
      <c r="AX99" t="str">
        <f t="shared" si="92"/>
        <v>NO</v>
      </c>
    </row>
    <row r="100" spans="1:50" x14ac:dyDescent="0.25">
      <c r="A100" t="s">
        <v>148</v>
      </c>
      <c r="B100">
        <v>222.05</v>
      </c>
      <c r="C100">
        <v>225.9</v>
      </c>
      <c r="D100">
        <v>218.7</v>
      </c>
      <c r="E100">
        <v>219.7</v>
      </c>
      <c r="F100">
        <v>-5.75</v>
      </c>
      <c r="G100">
        <v>-2.55045464626303</v>
      </c>
      <c r="H100" s="1">
        <f t="shared" si="62"/>
        <v>-1.0583201981535793</v>
      </c>
      <c r="I100" s="1">
        <f t="shared" si="93"/>
        <v>1.0583201981535793</v>
      </c>
      <c r="J100" s="1">
        <f t="shared" si="64"/>
        <v>1.7338437288898871</v>
      </c>
      <c r="K100" s="1">
        <f t="shared" si="65"/>
        <v>0.45516613563950847</v>
      </c>
      <c r="L100" s="1" t="str">
        <f t="shared" si="94"/>
        <v>NO</v>
      </c>
      <c r="M100" t="str">
        <f t="shared" si="67"/>
        <v>NO</v>
      </c>
      <c r="N100" t="str">
        <f t="shared" si="68"/>
        <v>NO</v>
      </c>
      <c r="O100" s="1" t="str">
        <f t="shared" si="69"/>
        <v>NO</v>
      </c>
      <c r="P100" s="1" t="str">
        <f t="shared" si="70"/>
        <v>NO</v>
      </c>
      <c r="Q100" s="1" t="str">
        <f t="shared" si="71"/>
        <v>NO</v>
      </c>
      <c r="R100" s="1" t="str">
        <f t="shared" si="72"/>
        <v>NO</v>
      </c>
      <c r="S100">
        <v>219.3</v>
      </c>
      <c r="T100">
        <v>230</v>
      </c>
      <c r="U100">
        <v>218.3</v>
      </c>
      <c r="V100">
        <v>225.45</v>
      </c>
      <c r="W100">
        <v>7.25</v>
      </c>
      <c r="X100">
        <v>3.3226397800183318</v>
      </c>
      <c r="Y100" s="1">
        <f t="shared" si="73"/>
        <v>2.8043775649794696</v>
      </c>
      <c r="Z100" s="1">
        <f t="shared" si="95"/>
        <v>2.8043775649794696</v>
      </c>
      <c r="AA100" s="1">
        <f t="shared" si="75"/>
        <v>2.0181858505211849</v>
      </c>
      <c r="AB100" s="1">
        <f t="shared" si="76"/>
        <v>0.45599635202918376</v>
      </c>
      <c r="AC100" s="1" t="str">
        <f t="shared" si="77"/>
        <v>NO</v>
      </c>
      <c r="AD100" s="1" t="str">
        <f t="shared" si="78"/>
        <v>NO</v>
      </c>
      <c r="AE100" s="1" t="str">
        <f t="shared" si="79"/>
        <v>NO</v>
      </c>
      <c r="AF100" s="1" t="str">
        <f t="shared" si="80"/>
        <v>NO</v>
      </c>
      <c r="AG100" s="1" t="str">
        <f t="shared" si="81"/>
        <v>NO</v>
      </c>
      <c r="AH100" s="1" t="str">
        <f t="shared" si="82"/>
        <v>NO</v>
      </c>
      <c r="AI100">
        <v>216.95</v>
      </c>
      <c r="AJ100">
        <v>222</v>
      </c>
      <c r="AK100">
        <v>215.3</v>
      </c>
      <c r="AL100">
        <v>218.2</v>
      </c>
      <c r="AM100">
        <v>0</v>
      </c>
      <c r="AN100">
        <v>0</v>
      </c>
      <c r="AO100" s="1">
        <f t="shared" si="83"/>
        <v>0.57616962433740493</v>
      </c>
      <c r="AP100" s="1">
        <f t="shared" si="96"/>
        <v>0.57616962433740493</v>
      </c>
      <c r="AQ100" s="1">
        <f t="shared" si="85"/>
        <v>1.7415215398716828</v>
      </c>
      <c r="AR100" s="1">
        <f t="shared" si="86"/>
        <v>0.7605439041253641</v>
      </c>
      <c r="AS100" t="str">
        <f t="shared" si="87"/>
        <v>NO</v>
      </c>
      <c r="AT100" t="str">
        <f t="shared" si="88"/>
        <v>NO</v>
      </c>
      <c r="AU100" t="str">
        <f t="shared" si="89"/>
        <v>NO</v>
      </c>
      <c r="AV100" t="str">
        <f t="shared" si="90"/>
        <v>YES</v>
      </c>
      <c r="AW100" t="str">
        <f t="shared" si="91"/>
        <v>NO</v>
      </c>
      <c r="AX100" t="str">
        <f t="shared" si="92"/>
        <v>NO</v>
      </c>
    </row>
    <row r="101" spans="1:50" x14ac:dyDescent="0.25">
      <c r="A101" t="s">
        <v>149</v>
      </c>
      <c r="B101">
        <v>174.9</v>
      </c>
      <c r="C101">
        <v>175.1</v>
      </c>
      <c r="D101">
        <v>167.8</v>
      </c>
      <c r="E101">
        <v>172.05</v>
      </c>
      <c r="F101">
        <v>-4.1999999999999886</v>
      </c>
      <c r="G101">
        <v>-2.382978723404249</v>
      </c>
      <c r="H101" s="1">
        <f t="shared" si="62"/>
        <v>-1.6295025728987962</v>
      </c>
      <c r="I101" s="1">
        <f t="shared" si="93"/>
        <v>1.6295025728987962</v>
      </c>
      <c r="J101" s="1">
        <f t="shared" si="64"/>
        <v>0.11435105774727766</v>
      </c>
      <c r="K101" s="1">
        <f t="shared" si="65"/>
        <v>2.4702121476315022</v>
      </c>
      <c r="L101" s="1" t="str">
        <f t="shared" si="94"/>
        <v>NO</v>
      </c>
      <c r="M101" t="str">
        <f t="shared" si="67"/>
        <v>YES</v>
      </c>
      <c r="N101" t="str">
        <f t="shared" si="68"/>
        <v>NO</v>
      </c>
      <c r="O101" s="1" t="str">
        <f t="shared" si="69"/>
        <v>NO</v>
      </c>
      <c r="P101" s="1" t="str">
        <f t="shared" si="70"/>
        <v>NO</v>
      </c>
      <c r="Q101" s="1" t="str">
        <f t="shared" si="71"/>
        <v>NO</v>
      </c>
      <c r="R101" s="1" t="str">
        <f t="shared" si="72"/>
        <v>NO</v>
      </c>
      <c r="S101">
        <v>175.5</v>
      </c>
      <c r="T101">
        <v>180.75</v>
      </c>
      <c r="U101">
        <v>174.15</v>
      </c>
      <c r="V101">
        <v>176.25</v>
      </c>
      <c r="W101">
        <v>3.9000000000000061</v>
      </c>
      <c r="X101">
        <v>2.262837249782423</v>
      </c>
      <c r="Y101" s="1">
        <f t="shared" si="73"/>
        <v>0.42735042735042739</v>
      </c>
      <c r="Z101" s="1">
        <f t="shared" si="95"/>
        <v>0.42735042735042739</v>
      </c>
      <c r="AA101" s="1">
        <f t="shared" si="75"/>
        <v>2.5531914893617018</v>
      </c>
      <c r="AB101" s="1">
        <f t="shared" si="76"/>
        <v>0.76923076923076594</v>
      </c>
      <c r="AC101" s="1" t="str">
        <f t="shared" si="77"/>
        <v>NO</v>
      </c>
      <c r="AD101" s="1" t="str">
        <f t="shared" si="78"/>
        <v>NO</v>
      </c>
      <c r="AE101" s="1" t="str">
        <f t="shared" si="79"/>
        <v>NO</v>
      </c>
      <c r="AF101" s="1" t="str">
        <f t="shared" si="80"/>
        <v>NO</v>
      </c>
      <c r="AG101" s="1" t="str">
        <f t="shared" si="81"/>
        <v>NO</v>
      </c>
      <c r="AH101" s="1" t="str">
        <f t="shared" si="82"/>
        <v>NO</v>
      </c>
      <c r="AI101">
        <v>172</v>
      </c>
      <c r="AJ101">
        <v>176.4</v>
      </c>
      <c r="AK101">
        <v>168.8</v>
      </c>
      <c r="AL101">
        <v>172.35</v>
      </c>
      <c r="AM101">
        <v>-1.75</v>
      </c>
      <c r="AN101">
        <v>-1.0051694428489371</v>
      </c>
      <c r="AO101" s="1">
        <f t="shared" si="83"/>
        <v>0.20348837209301995</v>
      </c>
      <c r="AP101" s="1">
        <f t="shared" si="96"/>
        <v>0.20348837209301995</v>
      </c>
      <c r="AQ101" s="1">
        <f t="shared" si="85"/>
        <v>2.3498694516971343</v>
      </c>
      <c r="AR101" s="1">
        <f t="shared" si="86"/>
        <v>1.8604651162790631</v>
      </c>
      <c r="AS101" t="str">
        <f t="shared" si="87"/>
        <v>NO</v>
      </c>
      <c r="AT101" t="str">
        <f t="shared" si="88"/>
        <v>NO</v>
      </c>
      <c r="AU101" t="str">
        <f t="shared" si="89"/>
        <v>NO</v>
      </c>
      <c r="AV101" t="str">
        <f t="shared" si="90"/>
        <v>YES</v>
      </c>
      <c r="AW101" t="str">
        <f t="shared" si="91"/>
        <v>NO</v>
      </c>
      <c r="AX101" t="str">
        <f t="shared" si="92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2020-06-28T21:28:00Z</dcterms:created>
  <dcterms:modified xsi:type="dcterms:W3CDTF">2020-06-29T15:15:00Z</dcterms:modified>
</cp:coreProperties>
</file>