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51" i="1" l="1"/>
  <c r="AQ51" i="1"/>
  <c r="AO51" i="1"/>
  <c r="Y51" i="1"/>
  <c r="R51" i="1"/>
  <c r="Q51" i="1"/>
  <c r="M51" i="1"/>
  <c r="K51" i="1"/>
  <c r="J51" i="1"/>
  <c r="N51" i="1" s="1"/>
  <c r="I51" i="1"/>
  <c r="H51" i="1"/>
  <c r="AV50" i="1"/>
  <c r="AR50" i="1"/>
  <c r="AP50" i="1"/>
  <c r="AO50" i="1"/>
  <c r="AB50" i="1"/>
  <c r="AA50" i="1"/>
  <c r="Z50" i="1"/>
  <c r="Y50" i="1"/>
  <c r="R50" i="1"/>
  <c r="J50" i="1"/>
  <c r="H50" i="1"/>
  <c r="AO49" i="1"/>
  <c r="AA49" i="1"/>
  <c r="Y49" i="1"/>
  <c r="M49" i="1"/>
  <c r="K49" i="1"/>
  <c r="I49" i="1"/>
  <c r="H49" i="1"/>
  <c r="J49" i="1" s="1"/>
  <c r="AR48" i="1"/>
  <c r="AQ48" i="1"/>
  <c r="AP48" i="1"/>
  <c r="AO48" i="1"/>
  <c r="AB48" i="1"/>
  <c r="Z48" i="1"/>
  <c r="Y48" i="1"/>
  <c r="AA48" i="1" s="1"/>
  <c r="H48" i="1"/>
  <c r="AU47" i="1"/>
  <c r="AQ47" i="1"/>
  <c r="AO47" i="1"/>
  <c r="Y47" i="1"/>
  <c r="K47" i="1"/>
  <c r="J47" i="1"/>
  <c r="I47" i="1"/>
  <c r="H47" i="1"/>
  <c r="AR46" i="1"/>
  <c r="AP46" i="1"/>
  <c r="AO46" i="1"/>
  <c r="AB46" i="1"/>
  <c r="AA46" i="1"/>
  <c r="Z46" i="1"/>
  <c r="Y46" i="1"/>
  <c r="H46" i="1"/>
  <c r="AV45" i="1"/>
  <c r="AR45" i="1"/>
  <c r="AQ45" i="1"/>
  <c r="AO45" i="1"/>
  <c r="AH45" i="1"/>
  <c r="AC45" i="1"/>
  <c r="AA45" i="1"/>
  <c r="Z45" i="1"/>
  <c r="Y45" i="1"/>
  <c r="AB45" i="1" s="1"/>
  <c r="Q45" i="1"/>
  <c r="L45" i="1"/>
  <c r="K45" i="1"/>
  <c r="M45" i="1" s="1"/>
  <c r="I45" i="1"/>
  <c r="AF45" i="1" s="1"/>
  <c r="H45" i="1"/>
  <c r="J45" i="1" s="1"/>
  <c r="AX44" i="1"/>
  <c r="AV44" i="1"/>
  <c r="AU44" i="1"/>
  <c r="AR44" i="1"/>
  <c r="AQ44" i="1"/>
  <c r="AP44" i="1"/>
  <c r="AO44" i="1"/>
  <c r="AF44" i="1"/>
  <c r="AB44" i="1"/>
  <c r="Z44" i="1"/>
  <c r="AG44" i="1" s="1"/>
  <c r="Y44" i="1"/>
  <c r="AA44" i="1" s="1"/>
  <c r="R44" i="1"/>
  <c r="O44" i="1"/>
  <c r="L44" i="1"/>
  <c r="K44" i="1"/>
  <c r="J44" i="1"/>
  <c r="H44" i="1"/>
  <c r="I44" i="1" s="1"/>
  <c r="AU43" i="1"/>
  <c r="AQ43" i="1"/>
  <c r="AP43" i="1"/>
  <c r="AO43" i="1"/>
  <c r="Y43" i="1"/>
  <c r="K43" i="1"/>
  <c r="N43" i="1" s="1"/>
  <c r="J43" i="1"/>
  <c r="O43" i="1" s="1"/>
  <c r="I43" i="1"/>
  <c r="H43" i="1"/>
  <c r="AV42" i="1"/>
  <c r="AR42" i="1"/>
  <c r="AP42" i="1"/>
  <c r="AO42" i="1"/>
  <c r="AB42" i="1"/>
  <c r="AA42" i="1"/>
  <c r="Z42" i="1"/>
  <c r="Y42" i="1"/>
  <c r="R42" i="1"/>
  <c r="H42" i="1"/>
  <c r="J42" i="1" s="1"/>
  <c r="AV41" i="1"/>
  <c r="AR41" i="1"/>
  <c r="AQ41" i="1"/>
  <c r="AO41" i="1"/>
  <c r="AE41" i="1"/>
  <c r="AA41" i="1"/>
  <c r="Z41" i="1"/>
  <c r="AG41" i="1" s="1"/>
  <c r="Y41" i="1"/>
  <c r="AB41" i="1" s="1"/>
  <c r="O41" i="1"/>
  <c r="L41" i="1"/>
  <c r="K41" i="1"/>
  <c r="M41" i="1" s="1"/>
  <c r="I41" i="1"/>
  <c r="H41" i="1"/>
  <c r="J41" i="1" s="1"/>
  <c r="AX40" i="1"/>
  <c r="AV40" i="1"/>
  <c r="AU40" i="1"/>
  <c r="AR40" i="1"/>
  <c r="AQ40" i="1"/>
  <c r="AP40" i="1"/>
  <c r="AO40" i="1"/>
  <c r="AB40" i="1"/>
  <c r="Z40" i="1"/>
  <c r="Y40" i="1"/>
  <c r="AA40" i="1" s="1"/>
  <c r="R40" i="1"/>
  <c r="O40" i="1"/>
  <c r="K40" i="1"/>
  <c r="J40" i="1"/>
  <c r="H40" i="1"/>
  <c r="I40" i="1" s="1"/>
  <c r="AO39" i="1"/>
  <c r="Y39" i="1"/>
  <c r="AB39" i="1" s="1"/>
  <c r="H39" i="1"/>
  <c r="J39" i="1" s="1"/>
  <c r="AR38" i="1"/>
  <c r="AQ38" i="1"/>
  <c r="AP38" i="1"/>
  <c r="AO38" i="1"/>
  <c r="Y38" i="1"/>
  <c r="AA38" i="1" s="1"/>
  <c r="H38" i="1"/>
  <c r="I38" i="1" s="1"/>
  <c r="AO37" i="1"/>
  <c r="AG37" i="1"/>
  <c r="AC37" i="1"/>
  <c r="AB37" i="1"/>
  <c r="Y37" i="1"/>
  <c r="Z37" i="1" s="1"/>
  <c r="Q37" i="1"/>
  <c r="K37" i="1"/>
  <c r="J37" i="1"/>
  <c r="O37" i="1" s="1"/>
  <c r="I37" i="1"/>
  <c r="H37" i="1"/>
  <c r="AO36" i="1"/>
  <c r="AB36" i="1"/>
  <c r="AA36" i="1"/>
  <c r="Z36" i="1"/>
  <c r="Y36" i="1"/>
  <c r="R36" i="1"/>
  <c r="H36" i="1"/>
  <c r="AO35" i="1"/>
  <c r="Y35" i="1"/>
  <c r="AB35" i="1" s="1"/>
  <c r="H35" i="1"/>
  <c r="J35" i="1" s="1"/>
  <c r="AR34" i="1"/>
  <c r="AQ34" i="1"/>
  <c r="AP34" i="1"/>
  <c r="AO34" i="1"/>
  <c r="Y34" i="1"/>
  <c r="K34" i="1"/>
  <c r="H34" i="1"/>
  <c r="AV34" i="1" s="1"/>
  <c r="AU33" i="1"/>
  <c r="AQ33" i="1"/>
  <c r="AP33" i="1"/>
  <c r="AO33" i="1"/>
  <c r="AB33" i="1"/>
  <c r="Y33" i="1"/>
  <c r="AA33" i="1" s="1"/>
  <c r="N33" i="1"/>
  <c r="K33" i="1"/>
  <c r="M33" i="1" s="1"/>
  <c r="J33" i="1"/>
  <c r="O33" i="1" s="1"/>
  <c r="H33" i="1"/>
  <c r="I33" i="1" s="1"/>
  <c r="AO32" i="1"/>
  <c r="AB32" i="1"/>
  <c r="AA32" i="1"/>
  <c r="Y32" i="1"/>
  <c r="Z32" i="1" s="1"/>
  <c r="M32" i="1"/>
  <c r="J32" i="1"/>
  <c r="N32" i="1" s="1"/>
  <c r="I32" i="1"/>
  <c r="AE32" i="1" s="1"/>
  <c r="H32" i="1"/>
  <c r="K32" i="1" s="1"/>
  <c r="AV31" i="1"/>
  <c r="AR31" i="1"/>
  <c r="AO31" i="1"/>
  <c r="AB31" i="1"/>
  <c r="AA31" i="1"/>
  <c r="Z31" i="1"/>
  <c r="Y31" i="1"/>
  <c r="H31" i="1"/>
  <c r="AU30" i="1"/>
  <c r="AR30" i="1"/>
  <c r="AQ30" i="1"/>
  <c r="AO30" i="1"/>
  <c r="Y30" i="1"/>
  <c r="K30" i="1"/>
  <c r="H30" i="1"/>
  <c r="AV30" i="1" s="1"/>
  <c r="AU29" i="1"/>
  <c r="AR29" i="1"/>
  <c r="AQ29" i="1"/>
  <c r="AP29" i="1"/>
  <c r="AO29" i="1"/>
  <c r="AB29" i="1"/>
  <c r="Y29" i="1"/>
  <c r="K29" i="1"/>
  <c r="N29" i="1" s="1"/>
  <c r="J29" i="1"/>
  <c r="O29" i="1" s="1"/>
  <c r="H29" i="1"/>
  <c r="I29" i="1" s="1"/>
  <c r="AP28" i="1"/>
  <c r="AW28" i="1" s="1"/>
  <c r="AO28" i="1"/>
  <c r="AX28" i="1" s="1"/>
  <c r="AB28" i="1"/>
  <c r="AA28" i="1"/>
  <c r="Y28" i="1"/>
  <c r="Z28" i="1" s="1"/>
  <c r="K28" i="1"/>
  <c r="J28" i="1"/>
  <c r="R27" i="1" s="1"/>
  <c r="I28" i="1"/>
  <c r="H28" i="1"/>
  <c r="AV27" i="1"/>
  <c r="AR27" i="1"/>
  <c r="AP27" i="1"/>
  <c r="AO27" i="1"/>
  <c r="AB27" i="1"/>
  <c r="AA27" i="1"/>
  <c r="Y27" i="1"/>
  <c r="Z27" i="1" s="1"/>
  <c r="AH27" i="1" s="1"/>
  <c r="M27" i="1"/>
  <c r="J27" i="1"/>
  <c r="I27" i="1"/>
  <c r="H27" i="1"/>
  <c r="K27" i="1" s="1"/>
  <c r="L27" i="1" s="1"/>
  <c r="AO26" i="1"/>
  <c r="AV26" i="1" s="1"/>
  <c r="AA26" i="1"/>
  <c r="Z26" i="1"/>
  <c r="Y26" i="1"/>
  <c r="AB26" i="1" s="1"/>
  <c r="H26" i="1"/>
  <c r="AR25" i="1"/>
  <c r="AQ25" i="1"/>
  <c r="AO25" i="1"/>
  <c r="Y25" i="1"/>
  <c r="Z25" i="1" s="1"/>
  <c r="H25" i="1"/>
  <c r="AV25" i="1" s="1"/>
  <c r="AU24" i="1"/>
  <c r="AQ24" i="1"/>
  <c r="AP24" i="1"/>
  <c r="AO24" i="1"/>
  <c r="Y24" i="1"/>
  <c r="AB24" i="1" s="1"/>
  <c r="K24" i="1"/>
  <c r="J24" i="1"/>
  <c r="O24" i="1" s="1"/>
  <c r="H24" i="1"/>
  <c r="I24" i="1" s="1"/>
  <c r="AO23" i="1"/>
  <c r="AB23" i="1"/>
  <c r="AA23" i="1"/>
  <c r="Y23" i="1"/>
  <c r="Z23" i="1" s="1"/>
  <c r="AH23" i="1" s="1"/>
  <c r="M23" i="1"/>
  <c r="K23" i="1"/>
  <c r="J23" i="1"/>
  <c r="I23" i="1"/>
  <c r="AE23" i="1" s="1"/>
  <c r="H23" i="1"/>
  <c r="AR22" i="1"/>
  <c r="AO22" i="1"/>
  <c r="AB22" i="1"/>
  <c r="AA22" i="1"/>
  <c r="Z22" i="1"/>
  <c r="Y22" i="1"/>
  <c r="H22" i="1"/>
  <c r="AV21" i="1"/>
  <c r="AU21" i="1"/>
  <c r="AR21" i="1"/>
  <c r="AQ21" i="1"/>
  <c r="AO21" i="1"/>
  <c r="Z21" i="1"/>
  <c r="Y21" i="1"/>
  <c r="H21" i="1"/>
  <c r="AU20" i="1"/>
  <c r="AR20" i="1"/>
  <c r="AQ20" i="1"/>
  <c r="AP20" i="1"/>
  <c r="AO20" i="1"/>
  <c r="Y20" i="1"/>
  <c r="K20" i="1"/>
  <c r="J20" i="1"/>
  <c r="N20" i="1" s="1"/>
  <c r="H20" i="1"/>
  <c r="I20" i="1" s="1"/>
  <c r="AO19" i="1"/>
  <c r="AE19" i="1"/>
  <c r="AB19" i="1"/>
  <c r="AA19" i="1"/>
  <c r="Y19" i="1"/>
  <c r="Z19" i="1" s="1"/>
  <c r="AH19" i="1" s="1"/>
  <c r="R19" i="1"/>
  <c r="M19" i="1"/>
  <c r="K19" i="1"/>
  <c r="L19" i="1" s="1"/>
  <c r="J19" i="1"/>
  <c r="I19" i="1"/>
  <c r="H19" i="1"/>
  <c r="AO18" i="1"/>
  <c r="AB18" i="1"/>
  <c r="AA18" i="1"/>
  <c r="Z18" i="1"/>
  <c r="AH18" i="1" s="1"/>
  <c r="Y18" i="1"/>
  <c r="I18" i="1"/>
  <c r="H18" i="1"/>
  <c r="AV17" i="1"/>
  <c r="AU17" i="1"/>
  <c r="AR17" i="1"/>
  <c r="AQ17" i="1"/>
  <c r="AO17" i="1"/>
  <c r="Y17" i="1"/>
  <c r="K17" i="1"/>
  <c r="H17" i="1"/>
  <c r="AU16" i="1"/>
  <c r="AR16" i="1"/>
  <c r="AQ16" i="1"/>
  <c r="AP16" i="1"/>
  <c r="AO16" i="1"/>
  <c r="AB16" i="1"/>
  <c r="Y16" i="1"/>
  <c r="N16" i="1"/>
  <c r="K16" i="1"/>
  <c r="J16" i="1"/>
  <c r="H16" i="1"/>
  <c r="I16" i="1" s="1"/>
  <c r="AP15" i="1"/>
  <c r="AS15" i="1" s="1"/>
  <c r="AO15" i="1"/>
  <c r="AE15" i="1"/>
  <c r="AB15" i="1"/>
  <c r="AA15" i="1"/>
  <c r="Y15" i="1"/>
  <c r="Z15" i="1" s="1"/>
  <c r="AH15" i="1" s="1"/>
  <c r="R15" i="1"/>
  <c r="K15" i="1"/>
  <c r="J15" i="1"/>
  <c r="O15" i="1" s="1"/>
  <c r="I15" i="1"/>
  <c r="H15" i="1"/>
  <c r="AO14" i="1"/>
  <c r="AB14" i="1"/>
  <c r="AA14" i="1"/>
  <c r="Z14" i="1"/>
  <c r="Y14" i="1"/>
  <c r="H14" i="1"/>
  <c r="AR13" i="1"/>
  <c r="AQ13" i="1"/>
  <c r="AO13" i="1"/>
  <c r="Y13" i="1"/>
  <c r="Z13" i="1" s="1"/>
  <c r="H13" i="1"/>
  <c r="AU12" i="1"/>
  <c r="AR12" i="1"/>
  <c r="AQ12" i="1"/>
  <c r="AP12" i="1"/>
  <c r="AO12" i="1"/>
  <c r="Y12" i="1"/>
  <c r="K12" i="1"/>
  <c r="J12" i="1"/>
  <c r="H12" i="1"/>
  <c r="I12" i="1" s="1"/>
  <c r="AO11" i="1"/>
  <c r="AB11" i="1"/>
  <c r="AA11" i="1"/>
  <c r="Y11" i="1"/>
  <c r="Z11" i="1" s="1"/>
  <c r="K11" i="1"/>
  <c r="J11" i="1"/>
  <c r="M11" i="1" s="1"/>
  <c r="I11" i="1"/>
  <c r="H11" i="1"/>
  <c r="AO10" i="1"/>
  <c r="AB10" i="1"/>
  <c r="AA10" i="1"/>
  <c r="Z10" i="1"/>
  <c r="Y10" i="1"/>
  <c r="H10" i="1"/>
  <c r="K10" i="1" s="1"/>
  <c r="AO9" i="1"/>
  <c r="Y9" i="1"/>
  <c r="AB9" i="1" s="1"/>
  <c r="H9" i="1"/>
  <c r="J9" i="1" s="1"/>
  <c r="AR8" i="1"/>
  <c r="AQ8" i="1"/>
  <c r="AP8" i="1"/>
  <c r="AO8" i="1"/>
  <c r="Y8" i="1"/>
  <c r="AA8" i="1" s="1"/>
  <c r="H8" i="1"/>
  <c r="I8" i="1" s="1"/>
  <c r="AO7" i="1"/>
  <c r="AU7" i="1" s="1"/>
  <c r="AB7" i="1"/>
  <c r="Y7" i="1"/>
  <c r="Z7" i="1" s="1"/>
  <c r="K7" i="1"/>
  <c r="H7" i="1"/>
  <c r="J7" i="1" s="1"/>
  <c r="AU6" i="1"/>
  <c r="AR6" i="1"/>
  <c r="AQ6" i="1"/>
  <c r="AP6" i="1"/>
  <c r="AO6" i="1"/>
  <c r="AB6" i="1"/>
  <c r="Y6" i="1"/>
  <c r="AA6" i="1" s="1"/>
  <c r="K6" i="1"/>
  <c r="J6" i="1"/>
  <c r="O6" i="1" s="1"/>
  <c r="H6" i="1"/>
  <c r="I6" i="1" s="1"/>
  <c r="AO5" i="1"/>
  <c r="AB5" i="1"/>
  <c r="AA5" i="1"/>
  <c r="Y5" i="1"/>
  <c r="Z5" i="1" s="1"/>
  <c r="AH5" i="1" s="1"/>
  <c r="K5" i="1"/>
  <c r="L5" i="1" s="1"/>
  <c r="J5" i="1"/>
  <c r="N5" i="1" s="1"/>
  <c r="I5" i="1"/>
  <c r="AF5" i="1" s="1"/>
  <c r="H5" i="1"/>
  <c r="AR4" i="1"/>
  <c r="AO4" i="1"/>
  <c r="AB4" i="1"/>
  <c r="AA4" i="1"/>
  <c r="Z4" i="1"/>
  <c r="Y4" i="1"/>
  <c r="H4" i="1"/>
  <c r="AV4" i="1" s="1"/>
  <c r="AU3" i="1"/>
  <c r="AR3" i="1"/>
  <c r="AQ3" i="1"/>
  <c r="AO3" i="1"/>
  <c r="Y3" i="1"/>
  <c r="Z3" i="1" s="1"/>
  <c r="K3" i="1"/>
  <c r="H3" i="1"/>
  <c r="J3" i="1" s="1"/>
  <c r="AU2" i="1"/>
  <c r="AR2" i="1"/>
  <c r="AQ2" i="1"/>
  <c r="AP2" i="1"/>
  <c r="AO2" i="1"/>
  <c r="AB2" i="1"/>
  <c r="Y2" i="1"/>
  <c r="AA2" i="1" s="1"/>
  <c r="K2" i="1"/>
  <c r="J2" i="1"/>
  <c r="O2" i="1" s="1"/>
  <c r="H2" i="1"/>
  <c r="I2" i="1" s="1"/>
  <c r="AG8" i="1" l="1"/>
  <c r="AC2" i="1"/>
  <c r="Q2" i="1"/>
  <c r="AF2" i="1"/>
  <c r="P2" i="1"/>
  <c r="AC6" i="1"/>
  <c r="R5" i="1"/>
  <c r="Q6" i="1"/>
  <c r="AD6" i="1"/>
  <c r="P6" i="1"/>
  <c r="AH25" i="1"/>
  <c r="O9" i="1"/>
  <c r="M2" i="1"/>
  <c r="AX2" i="1"/>
  <c r="M6" i="1"/>
  <c r="M5" i="1"/>
  <c r="AD11" i="1"/>
  <c r="P11" i="1"/>
  <c r="AG11" i="1"/>
  <c r="AC11" i="1"/>
  <c r="R10" i="1"/>
  <c r="M12" i="1"/>
  <c r="L12" i="1"/>
  <c r="J13" i="1"/>
  <c r="I13" i="1"/>
  <c r="AH13" i="1" s="1"/>
  <c r="K14" i="1"/>
  <c r="J14" i="1"/>
  <c r="AU18" i="1"/>
  <c r="AQ18" i="1"/>
  <c r="AX18" i="1"/>
  <c r="AP18" i="1"/>
  <c r="AT18" i="1" s="1"/>
  <c r="O20" i="1"/>
  <c r="AF23" i="1"/>
  <c r="I4" i="1"/>
  <c r="AD8" i="1"/>
  <c r="AV2" i="1"/>
  <c r="O5" i="1"/>
  <c r="AC5" i="1"/>
  <c r="AQ5" i="1"/>
  <c r="AU5" i="1"/>
  <c r="AQ9" i="1"/>
  <c r="AU10" i="1"/>
  <c r="AQ10" i="1"/>
  <c r="AP10" i="1"/>
  <c r="L11" i="1"/>
  <c r="R11" i="1"/>
  <c r="AE11" i="1"/>
  <c r="Q12" i="1"/>
  <c r="P12" i="1"/>
  <c r="O12" i="1"/>
  <c r="AU13" i="1"/>
  <c r="AR14" i="1"/>
  <c r="M15" i="1"/>
  <c r="AF15" i="1"/>
  <c r="AT15" i="1"/>
  <c r="AE18" i="1"/>
  <c r="AS18" i="1"/>
  <c r="AD19" i="1"/>
  <c r="P19" i="1"/>
  <c r="AG19" i="1"/>
  <c r="AC19" i="1"/>
  <c r="R18" i="1"/>
  <c r="N19" i="1"/>
  <c r="AV19" i="1"/>
  <c r="AR19" i="1"/>
  <c r="AU19" i="1"/>
  <c r="AQ19" i="1"/>
  <c r="M20" i="1"/>
  <c r="L20" i="1"/>
  <c r="AA20" i="1"/>
  <c r="Z20" i="1"/>
  <c r="AH20" i="1" s="1"/>
  <c r="J21" i="1"/>
  <c r="I21" i="1"/>
  <c r="K22" i="1"/>
  <c r="J22" i="1"/>
  <c r="AV22" i="1"/>
  <c r="O23" i="1"/>
  <c r="Q23" i="1"/>
  <c r="AP23" i="1"/>
  <c r="AT23" i="1" s="1"/>
  <c r="AX23" i="1"/>
  <c r="N24" i="1"/>
  <c r="AU25" i="1"/>
  <c r="AG27" i="1"/>
  <c r="AD27" i="1"/>
  <c r="P27" i="1"/>
  <c r="AC27" i="1"/>
  <c r="R26" i="1"/>
  <c r="Q27" i="1"/>
  <c r="N28" i="1"/>
  <c r="N2" i="1"/>
  <c r="AT2" i="1"/>
  <c r="N11" i="1"/>
  <c r="AV11" i="1"/>
  <c r="AR11" i="1"/>
  <c r="AU11" i="1"/>
  <c r="AQ11" i="1"/>
  <c r="AA12" i="1"/>
  <c r="Z12" i="1"/>
  <c r="AX12" i="1" s="1"/>
  <c r="Q15" i="1"/>
  <c r="AW18" i="1"/>
  <c r="AF27" i="1"/>
  <c r="AV3" i="1"/>
  <c r="AS4" i="1"/>
  <c r="AP5" i="1"/>
  <c r="AX5" i="1" s="1"/>
  <c r="AV7" i="1"/>
  <c r="AR7" i="1"/>
  <c r="L2" i="1"/>
  <c r="Z2" i="1"/>
  <c r="AH2" i="1" s="1"/>
  <c r="I3" i="1"/>
  <c r="N3" i="1" s="1"/>
  <c r="AA3" i="1"/>
  <c r="J4" i="1"/>
  <c r="R4" i="1"/>
  <c r="AP4" i="1"/>
  <c r="AW4" i="1" s="1"/>
  <c r="AT4" i="1"/>
  <c r="AX4" i="1"/>
  <c r="AG5" i="1"/>
  <c r="L6" i="1"/>
  <c r="Z6" i="1"/>
  <c r="AH6" i="1" s="1"/>
  <c r="AV6" i="1"/>
  <c r="I7" i="1"/>
  <c r="AP7" i="1"/>
  <c r="J8" i="1"/>
  <c r="Z8" i="1"/>
  <c r="AW8" i="1" s="1"/>
  <c r="AF8" i="1"/>
  <c r="AU8" i="1"/>
  <c r="I9" i="1"/>
  <c r="Z9" i="1"/>
  <c r="AH9" i="1" s="1"/>
  <c r="AV9" i="1"/>
  <c r="J10" i="1"/>
  <c r="M10" i="1" s="1"/>
  <c r="AS2" i="1"/>
  <c r="AB3" i="1"/>
  <c r="AP3" i="1"/>
  <c r="AS3" i="1" s="1"/>
  <c r="K4" i="1"/>
  <c r="AQ4" i="1"/>
  <c r="AU4" i="1"/>
  <c r="P5" i="1"/>
  <c r="AD5" i="1"/>
  <c r="AR5" i="1"/>
  <c r="AV5" i="1"/>
  <c r="AA7" i="1"/>
  <c r="AQ7" i="1"/>
  <c r="AW7" i="1"/>
  <c r="K8" i="1"/>
  <c r="P8" i="1"/>
  <c r="AB8" i="1"/>
  <c r="AV8" i="1"/>
  <c r="K9" i="1"/>
  <c r="AA9" i="1"/>
  <c r="AR9" i="1"/>
  <c r="AR10" i="1"/>
  <c r="AH11" i="1"/>
  <c r="AF11" i="1"/>
  <c r="AF12" i="1"/>
  <c r="AV13" i="1"/>
  <c r="AD15" i="1"/>
  <c r="P15" i="1"/>
  <c r="AG15" i="1"/>
  <c r="AC15" i="1"/>
  <c r="R14" i="1"/>
  <c r="N15" i="1"/>
  <c r="AV15" i="1"/>
  <c r="AR15" i="1"/>
  <c r="AU15" i="1"/>
  <c r="AQ15" i="1"/>
  <c r="AW15" i="1"/>
  <c r="M16" i="1"/>
  <c r="L16" i="1"/>
  <c r="AA16" i="1"/>
  <c r="Z16" i="1"/>
  <c r="AX16" i="1" s="1"/>
  <c r="J17" i="1"/>
  <c r="I17" i="1"/>
  <c r="K18" i="1"/>
  <c r="P18" i="1" s="1"/>
  <c r="J18" i="1"/>
  <c r="AV18" i="1"/>
  <c r="O19" i="1"/>
  <c r="Q19" i="1"/>
  <c r="AP19" i="1"/>
  <c r="AX19" i="1"/>
  <c r="AB20" i="1"/>
  <c r="AW20" i="1"/>
  <c r="AT20" i="1"/>
  <c r="K21" i="1"/>
  <c r="AB21" i="1"/>
  <c r="AA21" i="1"/>
  <c r="I22" i="1"/>
  <c r="AH22" i="1" s="1"/>
  <c r="AU22" i="1"/>
  <c r="AQ22" i="1"/>
  <c r="AX22" i="1"/>
  <c r="AP22" i="1"/>
  <c r="AS22" i="1" s="1"/>
  <c r="L23" i="1"/>
  <c r="R23" i="1"/>
  <c r="Q24" i="1"/>
  <c r="P24" i="1"/>
  <c r="O27" i="1"/>
  <c r="AE27" i="1"/>
  <c r="AD28" i="1"/>
  <c r="P28" i="1"/>
  <c r="AG28" i="1"/>
  <c r="AC28" i="1"/>
  <c r="AF28" i="1"/>
  <c r="AE28" i="1"/>
  <c r="Q28" i="1"/>
  <c r="AV28" i="1"/>
  <c r="AR28" i="1"/>
  <c r="AU28" i="1"/>
  <c r="AQ28" i="1"/>
  <c r="AT28" i="1"/>
  <c r="AS28" i="1"/>
  <c r="AA29" i="1"/>
  <c r="Z29" i="1"/>
  <c r="Q5" i="1"/>
  <c r="AE5" i="1"/>
  <c r="N6" i="1"/>
  <c r="L7" i="1"/>
  <c r="AV14" i="1"/>
  <c r="AX15" i="1"/>
  <c r="AW16" i="1"/>
  <c r="AB17" i="1"/>
  <c r="AA17" i="1"/>
  <c r="AG18" i="1"/>
  <c r="AC18" i="1"/>
  <c r="AF18" i="1"/>
  <c r="AE20" i="1"/>
  <c r="Q20" i="1"/>
  <c r="AD20" i="1"/>
  <c r="P20" i="1"/>
  <c r="AC20" i="1"/>
  <c r="J25" i="1"/>
  <c r="I25" i="1"/>
  <c r="K26" i="1"/>
  <c r="J26" i="1"/>
  <c r="AU26" i="1"/>
  <c r="AQ26" i="1"/>
  <c r="AP26" i="1"/>
  <c r="AT26" i="1" s="1"/>
  <c r="O28" i="1"/>
  <c r="M28" i="1"/>
  <c r="AH31" i="1"/>
  <c r="AT5" i="1"/>
  <c r="AE8" i="1"/>
  <c r="Q8" i="1"/>
  <c r="N9" i="1"/>
  <c r="AX9" i="1"/>
  <c r="AP9" i="1"/>
  <c r="AS9" i="1" s="1"/>
  <c r="AU9" i="1"/>
  <c r="I10" i="1"/>
  <c r="AH10" i="1" s="1"/>
  <c r="AV10" i="1"/>
  <c r="O11" i="1"/>
  <c r="Q11" i="1"/>
  <c r="AP11" i="1"/>
  <c r="AT11" i="1" s="1"/>
  <c r="N12" i="1"/>
  <c r="AB12" i="1"/>
  <c r="AW12" i="1"/>
  <c r="K13" i="1"/>
  <c r="AB13" i="1"/>
  <c r="AA13" i="1"/>
  <c r="I14" i="1"/>
  <c r="AU14" i="1"/>
  <c r="AQ14" i="1"/>
  <c r="AX14" i="1"/>
  <c r="AP14" i="1"/>
  <c r="AW14" i="1" s="1"/>
  <c r="L15" i="1"/>
  <c r="AE16" i="1"/>
  <c r="Q16" i="1"/>
  <c r="AD16" i="1"/>
  <c r="P16" i="1"/>
  <c r="O16" i="1"/>
  <c r="AC16" i="1"/>
  <c r="L17" i="1"/>
  <c r="Z17" i="1"/>
  <c r="AH17" i="1" s="1"/>
  <c r="AD18" i="1"/>
  <c r="AR18" i="1"/>
  <c r="AF19" i="1"/>
  <c r="AF20" i="1"/>
  <c r="AD23" i="1"/>
  <c r="P23" i="1"/>
  <c r="AG23" i="1"/>
  <c r="AC23" i="1"/>
  <c r="R22" i="1"/>
  <c r="N23" i="1"/>
  <c r="AV23" i="1"/>
  <c r="AR23" i="1"/>
  <c r="AU23" i="1"/>
  <c r="AQ23" i="1"/>
  <c r="AW23" i="1"/>
  <c r="M24" i="1"/>
  <c r="L24" i="1"/>
  <c r="AA24" i="1"/>
  <c r="Z24" i="1"/>
  <c r="AW24" i="1" s="1"/>
  <c r="K25" i="1"/>
  <c r="AB25" i="1"/>
  <c r="AA25" i="1"/>
  <c r="I26" i="1"/>
  <c r="AR26" i="1"/>
  <c r="N27" i="1"/>
  <c r="AX27" i="1"/>
  <c r="AW27" i="1"/>
  <c r="M29" i="1"/>
  <c r="L29" i="1"/>
  <c r="R28" i="1"/>
  <c r="AX33" i="1"/>
  <c r="AV12" i="1"/>
  <c r="AV16" i="1"/>
  <c r="AS17" i="1"/>
  <c r="AV20" i="1"/>
  <c r="AR24" i="1"/>
  <c r="AV24" i="1"/>
  <c r="AW25" i="1"/>
  <c r="AS27" i="1"/>
  <c r="L28" i="1"/>
  <c r="Q29" i="1"/>
  <c r="P29" i="1"/>
  <c r="AX30" i="1"/>
  <c r="I31" i="1"/>
  <c r="K31" i="1"/>
  <c r="J31" i="1"/>
  <c r="L32" i="1"/>
  <c r="Q32" i="1"/>
  <c r="AG33" i="1"/>
  <c r="AC33" i="1"/>
  <c r="R32" i="1"/>
  <c r="Q33" i="1"/>
  <c r="AD33" i="1"/>
  <c r="P33" i="1"/>
  <c r="Z43" i="1"/>
  <c r="AC43" i="1" s="1"/>
  <c r="AA43" i="1"/>
  <c r="AB43" i="1"/>
  <c r="K46" i="1"/>
  <c r="I46" i="1"/>
  <c r="AT46" i="1" s="1"/>
  <c r="AV46" i="1"/>
  <c r="J46" i="1"/>
  <c r="AS46" i="1"/>
  <c r="AX46" i="1"/>
  <c r="L47" i="1"/>
  <c r="M47" i="1"/>
  <c r="O47" i="1"/>
  <c r="R46" i="1"/>
  <c r="AS8" i="1"/>
  <c r="AP13" i="1"/>
  <c r="AX13" i="1" s="1"/>
  <c r="AT13" i="1"/>
  <c r="AS16" i="1"/>
  <c r="AP17" i="1"/>
  <c r="AW17" i="1" s="1"/>
  <c r="AS20" i="1"/>
  <c r="AP21" i="1"/>
  <c r="AS21" i="1" s="1"/>
  <c r="AP25" i="1"/>
  <c r="AX25" i="1" s="1"/>
  <c r="AT25" i="1"/>
  <c r="AU27" i="1"/>
  <c r="AQ27" i="1"/>
  <c r="AT27" i="1"/>
  <c r="AH28" i="1"/>
  <c r="Z30" i="1"/>
  <c r="AH30" i="1" s="1"/>
  <c r="AB30" i="1"/>
  <c r="AA30" i="1"/>
  <c r="AF32" i="1"/>
  <c r="AD32" i="1"/>
  <c r="P32" i="1"/>
  <c r="AG32" i="1"/>
  <c r="AC32" i="1"/>
  <c r="R31" i="1"/>
  <c r="AH32" i="1"/>
  <c r="AP32" i="1"/>
  <c r="AX32" i="1" s="1"/>
  <c r="AV32" i="1"/>
  <c r="AR32" i="1"/>
  <c r="AU32" i="1"/>
  <c r="AQ32" i="1"/>
  <c r="Z34" i="1"/>
  <c r="AX34" i="1" s="1"/>
  <c r="AB34" i="1"/>
  <c r="AA34" i="1"/>
  <c r="O35" i="1"/>
  <c r="K36" i="1"/>
  <c r="I36" i="1"/>
  <c r="J36" i="1"/>
  <c r="AW36" i="1"/>
  <c r="AH40" i="1"/>
  <c r="AF40" i="1"/>
  <c r="AC40" i="1"/>
  <c r="L37" i="1"/>
  <c r="M37" i="1"/>
  <c r="N37" i="1"/>
  <c r="AG40" i="1"/>
  <c r="AV29" i="1"/>
  <c r="I30" i="1"/>
  <c r="AP31" i="1"/>
  <c r="AW31" i="1" s="1"/>
  <c r="O32" i="1"/>
  <c r="L33" i="1"/>
  <c r="Z33" i="1"/>
  <c r="AR33" i="1"/>
  <c r="AV33" i="1"/>
  <c r="I34" i="1"/>
  <c r="AT34" i="1" s="1"/>
  <c r="AU34" i="1"/>
  <c r="I35" i="1"/>
  <c r="Z35" i="1"/>
  <c r="AH35" i="1" s="1"/>
  <c r="AQ35" i="1"/>
  <c r="AV35" i="1"/>
  <c r="AP36" i="1"/>
  <c r="AV36" i="1"/>
  <c r="AD37" i="1"/>
  <c r="P37" i="1"/>
  <c r="AH37" i="1"/>
  <c r="AE37" i="1"/>
  <c r="AP37" i="1"/>
  <c r="AU37" i="1"/>
  <c r="J38" i="1"/>
  <c r="Z38" i="1"/>
  <c r="AW38" i="1" s="1"/>
  <c r="AF38" i="1"/>
  <c r="AU38" i="1"/>
  <c r="I39" i="1"/>
  <c r="Z39" i="1"/>
  <c r="AH39" i="1" s="1"/>
  <c r="AQ39" i="1"/>
  <c r="M40" i="1"/>
  <c r="AF41" i="1"/>
  <c r="AD41" i="1"/>
  <c r="P41" i="1"/>
  <c r="AH41" i="1"/>
  <c r="AH50" i="1"/>
  <c r="J30" i="1"/>
  <c r="M30" i="1" s="1"/>
  <c r="AP30" i="1"/>
  <c r="AW30" i="1" s="1"/>
  <c r="AT30" i="1"/>
  <c r="AQ31" i="1"/>
  <c r="AU31" i="1"/>
  <c r="AS33" i="1"/>
  <c r="J34" i="1"/>
  <c r="M34" i="1" s="1"/>
  <c r="K35" i="1"/>
  <c r="AA35" i="1"/>
  <c r="AR35" i="1"/>
  <c r="AR36" i="1"/>
  <c r="AA37" i="1"/>
  <c r="AF37" i="1"/>
  <c r="AQ37" i="1"/>
  <c r="K38" i="1"/>
  <c r="AB38" i="1"/>
  <c r="AV38" i="1"/>
  <c r="K39" i="1"/>
  <c r="AA39" i="1"/>
  <c r="AR39" i="1"/>
  <c r="L40" i="1"/>
  <c r="AT40" i="1"/>
  <c r="Q41" i="1"/>
  <c r="AC41" i="1"/>
  <c r="AD43" i="1"/>
  <c r="P43" i="1"/>
  <c r="AF43" i="1"/>
  <c r="Q43" i="1"/>
  <c r="AG43" i="1"/>
  <c r="N44" i="1"/>
  <c r="R43" i="1"/>
  <c r="P44" i="1"/>
  <c r="AC44" i="1"/>
  <c r="AT44" i="1"/>
  <c r="AV49" i="1"/>
  <c r="AR49" i="1"/>
  <c r="AP49" i="1"/>
  <c r="AQ49" i="1"/>
  <c r="AU49" i="1"/>
  <c r="AE51" i="1"/>
  <c r="AS51" i="1"/>
  <c r="N35" i="1"/>
  <c r="AX35" i="1"/>
  <c r="AP35" i="1"/>
  <c r="AU35" i="1"/>
  <c r="AU36" i="1"/>
  <c r="AQ36" i="1"/>
  <c r="AT36" i="1"/>
  <c r="AV37" i="1"/>
  <c r="AR37" i="1"/>
  <c r="AD38" i="1"/>
  <c r="AV39" i="1"/>
  <c r="AP39" i="1"/>
  <c r="AU39" i="1"/>
  <c r="N40" i="1"/>
  <c r="R39" i="1"/>
  <c r="P40" i="1"/>
  <c r="K42" i="1"/>
  <c r="I42" i="1"/>
  <c r="AH42" i="1" s="1"/>
  <c r="L43" i="1"/>
  <c r="M43" i="1"/>
  <c r="AX43" i="1"/>
  <c r="AH44" i="1"/>
  <c r="AW46" i="1"/>
  <c r="AB47" i="1"/>
  <c r="Z47" i="1"/>
  <c r="AA47" i="1"/>
  <c r="AB51" i="1"/>
  <c r="Z51" i="1"/>
  <c r="AA51" i="1"/>
  <c r="O45" i="1"/>
  <c r="AE45" i="1"/>
  <c r="AF47" i="1"/>
  <c r="AD47" i="1"/>
  <c r="P47" i="1"/>
  <c r="AU48" i="1"/>
  <c r="K48" i="1"/>
  <c r="I48" i="1"/>
  <c r="AT48" i="1" s="1"/>
  <c r="P49" i="1"/>
  <c r="Q49" i="1"/>
  <c r="M44" i="1"/>
  <c r="P45" i="1"/>
  <c r="AG45" i="1"/>
  <c r="N47" i="1"/>
  <c r="Q47" i="1"/>
  <c r="AE47" i="1"/>
  <c r="J48" i="1"/>
  <c r="R48" i="1"/>
  <c r="AV48" i="1"/>
  <c r="L49" i="1"/>
  <c r="Z49" i="1"/>
  <c r="AH49" i="1" s="1"/>
  <c r="AB49" i="1"/>
  <c r="L51" i="1"/>
  <c r="AS34" i="1"/>
  <c r="AE40" i="1"/>
  <c r="Q40" i="1"/>
  <c r="AD40" i="1"/>
  <c r="AW40" i="1"/>
  <c r="N41" i="1"/>
  <c r="AX41" i="1"/>
  <c r="AT41" i="1"/>
  <c r="AP41" i="1"/>
  <c r="AU41" i="1"/>
  <c r="AU42" i="1"/>
  <c r="AQ42" i="1"/>
  <c r="AV43" i="1"/>
  <c r="AR43" i="1"/>
  <c r="AT43" i="1"/>
  <c r="AE44" i="1"/>
  <c r="Q44" i="1"/>
  <c r="AD44" i="1"/>
  <c r="AW44" i="1"/>
  <c r="N45" i="1"/>
  <c r="AD45" i="1"/>
  <c r="AX45" i="1"/>
  <c r="AT45" i="1"/>
  <c r="AP45" i="1"/>
  <c r="AU45" i="1"/>
  <c r="AU46" i="1"/>
  <c r="AQ46" i="1"/>
  <c r="AP47" i="1"/>
  <c r="AS47" i="1" s="1"/>
  <c r="AV47" i="1"/>
  <c r="AR47" i="1"/>
  <c r="N49" i="1"/>
  <c r="O49" i="1"/>
  <c r="I50" i="1"/>
  <c r="K50" i="1"/>
  <c r="AD51" i="1"/>
  <c r="P51" i="1"/>
  <c r="O51" i="1"/>
  <c r="AP51" i="1"/>
  <c r="AX51" i="1" s="1"/>
  <c r="AV51" i="1"/>
  <c r="AR51" i="1"/>
  <c r="AS40" i="1"/>
  <c r="AS44" i="1"/>
  <c r="AQ50" i="1"/>
  <c r="AU50" i="1"/>
  <c r="AS50" i="1"/>
  <c r="M50" i="1" l="1"/>
  <c r="L50" i="1"/>
  <c r="N50" i="1"/>
  <c r="M39" i="1"/>
  <c r="L39" i="1"/>
  <c r="AX37" i="1"/>
  <c r="AS37" i="1"/>
  <c r="AD7" i="1"/>
  <c r="P7" i="1"/>
  <c r="Q7" i="1"/>
  <c r="AF7" i="1"/>
  <c r="AE7" i="1"/>
  <c r="AC7" i="1"/>
  <c r="AG7" i="1"/>
  <c r="R6" i="1"/>
  <c r="AS26" i="1"/>
  <c r="AD12" i="1"/>
  <c r="AH7" i="1"/>
  <c r="AE50" i="1"/>
  <c r="Q50" i="1"/>
  <c r="AG50" i="1"/>
  <c r="AC50" i="1"/>
  <c r="R49" i="1"/>
  <c r="P50" i="1"/>
  <c r="AD50" i="1"/>
  <c r="AF50" i="1"/>
  <c r="AW47" i="1"/>
  <c r="AT47" i="1"/>
  <c r="AE49" i="1"/>
  <c r="M48" i="1"/>
  <c r="L48" i="1"/>
  <c r="L42" i="1"/>
  <c r="M42" i="1"/>
  <c r="N39" i="1"/>
  <c r="AW51" i="1"/>
  <c r="AT51" i="1"/>
  <c r="AG49" i="1"/>
  <c r="AX50" i="1"/>
  <c r="AW49" i="1"/>
  <c r="AF39" i="1"/>
  <c r="AD39" i="1"/>
  <c r="AG39" i="1"/>
  <c r="P39" i="1"/>
  <c r="AE39" i="1"/>
  <c r="AC39" i="1"/>
  <c r="Q39" i="1"/>
  <c r="R38" i="1"/>
  <c r="N38" i="1"/>
  <c r="R37" i="1"/>
  <c r="O38" i="1"/>
  <c r="AT32" i="1"/>
  <c r="AG38" i="1"/>
  <c r="M31" i="1"/>
  <c r="L31" i="1"/>
  <c r="AW13" i="1"/>
  <c r="M25" i="1"/>
  <c r="L25" i="1"/>
  <c r="M13" i="1"/>
  <c r="L13" i="1"/>
  <c r="AX26" i="1"/>
  <c r="M26" i="1"/>
  <c r="L26" i="1"/>
  <c r="AS5" i="1"/>
  <c r="AC24" i="1"/>
  <c r="AE24" i="1"/>
  <c r="M21" i="1"/>
  <c r="L21" i="1"/>
  <c r="N17" i="1"/>
  <c r="O17" i="1"/>
  <c r="M4" i="1"/>
  <c r="L4" i="1"/>
  <c r="AF9" i="1"/>
  <c r="AG9" i="1"/>
  <c r="P9" i="1"/>
  <c r="AE9" i="1"/>
  <c r="AC9" i="1"/>
  <c r="Q9" i="1"/>
  <c r="R8" i="1"/>
  <c r="AD9" i="1"/>
  <c r="N8" i="1"/>
  <c r="O8" i="1"/>
  <c r="AW3" i="1"/>
  <c r="M17" i="1"/>
  <c r="M22" i="1"/>
  <c r="L22" i="1"/>
  <c r="AX17" i="1"/>
  <c r="AE12" i="1"/>
  <c r="AW10" i="1"/>
  <c r="AS10" i="1"/>
  <c r="AT8" i="1"/>
  <c r="L3" i="1"/>
  <c r="N13" i="1"/>
  <c r="O13" i="1"/>
  <c r="AS23" i="1"/>
  <c r="O7" i="1"/>
  <c r="O3" i="1"/>
  <c r="AS14" i="1"/>
  <c r="AX3" i="1"/>
  <c r="M3" i="1"/>
  <c r="AG6" i="1"/>
  <c r="AE6" i="1"/>
  <c r="AG2" i="1"/>
  <c r="O48" i="1"/>
  <c r="N48" i="1"/>
  <c r="AG48" i="1"/>
  <c r="AC48" i="1"/>
  <c r="R47" i="1"/>
  <c r="AE48" i="1"/>
  <c r="Q48" i="1"/>
  <c r="AD48" i="1"/>
  <c r="P48" i="1"/>
  <c r="AF48" i="1"/>
  <c r="AX48" i="1"/>
  <c r="AG42" i="1"/>
  <c r="AC42" i="1"/>
  <c r="R41" i="1"/>
  <c r="AD42" i="1"/>
  <c r="AF42" i="1"/>
  <c r="Q42" i="1"/>
  <c r="AE42" i="1"/>
  <c r="P42" i="1"/>
  <c r="M38" i="1"/>
  <c r="L38" i="1"/>
  <c r="N34" i="1"/>
  <c r="O34" i="1"/>
  <c r="AE34" i="1"/>
  <c r="AD34" i="1"/>
  <c r="P34" i="1"/>
  <c r="AG34" i="1"/>
  <c r="AF34" i="1"/>
  <c r="Q34" i="1"/>
  <c r="R33" i="1"/>
  <c r="AC34" i="1"/>
  <c r="AW21" i="1"/>
  <c r="AH24" i="1"/>
  <c r="AG24" i="1"/>
  <c r="AF24" i="1"/>
  <c r="AG10" i="1"/>
  <c r="AC10" i="1"/>
  <c r="R9" i="1"/>
  <c r="AF10" i="1"/>
  <c r="P10" i="1"/>
  <c r="AE10" i="1"/>
  <c r="AD10" i="1"/>
  <c r="Q10" i="1"/>
  <c r="N25" i="1"/>
  <c r="O25" i="1"/>
  <c r="AH29" i="1"/>
  <c r="AG29" i="1"/>
  <c r="AD24" i="1"/>
  <c r="L18" i="1"/>
  <c r="M18" i="1"/>
  <c r="AT7" i="1"/>
  <c r="AH12" i="1"/>
  <c r="AG12" i="1"/>
  <c r="AW29" i="1"/>
  <c r="M14" i="1"/>
  <c r="L14" i="1"/>
  <c r="Q38" i="1"/>
  <c r="AC49" i="1"/>
  <c r="AX47" i="1"/>
  <c r="AH51" i="1"/>
  <c r="AC51" i="1"/>
  <c r="AG51" i="1"/>
  <c r="AH47" i="1"/>
  <c r="AG47" i="1"/>
  <c r="AX42" i="1"/>
  <c r="AS39" i="1"/>
  <c r="AT38" i="1"/>
  <c r="AE38" i="1"/>
  <c r="AS35" i="1"/>
  <c r="AW34" i="1"/>
  <c r="N30" i="1"/>
  <c r="O30" i="1"/>
  <c r="AX36" i="1"/>
  <c r="AS36" i="1"/>
  <c r="AF35" i="1"/>
  <c r="AD35" i="1"/>
  <c r="AG35" i="1"/>
  <c r="P35" i="1"/>
  <c r="R34" i="1"/>
  <c r="AE35" i="1"/>
  <c r="Q35" i="1"/>
  <c r="AC35" i="1"/>
  <c r="AX31" i="1"/>
  <c r="AS30" i="1"/>
  <c r="O39" i="1"/>
  <c r="AW35" i="1"/>
  <c r="O42" i="1"/>
  <c r="AX39" i="1"/>
  <c r="AG36" i="1"/>
  <c r="AC36" i="1"/>
  <c r="R35" i="1"/>
  <c r="AD36" i="1"/>
  <c r="AF36" i="1"/>
  <c r="Q36" i="1"/>
  <c r="AE36" i="1"/>
  <c r="P36" i="1"/>
  <c r="AH36" i="1"/>
  <c r="AS24" i="1"/>
  <c r="AT17" i="1"/>
  <c r="L46" i="1"/>
  <c r="M46" i="1"/>
  <c r="AS48" i="1"/>
  <c r="AF51" i="1"/>
  <c r="AW45" i="1"/>
  <c r="AS45" i="1"/>
  <c r="AT42" i="1"/>
  <c r="AS41" i="1"/>
  <c r="AW41" i="1"/>
  <c r="AS38" i="1"/>
  <c r="AW50" i="1"/>
  <c r="AF49" i="1"/>
  <c r="AW48" i="1"/>
  <c r="AC47" i="1"/>
  <c r="AW43" i="1"/>
  <c r="AW42" i="1"/>
  <c r="AT39" i="1"/>
  <c r="AT37" i="1"/>
  <c r="AT35" i="1"/>
  <c r="AS31" i="1"/>
  <c r="AS49" i="1"/>
  <c r="AT49" i="1"/>
  <c r="P38" i="1"/>
  <c r="M35" i="1"/>
  <c r="L35" i="1"/>
  <c r="AS29" i="1"/>
  <c r="AW39" i="1"/>
  <c r="AH33" i="1"/>
  <c r="AT33" i="1"/>
  <c r="AF33" i="1"/>
  <c r="AT31" i="1"/>
  <c r="AD30" i="1"/>
  <c r="P30" i="1"/>
  <c r="AF30" i="1"/>
  <c r="AE30" i="1"/>
  <c r="Q30" i="1"/>
  <c r="R29" i="1"/>
  <c r="AG30" i="1"/>
  <c r="AC30" i="1"/>
  <c r="AS42" i="1"/>
  <c r="AW37" i="1"/>
  <c r="L36" i="1"/>
  <c r="M36" i="1"/>
  <c r="AH34" i="1"/>
  <c r="AF29" i="1"/>
  <c r="AT21" i="1"/>
  <c r="AS12" i="1"/>
  <c r="O46" i="1"/>
  <c r="N46" i="1"/>
  <c r="AW33" i="1"/>
  <c r="AE33" i="1"/>
  <c r="AE31" i="1"/>
  <c r="Q31" i="1"/>
  <c r="AG31" i="1"/>
  <c r="AC31" i="1"/>
  <c r="R30" i="1"/>
  <c r="AF31" i="1"/>
  <c r="AD31" i="1"/>
  <c r="P31" i="1"/>
  <c r="AD29" i="1"/>
  <c r="AS13" i="1"/>
  <c r="L30" i="1"/>
  <c r="AG26" i="1"/>
  <c r="AC26" i="1"/>
  <c r="R25" i="1"/>
  <c r="AF26" i="1"/>
  <c r="AD26" i="1"/>
  <c r="Q26" i="1"/>
  <c r="P26" i="1"/>
  <c r="AE26" i="1"/>
  <c r="AT24" i="1"/>
  <c r="AX21" i="1"/>
  <c r="AT14" i="1"/>
  <c r="AG14" i="1"/>
  <c r="AC14" i="1"/>
  <c r="R13" i="1"/>
  <c r="AF14" i="1"/>
  <c r="Q14" i="1"/>
  <c r="AE14" i="1"/>
  <c r="AD14" i="1"/>
  <c r="AH14" i="1"/>
  <c r="P14" i="1"/>
  <c r="AT12" i="1"/>
  <c r="AX11" i="1"/>
  <c r="AT9" i="1"/>
  <c r="AF25" i="1"/>
  <c r="AE25" i="1"/>
  <c r="Q25" i="1"/>
  <c r="AG25" i="1"/>
  <c r="AC25" i="1"/>
  <c r="AD25" i="1"/>
  <c r="P25" i="1"/>
  <c r="R24" i="1"/>
  <c r="R17" i="1"/>
  <c r="AW11" i="1"/>
  <c r="AX29" i="1"/>
  <c r="AT22" i="1"/>
  <c r="AG22" i="1"/>
  <c r="AC22" i="1"/>
  <c r="R21" i="1"/>
  <c r="AF22" i="1"/>
  <c r="AE22" i="1"/>
  <c r="Q22" i="1"/>
  <c r="P22" i="1"/>
  <c r="AD22" i="1"/>
  <c r="AT19" i="1"/>
  <c r="AS19" i="1"/>
  <c r="O18" i="1"/>
  <c r="N18" i="1"/>
  <c r="AH16" i="1"/>
  <c r="AT16" i="1"/>
  <c r="M9" i="1"/>
  <c r="L9" i="1"/>
  <c r="M8" i="1"/>
  <c r="L8" i="1"/>
  <c r="AS6" i="1"/>
  <c r="AT3" i="1"/>
  <c r="O10" i="1"/>
  <c r="N10" i="1"/>
  <c r="AX7" i="1"/>
  <c r="AS7" i="1"/>
  <c r="R7" i="1"/>
  <c r="AW5" i="1"/>
  <c r="L34" i="1"/>
  <c r="AF21" i="1"/>
  <c r="AE21" i="1"/>
  <c r="Q21" i="1"/>
  <c r="AC21" i="1"/>
  <c r="R20" i="1"/>
  <c r="AG21" i="1"/>
  <c r="AD21" i="1"/>
  <c r="P21" i="1"/>
  <c r="AF16" i="1"/>
  <c r="AT10" i="1"/>
  <c r="AW26" i="1"/>
  <c r="O14" i="1"/>
  <c r="N14" i="1"/>
  <c r="AX6" i="1"/>
  <c r="AG20" i="1"/>
  <c r="AT6" i="1"/>
  <c r="AH21" i="1"/>
  <c r="AS11" i="1"/>
  <c r="AW2" i="1"/>
  <c r="AT29" i="1"/>
  <c r="AE2" i="1"/>
  <c r="AW9" i="1"/>
  <c r="O50" i="1"/>
  <c r="AH48" i="1"/>
  <c r="AX49" i="1"/>
  <c r="N21" i="1"/>
  <c r="O21" i="1"/>
  <c r="AX10" i="1"/>
  <c r="M7" i="1"/>
  <c r="L10" i="1"/>
  <c r="AD49" i="1"/>
  <c r="AT50" i="1"/>
  <c r="AH38" i="1"/>
  <c r="AC38" i="1"/>
  <c r="AX38" i="1"/>
  <c r="N42" i="1"/>
  <c r="O36" i="1"/>
  <c r="N36" i="1"/>
  <c r="AS32" i="1"/>
  <c r="AW32" i="1"/>
  <c r="AG46" i="1"/>
  <c r="AC46" i="1"/>
  <c r="R45" i="1"/>
  <c r="AD46" i="1"/>
  <c r="AF46" i="1"/>
  <c r="Q46" i="1"/>
  <c r="AE46" i="1"/>
  <c r="P46" i="1"/>
  <c r="AH46" i="1"/>
  <c r="AH43" i="1"/>
  <c r="AE43" i="1"/>
  <c r="O31" i="1"/>
  <c r="N31" i="1"/>
  <c r="AC29" i="1"/>
  <c r="AE29" i="1"/>
  <c r="AS25" i="1"/>
  <c r="O26" i="1"/>
  <c r="N26" i="1"/>
  <c r="AS43" i="1"/>
  <c r="AW22" i="1"/>
  <c r="AF17" i="1"/>
  <c r="AE17" i="1"/>
  <c r="Q17" i="1"/>
  <c r="AD17" i="1"/>
  <c r="P17" i="1"/>
  <c r="AC17" i="1"/>
  <c r="R16" i="1"/>
  <c r="AG17" i="1"/>
  <c r="AX8" i="1"/>
  <c r="AC8" i="1"/>
  <c r="AH8" i="1"/>
  <c r="O4" i="1"/>
  <c r="N4" i="1"/>
  <c r="AC3" i="1"/>
  <c r="R2" i="1"/>
  <c r="AF3" i="1"/>
  <c r="AE3" i="1"/>
  <c r="Q3" i="1"/>
  <c r="AD3" i="1"/>
  <c r="P3" i="1"/>
  <c r="AG3" i="1"/>
  <c r="Q18" i="1"/>
  <c r="O22" i="1"/>
  <c r="N22" i="1"/>
  <c r="AW19" i="1"/>
  <c r="AC12" i="1"/>
  <c r="Q4" i="1"/>
  <c r="AD4" i="1"/>
  <c r="AG4" i="1"/>
  <c r="AC4" i="1"/>
  <c r="R3" i="1"/>
  <c r="AF4" i="1"/>
  <c r="AE4" i="1"/>
  <c r="P4" i="1"/>
  <c r="AF13" i="1"/>
  <c r="AE13" i="1"/>
  <c r="Q13" i="1"/>
  <c r="AG13" i="1"/>
  <c r="AD13" i="1"/>
  <c r="P13" i="1"/>
  <c r="AC13" i="1"/>
  <c r="R12" i="1"/>
  <c r="AH26" i="1"/>
  <c r="N7" i="1"/>
  <c r="AG16" i="1"/>
  <c r="AW6" i="1"/>
  <c r="AH4" i="1"/>
  <c r="AX24" i="1"/>
  <c r="AF6" i="1"/>
  <c r="AH3" i="1"/>
  <c r="AD2" i="1"/>
  <c r="AX20" i="1"/>
</calcChain>
</file>

<file path=xl/sharedStrings.xml><?xml version="1.0" encoding="utf-8"?>
<sst xmlns="http://schemas.openxmlformats.org/spreadsheetml/2006/main" count="100" uniqueCount="100">
  <si>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</si>
  <si>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</si>
  <si>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</si>
  <si>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</si>
  <si>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</si>
  <si>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</si>
  <si>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</si>
  <si>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</si>
  <si>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</si>
  <si>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</si>
  <si>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</si>
  <si>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</si>
  <si>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</si>
  <si>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</si>
  <si>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</si>
  <si>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</si>
  <si>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</si>
  <si>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</si>
  <si>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</si>
  <si>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</si>
  <si>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</si>
  <si>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</si>
  <si>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</si>
  <si>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</si>
  <si>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</si>
  <si>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</si>
  <si>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</si>
  <si>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</si>
  <si>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</si>
  <si>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</si>
  <si>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</si>
  <si>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</si>
  <si>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</si>
  <si>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</si>
  <si>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</si>
  <si>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</si>
  <si>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</si>
  <si>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</si>
  <si>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</si>
  <si>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</si>
  <si>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</si>
  <si>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</si>
  <si>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</si>
  <si>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</si>
  <si>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</si>
  <si>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</si>
  <si>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</si>
  <si>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</si>
  <si>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</si>
  <si>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</si>
  <si>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</si>
  <si>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</si>
  <si>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ADANITRANS</t>
  </si>
  <si>
    <t>AMBUJACEM</t>
  </si>
  <si>
    <t>AUROPHARMA</t>
  </si>
  <si>
    <t>DMART</t>
  </si>
  <si>
    <t>BAJAJHLDNG</t>
  </si>
  <si>
    <t>BANDHANBNK</t>
  </si>
  <si>
    <t>BANKBARODA</t>
  </si>
  <si>
    <t>BERGEPAINT</t>
  </si>
  <si>
    <t>BIOCON</t>
  </si>
  <si>
    <t>BOSCHLTD</t>
  </si>
  <si>
    <t>CADILAHC</t>
  </si>
  <si>
    <t>COLPAL</t>
  </si>
  <si>
    <t>CONCOR</t>
  </si>
  <si>
    <t>DLF</t>
  </si>
  <si>
    <t>DABUR</t>
  </si>
  <si>
    <t>DIVISLAB</t>
  </si>
  <si>
    <t>GICRE</t>
  </si>
  <si>
    <t>GODREJCP</t>
  </si>
  <si>
    <t>HDFCAMC</t>
  </si>
  <si>
    <t>HDFCLIFE</t>
  </si>
  <si>
    <t>HAVELLS</t>
  </si>
  <si>
    <t>HINDPETRO</t>
  </si>
  <si>
    <t>HINDZINC</t>
  </si>
  <si>
    <t>ICICIGI</t>
  </si>
  <si>
    <t>ICICIPRULI</t>
  </si>
  <si>
    <t>IGL</t>
  </si>
  <si>
    <t>NAUKRI</t>
  </si>
  <si>
    <t>INDIGO</t>
  </si>
  <si>
    <t>LUPIN</t>
  </si>
  <si>
    <t>MARICO</t>
  </si>
  <si>
    <t>MOTHERSUMI</t>
  </si>
  <si>
    <t>MUTHOOTFIN</t>
  </si>
  <si>
    <t>NHPC</t>
  </si>
  <si>
    <t>NMDC</t>
  </si>
  <si>
    <t>OFSS</t>
  </si>
  <si>
    <t>PAGEIND</t>
  </si>
  <si>
    <t>PETRONET</t>
  </si>
  <si>
    <t>PIDILITIND</t>
  </si>
  <si>
    <t>PEL</t>
  </si>
  <si>
    <t>PFC</t>
  </si>
  <si>
    <t>PGHH</t>
  </si>
  <si>
    <t>PNB</t>
  </si>
  <si>
    <t>SBILIFE</t>
  </si>
  <si>
    <t>SRTRANSFIN</t>
  </si>
  <si>
    <t>SIEMENS</t>
  </si>
  <si>
    <t>TORNTPHARM</t>
  </si>
  <si>
    <t>UBL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</si>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</sst>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abSelected="1" topLeftCell="AE1" workbookViewId="0">
      <selection activeCell="AX2" sqref="AX2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1279.95</v>
      </c>
      <c r="C2">
        <v>1293.8499999999999</v>
      </c>
      <c r="D2">
        <v>1265.5</v>
      </c>
      <c r="E2">
        <v>1289.2</v>
      </c>
      <c r="F2">
        <v>0.60000000000013642</v>
      </c>
      <c r="G2">
        <v>4.6562160484257063E-2</v>
      </c>
      <c r="H2" s="1">
        <f t="shared" ref="H2:H33" si="0">(E2-B2)/B2*100</f>
        <v>0.72268447986249462</v>
      </c>
      <c r="I2" s="1">
        <f t="shared" ref="I2:I33" si="1">ABS(H2)</f>
        <v>0.72268447986249462</v>
      </c>
      <c r="J2" s="1">
        <f t="shared" ref="J2:J33" si="2">IF(H2&gt;=0,(C2-E2)/E2*100,(C2-B2)/B2*100)</f>
        <v>0.36068879925534159</v>
      </c>
      <c r="K2" s="1">
        <f t="shared" ref="K2:K33" si="3">IF(H2&gt;=0,(B2-D2)/B2*100,(E2-D2)/E2*100)</f>
        <v>1.1289503496230358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1256</v>
      </c>
      <c r="T2">
        <v>1295</v>
      </c>
      <c r="U2">
        <v>1252.45</v>
      </c>
      <c r="V2">
        <v>1288.5999999999999</v>
      </c>
      <c r="W2">
        <v>37.5</v>
      </c>
      <c r="X2">
        <v>2.9973623211573819</v>
      </c>
      <c r="Y2" s="1">
        <f t="shared" ref="Y2:Y33" si="11">(V2-S2)/S2*100</f>
        <v>2.595541401273878</v>
      </c>
      <c r="Z2" s="1">
        <f t="shared" ref="Z2:Z33" si="12">ABS(Y2)</f>
        <v>2.595541401273878</v>
      </c>
      <c r="AA2" s="1">
        <f t="shared" ref="AA2:AA33" si="13">IF(Y2&gt;=0,(T2-V2)/V2*100,(T2-S2)/S2*100)</f>
        <v>0.4966630451653028</v>
      </c>
      <c r="AB2" s="1">
        <f t="shared" ref="AB2:AB33" si="14">IF(Y2&gt;=0,(S2-U2)/S2*100,(V2-U2)/V2*100)</f>
        <v>0.28264331210190718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1263</v>
      </c>
      <c r="AJ2">
        <v>1281.8</v>
      </c>
      <c r="AK2">
        <v>1245</v>
      </c>
      <c r="AL2">
        <v>1251.0999999999999</v>
      </c>
      <c r="AM2">
        <v>-14.55000000000018</v>
      </c>
      <c r="AN2">
        <v>-1.1496069213447779</v>
      </c>
      <c r="AO2" s="1">
        <f t="shared" ref="AO2:AO33" si="21">(AL2-AI2)/AI2*100</f>
        <v>-0.94220110847189953</v>
      </c>
      <c r="AP2" s="1">
        <f t="shared" ref="AP2:AP33" si="22">ABS(AO2)</f>
        <v>0.94220110847189953</v>
      </c>
      <c r="AQ2" s="1">
        <f t="shared" ref="AQ2:AQ33" si="23">IF(AO2&gt;=0,(AJ2-AL2)/AL2*100,(AJ2-AI2)/AI2*100)</f>
        <v>1.488519398258112</v>
      </c>
      <c r="AR2" s="1">
        <f t="shared" ref="AR2:AR33" si="24">IF(AO2&gt;=0,(AI2-AK2)/AI2*100,(AL2-AK2)/AL2*100)</f>
        <v>0.48757093757492681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15835</v>
      </c>
      <c r="C3">
        <v>15973.95</v>
      </c>
      <c r="D3">
        <v>15651.2</v>
      </c>
      <c r="E3">
        <v>15727</v>
      </c>
      <c r="F3">
        <v>-229.35000000000039</v>
      </c>
      <c r="G3">
        <v>-1.437358794461141</v>
      </c>
      <c r="H3" s="1">
        <f t="shared" si="0"/>
        <v>-0.68203347016103566</v>
      </c>
      <c r="I3" s="1">
        <f t="shared" si="1"/>
        <v>0.68203347016103566</v>
      </c>
      <c r="J3" s="1">
        <f t="shared" si="2"/>
        <v>0.87748658035996674</v>
      </c>
      <c r="K3" s="1">
        <f t="shared" si="3"/>
        <v>0.48197367584408518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16326.5</v>
      </c>
      <c r="T3">
        <v>16394.900000000001</v>
      </c>
      <c r="U3">
        <v>15900</v>
      </c>
      <c r="V3">
        <v>15956.35</v>
      </c>
      <c r="W3">
        <v>-370.14999999999958</v>
      </c>
      <c r="X3">
        <v>-2.2671730009493749</v>
      </c>
      <c r="Y3" s="1">
        <f t="shared" si="11"/>
        <v>-2.2671730009493749</v>
      </c>
      <c r="Z3" s="1">
        <f t="shared" si="12"/>
        <v>2.2671730009493749</v>
      </c>
      <c r="AA3" s="1">
        <f t="shared" si="13"/>
        <v>0.4189507855327318</v>
      </c>
      <c r="AB3" s="1">
        <f t="shared" si="14"/>
        <v>0.35315093990793861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15687</v>
      </c>
      <c r="AJ3">
        <v>16500</v>
      </c>
      <c r="AK3">
        <v>15528.75</v>
      </c>
      <c r="AL3">
        <v>16326.5</v>
      </c>
      <c r="AM3">
        <v>639.5</v>
      </c>
      <c r="AN3">
        <v>4.0766239561420283</v>
      </c>
      <c r="AO3" s="1">
        <f t="shared" si="21"/>
        <v>4.0766239561420283</v>
      </c>
      <c r="AP3" s="1">
        <f t="shared" si="22"/>
        <v>4.0766239561420283</v>
      </c>
      <c r="AQ3" s="1">
        <f t="shared" si="23"/>
        <v>1.0626894925427985</v>
      </c>
      <c r="AR3" s="1">
        <f t="shared" si="24"/>
        <v>1.0087970931344425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271.10000000000002</v>
      </c>
      <c r="C4">
        <v>279.89999999999998</v>
      </c>
      <c r="D4">
        <v>266.2</v>
      </c>
      <c r="E4">
        <v>270.45</v>
      </c>
      <c r="F4">
        <v>-6.4000000000000341</v>
      </c>
      <c r="G4">
        <v>-2.3117211486364582</v>
      </c>
      <c r="H4" s="1">
        <f t="shared" si="0"/>
        <v>-0.23976392475102698</v>
      </c>
      <c r="I4" s="1">
        <f t="shared" si="1"/>
        <v>0.23976392475102698</v>
      </c>
      <c r="J4" s="1">
        <f t="shared" si="2"/>
        <v>3.2460346735521775</v>
      </c>
      <c r="K4" s="1">
        <f t="shared" si="3"/>
        <v>1.5714549824366799</v>
      </c>
      <c r="L4" s="1" t="str">
        <f t="shared" si="4"/>
        <v>NO</v>
      </c>
      <c r="M4" t="str">
        <f t="shared" si="5"/>
        <v>NO</v>
      </c>
      <c r="N4" t="str">
        <f t="shared" si="6"/>
        <v>YES</v>
      </c>
      <c r="O4" s="1" t="str">
        <f t="shared" si="7"/>
        <v>NO</v>
      </c>
      <c r="P4" s="1" t="str">
        <f t="shared" si="8"/>
        <v>YES</v>
      </c>
      <c r="Q4" s="1" t="str">
        <f t="shared" si="9"/>
        <v>NO</v>
      </c>
      <c r="R4" s="1" t="str">
        <f t="shared" si="10"/>
        <v>NO</v>
      </c>
      <c r="S4">
        <v>280.7</v>
      </c>
      <c r="T4">
        <v>280.7</v>
      </c>
      <c r="U4">
        <v>256.60000000000002</v>
      </c>
      <c r="V4">
        <v>276.85000000000002</v>
      </c>
      <c r="W4">
        <v>9.5</v>
      </c>
      <c r="X4">
        <v>3.5533944267813729</v>
      </c>
      <c r="Y4" s="1">
        <f t="shared" si="11"/>
        <v>-1.3715710723191898</v>
      </c>
      <c r="Z4" s="1">
        <f t="shared" si="12"/>
        <v>1.3715710723191898</v>
      </c>
      <c r="AA4" s="1">
        <f t="shared" si="13"/>
        <v>0</v>
      </c>
      <c r="AB4" s="1">
        <f t="shared" si="14"/>
        <v>7.3144301968575034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252</v>
      </c>
      <c r="AJ4">
        <v>267.35000000000002</v>
      </c>
      <c r="AK4">
        <v>249.8</v>
      </c>
      <c r="AL4">
        <v>267.35000000000002</v>
      </c>
      <c r="AM4">
        <v>12.700000000000021</v>
      </c>
      <c r="AN4">
        <v>4.9872373846455984</v>
      </c>
      <c r="AO4" s="1">
        <f t="shared" si="21"/>
        <v>6.0912698412698498</v>
      </c>
      <c r="AP4" s="1">
        <f t="shared" si="22"/>
        <v>6.0912698412698498</v>
      </c>
      <c r="AQ4" s="1">
        <f t="shared" si="23"/>
        <v>0</v>
      </c>
      <c r="AR4" s="1">
        <f t="shared" si="24"/>
        <v>0.87301587301586858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YES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188</v>
      </c>
      <c r="C5">
        <v>188.65</v>
      </c>
      <c r="D5">
        <v>183.2</v>
      </c>
      <c r="E5">
        <v>187.55</v>
      </c>
      <c r="F5">
        <v>-0.44999999999998858</v>
      </c>
      <c r="G5">
        <v>-0.23936170212765351</v>
      </c>
      <c r="H5" s="1">
        <f t="shared" si="0"/>
        <v>-0.23936170212765354</v>
      </c>
      <c r="I5" s="1">
        <f t="shared" si="1"/>
        <v>0.23936170212765354</v>
      </c>
      <c r="J5" s="1">
        <f t="shared" si="2"/>
        <v>0.34574468085106685</v>
      </c>
      <c r="K5" s="1">
        <f t="shared" si="3"/>
        <v>2.3193814982671408</v>
      </c>
      <c r="L5" s="1" t="str">
        <f t="shared" si="4"/>
        <v>YES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188</v>
      </c>
      <c r="T5">
        <v>188.7</v>
      </c>
      <c r="U5">
        <v>186.15</v>
      </c>
      <c r="V5">
        <v>188</v>
      </c>
      <c r="W5">
        <v>1.75</v>
      </c>
      <c r="X5">
        <v>0.93959731543624159</v>
      </c>
      <c r="Y5" s="1">
        <f t="shared" si="11"/>
        <v>0</v>
      </c>
      <c r="Z5" s="1">
        <f t="shared" si="12"/>
        <v>0</v>
      </c>
      <c r="AA5" s="1">
        <f t="shared" si="13"/>
        <v>0.37234042553190883</v>
      </c>
      <c r="AB5" s="1">
        <f t="shared" si="14"/>
        <v>0.98404255319148626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188.1</v>
      </c>
      <c r="AJ5">
        <v>191.35</v>
      </c>
      <c r="AK5">
        <v>185.35</v>
      </c>
      <c r="AL5">
        <v>186.25</v>
      </c>
      <c r="AM5">
        <v>-2.4499999999999891</v>
      </c>
      <c r="AN5">
        <v>-1.298357180710116</v>
      </c>
      <c r="AO5" s="1">
        <f t="shared" si="21"/>
        <v>-0.98351940457203324</v>
      </c>
      <c r="AP5" s="1">
        <f t="shared" si="22"/>
        <v>0.98351940457203324</v>
      </c>
      <c r="AQ5" s="1">
        <f t="shared" si="23"/>
        <v>1.727804359383307</v>
      </c>
      <c r="AR5" s="1">
        <f t="shared" si="24"/>
        <v>0.48322147651007019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784</v>
      </c>
      <c r="C6">
        <v>797.95</v>
      </c>
      <c r="D6">
        <v>779</v>
      </c>
      <c r="E6">
        <v>789.4</v>
      </c>
      <c r="F6">
        <v>9.2999999999999545</v>
      </c>
      <c r="G6">
        <v>1.1921548519420531</v>
      </c>
      <c r="H6" s="1">
        <f t="shared" si="0"/>
        <v>0.68877551020407868</v>
      </c>
      <c r="I6" s="1">
        <f t="shared" si="1"/>
        <v>0.68877551020407868</v>
      </c>
      <c r="J6" s="1">
        <f t="shared" si="2"/>
        <v>1.0831010894350226</v>
      </c>
      <c r="K6" s="1">
        <f t="shared" si="3"/>
        <v>0.63775510204081631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794.95</v>
      </c>
      <c r="T6">
        <v>797</v>
      </c>
      <c r="U6">
        <v>775.1</v>
      </c>
      <c r="V6">
        <v>780.1</v>
      </c>
      <c r="W6">
        <v>-9.75</v>
      </c>
      <c r="X6">
        <v>-1.2344115971386971</v>
      </c>
      <c r="Y6" s="1">
        <f t="shared" si="11"/>
        <v>-1.8680420152210857</v>
      </c>
      <c r="Z6" s="1">
        <f t="shared" si="12"/>
        <v>1.8680420152210857</v>
      </c>
      <c r="AA6" s="1">
        <f t="shared" si="13"/>
        <v>0.25787785395307306</v>
      </c>
      <c r="AB6" s="1">
        <f t="shared" si="14"/>
        <v>0.64094346878605302</v>
      </c>
      <c r="AC6" s="1" t="str">
        <f t="shared" si="15"/>
        <v>YES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790.95</v>
      </c>
      <c r="AJ6">
        <v>808</v>
      </c>
      <c r="AK6">
        <v>786.5</v>
      </c>
      <c r="AL6">
        <v>789.85</v>
      </c>
      <c r="AM6">
        <v>-2.1000000000000232</v>
      </c>
      <c r="AN6">
        <v>-0.26516825557169299</v>
      </c>
      <c r="AO6" s="1">
        <f t="shared" si="21"/>
        <v>-0.13907326632530786</v>
      </c>
      <c r="AP6" s="1">
        <f t="shared" si="22"/>
        <v>0.13907326632530786</v>
      </c>
      <c r="AQ6" s="1">
        <f t="shared" si="23"/>
        <v>2.155635628042222</v>
      </c>
      <c r="AR6" s="1">
        <f t="shared" si="24"/>
        <v>0.42413116414509366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2294.4</v>
      </c>
      <c r="C7">
        <v>2334.6999999999998</v>
      </c>
      <c r="D7">
        <v>2274</v>
      </c>
      <c r="E7">
        <v>2290.9499999999998</v>
      </c>
      <c r="F7">
        <v>-3.4500000000002728</v>
      </c>
      <c r="G7">
        <v>-0.15036610878662279</v>
      </c>
      <c r="H7" s="1">
        <f t="shared" si="0"/>
        <v>-0.15036610878662277</v>
      </c>
      <c r="I7" s="1">
        <f t="shared" si="1"/>
        <v>0.15036610878662277</v>
      </c>
      <c r="J7" s="1">
        <f t="shared" si="2"/>
        <v>1.7564504881450369</v>
      </c>
      <c r="K7" s="1">
        <f t="shared" si="3"/>
        <v>0.73986774045700776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2329.6999999999998</v>
      </c>
      <c r="T7">
        <v>2337.85</v>
      </c>
      <c r="U7">
        <v>2290</v>
      </c>
      <c r="V7">
        <v>2294.4</v>
      </c>
      <c r="W7">
        <v>-11.150000000000089</v>
      </c>
      <c r="X7">
        <v>-0.4836156231701802</v>
      </c>
      <c r="Y7" s="1">
        <f t="shared" si="11"/>
        <v>-1.5152165514873044</v>
      </c>
      <c r="Z7" s="1">
        <f t="shared" si="12"/>
        <v>1.5152165514873044</v>
      </c>
      <c r="AA7" s="1">
        <f t="shared" si="13"/>
        <v>0.3498304502725712</v>
      </c>
      <c r="AB7" s="1">
        <f t="shared" si="14"/>
        <v>0.19177126917713086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2348</v>
      </c>
      <c r="AJ7">
        <v>2348.6999999999998</v>
      </c>
      <c r="AK7">
        <v>2298.1</v>
      </c>
      <c r="AL7">
        <v>2305.5500000000002</v>
      </c>
      <c r="AM7">
        <v>-52.799999999999727</v>
      </c>
      <c r="AN7">
        <v>-2.2388534356647538</v>
      </c>
      <c r="AO7" s="1">
        <f t="shared" si="21"/>
        <v>-1.8079216354344045</v>
      </c>
      <c r="AP7" s="1">
        <f t="shared" si="22"/>
        <v>1.8079216354344045</v>
      </c>
      <c r="AQ7" s="1">
        <f t="shared" si="23"/>
        <v>2.98126064735868E-2</v>
      </c>
      <c r="AR7" s="1">
        <f t="shared" si="24"/>
        <v>0.32313330875497265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2723</v>
      </c>
      <c r="C8">
        <v>2770</v>
      </c>
      <c r="D8">
        <v>2605</v>
      </c>
      <c r="E8">
        <v>2622.65</v>
      </c>
      <c r="F8">
        <v>-82.400000000000091</v>
      </c>
      <c r="G8">
        <v>-3.0461544148906712</v>
      </c>
      <c r="H8" s="1">
        <f t="shared" si="0"/>
        <v>-3.6852735952992988</v>
      </c>
      <c r="I8" s="1">
        <f t="shared" si="1"/>
        <v>3.6852735952992988</v>
      </c>
      <c r="J8" s="1">
        <f t="shared" si="2"/>
        <v>1.7260374586852736</v>
      </c>
      <c r="K8" s="1">
        <f t="shared" si="3"/>
        <v>0.67298343278745132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2691.3</v>
      </c>
      <c r="T8">
        <v>2825</v>
      </c>
      <c r="U8">
        <v>2683.5</v>
      </c>
      <c r="V8">
        <v>2705.05</v>
      </c>
      <c r="W8">
        <v>22.35000000000036</v>
      </c>
      <c r="X8">
        <v>0.8331158907071371</v>
      </c>
      <c r="Y8" s="1">
        <f t="shared" si="11"/>
        <v>0.51090551034815879</v>
      </c>
      <c r="Z8" s="1">
        <f t="shared" si="12"/>
        <v>0.51090551034815879</v>
      </c>
      <c r="AA8" s="1">
        <f t="shared" si="13"/>
        <v>4.434298811482221</v>
      </c>
      <c r="AB8" s="1">
        <f t="shared" si="14"/>
        <v>0.28982276223387143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2820</v>
      </c>
      <c r="AJ8">
        <v>2890</v>
      </c>
      <c r="AK8">
        <v>2650</v>
      </c>
      <c r="AL8">
        <v>2682.7</v>
      </c>
      <c r="AM8">
        <v>-156.05000000000021</v>
      </c>
      <c r="AN8">
        <v>-5.4971378247468126</v>
      </c>
      <c r="AO8" s="1">
        <f t="shared" si="21"/>
        <v>-4.8687943262411411</v>
      </c>
      <c r="AP8" s="1">
        <f t="shared" si="22"/>
        <v>4.8687943262411411</v>
      </c>
      <c r="AQ8" s="1">
        <f t="shared" si="23"/>
        <v>2.4822695035460995</v>
      </c>
      <c r="AR8" s="1">
        <f t="shared" si="24"/>
        <v>1.2189212360681336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333</v>
      </c>
      <c r="C9">
        <v>335.85</v>
      </c>
      <c r="D9">
        <v>323.2</v>
      </c>
      <c r="E9">
        <v>328.2</v>
      </c>
      <c r="F9">
        <v>-9.75</v>
      </c>
      <c r="G9">
        <v>-2.885042166000888</v>
      </c>
      <c r="H9" s="1">
        <f t="shared" si="0"/>
        <v>-1.4414414414414449</v>
      </c>
      <c r="I9" s="1">
        <f t="shared" si="1"/>
        <v>1.4414414414414449</v>
      </c>
      <c r="J9" s="1">
        <f t="shared" si="2"/>
        <v>0.85585585585586277</v>
      </c>
      <c r="K9" s="1">
        <f t="shared" si="3"/>
        <v>1.5234613040828764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340.7</v>
      </c>
      <c r="T9">
        <v>345.3</v>
      </c>
      <c r="U9">
        <v>332.35</v>
      </c>
      <c r="V9">
        <v>337.95</v>
      </c>
      <c r="W9">
        <v>2.5500000000000109</v>
      </c>
      <c r="X9">
        <v>0.7602862254025079</v>
      </c>
      <c r="Y9" s="1">
        <f t="shared" si="11"/>
        <v>-0.80716172585852652</v>
      </c>
      <c r="Z9" s="1">
        <f t="shared" si="12"/>
        <v>0.80716172585852652</v>
      </c>
      <c r="AA9" s="1">
        <f t="shared" si="13"/>
        <v>1.3501614323451785</v>
      </c>
      <c r="AB9" s="1">
        <f t="shared" si="14"/>
        <v>1.6570498594466538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320.05</v>
      </c>
      <c r="AJ9">
        <v>343.35</v>
      </c>
      <c r="AK9">
        <v>319.05</v>
      </c>
      <c r="AL9">
        <v>335.4</v>
      </c>
      <c r="AM9">
        <v>4.0499999999999554</v>
      </c>
      <c r="AN9">
        <v>1.2222725215029291</v>
      </c>
      <c r="AO9" s="1">
        <f t="shared" si="21"/>
        <v>4.796125605374149</v>
      </c>
      <c r="AP9" s="1">
        <f t="shared" si="22"/>
        <v>4.796125605374149</v>
      </c>
      <c r="AQ9" s="1">
        <f t="shared" si="23"/>
        <v>2.3703041144901746</v>
      </c>
      <c r="AR9" s="1">
        <f t="shared" si="24"/>
        <v>0.31245117950320261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YES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51.5</v>
      </c>
      <c r="C10">
        <v>51.5</v>
      </c>
      <c r="D10">
        <v>48.95</v>
      </c>
      <c r="E10">
        <v>49.25</v>
      </c>
      <c r="F10">
        <v>-2.600000000000001</v>
      </c>
      <c r="G10">
        <v>-5.0144648023143708</v>
      </c>
      <c r="H10" s="1">
        <f t="shared" si="0"/>
        <v>-4.3689320388349513</v>
      </c>
      <c r="I10" s="1">
        <f t="shared" si="1"/>
        <v>4.3689320388349513</v>
      </c>
      <c r="J10" s="1">
        <f t="shared" si="2"/>
        <v>0</v>
      </c>
      <c r="K10" s="1">
        <f t="shared" si="3"/>
        <v>0.60913705583755773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52.9</v>
      </c>
      <c r="T10">
        <v>53.1</v>
      </c>
      <c r="U10">
        <v>51.5</v>
      </c>
      <c r="V10">
        <v>51.85</v>
      </c>
      <c r="W10">
        <v>-0.14999999999999861</v>
      </c>
      <c r="X10">
        <v>-0.28846153846153583</v>
      </c>
      <c r="Y10" s="1">
        <f t="shared" si="11"/>
        <v>-1.984877126654059</v>
      </c>
      <c r="Z10" s="1">
        <f t="shared" si="12"/>
        <v>1.984877126654059</v>
      </c>
      <c r="AA10" s="1">
        <f t="shared" si="13"/>
        <v>0.37807183364839858</v>
      </c>
      <c r="AB10" s="1">
        <f t="shared" si="14"/>
        <v>0.67502410800386003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51</v>
      </c>
      <c r="AJ10">
        <v>53</v>
      </c>
      <c r="AK10">
        <v>50.1</v>
      </c>
      <c r="AL10">
        <v>52</v>
      </c>
      <c r="AM10">
        <v>0.39999999999999858</v>
      </c>
      <c r="AN10">
        <v>0.77519379844960956</v>
      </c>
      <c r="AO10" s="1">
        <f t="shared" si="21"/>
        <v>1.9607843137254901</v>
      </c>
      <c r="AP10" s="1">
        <f t="shared" si="22"/>
        <v>1.9607843137254901</v>
      </c>
      <c r="AQ10" s="1">
        <f t="shared" si="23"/>
        <v>1.9230769230769231</v>
      </c>
      <c r="AR10" s="1">
        <f t="shared" si="24"/>
        <v>1.7647058823529385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512</v>
      </c>
      <c r="C11">
        <v>518.9</v>
      </c>
      <c r="D11">
        <v>500.1</v>
      </c>
      <c r="E11">
        <v>502.2</v>
      </c>
      <c r="F11">
        <v>-8.6000000000000227</v>
      </c>
      <c r="G11">
        <v>-1.6836335160532541</v>
      </c>
      <c r="H11" s="1">
        <f t="shared" si="0"/>
        <v>-1.9140625000000022</v>
      </c>
      <c r="I11" s="1">
        <f t="shared" si="1"/>
        <v>1.9140625000000022</v>
      </c>
      <c r="J11" s="1">
        <f t="shared" si="2"/>
        <v>1.3476562499999956</v>
      </c>
      <c r="K11" s="1">
        <f t="shared" si="3"/>
        <v>0.41816009557944361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526</v>
      </c>
      <c r="T11">
        <v>528.4</v>
      </c>
      <c r="U11">
        <v>508</v>
      </c>
      <c r="V11">
        <v>510.8</v>
      </c>
      <c r="W11">
        <v>-9.4000000000000341</v>
      </c>
      <c r="X11">
        <v>-1.8069973087274189</v>
      </c>
      <c r="Y11" s="1">
        <f t="shared" si="11"/>
        <v>-2.8897338403041801</v>
      </c>
      <c r="Z11" s="1">
        <f t="shared" si="12"/>
        <v>2.8897338403041801</v>
      </c>
      <c r="AA11" s="1">
        <f t="shared" si="13"/>
        <v>0.45627376425855082</v>
      </c>
      <c r="AB11" s="1">
        <f t="shared" si="14"/>
        <v>0.54815974941268819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540</v>
      </c>
      <c r="AJ11">
        <v>543.9</v>
      </c>
      <c r="AK11">
        <v>517.35</v>
      </c>
      <c r="AL11">
        <v>520.20000000000005</v>
      </c>
      <c r="AM11">
        <v>-20.599999999999909</v>
      </c>
      <c r="AN11">
        <v>-3.80917159763312</v>
      </c>
      <c r="AO11" s="1">
        <f t="shared" si="21"/>
        <v>-3.6666666666666585</v>
      </c>
      <c r="AP11" s="1">
        <f t="shared" si="22"/>
        <v>3.6666666666666585</v>
      </c>
      <c r="AQ11" s="1">
        <f t="shared" si="23"/>
        <v>0.72222222222221799</v>
      </c>
      <c r="AR11" s="1">
        <f t="shared" si="24"/>
        <v>0.547866205305656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YES</v>
      </c>
    </row>
    <row r="12" spans="1:50" x14ac:dyDescent="0.25">
      <c r="A12" t="s">
        <v>60</v>
      </c>
      <c r="B12">
        <v>401.6</v>
      </c>
      <c r="C12">
        <v>408.35</v>
      </c>
      <c r="D12">
        <v>394.6</v>
      </c>
      <c r="E12">
        <v>397.75</v>
      </c>
      <c r="F12">
        <v>-4.0500000000000114</v>
      </c>
      <c r="G12">
        <v>-1.0079641612742689</v>
      </c>
      <c r="H12" s="1">
        <f t="shared" si="0"/>
        <v>-0.95866533864542391</v>
      </c>
      <c r="I12" s="1">
        <f t="shared" si="1"/>
        <v>0.95866533864542391</v>
      </c>
      <c r="J12" s="1">
        <f t="shared" si="2"/>
        <v>1.6807768924302788</v>
      </c>
      <c r="K12" s="1">
        <f t="shared" si="3"/>
        <v>0.79195474544311184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406</v>
      </c>
      <c r="T12">
        <v>410.45</v>
      </c>
      <c r="U12">
        <v>399.3</v>
      </c>
      <c r="V12">
        <v>401.8</v>
      </c>
      <c r="W12">
        <v>-2.5</v>
      </c>
      <c r="X12">
        <v>-0.61835270838486267</v>
      </c>
      <c r="Y12" s="1">
        <f t="shared" si="11"/>
        <v>-1.0344827586206868</v>
      </c>
      <c r="Z12" s="1">
        <f t="shared" si="12"/>
        <v>1.0344827586206868</v>
      </c>
      <c r="AA12" s="1">
        <f t="shared" si="13"/>
        <v>1.0960591133004898</v>
      </c>
      <c r="AB12" s="1">
        <f t="shared" si="14"/>
        <v>0.62220009955201594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389</v>
      </c>
      <c r="AJ12">
        <v>406.4</v>
      </c>
      <c r="AK12">
        <v>388.45</v>
      </c>
      <c r="AL12">
        <v>404.3</v>
      </c>
      <c r="AM12">
        <v>14.400000000000031</v>
      </c>
      <c r="AN12">
        <v>3.6932546806873652</v>
      </c>
      <c r="AO12" s="1">
        <f t="shared" si="21"/>
        <v>3.9331619537275091</v>
      </c>
      <c r="AP12" s="1">
        <f t="shared" si="22"/>
        <v>3.9331619537275091</v>
      </c>
      <c r="AQ12" s="1">
        <f t="shared" si="23"/>
        <v>0.51941627504327625</v>
      </c>
      <c r="AR12" s="1">
        <f t="shared" si="24"/>
        <v>0.14138817480720087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11196.25</v>
      </c>
      <c r="C13">
        <v>11200</v>
      </c>
      <c r="D13">
        <v>10909.05</v>
      </c>
      <c r="E13">
        <v>10954.55</v>
      </c>
      <c r="F13">
        <v>-258.95000000000073</v>
      </c>
      <c r="G13">
        <v>-2.3092700762473868</v>
      </c>
      <c r="H13" s="1">
        <f t="shared" si="0"/>
        <v>-2.1587585128949489</v>
      </c>
      <c r="I13" s="1">
        <f t="shared" si="1"/>
        <v>2.1587585128949489</v>
      </c>
      <c r="J13" s="1">
        <f t="shared" si="2"/>
        <v>3.3493357150831751E-2</v>
      </c>
      <c r="K13" s="1">
        <f t="shared" si="3"/>
        <v>0.41535252474998974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11488</v>
      </c>
      <c r="T13">
        <v>11574.55</v>
      </c>
      <c r="U13">
        <v>11118</v>
      </c>
      <c r="V13">
        <v>11213.5</v>
      </c>
      <c r="W13">
        <v>-233.5499999999993</v>
      </c>
      <c r="X13">
        <v>-2.040263648712981</v>
      </c>
      <c r="Y13" s="1">
        <f t="shared" si="11"/>
        <v>-2.389449860724234</v>
      </c>
      <c r="Z13" s="1">
        <f t="shared" si="12"/>
        <v>2.389449860724234</v>
      </c>
      <c r="AA13" s="1">
        <f t="shared" si="13"/>
        <v>0.75339484679665103</v>
      </c>
      <c r="AB13" s="1">
        <f t="shared" si="14"/>
        <v>0.8516520265751103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11339</v>
      </c>
      <c r="AJ13">
        <v>11508.05</v>
      </c>
      <c r="AK13">
        <v>11230</v>
      </c>
      <c r="AL13">
        <v>11447.05</v>
      </c>
      <c r="AM13">
        <v>45.75</v>
      </c>
      <c r="AN13">
        <v>0.40127003061054439</v>
      </c>
      <c r="AO13" s="1">
        <f t="shared" si="21"/>
        <v>0.95290589999117459</v>
      </c>
      <c r="AP13" s="1">
        <f t="shared" si="22"/>
        <v>0.95290589999117459</v>
      </c>
      <c r="AQ13" s="1">
        <f t="shared" si="23"/>
        <v>0.53288838609073963</v>
      </c>
      <c r="AR13" s="1">
        <f t="shared" si="24"/>
        <v>0.96128406385042764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365.2</v>
      </c>
      <c r="C14">
        <v>370.95</v>
      </c>
      <c r="D14">
        <v>364.1</v>
      </c>
      <c r="E14">
        <v>366.7</v>
      </c>
      <c r="F14">
        <v>2.8499999999999659</v>
      </c>
      <c r="G14">
        <v>0.78328981723236657</v>
      </c>
      <c r="H14" s="1">
        <f t="shared" si="0"/>
        <v>0.41073384446878425</v>
      </c>
      <c r="I14" s="1">
        <f t="shared" si="1"/>
        <v>0.41073384446878425</v>
      </c>
      <c r="J14" s="1">
        <f t="shared" si="2"/>
        <v>1.1589855467684758</v>
      </c>
      <c r="K14" s="1">
        <f t="shared" si="3"/>
        <v>0.30120481927709913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364.9</v>
      </c>
      <c r="T14">
        <v>372.7</v>
      </c>
      <c r="U14">
        <v>363.05</v>
      </c>
      <c r="V14">
        <v>363.85</v>
      </c>
      <c r="W14">
        <v>0.5</v>
      </c>
      <c r="X14">
        <v>0.13760836658868861</v>
      </c>
      <c r="Y14" s="1">
        <f t="shared" si="11"/>
        <v>-0.28775006851190865</v>
      </c>
      <c r="Z14" s="1">
        <f t="shared" si="12"/>
        <v>0.28775006851190865</v>
      </c>
      <c r="AA14" s="1">
        <f t="shared" si="13"/>
        <v>2.1375719375171314</v>
      </c>
      <c r="AB14" s="1">
        <f t="shared" si="14"/>
        <v>0.21987082588979284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362.8</v>
      </c>
      <c r="AJ14">
        <v>367.2</v>
      </c>
      <c r="AK14">
        <v>360</v>
      </c>
      <c r="AL14">
        <v>363.35</v>
      </c>
      <c r="AM14">
        <v>0.55000000000001137</v>
      </c>
      <c r="AN14">
        <v>0.15159867695700421</v>
      </c>
      <c r="AO14" s="1">
        <f t="shared" si="21"/>
        <v>0.15159867695700421</v>
      </c>
      <c r="AP14" s="1">
        <f t="shared" si="22"/>
        <v>0.15159867695700421</v>
      </c>
      <c r="AQ14" s="1">
        <f t="shared" si="23"/>
        <v>1.0595844227328928</v>
      </c>
      <c r="AR14" s="1">
        <f t="shared" si="24"/>
        <v>0.77177508269019057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1385</v>
      </c>
      <c r="C15">
        <v>1408</v>
      </c>
      <c r="D15">
        <v>1366.5</v>
      </c>
      <c r="E15">
        <v>1389.1</v>
      </c>
      <c r="F15">
        <v>-2.1500000000000909</v>
      </c>
      <c r="G15">
        <v>-0.15453728661276481</v>
      </c>
      <c r="H15" s="1">
        <f t="shared" si="0"/>
        <v>0.29602888086641943</v>
      </c>
      <c r="I15" s="1">
        <f t="shared" si="1"/>
        <v>0.29602888086641943</v>
      </c>
      <c r="J15" s="1">
        <f t="shared" si="2"/>
        <v>1.3605931898351515</v>
      </c>
      <c r="K15" s="1">
        <f t="shared" si="3"/>
        <v>1.3357400722021662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1421</v>
      </c>
      <c r="T15">
        <v>1421</v>
      </c>
      <c r="U15">
        <v>1383.3</v>
      </c>
      <c r="V15">
        <v>1391.25</v>
      </c>
      <c r="W15">
        <v>-6.3499999999999091</v>
      </c>
      <c r="X15">
        <v>-0.4543503148254085</v>
      </c>
      <c r="Y15" s="1">
        <f t="shared" si="11"/>
        <v>-2.0935960591133003</v>
      </c>
      <c r="Z15" s="1">
        <f t="shared" si="12"/>
        <v>2.0935960591133003</v>
      </c>
      <c r="AA15" s="1">
        <f t="shared" si="13"/>
        <v>0</v>
      </c>
      <c r="AB15" s="1">
        <f t="shared" si="14"/>
        <v>0.57142857142857473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1393.5</v>
      </c>
      <c r="AJ15">
        <v>1421</v>
      </c>
      <c r="AK15">
        <v>1388.75</v>
      </c>
      <c r="AL15">
        <v>1397.6</v>
      </c>
      <c r="AM15">
        <v>9.25</v>
      </c>
      <c r="AN15">
        <v>0.66625850830122091</v>
      </c>
      <c r="AO15" s="1">
        <f t="shared" si="21"/>
        <v>0.29422317904556222</v>
      </c>
      <c r="AP15" s="1">
        <f t="shared" si="22"/>
        <v>0.29422317904556222</v>
      </c>
      <c r="AQ15" s="1">
        <f t="shared" si="23"/>
        <v>1.6742987979393311</v>
      </c>
      <c r="AR15" s="1">
        <f t="shared" si="24"/>
        <v>0.34086831718693938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435.1</v>
      </c>
      <c r="C16">
        <v>435.1</v>
      </c>
      <c r="D16">
        <v>410.35</v>
      </c>
      <c r="E16">
        <v>417.95</v>
      </c>
      <c r="F16">
        <v>-15.850000000000019</v>
      </c>
      <c r="G16">
        <v>-3.653757491931771</v>
      </c>
      <c r="H16" s="1">
        <f t="shared" si="0"/>
        <v>-3.9416226154906995</v>
      </c>
      <c r="I16" s="1">
        <f t="shared" si="1"/>
        <v>3.9416226154906995</v>
      </c>
      <c r="J16" s="1">
        <f t="shared" si="2"/>
        <v>0</v>
      </c>
      <c r="K16" s="1">
        <f t="shared" si="3"/>
        <v>1.8183993300633965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429</v>
      </c>
      <c r="T16">
        <v>439</v>
      </c>
      <c r="U16">
        <v>423</v>
      </c>
      <c r="V16">
        <v>433.8</v>
      </c>
      <c r="W16">
        <v>7.6000000000000227</v>
      </c>
      <c r="X16">
        <v>1.7832003754106109</v>
      </c>
      <c r="Y16" s="1">
        <f t="shared" si="11"/>
        <v>1.1188811188811214</v>
      </c>
      <c r="Z16" s="1">
        <f t="shared" si="12"/>
        <v>1.1188811188811214</v>
      </c>
      <c r="AA16" s="1">
        <f t="shared" si="13"/>
        <v>1.1987090825265072</v>
      </c>
      <c r="AB16" s="1">
        <f t="shared" si="14"/>
        <v>1.3986013986013985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416.95</v>
      </c>
      <c r="AJ16">
        <v>429.75</v>
      </c>
      <c r="AK16">
        <v>410.55</v>
      </c>
      <c r="AL16">
        <v>426.2</v>
      </c>
      <c r="AM16">
        <v>8.4499999999999886</v>
      </c>
      <c r="AN16">
        <v>2.0227408737283041</v>
      </c>
      <c r="AO16" s="1">
        <f t="shared" si="21"/>
        <v>2.2184914258304356</v>
      </c>
      <c r="AP16" s="1">
        <f t="shared" si="22"/>
        <v>2.2184914258304356</v>
      </c>
      <c r="AQ16" s="1">
        <f t="shared" si="23"/>
        <v>0.83294228061943021</v>
      </c>
      <c r="AR16" s="1">
        <f t="shared" si="24"/>
        <v>1.5349562297637553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154.19999999999999</v>
      </c>
      <c r="C17">
        <v>155.30000000000001</v>
      </c>
      <c r="D17">
        <v>149.69999999999999</v>
      </c>
      <c r="E17">
        <v>151.5</v>
      </c>
      <c r="F17">
        <v>-2.9000000000000061</v>
      </c>
      <c r="G17">
        <v>-1.878238341968915</v>
      </c>
      <c r="H17" s="1">
        <f t="shared" si="0"/>
        <v>-1.7509727626459071</v>
      </c>
      <c r="I17" s="1">
        <f t="shared" si="1"/>
        <v>1.7509727626459071</v>
      </c>
      <c r="J17" s="1">
        <f t="shared" si="2"/>
        <v>0.7133592736705725</v>
      </c>
      <c r="K17" s="1">
        <f t="shared" si="3"/>
        <v>1.1881188118811956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159.15</v>
      </c>
      <c r="T17">
        <v>159.15</v>
      </c>
      <c r="U17">
        <v>152.35</v>
      </c>
      <c r="V17">
        <v>154.4</v>
      </c>
      <c r="W17">
        <v>-2.8499999999999939</v>
      </c>
      <c r="X17">
        <v>-1.812400635930044</v>
      </c>
      <c r="Y17" s="1">
        <f t="shared" si="11"/>
        <v>-2.9846057178762173</v>
      </c>
      <c r="Z17" s="1">
        <f t="shared" si="12"/>
        <v>2.9846057178762173</v>
      </c>
      <c r="AA17" s="1">
        <f t="shared" si="13"/>
        <v>0</v>
      </c>
      <c r="AB17" s="1">
        <f t="shared" si="14"/>
        <v>1.3277202072538934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159.80000000000001</v>
      </c>
      <c r="AJ17">
        <v>161.4</v>
      </c>
      <c r="AK17">
        <v>156.55000000000001</v>
      </c>
      <c r="AL17">
        <v>157.25</v>
      </c>
      <c r="AM17">
        <v>-2.8000000000000109</v>
      </c>
      <c r="AN17">
        <v>-1.749453295845055</v>
      </c>
      <c r="AO17" s="1">
        <f t="shared" si="21"/>
        <v>-1.5957446808510709</v>
      </c>
      <c r="AP17" s="1">
        <f t="shared" si="22"/>
        <v>1.5957446808510709</v>
      </c>
      <c r="AQ17" s="1">
        <f t="shared" si="23"/>
        <v>1.0012515644555657</v>
      </c>
      <c r="AR17" s="1">
        <f t="shared" si="24"/>
        <v>0.44515103338632023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460</v>
      </c>
      <c r="C18">
        <v>469</v>
      </c>
      <c r="D18">
        <v>458.1</v>
      </c>
      <c r="E18">
        <v>463.75</v>
      </c>
      <c r="F18">
        <v>3.3999999999999768</v>
      </c>
      <c r="G18">
        <v>0.7385684805039594</v>
      </c>
      <c r="H18" s="1">
        <f t="shared" si="0"/>
        <v>0.81521739130434778</v>
      </c>
      <c r="I18" s="1">
        <f t="shared" si="1"/>
        <v>0.81521739130434778</v>
      </c>
      <c r="J18" s="1">
        <f t="shared" si="2"/>
        <v>1.1320754716981132</v>
      </c>
      <c r="K18" s="1">
        <f t="shared" si="3"/>
        <v>0.41304347826086457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462.1</v>
      </c>
      <c r="T18">
        <v>464.95</v>
      </c>
      <c r="U18">
        <v>455.05</v>
      </c>
      <c r="V18">
        <v>460.35</v>
      </c>
      <c r="W18">
        <v>1.200000000000045</v>
      </c>
      <c r="X18">
        <v>0.26135249918328329</v>
      </c>
      <c r="Y18" s="1">
        <f t="shared" si="11"/>
        <v>-0.37870590781216185</v>
      </c>
      <c r="Z18" s="1">
        <f t="shared" si="12"/>
        <v>0.37870590781216185</v>
      </c>
      <c r="AA18" s="1">
        <f t="shared" si="13"/>
        <v>0.61674962129408484</v>
      </c>
      <c r="AB18" s="1">
        <f t="shared" si="14"/>
        <v>1.1512979254914764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YES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454.6</v>
      </c>
      <c r="AJ18">
        <v>465.75</v>
      </c>
      <c r="AK18">
        <v>452.75</v>
      </c>
      <c r="AL18">
        <v>459.15</v>
      </c>
      <c r="AM18">
        <v>4.0999999999999659</v>
      </c>
      <c r="AN18">
        <v>0.90099989012195714</v>
      </c>
      <c r="AO18" s="1">
        <f t="shared" si="21"/>
        <v>1.0008798944126605</v>
      </c>
      <c r="AP18" s="1">
        <f t="shared" si="22"/>
        <v>1.0008798944126605</v>
      </c>
      <c r="AQ18" s="1">
        <f t="shared" si="23"/>
        <v>1.4374387455080089</v>
      </c>
      <c r="AR18" s="1">
        <f t="shared" si="24"/>
        <v>0.40695116586010177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2359.5500000000002</v>
      </c>
      <c r="C19">
        <v>2368</v>
      </c>
      <c r="D19">
        <v>2308.1</v>
      </c>
      <c r="E19">
        <v>2316.6</v>
      </c>
      <c r="F19">
        <v>-34.150000000000091</v>
      </c>
      <c r="G19">
        <v>-1.4527278528129359</v>
      </c>
      <c r="H19" s="1">
        <f t="shared" si="0"/>
        <v>-1.8202623381577112</v>
      </c>
      <c r="I19" s="1">
        <f t="shared" si="1"/>
        <v>1.8202623381577112</v>
      </c>
      <c r="J19" s="1">
        <f t="shared" si="2"/>
        <v>0.35811913288550012</v>
      </c>
      <c r="K19" s="1">
        <f t="shared" si="3"/>
        <v>0.36691703358370026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2344</v>
      </c>
      <c r="T19">
        <v>2381.9</v>
      </c>
      <c r="U19">
        <v>2332.5500000000002</v>
      </c>
      <c r="V19">
        <v>2350.75</v>
      </c>
      <c r="W19">
        <v>20.300000000000178</v>
      </c>
      <c r="X19">
        <v>0.87107640155335597</v>
      </c>
      <c r="Y19" s="1">
        <f t="shared" si="11"/>
        <v>0.28796928327645049</v>
      </c>
      <c r="Z19" s="1">
        <f t="shared" si="12"/>
        <v>0.28796928327645049</v>
      </c>
      <c r="AA19" s="1">
        <f t="shared" si="13"/>
        <v>1.3251090077634835</v>
      </c>
      <c r="AB19" s="1">
        <f t="shared" si="14"/>
        <v>0.48848122866893423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2340.5500000000002</v>
      </c>
      <c r="AJ19">
        <v>2378</v>
      </c>
      <c r="AK19">
        <v>2325.35</v>
      </c>
      <c r="AL19">
        <v>2330.4499999999998</v>
      </c>
      <c r="AM19">
        <v>-10.900000000000089</v>
      </c>
      <c r="AN19">
        <v>-0.46554338309095572</v>
      </c>
      <c r="AO19" s="1">
        <f t="shared" si="21"/>
        <v>-0.4315225053940468</v>
      </c>
      <c r="AP19" s="1">
        <f t="shared" si="22"/>
        <v>0.4315225053940468</v>
      </c>
      <c r="AQ19" s="1">
        <f t="shared" si="23"/>
        <v>1.6000512700006329</v>
      </c>
      <c r="AR19" s="1">
        <f t="shared" si="24"/>
        <v>0.21884185457743824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153.80000000000001</v>
      </c>
      <c r="C20">
        <v>154</v>
      </c>
      <c r="D20">
        <v>146.85</v>
      </c>
      <c r="E20">
        <v>148.94999999999999</v>
      </c>
      <c r="F20">
        <v>-5.9500000000000171</v>
      </c>
      <c r="G20">
        <v>-3.8411878631375189</v>
      </c>
      <c r="H20" s="1">
        <f t="shared" si="0"/>
        <v>-3.1534460338101575</v>
      </c>
      <c r="I20" s="1">
        <f t="shared" si="1"/>
        <v>3.1534460338101575</v>
      </c>
      <c r="J20" s="1">
        <f t="shared" si="2"/>
        <v>0.13003901170350365</v>
      </c>
      <c r="K20" s="1">
        <f t="shared" si="3"/>
        <v>1.409869083585092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158.05000000000001</v>
      </c>
      <c r="T20">
        <v>161.9</v>
      </c>
      <c r="U20">
        <v>154</v>
      </c>
      <c r="V20">
        <v>154.9</v>
      </c>
      <c r="W20">
        <v>-1.4499999999999891</v>
      </c>
      <c r="X20">
        <v>-0.92740645986567871</v>
      </c>
      <c r="Y20" s="1">
        <f t="shared" si="11"/>
        <v>-1.9930401771591302</v>
      </c>
      <c r="Z20" s="1">
        <f t="shared" si="12"/>
        <v>1.9930401771591302</v>
      </c>
      <c r="AA20" s="1">
        <f t="shared" si="13"/>
        <v>2.4359379943055957</v>
      </c>
      <c r="AB20" s="1">
        <f t="shared" si="14"/>
        <v>0.58102001291155947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160</v>
      </c>
      <c r="AJ20">
        <v>165.45</v>
      </c>
      <c r="AK20">
        <v>154.4</v>
      </c>
      <c r="AL20">
        <v>156.35</v>
      </c>
      <c r="AM20">
        <v>3.5499999999999829</v>
      </c>
      <c r="AN20">
        <v>2.3232984293193599</v>
      </c>
      <c r="AO20" s="1">
        <f t="shared" si="21"/>
        <v>-2.2812500000000036</v>
      </c>
      <c r="AP20" s="1">
        <f t="shared" si="22"/>
        <v>2.2812500000000036</v>
      </c>
      <c r="AQ20" s="1">
        <f t="shared" si="23"/>
        <v>3.4062499999999925</v>
      </c>
      <c r="AR20" s="1">
        <f t="shared" si="24"/>
        <v>1.2472017908538464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687</v>
      </c>
      <c r="C21">
        <v>694</v>
      </c>
      <c r="D21">
        <v>683.3</v>
      </c>
      <c r="E21">
        <v>687.65</v>
      </c>
      <c r="F21">
        <v>2.1999999999999318</v>
      </c>
      <c r="G21">
        <v>0.32095703552409832</v>
      </c>
      <c r="H21" s="1">
        <f t="shared" si="0"/>
        <v>9.4614264919938462E-2</v>
      </c>
      <c r="I21" s="1">
        <f t="shared" si="1"/>
        <v>9.4614264919938462E-2</v>
      </c>
      <c r="J21" s="1">
        <f t="shared" si="2"/>
        <v>0.9234348869337633</v>
      </c>
      <c r="K21" s="1">
        <f t="shared" si="3"/>
        <v>0.53857350800582904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680</v>
      </c>
      <c r="T21">
        <v>696.8</v>
      </c>
      <c r="U21">
        <v>679</v>
      </c>
      <c r="V21">
        <v>685.45</v>
      </c>
      <c r="W21">
        <v>9.1500000000000909</v>
      </c>
      <c r="X21">
        <v>1.352949874316145</v>
      </c>
      <c r="Y21" s="1">
        <f t="shared" si="11"/>
        <v>0.80147058823530093</v>
      </c>
      <c r="Z21" s="1">
        <f t="shared" si="12"/>
        <v>0.80147058823530093</v>
      </c>
      <c r="AA21" s="1">
        <f t="shared" si="13"/>
        <v>1.6558465241811815</v>
      </c>
      <c r="AB21" s="1">
        <f t="shared" si="14"/>
        <v>0.14705882352941177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671.7</v>
      </c>
      <c r="AJ21">
        <v>687.1</v>
      </c>
      <c r="AK21">
        <v>669.45</v>
      </c>
      <c r="AL21">
        <v>676.3</v>
      </c>
      <c r="AM21">
        <v>4.5999999999999091</v>
      </c>
      <c r="AN21">
        <v>0.68482953699566906</v>
      </c>
      <c r="AO21" s="1">
        <f t="shared" si="21"/>
        <v>0.68482953699566906</v>
      </c>
      <c r="AP21" s="1">
        <f t="shared" si="22"/>
        <v>0.68482953699566906</v>
      </c>
      <c r="AQ21" s="1">
        <f t="shared" si="23"/>
        <v>1.5969244418157724</v>
      </c>
      <c r="AR21" s="1">
        <f t="shared" si="24"/>
        <v>0.33497096918267083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2474</v>
      </c>
      <c r="C22">
        <v>2499</v>
      </c>
      <c r="D22">
        <v>2450</v>
      </c>
      <c r="E22">
        <v>2482.8000000000002</v>
      </c>
      <c r="F22">
        <v>-5.2999999999997272</v>
      </c>
      <c r="G22">
        <v>-0.21301394638478069</v>
      </c>
      <c r="H22" s="1">
        <f t="shared" si="0"/>
        <v>0.35569927243331373</v>
      </c>
      <c r="I22" s="1">
        <f t="shared" si="1"/>
        <v>0.35569927243331373</v>
      </c>
      <c r="J22" s="1">
        <f t="shared" si="2"/>
        <v>0.65248912518123958</v>
      </c>
      <c r="K22" s="1">
        <f t="shared" si="3"/>
        <v>0.97008892481810838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2470</v>
      </c>
      <c r="T22">
        <v>2503.3000000000002</v>
      </c>
      <c r="U22">
        <v>2450</v>
      </c>
      <c r="V22">
        <v>2488.1</v>
      </c>
      <c r="W22">
        <v>39.699999999999818</v>
      </c>
      <c r="X22">
        <v>1.621467080542387</v>
      </c>
      <c r="Y22" s="1">
        <f t="shared" si="11"/>
        <v>0.73279352226720285</v>
      </c>
      <c r="Z22" s="1">
        <f t="shared" si="12"/>
        <v>0.73279352226720285</v>
      </c>
      <c r="AA22" s="1">
        <f t="shared" si="13"/>
        <v>0.61090792170733788</v>
      </c>
      <c r="AB22" s="1">
        <f t="shared" si="14"/>
        <v>0.80971659919028338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2440</v>
      </c>
      <c r="AJ22">
        <v>2468.8000000000002</v>
      </c>
      <c r="AK22">
        <v>2424.85</v>
      </c>
      <c r="AL22">
        <v>2448.4</v>
      </c>
      <c r="AM22">
        <v>1.0999999999999091</v>
      </c>
      <c r="AN22">
        <v>4.4947493155718922E-2</v>
      </c>
      <c r="AO22" s="1">
        <f t="shared" si="21"/>
        <v>0.34426229508197093</v>
      </c>
      <c r="AP22" s="1">
        <f t="shared" si="22"/>
        <v>0.34426229508197093</v>
      </c>
      <c r="AQ22" s="1">
        <f t="shared" si="23"/>
        <v>0.8331971900016375</v>
      </c>
      <c r="AR22" s="1">
        <f t="shared" si="24"/>
        <v>0.62090163934426601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543.5</v>
      </c>
      <c r="C23">
        <v>544.6</v>
      </c>
      <c r="D23">
        <v>532.65</v>
      </c>
      <c r="E23">
        <v>537.20000000000005</v>
      </c>
      <c r="F23">
        <v>-4.6999999999999318</v>
      </c>
      <c r="G23">
        <v>-0.86731869348587032</v>
      </c>
      <c r="H23" s="1">
        <f t="shared" si="0"/>
        <v>-1.1591536338546375</v>
      </c>
      <c r="I23" s="1">
        <f t="shared" si="1"/>
        <v>1.1591536338546375</v>
      </c>
      <c r="J23" s="1">
        <f t="shared" si="2"/>
        <v>0.20239190432383122</v>
      </c>
      <c r="K23" s="1">
        <f t="shared" si="3"/>
        <v>0.846984363365612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541.4</v>
      </c>
      <c r="T23">
        <v>547.45000000000005</v>
      </c>
      <c r="U23">
        <v>535</v>
      </c>
      <c r="V23">
        <v>541.9</v>
      </c>
      <c r="W23">
        <v>3.5</v>
      </c>
      <c r="X23">
        <v>0.65007429420505203</v>
      </c>
      <c r="Y23" s="1">
        <f t="shared" si="11"/>
        <v>9.2353158478019948E-2</v>
      </c>
      <c r="Z23" s="1">
        <f t="shared" si="12"/>
        <v>9.2353158478019948E-2</v>
      </c>
      <c r="AA23" s="1">
        <f t="shared" si="13"/>
        <v>1.0241742018822786</v>
      </c>
      <c r="AB23" s="1">
        <f t="shared" si="14"/>
        <v>1.1821204285186511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520</v>
      </c>
      <c r="AJ23">
        <v>539.75</v>
      </c>
      <c r="AK23">
        <v>519</v>
      </c>
      <c r="AL23">
        <v>538.4</v>
      </c>
      <c r="AM23">
        <v>11.149999999999981</v>
      </c>
      <c r="AN23">
        <v>2.1147463252726371</v>
      </c>
      <c r="AO23" s="1">
        <f t="shared" si="21"/>
        <v>3.5384615384615339</v>
      </c>
      <c r="AP23" s="1">
        <f t="shared" si="22"/>
        <v>3.5384615384615339</v>
      </c>
      <c r="AQ23" s="1">
        <f t="shared" si="23"/>
        <v>0.25074294205052428</v>
      </c>
      <c r="AR23" s="1">
        <f t="shared" si="24"/>
        <v>0.19230769230769232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580.1</v>
      </c>
      <c r="C24">
        <v>584.79999999999995</v>
      </c>
      <c r="D24">
        <v>570.54999999999995</v>
      </c>
      <c r="E24">
        <v>578.20000000000005</v>
      </c>
      <c r="F24">
        <v>-7.25</v>
      </c>
      <c r="G24">
        <v>-1.2383636518917069</v>
      </c>
      <c r="H24" s="1">
        <f t="shared" si="0"/>
        <v>-0.32752973625236631</v>
      </c>
      <c r="I24" s="1">
        <f t="shared" si="1"/>
        <v>0.32752973625236631</v>
      </c>
      <c r="J24" s="1">
        <f t="shared" si="2"/>
        <v>0.81020513704532526</v>
      </c>
      <c r="K24" s="1">
        <f t="shared" si="3"/>
        <v>1.3230716015219803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581.15</v>
      </c>
      <c r="T24">
        <v>593.4</v>
      </c>
      <c r="U24">
        <v>580.04999999999995</v>
      </c>
      <c r="V24">
        <v>585.45000000000005</v>
      </c>
      <c r="W24">
        <v>6.0500000000000682</v>
      </c>
      <c r="X24">
        <v>1.044183638246474</v>
      </c>
      <c r="Y24" s="1">
        <f t="shared" si="11"/>
        <v>0.73991224296654368</v>
      </c>
      <c r="Z24" s="1">
        <f t="shared" si="12"/>
        <v>0.73991224296654368</v>
      </c>
      <c r="AA24" s="1">
        <f t="shared" si="13"/>
        <v>1.3579297975915845</v>
      </c>
      <c r="AB24" s="1">
        <f t="shared" si="14"/>
        <v>0.18927987610772137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578.9</v>
      </c>
      <c r="AJ24">
        <v>589.9</v>
      </c>
      <c r="AK24">
        <v>575.4</v>
      </c>
      <c r="AL24">
        <v>579.4</v>
      </c>
      <c r="AM24">
        <v>-2.700000000000045</v>
      </c>
      <c r="AN24">
        <v>-0.46383782855180311</v>
      </c>
      <c r="AO24" s="1">
        <f t="shared" si="21"/>
        <v>8.6370703057522882E-2</v>
      </c>
      <c r="AP24" s="1">
        <f t="shared" si="22"/>
        <v>8.6370703057522882E-2</v>
      </c>
      <c r="AQ24" s="1">
        <f t="shared" si="23"/>
        <v>1.8122195374525374</v>
      </c>
      <c r="AR24" s="1">
        <f t="shared" si="24"/>
        <v>0.60459492140266025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YES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227.7</v>
      </c>
      <c r="C25">
        <v>230.95</v>
      </c>
      <c r="D25">
        <v>220.5</v>
      </c>
      <c r="E25">
        <v>225.2</v>
      </c>
      <c r="F25">
        <v>-6.0500000000000114</v>
      </c>
      <c r="G25">
        <v>-2.616216216216221</v>
      </c>
      <c r="H25" s="1">
        <f t="shared" si="0"/>
        <v>-1.0979358805445762</v>
      </c>
      <c r="I25" s="1">
        <f t="shared" si="1"/>
        <v>1.0979358805445762</v>
      </c>
      <c r="J25" s="1">
        <f t="shared" si="2"/>
        <v>1.4273166447079493</v>
      </c>
      <c r="K25" s="1">
        <f t="shared" si="3"/>
        <v>2.0870337477797465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226.95</v>
      </c>
      <c r="T25">
        <v>235.85</v>
      </c>
      <c r="U25">
        <v>224.55</v>
      </c>
      <c r="V25">
        <v>231.25</v>
      </c>
      <c r="W25">
        <v>9.4000000000000057</v>
      </c>
      <c r="X25">
        <v>4.2370971377056597</v>
      </c>
      <c r="Y25" s="1">
        <f t="shared" si="11"/>
        <v>1.8946904604538497</v>
      </c>
      <c r="Z25" s="1">
        <f t="shared" si="12"/>
        <v>1.8946904604538497</v>
      </c>
      <c r="AA25" s="1">
        <f t="shared" si="13"/>
        <v>1.9891891891891869</v>
      </c>
      <c r="AB25" s="1">
        <f t="shared" si="14"/>
        <v>1.0575016523463219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228.45</v>
      </c>
      <c r="AJ25">
        <v>231.9</v>
      </c>
      <c r="AK25">
        <v>220.85</v>
      </c>
      <c r="AL25">
        <v>221.85</v>
      </c>
      <c r="AM25">
        <v>-6.5500000000000114</v>
      </c>
      <c r="AN25">
        <v>-2.8677758318739102</v>
      </c>
      <c r="AO25" s="1">
        <f t="shared" si="21"/>
        <v>-2.8890347997373578</v>
      </c>
      <c r="AP25" s="1">
        <f t="shared" si="22"/>
        <v>2.8890347997373578</v>
      </c>
      <c r="AQ25" s="1">
        <f t="shared" si="23"/>
        <v>1.5101772816809005</v>
      </c>
      <c r="AR25" s="1">
        <f t="shared" si="24"/>
        <v>0.45075501464953799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198.5</v>
      </c>
      <c r="C26">
        <v>199</v>
      </c>
      <c r="D26">
        <v>192.8</v>
      </c>
      <c r="E26">
        <v>193.65</v>
      </c>
      <c r="F26">
        <v>-5.2999999999999829</v>
      </c>
      <c r="G26">
        <v>-2.6639859261120802</v>
      </c>
      <c r="H26" s="1">
        <f t="shared" si="0"/>
        <v>-2.4433249370277048</v>
      </c>
      <c r="I26" s="1">
        <f t="shared" si="1"/>
        <v>2.4433249370277048</v>
      </c>
      <c r="J26" s="1">
        <f t="shared" si="2"/>
        <v>0.25188916876574308</v>
      </c>
      <c r="K26" s="1">
        <f t="shared" si="3"/>
        <v>0.43893622514846076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191</v>
      </c>
      <c r="T26">
        <v>204.75</v>
      </c>
      <c r="U26">
        <v>191</v>
      </c>
      <c r="V26">
        <v>198.95</v>
      </c>
      <c r="W26">
        <v>9.2999999999999829</v>
      </c>
      <c r="X26">
        <v>4.9037701028209773</v>
      </c>
      <c r="Y26" s="1">
        <f t="shared" si="11"/>
        <v>4.1623036649214598</v>
      </c>
      <c r="Z26" s="1">
        <f t="shared" si="12"/>
        <v>4.1623036649214598</v>
      </c>
      <c r="AA26" s="1">
        <f t="shared" si="13"/>
        <v>2.9153053531038009</v>
      </c>
      <c r="AB26" s="1">
        <f t="shared" si="14"/>
        <v>0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186.8</v>
      </c>
      <c r="AJ26">
        <v>193.9</v>
      </c>
      <c r="AK26">
        <v>184.05</v>
      </c>
      <c r="AL26">
        <v>189.65</v>
      </c>
      <c r="AM26">
        <v>2.7000000000000171</v>
      </c>
      <c r="AN26">
        <v>1.4442364268521091</v>
      </c>
      <c r="AO26" s="1">
        <f t="shared" si="21"/>
        <v>1.5256959314775129</v>
      </c>
      <c r="AP26" s="1">
        <f t="shared" si="22"/>
        <v>1.5256959314775129</v>
      </c>
      <c r="AQ26" s="1">
        <f t="shared" si="23"/>
        <v>2.2409702082784073</v>
      </c>
      <c r="AR26" s="1">
        <f t="shared" si="24"/>
        <v>1.4721627408993574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YES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1260</v>
      </c>
      <c r="C27">
        <v>1270</v>
      </c>
      <c r="D27">
        <v>1232.7</v>
      </c>
      <c r="E27">
        <v>1239.9000000000001</v>
      </c>
      <c r="F27">
        <v>-22.64999999999986</v>
      </c>
      <c r="G27">
        <v>-1.7939883568967461</v>
      </c>
      <c r="H27" s="1">
        <f t="shared" si="0"/>
        <v>-1.595238095238088</v>
      </c>
      <c r="I27" s="1">
        <f t="shared" si="1"/>
        <v>1.595238095238088</v>
      </c>
      <c r="J27" s="1">
        <f t="shared" si="2"/>
        <v>0.79365079365079361</v>
      </c>
      <c r="K27" s="1">
        <f t="shared" si="3"/>
        <v>0.58069199128962379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1290</v>
      </c>
      <c r="T27">
        <v>1290</v>
      </c>
      <c r="U27">
        <v>1253.25</v>
      </c>
      <c r="V27">
        <v>1262.55</v>
      </c>
      <c r="W27">
        <v>-11.450000000000051</v>
      </c>
      <c r="X27">
        <v>-0.89874411302983093</v>
      </c>
      <c r="Y27" s="1">
        <f t="shared" si="11"/>
        <v>-2.1279069767441894</v>
      </c>
      <c r="Z27" s="1">
        <f t="shared" si="12"/>
        <v>2.1279069767441894</v>
      </c>
      <c r="AA27" s="1">
        <f t="shared" si="13"/>
        <v>0</v>
      </c>
      <c r="AB27" s="1">
        <f t="shared" si="14"/>
        <v>0.73660449091124747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1279</v>
      </c>
      <c r="AJ27">
        <v>1287.95</v>
      </c>
      <c r="AK27">
        <v>1267.2</v>
      </c>
      <c r="AL27">
        <v>1274</v>
      </c>
      <c r="AM27">
        <v>-19.099999999999909</v>
      </c>
      <c r="AN27">
        <v>-1.4770706055216081</v>
      </c>
      <c r="AO27" s="1">
        <f t="shared" si="21"/>
        <v>-0.39093041438623921</v>
      </c>
      <c r="AP27" s="1">
        <f t="shared" si="22"/>
        <v>0.39093041438623921</v>
      </c>
      <c r="AQ27" s="1">
        <f t="shared" si="23"/>
        <v>0.69976544175137179</v>
      </c>
      <c r="AR27" s="1">
        <f t="shared" si="24"/>
        <v>0.53375196232338729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423.35</v>
      </c>
      <c r="C28">
        <v>424.15</v>
      </c>
      <c r="D28">
        <v>408.5</v>
      </c>
      <c r="E28">
        <v>410.35</v>
      </c>
      <c r="F28">
        <v>-13</v>
      </c>
      <c r="G28">
        <v>-3.070745246250147</v>
      </c>
      <c r="H28" s="1">
        <f t="shared" si="0"/>
        <v>-3.0707452462501474</v>
      </c>
      <c r="I28" s="1">
        <f t="shared" si="1"/>
        <v>3.0707452462501474</v>
      </c>
      <c r="J28" s="1">
        <f t="shared" si="2"/>
        <v>0.18896893823076757</v>
      </c>
      <c r="K28" s="1">
        <f t="shared" si="3"/>
        <v>0.45083465334471129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429.5</v>
      </c>
      <c r="T28">
        <v>434.75</v>
      </c>
      <c r="U28">
        <v>420.15</v>
      </c>
      <c r="V28">
        <v>423.35</v>
      </c>
      <c r="W28">
        <v>-4.8999999999999773</v>
      </c>
      <c r="X28">
        <v>-1.144191476941034</v>
      </c>
      <c r="Y28" s="1">
        <f t="shared" si="11"/>
        <v>-1.4318975552968516</v>
      </c>
      <c r="Z28" s="1">
        <f t="shared" si="12"/>
        <v>1.4318975552968516</v>
      </c>
      <c r="AA28" s="1">
        <f t="shared" si="13"/>
        <v>1.2223515715948778</v>
      </c>
      <c r="AB28" s="1">
        <f t="shared" si="14"/>
        <v>0.75587575292312392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431.9</v>
      </c>
      <c r="AJ28">
        <v>433.5</v>
      </c>
      <c r="AK28">
        <v>423</v>
      </c>
      <c r="AL28">
        <v>428.25</v>
      </c>
      <c r="AM28">
        <v>-2.3999999999999768</v>
      </c>
      <c r="AN28">
        <v>-0.55729710902124174</v>
      </c>
      <c r="AO28" s="1">
        <f t="shared" si="21"/>
        <v>-0.84510303310951085</v>
      </c>
      <c r="AP28" s="1">
        <f t="shared" si="22"/>
        <v>0.84510303310951085</v>
      </c>
      <c r="AQ28" s="1">
        <f t="shared" si="23"/>
        <v>0.37045612410280687</v>
      </c>
      <c r="AR28" s="1">
        <f t="shared" si="24"/>
        <v>1.2259194395796849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441.65</v>
      </c>
      <c r="C29">
        <v>448</v>
      </c>
      <c r="D29">
        <v>437</v>
      </c>
      <c r="E29">
        <v>444.45</v>
      </c>
      <c r="F29">
        <v>2.3499999999999659</v>
      </c>
      <c r="G29">
        <v>0.53155394707079073</v>
      </c>
      <c r="H29" s="1">
        <f t="shared" si="0"/>
        <v>0.6339861881580463</v>
      </c>
      <c r="I29" s="1">
        <f t="shared" si="1"/>
        <v>0.6339861881580463</v>
      </c>
      <c r="J29" s="1">
        <f t="shared" si="2"/>
        <v>0.79874001574980569</v>
      </c>
      <c r="K29" s="1">
        <f t="shared" si="3"/>
        <v>1.0528699196196032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448.9</v>
      </c>
      <c r="T29">
        <v>450.8</v>
      </c>
      <c r="U29">
        <v>439.2</v>
      </c>
      <c r="V29">
        <v>442.1</v>
      </c>
      <c r="W29">
        <v>-3.049999999999955</v>
      </c>
      <c r="X29">
        <v>-0.68516230484105467</v>
      </c>
      <c r="Y29" s="1">
        <f t="shared" si="11"/>
        <v>-1.5148139897527189</v>
      </c>
      <c r="Z29" s="1">
        <f t="shared" si="12"/>
        <v>1.5148139897527189</v>
      </c>
      <c r="AA29" s="1">
        <f t="shared" si="13"/>
        <v>0.42325685007797598</v>
      </c>
      <c r="AB29" s="1">
        <f t="shared" si="14"/>
        <v>0.65596019000226957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443.75</v>
      </c>
      <c r="AJ29">
        <v>447.55</v>
      </c>
      <c r="AK29">
        <v>428.65</v>
      </c>
      <c r="AL29">
        <v>445.15</v>
      </c>
      <c r="AM29">
        <v>1.5999999999999659</v>
      </c>
      <c r="AN29">
        <v>0.36072596099649779</v>
      </c>
      <c r="AO29" s="1">
        <f t="shared" si="21"/>
        <v>0.31549295774647373</v>
      </c>
      <c r="AP29" s="1">
        <f t="shared" si="22"/>
        <v>0.31549295774647373</v>
      </c>
      <c r="AQ29" s="1">
        <f t="shared" si="23"/>
        <v>0.53914410872740293</v>
      </c>
      <c r="AR29" s="1">
        <f t="shared" si="24"/>
        <v>3.4028169014084555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2736.75</v>
      </c>
      <c r="C30">
        <v>2779.15</v>
      </c>
      <c r="D30">
        <v>2736.75</v>
      </c>
      <c r="E30">
        <v>2764.35</v>
      </c>
      <c r="F30">
        <v>8.0499999999997272</v>
      </c>
      <c r="G30">
        <v>0.2920581939556553</v>
      </c>
      <c r="H30" s="1">
        <f t="shared" si="0"/>
        <v>1.0084954782132056</v>
      </c>
      <c r="I30" s="1">
        <f t="shared" si="1"/>
        <v>1.0084954782132056</v>
      </c>
      <c r="J30" s="1">
        <f t="shared" si="2"/>
        <v>0.53538806591061849</v>
      </c>
      <c r="K30" s="1">
        <f t="shared" si="3"/>
        <v>0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2738</v>
      </c>
      <c r="T30">
        <v>2812</v>
      </c>
      <c r="U30">
        <v>2735.8</v>
      </c>
      <c r="V30">
        <v>2756.3</v>
      </c>
      <c r="W30">
        <v>8.6500000000000909</v>
      </c>
      <c r="X30">
        <v>0.31481447782650962</v>
      </c>
      <c r="Y30" s="1">
        <f t="shared" si="11"/>
        <v>0.66837107377648586</v>
      </c>
      <c r="Z30" s="1">
        <f t="shared" si="12"/>
        <v>0.66837107377648586</v>
      </c>
      <c r="AA30" s="1">
        <f t="shared" si="13"/>
        <v>2.0208250190472667</v>
      </c>
      <c r="AB30" s="1">
        <f t="shared" si="14"/>
        <v>8.0350620891154786E-2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2712.05</v>
      </c>
      <c r="AJ30">
        <v>2818</v>
      </c>
      <c r="AK30">
        <v>2660</v>
      </c>
      <c r="AL30">
        <v>2747.65</v>
      </c>
      <c r="AM30">
        <v>35.599999999999909</v>
      </c>
      <c r="AN30">
        <v>1.3126601648199669</v>
      </c>
      <c r="AO30" s="1">
        <f t="shared" si="21"/>
        <v>1.3126601648199667</v>
      </c>
      <c r="AP30" s="1">
        <f t="shared" si="22"/>
        <v>1.3126601648199667</v>
      </c>
      <c r="AQ30" s="1">
        <f t="shared" si="23"/>
        <v>2.5603697705311781</v>
      </c>
      <c r="AR30" s="1">
        <f t="shared" si="24"/>
        <v>1.9192124039011147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1026</v>
      </c>
      <c r="C31">
        <v>1032.95</v>
      </c>
      <c r="D31">
        <v>998.2</v>
      </c>
      <c r="E31">
        <v>1009.1</v>
      </c>
      <c r="F31">
        <v>-19.449999999999928</v>
      </c>
      <c r="G31">
        <v>-1.8910116182975969</v>
      </c>
      <c r="H31" s="1">
        <f t="shared" si="0"/>
        <v>-1.6471734892787502</v>
      </c>
      <c r="I31" s="1">
        <f t="shared" si="1"/>
        <v>1.6471734892787502</v>
      </c>
      <c r="J31" s="1">
        <f t="shared" si="2"/>
        <v>0.67738791423002398</v>
      </c>
      <c r="K31" s="1">
        <f t="shared" si="3"/>
        <v>1.0801704489148725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1048</v>
      </c>
      <c r="T31">
        <v>1062</v>
      </c>
      <c r="U31">
        <v>1022.7</v>
      </c>
      <c r="V31">
        <v>1028.55</v>
      </c>
      <c r="W31">
        <v>-16.400000000000091</v>
      </c>
      <c r="X31">
        <v>-1.5694530838796199</v>
      </c>
      <c r="Y31" s="1">
        <f t="shared" si="11"/>
        <v>-1.8559160305343554</v>
      </c>
      <c r="Z31" s="1">
        <f t="shared" si="12"/>
        <v>1.8559160305343554</v>
      </c>
      <c r="AA31" s="1">
        <f t="shared" si="13"/>
        <v>1.3358778625954197</v>
      </c>
      <c r="AB31" s="1">
        <f t="shared" si="14"/>
        <v>0.56876184920518291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1055</v>
      </c>
      <c r="AJ31">
        <v>1068</v>
      </c>
      <c r="AK31">
        <v>1037.05</v>
      </c>
      <c r="AL31">
        <v>1044.95</v>
      </c>
      <c r="AM31">
        <v>-17.549999999999951</v>
      </c>
      <c r="AN31">
        <v>-1.651764705882349</v>
      </c>
      <c r="AO31" s="1">
        <f t="shared" si="21"/>
        <v>-0.95260663507108578</v>
      </c>
      <c r="AP31" s="1">
        <f t="shared" si="22"/>
        <v>0.95260663507108578</v>
      </c>
      <c r="AQ31" s="1">
        <f t="shared" si="23"/>
        <v>1.2322274881516588</v>
      </c>
      <c r="AR31" s="1">
        <f t="shared" si="24"/>
        <v>0.75601703430787037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926.75</v>
      </c>
      <c r="C32">
        <v>935.95</v>
      </c>
      <c r="D32">
        <v>919</v>
      </c>
      <c r="E32">
        <v>924.6</v>
      </c>
      <c r="F32">
        <v>-2.1499999999999768</v>
      </c>
      <c r="G32">
        <v>-0.2319935257620693</v>
      </c>
      <c r="H32" s="1">
        <f t="shared" si="0"/>
        <v>-0.2319935257620693</v>
      </c>
      <c r="I32" s="1">
        <f t="shared" si="1"/>
        <v>0.2319935257620693</v>
      </c>
      <c r="J32" s="1">
        <f t="shared" si="2"/>
        <v>0.99271648233073051</v>
      </c>
      <c r="K32" s="1">
        <f t="shared" si="3"/>
        <v>0.6056673155959359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936</v>
      </c>
      <c r="T32">
        <v>943.7</v>
      </c>
      <c r="U32">
        <v>922</v>
      </c>
      <c r="V32">
        <v>926.75</v>
      </c>
      <c r="W32">
        <v>-8.5</v>
      </c>
      <c r="X32">
        <v>-0.90884790163058005</v>
      </c>
      <c r="Y32" s="1">
        <f t="shared" si="11"/>
        <v>-0.98824786324786318</v>
      </c>
      <c r="Z32" s="1">
        <f t="shared" si="12"/>
        <v>0.98824786324786318</v>
      </c>
      <c r="AA32" s="1">
        <f t="shared" si="13"/>
        <v>0.8226495726495775</v>
      </c>
      <c r="AB32" s="1">
        <f t="shared" si="14"/>
        <v>0.51254383598597253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924.85</v>
      </c>
      <c r="AJ32">
        <v>946.3</v>
      </c>
      <c r="AK32">
        <v>921.4</v>
      </c>
      <c r="AL32">
        <v>935.25</v>
      </c>
      <c r="AM32">
        <v>13.850000000000019</v>
      </c>
      <c r="AN32">
        <v>1.5031473844150229</v>
      </c>
      <c r="AO32" s="1">
        <f t="shared" si="21"/>
        <v>1.1245066767583907</v>
      </c>
      <c r="AP32" s="1">
        <f t="shared" si="22"/>
        <v>1.1245066767583907</v>
      </c>
      <c r="AQ32" s="1">
        <f t="shared" si="23"/>
        <v>1.1815022721197492</v>
      </c>
      <c r="AR32" s="1">
        <f t="shared" si="24"/>
        <v>0.37303346488620265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347.5</v>
      </c>
      <c r="C33">
        <v>350</v>
      </c>
      <c r="D33">
        <v>344.5</v>
      </c>
      <c r="E33">
        <v>346</v>
      </c>
      <c r="F33">
        <v>1.600000000000023</v>
      </c>
      <c r="G33">
        <v>0.46457607433217851</v>
      </c>
      <c r="H33" s="1">
        <f t="shared" si="0"/>
        <v>-0.43165467625899279</v>
      </c>
      <c r="I33" s="1">
        <f t="shared" si="1"/>
        <v>0.43165467625899279</v>
      </c>
      <c r="J33" s="1">
        <f t="shared" si="2"/>
        <v>0.71942446043165476</v>
      </c>
      <c r="K33" s="1">
        <f t="shared" si="3"/>
        <v>0.43352601156069359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345</v>
      </c>
      <c r="T33">
        <v>346.3</v>
      </c>
      <c r="U33">
        <v>342</v>
      </c>
      <c r="V33">
        <v>344.4</v>
      </c>
      <c r="W33">
        <v>2.75</v>
      </c>
      <c r="X33">
        <v>0.80491731303966052</v>
      </c>
      <c r="Y33" s="1">
        <f t="shared" si="11"/>
        <v>-0.17391304347826747</v>
      </c>
      <c r="Z33" s="1">
        <f t="shared" si="12"/>
        <v>0.17391304347826747</v>
      </c>
      <c r="AA33" s="1">
        <f t="shared" si="13"/>
        <v>0.37681159420290183</v>
      </c>
      <c r="AB33" s="1">
        <f t="shared" si="14"/>
        <v>0.69686411149825123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338.75</v>
      </c>
      <c r="AJ33">
        <v>343.7</v>
      </c>
      <c r="AK33">
        <v>337</v>
      </c>
      <c r="AL33">
        <v>341.65</v>
      </c>
      <c r="AM33">
        <v>2.8999999999999768</v>
      </c>
      <c r="AN33">
        <v>0.85608856088560215</v>
      </c>
      <c r="AO33" s="1">
        <f t="shared" si="21"/>
        <v>0.85608856088560215</v>
      </c>
      <c r="AP33" s="1">
        <f t="shared" si="22"/>
        <v>0.85608856088560215</v>
      </c>
      <c r="AQ33" s="1">
        <f t="shared" si="23"/>
        <v>0.60002926972047754</v>
      </c>
      <c r="AR33" s="1">
        <f t="shared" si="24"/>
        <v>0.51660516605166051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95.5</v>
      </c>
      <c r="C34">
        <v>96.1</v>
      </c>
      <c r="D34">
        <v>92.65</v>
      </c>
      <c r="E34">
        <v>95.3</v>
      </c>
      <c r="F34">
        <v>-0.70000000000000284</v>
      </c>
      <c r="G34">
        <v>-0.72916666666666963</v>
      </c>
      <c r="H34" s="1">
        <f t="shared" ref="H34:H51" si="31">(E34-B34)/B34*100</f>
        <v>-0.20942408376963648</v>
      </c>
      <c r="I34" s="1">
        <f t="shared" ref="I34:I65" si="32">ABS(H34)</f>
        <v>0.20942408376963648</v>
      </c>
      <c r="J34" s="1">
        <f t="shared" ref="J34:J51" si="33">IF(H34&gt;=0,(C34-E34)/E34*100,(C34-B34)/B34*100)</f>
        <v>0.62827225130889452</v>
      </c>
      <c r="K34" s="1">
        <f t="shared" ref="K34:K51" si="34">IF(H34&gt;=0,(B34-D34)/B34*100,(E34-D34)/E34*100)</f>
        <v>2.7806925498425934</v>
      </c>
      <c r="L34" s="1" t="str">
        <f t="shared" ref="L34:L65" si="35">IF(AND((K34-J34)&gt;1.5,I34&lt;0.5),"YES","NO")</f>
        <v>YES</v>
      </c>
      <c r="M34" t="str">
        <f t="shared" ref="M34:M51" si="36">IF(AND((K34-J34)&gt;1.5,I34&lt;2,I34&gt;0.5),"YES","NO")</f>
        <v>NO</v>
      </c>
      <c r="N34" t="str">
        <f t="shared" ref="N34:N51" si="37">IF(AND((J34-K34)&gt;1.5,I34&lt;0.5),"YES","NO")</f>
        <v>NO</v>
      </c>
      <c r="O34" s="1" t="str">
        <f t="shared" ref="O34:O51" si="38">IF(AND((J34-K34)&gt;1.5,I34&lt;2,I34&gt;0.5),"YES","NO")</f>
        <v>NO</v>
      </c>
      <c r="P34" s="1" t="str">
        <f t="shared" ref="P34:P51" si="39">IF(AND(I34&lt;1,J34&gt;1.5,K34&gt;1.5),"YES","NO")</f>
        <v>NO</v>
      </c>
      <c r="Q34" s="1" t="str">
        <f t="shared" ref="Q34:Q51" si="40">IF(AND(I34&gt;5,J34&lt;0.25,K34&lt;0.25,H34&gt;0),"YES","NO")</f>
        <v>NO</v>
      </c>
      <c r="R34" s="1" t="str">
        <f t="shared" ref="R34:R51" si="41">IF(AND(I35&gt;5,J35&lt;0.25,K35&lt;0.25,H35&lt;0),"YES","NO")</f>
        <v>NO</v>
      </c>
      <c r="S34">
        <v>97.25</v>
      </c>
      <c r="T34">
        <v>98.25</v>
      </c>
      <c r="U34">
        <v>95.8</v>
      </c>
      <c r="V34">
        <v>96</v>
      </c>
      <c r="W34">
        <v>-4.9999999999997158E-2</v>
      </c>
      <c r="X34">
        <v>-5.2056220718372882E-2</v>
      </c>
      <c r="Y34" s="1">
        <f t="shared" ref="Y34:Y51" si="42">(V34-S34)/S34*100</f>
        <v>-1.2853470437017995</v>
      </c>
      <c r="Z34" s="1">
        <f t="shared" ref="Z34:Z65" si="43">ABS(Y34)</f>
        <v>1.2853470437017995</v>
      </c>
      <c r="AA34" s="1">
        <f t="shared" ref="AA34:AA51" si="44">IF(Y34&gt;=0,(T34-V34)/V34*100,(T34-S34)/S34*100)</f>
        <v>1.0282776349614395</v>
      </c>
      <c r="AB34" s="1">
        <f t="shared" ref="AB34:AB51" si="45">IF(Y34&gt;=0,(S34-U34)/S34*100,(V34-U34)/V34*100)</f>
        <v>0.20833333333333628</v>
      </c>
      <c r="AC34" s="1" t="str">
        <f t="shared" ref="AC34:AC51" si="46">IF(AND(I34&lt;Z34/2,S34&gt;E34,E34&gt;(S34+V34)/2,V34&lt;B34,B34&lt;(S34+V34)/2),"YES","NO")</f>
        <v>NO</v>
      </c>
      <c r="AD34" s="1" t="str">
        <f t="shared" ref="AD34:AD51" si="47">IF(AND(I34&lt;Z34/2,V34&gt;B34,B34&gt;(S34+V34)/2,S34&lt;E34,E34&lt;(S34+V34)/2),"YES","NO")</f>
        <v>NO</v>
      </c>
      <c r="AE34" s="1" t="str">
        <f t="shared" ref="AE34:AE51" si="48">IF(AND(I34&gt;=2*Z34,E34&gt;S34,S34&gt;(B34+E34)/2,B34&lt;V34,V34&lt;(B34+E34)/2),"YES","NO")</f>
        <v>NO</v>
      </c>
      <c r="AF34" s="1" t="str">
        <f t="shared" ref="AF34:AF51" si="49">IF(AND(I34&gt;=2*Z34,E34&lt;S34,S34&lt;(B34+E34)/2,B34&gt;V34,V34&gt;(B34+E34)/2),"YES","NO")</f>
        <v>NO</v>
      </c>
      <c r="AG34" s="1" t="str">
        <f t="shared" ref="AG34:AG51" si="50">IF(AND(B34&lt;V34,E34&lt;S34,E34&gt;(S34+V34)/2,I34&gt;3,Z34&gt;3),"YES","NO")</f>
        <v>NO</v>
      </c>
      <c r="AH34" s="1" t="str">
        <f t="shared" ref="AH34:AH51" si="51">IF(AND(B34&gt;V34,E34&gt;S34,E34&lt;(S34+V34)/2,Z34&gt;3,I34&gt;3),"YES","NO")</f>
        <v>NO</v>
      </c>
      <c r="AI34">
        <v>94.9</v>
      </c>
      <c r="AJ34">
        <v>97</v>
      </c>
      <c r="AK34">
        <v>93.3</v>
      </c>
      <c r="AL34">
        <v>96.05</v>
      </c>
      <c r="AM34">
        <v>0.34999999999999432</v>
      </c>
      <c r="AN34">
        <v>0.36572622779518732</v>
      </c>
      <c r="AO34" s="1">
        <f t="shared" ref="AO34:AO51" si="52">(AL34-AI34)/AI34*100</f>
        <v>1.2118018967333946</v>
      </c>
      <c r="AP34" s="1">
        <f t="shared" ref="AP34:AP65" si="53">ABS(AO34)</f>
        <v>1.2118018967333946</v>
      </c>
      <c r="AQ34" s="1">
        <f t="shared" ref="AQ34:AQ51" si="54">IF(AO34&gt;=0,(AJ34-AL34)/AL34*100,(AJ34-AI34)/AI34*100)</f>
        <v>0.989068193649144</v>
      </c>
      <c r="AR34" s="1">
        <f t="shared" ref="AR34:AR51" si="55">IF(AO34&gt;=0,(AI34-AK34)/AI34*100,(AL34-AK34)/AL34*100)</f>
        <v>1.6859852476290922</v>
      </c>
      <c r="AS34" t="str">
        <f t="shared" ref="AS34:AS51" si="56">IF(AND(AO34&lt;0,AP34&gt;1.5,Y34&lt;0,Z34&gt;1.5,AL34&gt;S34,AL34&lt;E34,H34&gt;0,I34&gt;1.5),"YES","NO")</f>
        <v>NO</v>
      </c>
      <c r="AT34" t="str">
        <f t="shared" ref="AT34:AT51" si="57">IF(AND(AO34&gt;0,AP34&gt;1.5,Y34&gt;0,Z34&gt;1.5,AL34&lt;S34,AL34&gt;E34,H34&lt;0,I34&gt;1.5),"YES","NO")</f>
        <v>NO</v>
      </c>
      <c r="AU34" t="str">
        <f t="shared" ref="AU34:AU51" si="58">IF(AND(AO34&lt;0,S34&lt;AL34,V34&lt;AL34,B34&gt;V34,E34&gt;V34,H34&gt;0),"YES","NO")</f>
        <v>NO</v>
      </c>
      <c r="AV34" t="str">
        <f t="shared" ref="AV34:AV51" si="59">IF(AND(AO34&gt;0,S34&gt;AL34,V34&gt;AL34,B34&lt;V34,E34&lt;V34,H34&lt;0),"YES","NO")</f>
        <v>NO</v>
      </c>
      <c r="AW34" t="str">
        <f t="shared" ref="AW34:AW51" si="60">IF(AND(AO34&gt;0,AP34&gt;1,Y34&gt;0,Z34&gt;1,V34&gt;AL34,S34&gt;AI34,S34&lt;AL34,H34&gt;0,I34&gt;1,E34&gt;V34,B34&lt;V34,B34&gt;S34),"YES","NO")</f>
        <v>NO</v>
      </c>
      <c r="AX34" t="str">
        <f t="shared" ref="AX34:AX51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1088</v>
      </c>
      <c r="C35">
        <v>1112</v>
      </c>
      <c r="D35">
        <v>1071</v>
      </c>
      <c r="E35">
        <v>1085.05</v>
      </c>
      <c r="F35">
        <v>-4.9500000000000446</v>
      </c>
      <c r="G35">
        <v>-0.45412844036697658</v>
      </c>
      <c r="H35" s="1">
        <f t="shared" si="31"/>
        <v>-0.27113970588235714</v>
      </c>
      <c r="I35" s="1">
        <f t="shared" si="32"/>
        <v>0.27113970588235714</v>
      </c>
      <c r="J35" s="1">
        <f t="shared" si="33"/>
        <v>2.2058823529411766</v>
      </c>
      <c r="K35" s="1">
        <f t="shared" si="34"/>
        <v>1.2948712040919732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1094.8</v>
      </c>
      <c r="T35">
        <v>1139.8499999999999</v>
      </c>
      <c r="U35">
        <v>1080.55</v>
      </c>
      <c r="V35">
        <v>1090</v>
      </c>
      <c r="W35">
        <v>-14.799999999999949</v>
      </c>
      <c r="X35">
        <v>-1.33960897900072</v>
      </c>
      <c r="Y35" s="1">
        <f t="shared" si="42"/>
        <v>-0.43843624406283838</v>
      </c>
      <c r="Z35" s="1">
        <f t="shared" si="43"/>
        <v>0.43843624406283838</v>
      </c>
      <c r="AA35" s="1">
        <f t="shared" si="44"/>
        <v>4.114906832298133</v>
      </c>
      <c r="AB35" s="1">
        <f t="shared" si="45"/>
        <v>0.86697247706422431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1111</v>
      </c>
      <c r="AJ35">
        <v>1124.95</v>
      </c>
      <c r="AK35">
        <v>1092.2</v>
      </c>
      <c r="AL35">
        <v>1104.8</v>
      </c>
      <c r="AM35">
        <v>-7.9500000000000446</v>
      </c>
      <c r="AN35">
        <v>-0.7144461918670002</v>
      </c>
      <c r="AO35" s="1">
        <f t="shared" si="52"/>
        <v>-0.55805580558056211</v>
      </c>
      <c r="AP35" s="1">
        <f t="shared" si="53"/>
        <v>0.55805580558056211</v>
      </c>
      <c r="AQ35" s="1">
        <f t="shared" si="54"/>
        <v>1.2556255625562598</v>
      </c>
      <c r="AR35" s="1">
        <f t="shared" si="55"/>
        <v>1.1404779145546624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20.45</v>
      </c>
      <c r="C36">
        <v>20.7</v>
      </c>
      <c r="D36">
        <v>20.149999999999999</v>
      </c>
      <c r="E36">
        <v>20.2</v>
      </c>
      <c r="F36">
        <v>-0.65000000000000213</v>
      </c>
      <c r="G36">
        <v>-3.1175059952038469</v>
      </c>
      <c r="H36" s="1">
        <f t="shared" si="31"/>
        <v>-1.2224938875305624</v>
      </c>
      <c r="I36" s="1">
        <f t="shared" si="32"/>
        <v>1.2224938875305624</v>
      </c>
      <c r="J36" s="1">
        <f t="shared" si="33"/>
        <v>1.2224938875305624</v>
      </c>
      <c r="K36" s="1">
        <f t="shared" si="34"/>
        <v>0.24752475247525105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20.6</v>
      </c>
      <c r="T36">
        <v>20.9</v>
      </c>
      <c r="U36">
        <v>20.45</v>
      </c>
      <c r="V36">
        <v>20.85</v>
      </c>
      <c r="W36">
        <v>0.55000000000000071</v>
      </c>
      <c r="X36">
        <v>2.7093596059113332</v>
      </c>
      <c r="Y36" s="1">
        <f t="shared" si="42"/>
        <v>1.2135922330097086</v>
      </c>
      <c r="Z36" s="1">
        <f t="shared" si="43"/>
        <v>1.2135922330097086</v>
      </c>
      <c r="AA36" s="1">
        <f t="shared" si="44"/>
        <v>0.23980815347720458</v>
      </c>
      <c r="AB36" s="1">
        <f t="shared" si="45"/>
        <v>0.72815533980583547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20.6</v>
      </c>
      <c r="AJ36">
        <v>20.8</v>
      </c>
      <c r="AK36">
        <v>20</v>
      </c>
      <c r="AL36">
        <v>20.3</v>
      </c>
      <c r="AM36">
        <v>-0.25</v>
      </c>
      <c r="AN36">
        <v>-1.21654501216545</v>
      </c>
      <c r="AO36" s="1">
        <f t="shared" si="52"/>
        <v>-1.4563106796116538</v>
      </c>
      <c r="AP36" s="1">
        <f t="shared" si="53"/>
        <v>1.4563106796116538</v>
      </c>
      <c r="AQ36" s="1">
        <f t="shared" si="54"/>
        <v>0.97087378640776345</v>
      </c>
      <c r="AR36" s="1">
        <f t="shared" si="55"/>
        <v>1.4778325123152742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83.75</v>
      </c>
      <c r="C37">
        <v>84.1</v>
      </c>
      <c r="D37">
        <v>79.599999999999994</v>
      </c>
      <c r="E37">
        <v>81</v>
      </c>
      <c r="F37">
        <v>-3.1500000000000061</v>
      </c>
      <c r="G37">
        <v>-3.7433155080213969</v>
      </c>
      <c r="H37" s="1">
        <f t="shared" si="31"/>
        <v>-3.2835820895522385</v>
      </c>
      <c r="I37" s="1">
        <f t="shared" si="32"/>
        <v>3.2835820895522385</v>
      </c>
      <c r="J37" s="1">
        <f t="shared" si="33"/>
        <v>0.41791044776118724</v>
      </c>
      <c r="K37" s="1">
        <f t="shared" si="34"/>
        <v>1.7283950617284023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86</v>
      </c>
      <c r="T37">
        <v>86.4</v>
      </c>
      <c r="U37">
        <v>83.5</v>
      </c>
      <c r="V37">
        <v>84.15</v>
      </c>
      <c r="W37">
        <v>-9.9999999999994316E-2</v>
      </c>
      <c r="X37">
        <v>-0.1186943620177974</v>
      </c>
      <c r="Y37" s="1">
        <f t="shared" si="42"/>
        <v>-2.151162790697668</v>
      </c>
      <c r="Z37" s="1">
        <f t="shared" si="43"/>
        <v>2.151162790697668</v>
      </c>
      <c r="AA37" s="1">
        <f t="shared" si="44"/>
        <v>0.46511627906977404</v>
      </c>
      <c r="AB37" s="1">
        <f t="shared" si="45"/>
        <v>0.77243018419489673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85.45</v>
      </c>
      <c r="AJ37">
        <v>86.85</v>
      </c>
      <c r="AK37">
        <v>83.3</v>
      </c>
      <c r="AL37">
        <v>84.25</v>
      </c>
      <c r="AM37">
        <v>-3</v>
      </c>
      <c r="AN37">
        <v>-3.43839541547278</v>
      </c>
      <c r="AO37" s="1">
        <f t="shared" si="52"/>
        <v>-1.4043300175541285</v>
      </c>
      <c r="AP37" s="1">
        <f t="shared" si="53"/>
        <v>1.4043300175541285</v>
      </c>
      <c r="AQ37" s="1">
        <f t="shared" si="54"/>
        <v>1.6383850204798027</v>
      </c>
      <c r="AR37" s="1">
        <f t="shared" si="55"/>
        <v>1.1275964391691429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2727.95</v>
      </c>
      <c r="C38">
        <v>2894.95</v>
      </c>
      <c r="D38">
        <v>2706.7</v>
      </c>
      <c r="E38">
        <v>2851</v>
      </c>
      <c r="F38">
        <v>113.75</v>
      </c>
      <c r="G38">
        <v>4.1556306512010224</v>
      </c>
      <c r="H38" s="1">
        <f t="shared" si="31"/>
        <v>4.5107131728954046</v>
      </c>
      <c r="I38" s="1">
        <f t="shared" si="32"/>
        <v>4.5107131728954046</v>
      </c>
      <c r="J38" s="1">
        <f t="shared" si="33"/>
        <v>1.5415643633812635</v>
      </c>
      <c r="K38" s="1">
        <f t="shared" si="34"/>
        <v>0.77897322164995697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2700</v>
      </c>
      <c r="T38">
        <v>2790.3</v>
      </c>
      <c r="U38">
        <v>2700</v>
      </c>
      <c r="V38">
        <v>2737.25</v>
      </c>
      <c r="W38">
        <v>74.349999999999909</v>
      </c>
      <c r="X38">
        <v>2.792068797176007</v>
      </c>
      <c r="Y38" s="1">
        <f t="shared" si="42"/>
        <v>1.3796296296296295</v>
      </c>
      <c r="Z38" s="1">
        <f t="shared" si="43"/>
        <v>1.3796296296296295</v>
      </c>
      <c r="AA38" s="1">
        <f t="shared" si="44"/>
        <v>1.9380765366700219</v>
      </c>
      <c r="AB38" s="1">
        <f t="shared" si="45"/>
        <v>0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2704</v>
      </c>
      <c r="AJ38">
        <v>2749.1</v>
      </c>
      <c r="AK38">
        <v>2635.05</v>
      </c>
      <c r="AL38">
        <v>2662.9</v>
      </c>
      <c r="AM38">
        <v>-47.650000000000091</v>
      </c>
      <c r="AN38">
        <v>-1.7579458043570519</v>
      </c>
      <c r="AO38" s="1">
        <f t="shared" si="52"/>
        <v>-1.5199704142011801</v>
      </c>
      <c r="AP38" s="1">
        <f t="shared" si="53"/>
        <v>1.5199704142011801</v>
      </c>
      <c r="AQ38" s="1">
        <f t="shared" si="54"/>
        <v>1.6678994082840202</v>
      </c>
      <c r="AR38" s="1">
        <f t="shared" si="55"/>
        <v>1.0458522663261824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20129.05</v>
      </c>
      <c r="C39">
        <v>20248.900000000001</v>
      </c>
      <c r="D39">
        <v>19844</v>
      </c>
      <c r="E39">
        <v>20105.5</v>
      </c>
      <c r="F39">
        <v>-23.549999999999269</v>
      </c>
      <c r="G39">
        <v>-0.11699508918701711</v>
      </c>
      <c r="H39" s="1">
        <f t="shared" si="31"/>
        <v>-0.11699508918701713</v>
      </c>
      <c r="I39" s="1">
        <f t="shared" si="32"/>
        <v>0.11699508918701713</v>
      </c>
      <c r="J39" s="1">
        <f t="shared" si="33"/>
        <v>0.59540812904733298</v>
      </c>
      <c r="K39" s="1">
        <f t="shared" si="34"/>
        <v>1.3006391285966528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20530</v>
      </c>
      <c r="T39">
        <v>20685</v>
      </c>
      <c r="U39">
        <v>19950</v>
      </c>
      <c r="V39">
        <v>20129.05</v>
      </c>
      <c r="W39">
        <v>-164.15000000000151</v>
      </c>
      <c r="X39">
        <v>-0.80889164843396533</v>
      </c>
      <c r="Y39" s="1">
        <f t="shared" si="42"/>
        <v>-1.9529956161714601</v>
      </c>
      <c r="Z39" s="1">
        <f t="shared" si="43"/>
        <v>1.9529956161714601</v>
      </c>
      <c r="AA39" s="1">
        <f t="shared" si="44"/>
        <v>0.75499269361909405</v>
      </c>
      <c r="AB39" s="1">
        <f t="shared" si="45"/>
        <v>0.88951043392509477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20600</v>
      </c>
      <c r="AJ39">
        <v>20896.849999999999</v>
      </c>
      <c r="AK39">
        <v>20165.150000000001</v>
      </c>
      <c r="AL39">
        <v>20293.2</v>
      </c>
      <c r="AM39">
        <v>-460.70000000000073</v>
      </c>
      <c r="AN39">
        <v>-2.2198237439710158</v>
      </c>
      <c r="AO39" s="1">
        <f t="shared" si="52"/>
        <v>-1.4893203883495112</v>
      </c>
      <c r="AP39" s="1">
        <f t="shared" si="53"/>
        <v>1.4893203883495112</v>
      </c>
      <c r="AQ39" s="1">
        <f t="shared" si="54"/>
        <v>1.4410194174757212</v>
      </c>
      <c r="AR39" s="1">
        <f t="shared" si="55"/>
        <v>0.63099954664616353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266</v>
      </c>
      <c r="C40">
        <v>267.95</v>
      </c>
      <c r="D40">
        <v>261.75</v>
      </c>
      <c r="E40">
        <v>262.75</v>
      </c>
      <c r="F40">
        <v>-2.3999999999999768</v>
      </c>
      <c r="G40">
        <v>-0.90514802941730255</v>
      </c>
      <c r="H40" s="1">
        <f t="shared" si="31"/>
        <v>-1.2218045112781954</v>
      </c>
      <c r="I40" s="1">
        <f t="shared" si="32"/>
        <v>1.2218045112781954</v>
      </c>
      <c r="J40" s="1">
        <f t="shared" si="33"/>
        <v>0.73308270676691301</v>
      </c>
      <c r="K40" s="1">
        <f t="shared" si="34"/>
        <v>0.3805899143672693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262.39999999999998</v>
      </c>
      <c r="T40">
        <v>267.7</v>
      </c>
      <c r="U40">
        <v>262.25</v>
      </c>
      <c r="V40">
        <v>265.14999999999998</v>
      </c>
      <c r="W40">
        <v>4.3499999999999659</v>
      </c>
      <c r="X40">
        <v>1.66794478527606</v>
      </c>
      <c r="Y40" s="1">
        <f t="shared" si="42"/>
        <v>1.0480182926829269</v>
      </c>
      <c r="Z40" s="1">
        <f t="shared" si="43"/>
        <v>1.0480182926829269</v>
      </c>
      <c r="AA40" s="1">
        <f t="shared" si="44"/>
        <v>0.9617197812558973</v>
      </c>
      <c r="AB40" s="1">
        <f t="shared" si="45"/>
        <v>5.7164634146332806E-2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260.05</v>
      </c>
      <c r="AJ40">
        <v>265.8</v>
      </c>
      <c r="AK40">
        <v>256.3</v>
      </c>
      <c r="AL40">
        <v>260.8</v>
      </c>
      <c r="AM40">
        <v>-1.8499999999999659</v>
      </c>
      <c r="AN40">
        <v>-0.70435941366836707</v>
      </c>
      <c r="AO40" s="1">
        <f t="shared" si="52"/>
        <v>0.28840607575466254</v>
      </c>
      <c r="AP40" s="1">
        <f t="shared" si="53"/>
        <v>0.28840607575466254</v>
      </c>
      <c r="AQ40" s="1">
        <f t="shared" si="54"/>
        <v>1.9171779141104295</v>
      </c>
      <c r="AR40" s="1">
        <f t="shared" si="55"/>
        <v>1.4420303787733129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1386.15</v>
      </c>
      <c r="C41">
        <v>1400</v>
      </c>
      <c r="D41">
        <v>1381.15</v>
      </c>
      <c r="E41">
        <v>1384.9</v>
      </c>
      <c r="F41">
        <v>-2.899999999999864</v>
      </c>
      <c r="G41">
        <v>-0.20896382764086061</v>
      </c>
      <c r="H41" s="1">
        <f t="shared" si="31"/>
        <v>-9.0177830682105109E-2</v>
      </c>
      <c r="I41" s="1">
        <f t="shared" si="32"/>
        <v>9.0177830682105109E-2</v>
      </c>
      <c r="J41" s="1">
        <f t="shared" si="33"/>
        <v>0.99917036395771808</v>
      </c>
      <c r="K41" s="1">
        <f t="shared" si="34"/>
        <v>0.27077767347822945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1392</v>
      </c>
      <c r="T41">
        <v>1409.6</v>
      </c>
      <c r="U41">
        <v>1373.6</v>
      </c>
      <c r="V41">
        <v>1387.8</v>
      </c>
      <c r="W41">
        <v>5.8499999999999091</v>
      </c>
      <c r="X41">
        <v>0.42331488114619981</v>
      </c>
      <c r="Y41" s="1">
        <f t="shared" si="42"/>
        <v>-0.30172413793103775</v>
      </c>
      <c r="Z41" s="1">
        <f t="shared" si="43"/>
        <v>0.30172413793103775</v>
      </c>
      <c r="AA41" s="1">
        <f t="shared" si="44"/>
        <v>1.2643678160919474</v>
      </c>
      <c r="AB41" s="1">
        <f t="shared" si="45"/>
        <v>1.0232021905173689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1403</v>
      </c>
      <c r="AJ41">
        <v>1412.95</v>
      </c>
      <c r="AK41">
        <v>1378.6</v>
      </c>
      <c r="AL41">
        <v>1381.95</v>
      </c>
      <c r="AM41">
        <v>-22.200000000000049</v>
      </c>
      <c r="AN41">
        <v>-1.581027667984193</v>
      </c>
      <c r="AO41" s="1">
        <f t="shared" si="52"/>
        <v>-1.5003563791874521</v>
      </c>
      <c r="AP41" s="1">
        <f t="shared" si="53"/>
        <v>1.5003563791874521</v>
      </c>
      <c r="AQ41" s="1">
        <f t="shared" si="54"/>
        <v>0.70919458303635385</v>
      </c>
      <c r="AR41" s="1">
        <f t="shared" si="55"/>
        <v>0.24241108578458961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1345.9</v>
      </c>
      <c r="C42">
        <v>1399.6</v>
      </c>
      <c r="D42">
        <v>1302.9000000000001</v>
      </c>
      <c r="E42">
        <v>1387</v>
      </c>
      <c r="F42">
        <v>43.900000000000091</v>
      </c>
      <c r="G42">
        <v>3.2685578140123659</v>
      </c>
      <c r="H42" s="1">
        <f t="shared" si="31"/>
        <v>3.0537187012407987</v>
      </c>
      <c r="I42" s="1">
        <f t="shared" si="32"/>
        <v>3.0537187012407987</v>
      </c>
      <c r="J42" s="1">
        <f t="shared" si="33"/>
        <v>0.90843547224224286</v>
      </c>
      <c r="K42" s="1">
        <f t="shared" si="34"/>
        <v>3.1948881789137378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1350</v>
      </c>
      <c r="T42">
        <v>1370</v>
      </c>
      <c r="U42">
        <v>1316.85</v>
      </c>
      <c r="V42">
        <v>1343.1</v>
      </c>
      <c r="W42">
        <v>0.64999999999986358</v>
      </c>
      <c r="X42">
        <v>4.8418935528314923E-2</v>
      </c>
      <c r="Y42" s="1">
        <f t="shared" si="42"/>
        <v>-0.51111111111111784</v>
      </c>
      <c r="Z42" s="1">
        <f t="shared" si="43"/>
        <v>0.51111111111111784</v>
      </c>
      <c r="AA42" s="1">
        <f t="shared" si="44"/>
        <v>1.4814814814814816</v>
      </c>
      <c r="AB42" s="1">
        <f t="shared" si="45"/>
        <v>1.9544337726155909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1224</v>
      </c>
      <c r="AJ42">
        <v>1362</v>
      </c>
      <c r="AK42">
        <v>1200</v>
      </c>
      <c r="AL42">
        <v>1342.45</v>
      </c>
      <c r="AM42">
        <v>102.05</v>
      </c>
      <c r="AN42">
        <v>8.22718477910351</v>
      </c>
      <c r="AO42" s="1">
        <f t="shared" si="52"/>
        <v>9.6772875816993498</v>
      </c>
      <c r="AP42" s="1">
        <f t="shared" si="53"/>
        <v>9.6772875816993498</v>
      </c>
      <c r="AQ42" s="1">
        <f t="shared" si="54"/>
        <v>1.4562925993519278</v>
      </c>
      <c r="AR42" s="1">
        <f t="shared" si="55"/>
        <v>1.9607843137254901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89.8</v>
      </c>
      <c r="C43">
        <v>89.85</v>
      </c>
      <c r="D43">
        <v>86.65</v>
      </c>
      <c r="E43">
        <v>87.15</v>
      </c>
      <c r="F43">
        <v>-2.9499999999999891</v>
      </c>
      <c r="G43">
        <v>-3.2741398446170802</v>
      </c>
      <c r="H43" s="1">
        <f t="shared" si="31"/>
        <v>-2.9510022271714829</v>
      </c>
      <c r="I43" s="1">
        <f t="shared" si="32"/>
        <v>2.9510022271714829</v>
      </c>
      <c r="J43" s="1">
        <f t="shared" si="33"/>
        <v>5.5679287305119327E-2</v>
      </c>
      <c r="K43" s="1">
        <f t="shared" si="34"/>
        <v>0.57372346528973028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91.2</v>
      </c>
      <c r="T43">
        <v>91.6</v>
      </c>
      <c r="U43">
        <v>89.15</v>
      </c>
      <c r="V43">
        <v>90.1</v>
      </c>
      <c r="W43">
        <v>9.9999999999994316E-2</v>
      </c>
      <c r="X43">
        <v>0.1111111111111048</v>
      </c>
      <c r="Y43" s="1">
        <f t="shared" si="42"/>
        <v>-1.2061403508772024</v>
      </c>
      <c r="Z43" s="1">
        <f t="shared" si="43"/>
        <v>1.2061403508772024</v>
      </c>
      <c r="AA43" s="1">
        <f t="shared" si="44"/>
        <v>0.43859649122806077</v>
      </c>
      <c r="AB43" s="1">
        <f t="shared" si="45"/>
        <v>1.0543840177580339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86.7</v>
      </c>
      <c r="AJ43">
        <v>91.7</v>
      </c>
      <c r="AK43">
        <v>86.4</v>
      </c>
      <c r="AL43">
        <v>90</v>
      </c>
      <c r="AM43">
        <v>2.0499999999999972</v>
      </c>
      <c r="AN43">
        <v>2.3308698123934022</v>
      </c>
      <c r="AO43" s="1">
        <f t="shared" si="52"/>
        <v>3.8062283737024187</v>
      </c>
      <c r="AP43" s="1">
        <f t="shared" si="53"/>
        <v>3.8062283737024187</v>
      </c>
      <c r="AQ43" s="1">
        <f t="shared" si="54"/>
        <v>1.8888888888888919</v>
      </c>
      <c r="AR43" s="1">
        <f t="shared" si="55"/>
        <v>0.34602076124567144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YES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10168</v>
      </c>
      <c r="C44">
        <v>10200</v>
      </c>
      <c r="D44">
        <v>9999</v>
      </c>
      <c r="E44">
        <v>10175.1</v>
      </c>
      <c r="F44">
        <v>7.1000000000003638</v>
      </c>
      <c r="G44">
        <v>6.9826907946502398E-2</v>
      </c>
      <c r="H44" s="1">
        <f t="shared" si="31"/>
        <v>6.9826907946502398E-2</v>
      </c>
      <c r="I44" s="1">
        <f t="shared" si="32"/>
        <v>6.9826907946502398E-2</v>
      </c>
      <c r="J44" s="1">
        <f t="shared" si="33"/>
        <v>0.24471503965562635</v>
      </c>
      <c r="K44" s="1">
        <f t="shared" si="34"/>
        <v>1.6620771046420142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9930.0499999999993</v>
      </c>
      <c r="T44">
        <v>10239.9</v>
      </c>
      <c r="U44">
        <v>9859.5</v>
      </c>
      <c r="V44">
        <v>10168</v>
      </c>
      <c r="W44">
        <v>238.7999999999993</v>
      </c>
      <c r="X44">
        <v>2.4050275953752491</v>
      </c>
      <c r="Y44" s="1">
        <f t="shared" si="42"/>
        <v>2.3962618516523158</v>
      </c>
      <c r="Z44" s="1">
        <f t="shared" si="43"/>
        <v>2.3962618516523158</v>
      </c>
      <c r="AA44" s="1">
        <f t="shared" si="44"/>
        <v>0.70712037765538582</v>
      </c>
      <c r="AB44" s="1">
        <f t="shared" si="45"/>
        <v>0.71046973580192718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9851.2999999999993</v>
      </c>
      <c r="AJ44">
        <v>10098</v>
      </c>
      <c r="AK44">
        <v>9850</v>
      </c>
      <c r="AL44">
        <v>9929.2000000000007</v>
      </c>
      <c r="AM44">
        <v>-24.349999999998541</v>
      </c>
      <c r="AN44">
        <v>-0.24463633577968211</v>
      </c>
      <c r="AO44" s="1">
        <f t="shared" si="52"/>
        <v>0.79075858008589195</v>
      </c>
      <c r="AP44" s="1">
        <f t="shared" si="53"/>
        <v>0.79075858008589195</v>
      </c>
      <c r="AQ44" s="1">
        <f t="shared" si="54"/>
        <v>1.7000362566974101</v>
      </c>
      <c r="AR44" s="1">
        <f t="shared" si="55"/>
        <v>1.3196227908999547E-2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36.200000000000003</v>
      </c>
      <c r="C45">
        <v>36.4</v>
      </c>
      <c r="D45">
        <v>35.15</v>
      </c>
      <c r="E45">
        <v>35.35</v>
      </c>
      <c r="F45">
        <v>-1.25</v>
      </c>
      <c r="G45">
        <v>-3.415300546448087</v>
      </c>
      <c r="H45" s="1">
        <f t="shared" si="31"/>
        <v>-2.3480662983425451</v>
      </c>
      <c r="I45" s="1">
        <f t="shared" si="32"/>
        <v>2.3480662983425451</v>
      </c>
      <c r="J45" s="1">
        <f t="shared" si="33"/>
        <v>0.55248618784529202</v>
      </c>
      <c r="K45" s="1">
        <f t="shared" si="34"/>
        <v>0.56577086280057376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37.65</v>
      </c>
      <c r="T45">
        <v>37.950000000000003</v>
      </c>
      <c r="U45">
        <v>36.4</v>
      </c>
      <c r="V45">
        <v>36.6</v>
      </c>
      <c r="W45">
        <v>-0.5</v>
      </c>
      <c r="X45">
        <v>-1.3477088948787059</v>
      </c>
      <c r="Y45" s="1">
        <f t="shared" si="42"/>
        <v>-2.7888446215139369</v>
      </c>
      <c r="Z45" s="1">
        <f t="shared" si="43"/>
        <v>2.7888446215139369</v>
      </c>
      <c r="AA45" s="1">
        <f t="shared" si="44"/>
        <v>0.79681274900399546</v>
      </c>
      <c r="AB45" s="1">
        <f t="shared" si="45"/>
        <v>0.5464480874317017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36.299999999999997</v>
      </c>
      <c r="AJ45">
        <v>37.6</v>
      </c>
      <c r="AK45">
        <v>35.549999999999997</v>
      </c>
      <c r="AL45">
        <v>37.1</v>
      </c>
      <c r="AM45">
        <v>0.60000000000000142</v>
      </c>
      <c r="AN45">
        <v>1.6438356164383601</v>
      </c>
      <c r="AO45" s="1">
        <f t="shared" si="52"/>
        <v>2.2038567493113068</v>
      </c>
      <c r="AP45" s="1">
        <f t="shared" si="53"/>
        <v>2.2038567493113068</v>
      </c>
      <c r="AQ45" s="1">
        <f t="shared" si="54"/>
        <v>1.3477088948787062</v>
      </c>
      <c r="AR45" s="1">
        <f t="shared" si="55"/>
        <v>2.0661157024793391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780</v>
      </c>
      <c r="C46">
        <v>789.85</v>
      </c>
      <c r="D46">
        <v>774.3</v>
      </c>
      <c r="E46">
        <v>786.8</v>
      </c>
      <c r="F46">
        <v>2.4499999999999318</v>
      </c>
      <c r="G46">
        <v>0.31236055332439999</v>
      </c>
      <c r="H46" s="1">
        <f t="shared" si="31"/>
        <v>0.87179487179486603</v>
      </c>
      <c r="I46" s="1">
        <f t="shared" si="32"/>
        <v>0.87179487179486603</v>
      </c>
      <c r="J46" s="1">
        <f t="shared" si="33"/>
        <v>0.38764616166752269</v>
      </c>
      <c r="K46" s="1">
        <f t="shared" si="34"/>
        <v>0.73076923076923661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791.1</v>
      </c>
      <c r="T46">
        <v>802</v>
      </c>
      <c r="U46">
        <v>782</v>
      </c>
      <c r="V46">
        <v>784.35</v>
      </c>
      <c r="W46">
        <v>-1.899999999999977</v>
      </c>
      <c r="X46">
        <v>-0.24165341812400351</v>
      </c>
      <c r="Y46" s="1">
        <f t="shared" si="42"/>
        <v>-0.85324232081911267</v>
      </c>
      <c r="Z46" s="1">
        <f t="shared" si="43"/>
        <v>0.85324232081911267</v>
      </c>
      <c r="AA46" s="1">
        <f t="shared" si="44"/>
        <v>1.3778283402856752</v>
      </c>
      <c r="AB46" s="1">
        <f t="shared" si="45"/>
        <v>0.29961114298463987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778</v>
      </c>
      <c r="AJ46">
        <v>792.95</v>
      </c>
      <c r="AK46">
        <v>775.1</v>
      </c>
      <c r="AL46">
        <v>786.25</v>
      </c>
      <c r="AM46">
        <v>5.5</v>
      </c>
      <c r="AN46">
        <v>0.7044508485430675</v>
      </c>
      <c r="AO46" s="1">
        <f t="shared" si="52"/>
        <v>1.0604113110539846</v>
      </c>
      <c r="AP46" s="1">
        <f t="shared" si="53"/>
        <v>1.0604113110539846</v>
      </c>
      <c r="AQ46" s="1">
        <f t="shared" si="54"/>
        <v>0.85214626391097548</v>
      </c>
      <c r="AR46" s="1">
        <f t="shared" si="55"/>
        <v>0.37275064267351893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699.8</v>
      </c>
      <c r="C47">
        <v>701.75</v>
      </c>
      <c r="D47">
        <v>684.2</v>
      </c>
      <c r="E47">
        <v>690.6</v>
      </c>
      <c r="F47">
        <v>-14.299999999999949</v>
      </c>
      <c r="G47">
        <v>-2.028656547027941</v>
      </c>
      <c r="H47" s="1">
        <f t="shared" si="31"/>
        <v>-1.3146613318090785</v>
      </c>
      <c r="I47" s="1">
        <f t="shared" si="32"/>
        <v>1.3146613318090785</v>
      </c>
      <c r="J47" s="1">
        <f t="shared" si="33"/>
        <v>0.27865104315519373</v>
      </c>
      <c r="K47" s="1">
        <f t="shared" si="34"/>
        <v>0.92673037938024572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702</v>
      </c>
      <c r="T47">
        <v>734</v>
      </c>
      <c r="U47">
        <v>698.1</v>
      </c>
      <c r="V47">
        <v>704.9</v>
      </c>
      <c r="W47">
        <v>14.44999999999993</v>
      </c>
      <c r="X47">
        <v>2.0928380042001491</v>
      </c>
      <c r="Y47" s="1">
        <f t="shared" si="42"/>
        <v>0.41310541310540982</v>
      </c>
      <c r="Z47" s="1">
        <f t="shared" si="43"/>
        <v>0.41310541310540982</v>
      </c>
      <c r="AA47" s="1">
        <f t="shared" si="44"/>
        <v>4.1282451411547774</v>
      </c>
      <c r="AB47" s="1">
        <f t="shared" si="45"/>
        <v>0.55555555555555225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675.55</v>
      </c>
      <c r="AJ47">
        <v>694.65</v>
      </c>
      <c r="AK47">
        <v>668</v>
      </c>
      <c r="AL47">
        <v>690.45</v>
      </c>
      <c r="AM47">
        <v>8.2000000000000455</v>
      </c>
      <c r="AN47">
        <v>1.2019054598754191</v>
      </c>
      <c r="AO47" s="1">
        <f t="shared" si="52"/>
        <v>2.2056102435053058</v>
      </c>
      <c r="AP47" s="1">
        <f t="shared" si="53"/>
        <v>2.2056102435053058</v>
      </c>
      <c r="AQ47" s="1">
        <f t="shared" si="54"/>
        <v>0.60829893547685299</v>
      </c>
      <c r="AR47" s="1">
        <f t="shared" si="55"/>
        <v>1.1176078750647553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YES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1114.9000000000001</v>
      </c>
      <c r="C48">
        <v>1115.95</v>
      </c>
      <c r="D48">
        <v>1092.6500000000001</v>
      </c>
      <c r="E48">
        <v>1099.2</v>
      </c>
      <c r="F48">
        <v>-17.200000000000049</v>
      </c>
      <c r="G48">
        <v>-1.540666427803659</v>
      </c>
      <c r="H48" s="1">
        <f t="shared" si="31"/>
        <v>-1.4081980446676872</v>
      </c>
      <c r="I48" s="1">
        <f t="shared" si="32"/>
        <v>1.4081980446676872</v>
      </c>
      <c r="J48" s="1">
        <f t="shared" si="33"/>
        <v>9.4178850121082999E-2</v>
      </c>
      <c r="K48" s="1">
        <f t="shared" si="34"/>
        <v>0.59588791848616762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1129</v>
      </c>
      <c r="T48">
        <v>1129</v>
      </c>
      <c r="U48">
        <v>1108.05</v>
      </c>
      <c r="V48">
        <v>1116.4000000000001</v>
      </c>
      <c r="W48">
        <v>6.3000000000001819</v>
      </c>
      <c r="X48">
        <v>0.56751643996038037</v>
      </c>
      <c r="Y48" s="1">
        <f t="shared" si="42"/>
        <v>-1.1160318866253243</v>
      </c>
      <c r="Z48" s="1">
        <f t="shared" si="43"/>
        <v>1.1160318866253243</v>
      </c>
      <c r="AA48" s="1">
        <f t="shared" si="44"/>
        <v>0</v>
      </c>
      <c r="AB48" s="1">
        <f t="shared" si="45"/>
        <v>0.74793980652097236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1095</v>
      </c>
      <c r="AJ48">
        <v>1126.45</v>
      </c>
      <c r="AK48">
        <v>1083.6500000000001</v>
      </c>
      <c r="AL48">
        <v>1110.0999999999999</v>
      </c>
      <c r="AM48">
        <v>15.799999999999949</v>
      </c>
      <c r="AN48">
        <v>1.443845380608604</v>
      </c>
      <c r="AO48" s="1">
        <f t="shared" si="52"/>
        <v>1.3789954337899459</v>
      </c>
      <c r="AP48" s="1">
        <f t="shared" si="53"/>
        <v>1.3789954337899459</v>
      </c>
      <c r="AQ48" s="1">
        <f t="shared" si="54"/>
        <v>1.472840284659052</v>
      </c>
      <c r="AR48" s="1">
        <f t="shared" si="55"/>
        <v>1.0365296803652886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YES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2480.4</v>
      </c>
      <c r="C49">
        <v>2510</v>
      </c>
      <c r="D49">
        <v>2426.25</v>
      </c>
      <c r="E49">
        <v>2437.75</v>
      </c>
      <c r="F49">
        <v>-33.400000000000091</v>
      </c>
      <c r="G49">
        <v>-1.351597434392898</v>
      </c>
      <c r="H49" s="1">
        <f t="shared" si="31"/>
        <v>-1.7194807289146949</v>
      </c>
      <c r="I49" s="1">
        <f t="shared" si="32"/>
        <v>1.7194807289146949</v>
      </c>
      <c r="J49" s="1">
        <f t="shared" si="33"/>
        <v>1.1933559103370386</v>
      </c>
      <c r="K49" s="1">
        <f t="shared" si="34"/>
        <v>0.47174648753973952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2512.65</v>
      </c>
      <c r="T49">
        <v>2521.15</v>
      </c>
      <c r="U49">
        <v>2450</v>
      </c>
      <c r="V49">
        <v>2471.15</v>
      </c>
      <c r="W49">
        <v>-28.949999999999822</v>
      </c>
      <c r="X49">
        <v>-1.157953681852719</v>
      </c>
      <c r="Y49" s="1">
        <f t="shared" si="42"/>
        <v>-1.6516426879987265</v>
      </c>
      <c r="Z49" s="1">
        <f t="shared" si="43"/>
        <v>1.6516426879987265</v>
      </c>
      <c r="AA49" s="1">
        <f t="shared" si="44"/>
        <v>0.33828826139732954</v>
      </c>
      <c r="AB49" s="1">
        <f t="shared" si="45"/>
        <v>0.85587681848532415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2474.8000000000002</v>
      </c>
      <c r="AJ49">
        <v>2529</v>
      </c>
      <c r="AK49">
        <v>2460</v>
      </c>
      <c r="AL49">
        <v>2500.1</v>
      </c>
      <c r="AM49">
        <v>38.049999999999727</v>
      </c>
      <c r="AN49">
        <v>1.5454600840762669</v>
      </c>
      <c r="AO49" s="1">
        <f t="shared" si="52"/>
        <v>1.0223048327137436</v>
      </c>
      <c r="AP49" s="1">
        <f t="shared" si="53"/>
        <v>1.0223048327137436</v>
      </c>
      <c r="AQ49" s="1">
        <f t="shared" si="54"/>
        <v>1.1559537618495297</v>
      </c>
      <c r="AR49" s="1">
        <f t="shared" si="55"/>
        <v>0.59802812348473333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1018.85</v>
      </c>
      <c r="C50">
        <v>1025</v>
      </c>
      <c r="D50">
        <v>1000.4</v>
      </c>
      <c r="E50">
        <v>1005.8</v>
      </c>
      <c r="F50">
        <v>-12.150000000000089</v>
      </c>
      <c r="G50">
        <v>-1.1935753229530031</v>
      </c>
      <c r="H50" s="1">
        <f t="shared" si="31"/>
        <v>-1.2808558669087764</v>
      </c>
      <c r="I50" s="1">
        <f t="shared" si="32"/>
        <v>1.2808558669087764</v>
      </c>
      <c r="J50" s="1">
        <f t="shared" si="33"/>
        <v>0.60362173038229161</v>
      </c>
      <c r="K50" s="1">
        <f t="shared" si="34"/>
        <v>0.53688606084708468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1051</v>
      </c>
      <c r="T50">
        <v>1062</v>
      </c>
      <c r="U50">
        <v>1011.1</v>
      </c>
      <c r="V50">
        <v>1017.95</v>
      </c>
      <c r="W50">
        <v>-31.14999999999986</v>
      </c>
      <c r="X50">
        <v>-2.9692117052711722</v>
      </c>
      <c r="Y50" s="1">
        <f t="shared" si="42"/>
        <v>-3.1446241674595581</v>
      </c>
      <c r="Z50" s="1">
        <f t="shared" si="43"/>
        <v>3.1446241674595581</v>
      </c>
      <c r="AA50" s="1">
        <f t="shared" si="44"/>
        <v>1.0466222645099905</v>
      </c>
      <c r="AB50" s="1">
        <f t="shared" si="45"/>
        <v>0.67292106685004394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1047</v>
      </c>
      <c r="AJ50">
        <v>1061.2</v>
      </c>
      <c r="AK50">
        <v>1021.8</v>
      </c>
      <c r="AL50">
        <v>1049.0999999999999</v>
      </c>
      <c r="AM50">
        <v>-1.700000000000045</v>
      </c>
      <c r="AN50">
        <v>-0.16178149980967321</v>
      </c>
      <c r="AO50" s="1">
        <f t="shared" si="52"/>
        <v>0.2005730659025701</v>
      </c>
      <c r="AP50" s="1">
        <f t="shared" si="53"/>
        <v>0.2005730659025701</v>
      </c>
      <c r="AQ50" s="1">
        <f t="shared" si="54"/>
        <v>1.1533695548565568</v>
      </c>
      <c r="AR50" s="1">
        <f t="shared" si="55"/>
        <v>2.4068767908309496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589</v>
      </c>
      <c r="C51">
        <v>594.85</v>
      </c>
      <c r="D51">
        <v>581.04999999999995</v>
      </c>
      <c r="E51">
        <v>584.04999999999995</v>
      </c>
      <c r="F51">
        <v>-7.4000000000000909</v>
      </c>
      <c r="G51">
        <v>-1.25116239749769</v>
      </c>
      <c r="H51" s="1">
        <f t="shared" si="31"/>
        <v>-0.8404074702886325</v>
      </c>
      <c r="I51" s="1">
        <f t="shared" si="32"/>
        <v>0.8404074702886325</v>
      </c>
      <c r="J51" s="1">
        <f t="shared" si="33"/>
        <v>0.99320882852292403</v>
      </c>
      <c r="K51" s="1">
        <f t="shared" si="34"/>
        <v>0.51365465285506373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608.5</v>
      </c>
      <c r="T51">
        <v>610.85</v>
      </c>
      <c r="U51">
        <v>589</v>
      </c>
      <c r="V51">
        <v>591.45000000000005</v>
      </c>
      <c r="W51">
        <v>-9.6499999999999773</v>
      </c>
      <c r="X51">
        <v>-1.605390118116782</v>
      </c>
      <c r="Y51" s="1">
        <f t="shared" si="42"/>
        <v>-2.8019720624486366</v>
      </c>
      <c r="Z51" s="1">
        <f t="shared" si="43"/>
        <v>2.8019720624486366</v>
      </c>
      <c r="AA51" s="1">
        <f t="shared" si="44"/>
        <v>0.3861955628594943</v>
      </c>
      <c r="AB51" s="1">
        <f t="shared" si="45"/>
        <v>0.41423619917153531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601</v>
      </c>
      <c r="AJ51">
        <v>612.95000000000005</v>
      </c>
      <c r="AK51">
        <v>597</v>
      </c>
      <c r="AL51">
        <v>601.1</v>
      </c>
      <c r="AM51">
        <v>-6.8999999999999773</v>
      </c>
      <c r="AN51">
        <v>-1.1348684210526281</v>
      </c>
      <c r="AO51" s="1">
        <f t="shared" si="52"/>
        <v>1.6638935108156862E-2</v>
      </c>
      <c r="AP51" s="1">
        <f t="shared" si="53"/>
        <v>1.6638935108156862E-2</v>
      </c>
      <c r="AQ51" s="1">
        <f t="shared" si="54"/>
        <v>1.9713857927133625</v>
      </c>
      <c r="AR51" s="1">
        <f t="shared" si="55"/>
        <v>0.66555740432612309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2020-06-28T21:32:11Z</dcterms:created>
  <dcterms:modified xsi:type="dcterms:W3CDTF">2020-06-29T15:15:10Z</dcterms:modified>
</cp:coreProperties>
</file>