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\python\"/>
    </mc:Choice>
  </mc:AlternateContent>
  <bookViews>
    <workbookView xWindow="0" yWindow="0" windowWidth="15345" windowHeight="4665"/>
  </bookViews>
  <sheets>
    <sheet name="Sheet1" sheetId="1" r:id="rId1"/>
  </sheets>
  <definedNames>
    <definedName name="_xlnm._FilterDatabase" localSheetId="0" hidden="1">Sheet1!$A$1:$AX$102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" i="1" l="1"/>
  <c r="AW2" i="1"/>
  <c r="Y102" i="1"/>
  <c r="AB102" i="1" s="1"/>
  <c r="AA101" i="1"/>
  <c r="Y101" i="1"/>
  <c r="AB101" i="1" s="1"/>
  <c r="Y100" i="1"/>
  <c r="AB100" i="1" s="1"/>
  <c r="Y99" i="1"/>
  <c r="AB99" i="1" s="1"/>
  <c r="Y98" i="1"/>
  <c r="AB98" i="1" s="1"/>
  <c r="Y97" i="1"/>
  <c r="AB97" i="1" s="1"/>
  <c r="Y96" i="1"/>
  <c r="AB96" i="1" s="1"/>
  <c r="Y95" i="1"/>
  <c r="AB95" i="1" s="1"/>
  <c r="Y94" i="1"/>
  <c r="AB94" i="1" s="1"/>
  <c r="Y93" i="1"/>
  <c r="AB93" i="1" s="1"/>
  <c r="AA92" i="1"/>
  <c r="Y92" i="1"/>
  <c r="AB92" i="1" s="1"/>
  <c r="Y91" i="1"/>
  <c r="AB91" i="1" s="1"/>
  <c r="Y90" i="1"/>
  <c r="AB90" i="1" s="1"/>
  <c r="Y89" i="1"/>
  <c r="AB89" i="1" s="1"/>
  <c r="AA88" i="1"/>
  <c r="Z88" i="1"/>
  <c r="Y88" i="1"/>
  <c r="AB88" i="1" s="1"/>
  <c r="Y87" i="1"/>
  <c r="AB87" i="1" s="1"/>
  <c r="Y86" i="1"/>
  <c r="AB86" i="1" s="1"/>
  <c r="AA85" i="1"/>
  <c r="Y85" i="1"/>
  <c r="AB85" i="1" s="1"/>
  <c r="Y84" i="1"/>
  <c r="AB84" i="1" s="1"/>
  <c r="Y83" i="1"/>
  <c r="AB83" i="1" s="1"/>
  <c r="Y82" i="1"/>
  <c r="AB82" i="1" s="1"/>
  <c r="Y81" i="1"/>
  <c r="AB81" i="1" s="1"/>
  <c r="Y80" i="1"/>
  <c r="AB80" i="1" s="1"/>
  <c r="Y79" i="1"/>
  <c r="AB79" i="1" s="1"/>
  <c r="Y78" i="1"/>
  <c r="AB78" i="1" s="1"/>
  <c r="Y77" i="1"/>
  <c r="AB77" i="1" s="1"/>
  <c r="AA76" i="1"/>
  <c r="Y76" i="1"/>
  <c r="AB76" i="1" s="1"/>
  <c r="Y75" i="1"/>
  <c r="AB75" i="1" s="1"/>
  <c r="Y74" i="1"/>
  <c r="AB74" i="1" s="1"/>
  <c r="Y73" i="1"/>
  <c r="AB73" i="1" s="1"/>
  <c r="AA72" i="1"/>
  <c r="Z72" i="1"/>
  <c r="Y72" i="1"/>
  <c r="AB72" i="1" s="1"/>
  <c r="Y71" i="1"/>
  <c r="AB71" i="1" s="1"/>
  <c r="Y70" i="1"/>
  <c r="AB70" i="1" s="1"/>
  <c r="AA69" i="1"/>
  <c r="Y69" i="1"/>
  <c r="AB69" i="1" s="1"/>
  <c r="Y68" i="1"/>
  <c r="AB68" i="1" s="1"/>
  <c r="Y67" i="1"/>
  <c r="AB67" i="1" s="1"/>
  <c r="Y66" i="1"/>
  <c r="AB66" i="1" s="1"/>
  <c r="Y65" i="1"/>
  <c r="AB65" i="1" s="1"/>
  <c r="Y64" i="1"/>
  <c r="AB64" i="1" s="1"/>
  <c r="Y63" i="1"/>
  <c r="AB63" i="1" s="1"/>
  <c r="Y62" i="1"/>
  <c r="AB62" i="1" s="1"/>
  <c r="Y61" i="1"/>
  <c r="AB61" i="1" s="1"/>
  <c r="AA60" i="1"/>
  <c r="Y60" i="1"/>
  <c r="AB60" i="1" s="1"/>
  <c r="Y59" i="1"/>
  <c r="AB59" i="1" s="1"/>
  <c r="Y58" i="1"/>
  <c r="AB58" i="1" s="1"/>
  <c r="Y57" i="1"/>
  <c r="AB57" i="1" s="1"/>
  <c r="AA56" i="1"/>
  <c r="Z56" i="1"/>
  <c r="Y56" i="1"/>
  <c r="AB56" i="1" s="1"/>
  <c r="Y55" i="1"/>
  <c r="AB55" i="1" s="1"/>
  <c r="Y54" i="1"/>
  <c r="AB54" i="1" s="1"/>
  <c r="AA53" i="1"/>
  <c r="Y53" i="1"/>
  <c r="AB53" i="1" s="1"/>
  <c r="Y52" i="1"/>
  <c r="AB52" i="1" s="1"/>
  <c r="Y51" i="1"/>
  <c r="AB51" i="1" s="1"/>
  <c r="Y50" i="1"/>
  <c r="AB50" i="1" s="1"/>
  <c r="Y49" i="1"/>
  <c r="AB49" i="1" s="1"/>
  <c r="Y48" i="1"/>
  <c r="AB48" i="1" s="1"/>
  <c r="Y47" i="1"/>
  <c r="AB47" i="1" s="1"/>
  <c r="Y46" i="1"/>
  <c r="AB46" i="1" s="1"/>
  <c r="Y45" i="1"/>
  <c r="AB45" i="1" s="1"/>
  <c r="AA44" i="1"/>
  <c r="Y44" i="1"/>
  <c r="AB44" i="1" s="1"/>
  <c r="Y43" i="1"/>
  <c r="AB43" i="1" s="1"/>
  <c r="Y42" i="1"/>
  <c r="AB42" i="1" s="1"/>
  <c r="Y41" i="1"/>
  <c r="AB41" i="1" s="1"/>
  <c r="AA40" i="1"/>
  <c r="Z40" i="1"/>
  <c r="Y40" i="1"/>
  <c r="AB40" i="1" s="1"/>
  <c r="Y39" i="1"/>
  <c r="AB39" i="1" s="1"/>
  <c r="Y38" i="1"/>
  <c r="AB38" i="1" s="1"/>
  <c r="AA37" i="1"/>
  <c r="Y37" i="1"/>
  <c r="AB37" i="1" s="1"/>
  <c r="Y36" i="1"/>
  <c r="AB36" i="1" s="1"/>
  <c r="Y35" i="1"/>
  <c r="AB35" i="1" s="1"/>
  <c r="Y34" i="1"/>
  <c r="AB34" i="1" s="1"/>
  <c r="Y33" i="1"/>
  <c r="AB33" i="1" s="1"/>
  <c r="Y32" i="1"/>
  <c r="AB32" i="1" s="1"/>
  <c r="Y31" i="1"/>
  <c r="AB31" i="1" s="1"/>
  <c r="Y30" i="1"/>
  <c r="AB30" i="1" s="1"/>
  <c r="Y29" i="1"/>
  <c r="AB29" i="1" s="1"/>
  <c r="AA28" i="1"/>
  <c r="Y28" i="1"/>
  <c r="AB28" i="1" s="1"/>
  <c r="Y27" i="1"/>
  <c r="AB27" i="1" s="1"/>
  <c r="Y26" i="1"/>
  <c r="AB26" i="1" s="1"/>
  <c r="Y25" i="1"/>
  <c r="AB25" i="1" s="1"/>
  <c r="AA24" i="1"/>
  <c r="Z24" i="1"/>
  <c r="Y24" i="1"/>
  <c r="AB24" i="1" s="1"/>
  <c r="Y23" i="1"/>
  <c r="AB23" i="1" s="1"/>
  <c r="Y22" i="1"/>
  <c r="AB22" i="1" s="1"/>
  <c r="AA21" i="1"/>
  <c r="Y21" i="1"/>
  <c r="AB21" i="1" s="1"/>
  <c r="Y20" i="1"/>
  <c r="AB20" i="1" s="1"/>
  <c r="Y19" i="1"/>
  <c r="AB19" i="1" s="1"/>
  <c r="Y18" i="1"/>
  <c r="AB18" i="1" s="1"/>
  <c r="Y17" i="1"/>
  <c r="AA17" i="1" s="1"/>
  <c r="Y16" i="1"/>
  <c r="AA16" i="1" s="1"/>
  <c r="Y15" i="1"/>
  <c r="AA15" i="1" s="1"/>
  <c r="Y14" i="1"/>
  <c r="AA14" i="1" s="1"/>
  <c r="Y13" i="1"/>
  <c r="AA13" i="1" s="1"/>
  <c r="Y12" i="1"/>
  <c r="AA12" i="1" s="1"/>
  <c r="Y11" i="1"/>
  <c r="AA11" i="1" s="1"/>
  <c r="Y10" i="1"/>
  <c r="AA10" i="1" s="1"/>
  <c r="Y9" i="1"/>
  <c r="AA9" i="1" s="1"/>
  <c r="Y8" i="1"/>
  <c r="AA8" i="1" s="1"/>
  <c r="Y7" i="1"/>
  <c r="AA7" i="1" s="1"/>
  <c r="Y2" i="1"/>
  <c r="AA2" i="1" s="1"/>
  <c r="Y6" i="1"/>
  <c r="AA6" i="1" s="1"/>
  <c r="Y5" i="1"/>
  <c r="AA5" i="1" s="1"/>
  <c r="Y4" i="1"/>
  <c r="AA4" i="1" s="1"/>
  <c r="Y3" i="1"/>
  <c r="AA3" i="1" s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P17" i="1" s="1"/>
  <c r="AO16" i="1"/>
  <c r="AP16" i="1" s="1"/>
  <c r="AO15" i="1"/>
  <c r="AP15" i="1" s="1"/>
  <c r="AO14" i="1"/>
  <c r="AP14" i="1" s="1"/>
  <c r="AO13" i="1"/>
  <c r="AP13" i="1" s="1"/>
  <c r="AO12" i="1"/>
  <c r="AP12" i="1" s="1"/>
  <c r="AO11" i="1"/>
  <c r="AP11" i="1" s="1"/>
  <c r="AO10" i="1"/>
  <c r="AO9" i="1"/>
  <c r="AO8" i="1"/>
  <c r="AO7" i="1"/>
  <c r="AO2" i="1"/>
  <c r="AO6" i="1"/>
  <c r="AO5" i="1"/>
  <c r="AO4" i="1"/>
  <c r="AO3" i="1"/>
  <c r="AQ3" i="1" s="1"/>
  <c r="H2" i="1"/>
  <c r="J2" i="1" s="1"/>
  <c r="I2" i="1"/>
  <c r="AS2" i="1" l="1"/>
  <c r="AU2" i="1"/>
  <c r="AX2" i="1"/>
  <c r="AT2" i="1"/>
  <c r="AB4" i="1"/>
  <c r="AB6" i="1"/>
  <c r="AB7" i="1"/>
  <c r="AB9" i="1"/>
  <c r="AB11" i="1"/>
  <c r="AB13" i="1"/>
  <c r="AB15" i="1"/>
  <c r="AB17" i="1"/>
  <c r="Z20" i="1"/>
  <c r="AA33" i="1"/>
  <c r="Z36" i="1"/>
  <c r="AA49" i="1"/>
  <c r="Z52" i="1"/>
  <c r="AA65" i="1"/>
  <c r="Z68" i="1"/>
  <c r="AA81" i="1"/>
  <c r="Z84" i="1"/>
  <c r="AA97" i="1"/>
  <c r="Z100" i="1"/>
  <c r="AA20" i="1"/>
  <c r="AA29" i="1"/>
  <c r="Z32" i="1"/>
  <c r="AA36" i="1"/>
  <c r="AA45" i="1"/>
  <c r="Z48" i="1"/>
  <c r="AA52" i="1"/>
  <c r="AA61" i="1"/>
  <c r="Z64" i="1"/>
  <c r="AA68" i="1"/>
  <c r="AA77" i="1"/>
  <c r="Z80" i="1"/>
  <c r="AA84" i="1"/>
  <c r="AA93" i="1"/>
  <c r="Z96" i="1"/>
  <c r="AA100" i="1"/>
  <c r="AB3" i="1"/>
  <c r="AB5" i="1"/>
  <c r="AB2" i="1"/>
  <c r="AB8" i="1"/>
  <c r="AB10" i="1"/>
  <c r="AB12" i="1"/>
  <c r="AB14" i="1"/>
  <c r="AB16" i="1"/>
  <c r="AA25" i="1"/>
  <c r="Z28" i="1"/>
  <c r="AA32" i="1"/>
  <c r="AA41" i="1"/>
  <c r="Z44" i="1"/>
  <c r="AA48" i="1"/>
  <c r="AA57" i="1"/>
  <c r="Z60" i="1"/>
  <c r="AA64" i="1"/>
  <c r="AA73" i="1"/>
  <c r="Z76" i="1"/>
  <c r="AA80" i="1"/>
  <c r="AA89" i="1"/>
  <c r="Z92" i="1"/>
  <c r="AA96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3" i="1"/>
  <c r="Z87" i="1"/>
  <c r="Z91" i="1"/>
  <c r="Z95" i="1"/>
  <c r="Z99" i="1"/>
  <c r="Z3" i="1"/>
  <c r="Z4" i="1"/>
  <c r="Z5" i="1"/>
  <c r="Z6" i="1"/>
  <c r="Z2" i="1"/>
  <c r="AD2" i="1" s="1"/>
  <c r="Z7" i="1"/>
  <c r="Z8" i="1"/>
  <c r="Z9" i="1"/>
  <c r="Z10" i="1"/>
  <c r="Z11" i="1"/>
  <c r="Z12" i="1"/>
  <c r="Z13" i="1"/>
  <c r="Z14" i="1"/>
  <c r="Z15" i="1"/>
  <c r="Z16" i="1"/>
  <c r="Z17" i="1"/>
  <c r="Z18" i="1"/>
  <c r="AA19" i="1"/>
  <c r="Z22" i="1"/>
  <c r="AA23" i="1"/>
  <c r="Z26" i="1"/>
  <c r="AA27" i="1"/>
  <c r="Z30" i="1"/>
  <c r="AA31" i="1"/>
  <c r="Z34" i="1"/>
  <c r="AA35" i="1"/>
  <c r="Z38" i="1"/>
  <c r="AA39" i="1"/>
  <c r="Z42" i="1"/>
  <c r="AA43" i="1"/>
  <c r="Z46" i="1"/>
  <c r="AA47" i="1"/>
  <c r="Z50" i="1"/>
  <c r="AA51" i="1"/>
  <c r="Z54" i="1"/>
  <c r="AA55" i="1"/>
  <c r="Z58" i="1"/>
  <c r="AA59" i="1"/>
  <c r="Z62" i="1"/>
  <c r="AA63" i="1"/>
  <c r="Z66" i="1"/>
  <c r="AA67" i="1"/>
  <c r="Z70" i="1"/>
  <c r="AA71" i="1"/>
  <c r="Z74" i="1"/>
  <c r="AA75" i="1"/>
  <c r="Z78" i="1"/>
  <c r="AA79" i="1"/>
  <c r="Z82" i="1"/>
  <c r="AA83" i="1"/>
  <c r="Z86" i="1"/>
  <c r="AA87" i="1"/>
  <c r="Z90" i="1"/>
  <c r="AA91" i="1"/>
  <c r="Z94" i="1"/>
  <c r="AA95" i="1"/>
  <c r="Z98" i="1"/>
  <c r="AA99" i="1"/>
  <c r="Z102" i="1"/>
  <c r="AA18" i="1"/>
  <c r="Z21" i="1"/>
  <c r="AA22" i="1"/>
  <c r="Z25" i="1"/>
  <c r="AA26" i="1"/>
  <c r="Z29" i="1"/>
  <c r="AA30" i="1"/>
  <c r="Z33" i="1"/>
  <c r="AA34" i="1"/>
  <c r="Z37" i="1"/>
  <c r="AA38" i="1"/>
  <c r="Z41" i="1"/>
  <c r="AA42" i="1"/>
  <c r="Z45" i="1"/>
  <c r="AA46" i="1"/>
  <c r="Z49" i="1"/>
  <c r="AA50" i="1"/>
  <c r="Z53" i="1"/>
  <c r="AA54" i="1"/>
  <c r="Z57" i="1"/>
  <c r="AA58" i="1"/>
  <c r="Z61" i="1"/>
  <c r="AA62" i="1"/>
  <c r="Z65" i="1"/>
  <c r="AA66" i="1"/>
  <c r="Z69" i="1"/>
  <c r="AA70" i="1"/>
  <c r="Z73" i="1"/>
  <c r="AA74" i="1"/>
  <c r="Z77" i="1"/>
  <c r="AA78" i="1"/>
  <c r="Z81" i="1"/>
  <c r="AA82" i="1"/>
  <c r="Z85" i="1"/>
  <c r="AA86" i="1"/>
  <c r="Z89" i="1"/>
  <c r="AA90" i="1"/>
  <c r="Z93" i="1"/>
  <c r="AA94" i="1"/>
  <c r="Z97" i="1"/>
  <c r="AA98" i="1"/>
  <c r="Z101" i="1"/>
  <c r="AA102" i="1"/>
  <c r="AP5" i="1"/>
  <c r="AR5" i="1"/>
  <c r="AQ5" i="1"/>
  <c r="AP8" i="1"/>
  <c r="AR8" i="1"/>
  <c r="AQ8" i="1"/>
  <c r="AP3" i="1"/>
  <c r="AR3" i="1"/>
  <c r="AP7" i="1"/>
  <c r="AR7" i="1"/>
  <c r="AQ7" i="1"/>
  <c r="AP4" i="1"/>
  <c r="AR4" i="1"/>
  <c r="AP6" i="1"/>
  <c r="AR6" i="1"/>
  <c r="AQ6" i="1"/>
  <c r="AP9" i="1"/>
  <c r="AR9" i="1"/>
  <c r="AQ9" i="1"/>
  <c r="AQ4" i="1"/>
  <c r="AP2" i="1"/>
  <c r="AR2" i="1"/>
  <c r="AQ2" i="1"/>
  <c r="AP10" i="1"/>
  <c r="AR10" i="1"/>
  <c r="AQ10" i="1"/>
  <c r="AQ11" i="1"/>
  <c r="AQ12" i="1"/>
  <c r="AQ13" i="1"/>
  <c r="AQ14" i="1"/>
  <c r="AQ15" i="1"/>
  <c r="AQ16" i="1"/>
  <c r="AQ17" i="1"/>
  <c r="AR19" i="1"/>
  <c r="AP19" i="1"/>
  <c r="AR21" i="1"/>
  <c r="AP21" i="1"/>
  <c r="AR23" i="1"/>
  <c r="AP23" i="1"/>
  <c r="AR25" i="1"/>
  <c r="AP25" i="1"/>
  <c r="AR27" i="1"/>
  <c r="AP27" i="1"/>
  <c r="AR29" i="1"/>
  <c r="AP29" i="1"/>
  <c r="AR31" i="1"/>
  <c r="AP31" i="1"/>
  <c r="AR33" i="1"/>
  <c r="AP33" i="1"/>
  <c r="AR35" i="1"/>
  <c r="AP35" i="1"/>
  <c r="AR37" i="1"/>
  <c r="AP37" i="1"/>
  <c r="AR39" i="1"/>
  <c r="AP39" i="1"/>
  <c r="AR41" i="1"/>
  <c r="AP41" i="1"/>
  <c r="AR43" i="1"/>
  <c r="AP43" i="1"/>
  <c r="AR45" i="1"/>
  <c r="AP45" i="1"/>
  <c r="AR47" i="1"/>
  <c r="AP47" i="1"/>
  <c r="AR49" i="1"/>
  <c r="AP49" i="1"/>
  <c r="AR51" i="1"/>
  <c r="AP51" i="1"/>
  <c r="AR53" i="1"/>
  <c r="AP53" i="1"/>
  <c r="AR55" i="1"/>
  <c r="AP55" i="1"/>
  <c r="AR57" i="1"/>
  <c r="AP57" i="1"/>
  <c r="AR59" i="1"/>
  <c r="AP59" i="1"/>
  <c r="AR61" i="1"/>
  <c r="AP61" i="1"/>
  <c r="AR63" i="1"/>
  <c r="AP63" i="1"/>
  <c r="AR65" i="1"/>
  <c r="AP65" i="1"/>
  <c r="AR67" i="1"/>
  <c r="AP67" i="1"/>
  <c r="AR69" i="1"/>
  <c r="AP69" i="1"/>
  <c r="AR71" i="1"/>
  <c r="AP71" i="1"/>
  <c r="AR73" i="1"/>
  <c r="AP73" i="1"/>
  <c r="AR75" i="1"/>
  <c r="AP75" i="1"/>
  <c r="AR77" i="1"/>
  <c r="AP77" i="1"/>
  <c r="AR79" i="1"/>
  <c r="AP79" i="1"/>
  <c r="AR81" i="1"/>
  <c r="AP81" i="1"/>
  <c r="AR83" i="1"/>
  <c r="AP83" i="1"/>
  <c r="AR85" i="1"/>
  <c r="AP85" i="1"/>
  <c r="AR87" i="1"/>
  <c r="AP87" i="1"/>
  <c r="AR89" i="1"/>
  <c r="AP89" i="1"/>
  <c r="AR91" i="1"/>
  <c r="AP91" i="1"/>
  <c r="AR93" i="1"/>
  <c r="AP93" i="1"/>
  <c r="AR95" i="1"/>
  <c r="AP95" i="1"/>
  <c r="AR97" i="1"/>
  <c r="AP97" i="1"/>
  <c r="AR99" i="1"/>
  <c r="AP99" i="1"/>
  <c r="AR101" i="1"/>
  <c r="AP101" i="1"/>
  <c r="AR11" i="1"/>
  <c r="AR12" i="1"/>
  <c r="AR13" i="1"/>
  <c r="AR14" i="1"/>
  <c r="AR15" i="1"/>
  <c r="AR16" i="1"/>
  <c r="AR17" i="1"/>
  <c r="AQ19" i="1"/>
  <c r="AQ21" i="1"/>
  <c r="AQ23" i="1"/>
  <c r="AQ25" i="1"/>
  <c r="AQ27" i="1"/>
  <c r="AQ29" i="1"/>
  <c r="AQ31" i="1"/>
  <c r="AQ33" i="1"/>
  <c r="AQ35" i="1"/>
  <c r="AQ37" i="1"/>
  <c r="AQ39" i="1"/>
  <c r="AQ41" i="1"/>
  <c r="AQ43" i="1"/>
  <c r="AQ45" i="1"/>
  <c r="AQ47" i="1"/>
  <c r="AQ49" i="1"/>
  <c r="AQ51" i="1"/>
  <c r="AQ53" i="1"/>
  <c r="AQ55" i="1"/>
  <c r="AQ57" i="1"/>
  <c r="AQ59" i="1"/>
  <c r="AQ61" i="1"/>
  <c r="AQ63" i="1"/>
  <c r="AQ65" i="1"/>
  <c r="AQ67" i="1"/>
  <c r="AQ69" i="1"/>
  <c r="AQ71" i="1"/>
  <c r="AQ73" i="1"/>
  <c r="AQ75" i="1"/>
  <c r="AQ77" i="1"/>
  <c r="AQ79" i="1"/>
  <c r="AQ81" i="1"/>
  <c r="AQ83" i="1"/>
  <c r="AQ85" i="1"/>
  <c r="AQ87" i="1"/>
  <c r="AQ89" i="1"/>
  <c r="AQ91" i="1"/>
  <c r="AQ93" i="1"/>
  <c r="AQ95" i="1"/>
  <c r="AQ97" i="1"/>
  <c r="AQ99" i="1"/>
  <c r="AQ101" i="1"/>
  <c r="AR18" i="1"/>
  <c r="AP18" i="1"/>
  <c r="AR20" i="1"/>
  <c r="AP20" i="1"/>
  <c r="AR22" i="1"/>
  <c r="AP22" i="1"/>
  <c r="AR24" i="1"/>
  <c r="AP24" i="1"/>
  <c r="AR26" i="1"/>
  <c r="AP26" i="1"/>
  <c r="AR28" i="1"/>
  <c r="AP28" i="1"/>
  <c r="AR30" i="1"/>
  <c r="AP30" i="1"/>
  <c r="AR32" i="1"/>
  <c r="AP32" i="1"/>
  <c r="AR34" i="1"/>
  <c r="AP34" i="1"/>
  <c r="AR36" i="1"/>
  <c r="AP36" i="1"/>
  <c r="AR38" i="1"/>
  <c r="AP38" i="1"/>
  <c r="AR40" i="1"/>
  <c r="AP40" i="1"/>
  <c r="AR42" i="1"/>
  <c r="AP42" i="1"/>
  <c r="AR44" i="1"/>
  <c r="AP44" i="1"/>
  <c r="AR46" i="1"/>
  <c r="AP46" i="1"/>
  <c r="AR48" i="1"/>
  <c r="AP48" i="1"/>
  <c r="AR50" i="1"/>
  <c r="AP50" i="1"/>
  <c r="AR52" i="1"/>
  <c r="AP52" i="1"/>
  <c r="AR54" i="1"/>
  <c r="AP54" i="1"/>
  <c r="AR56" i="1"/>
  <c r="AP56" i="1"/>
  <c r="AR58" i="1"/>
  <c r="AP58" i="1"/>
  <c r="AR60" i="1"/>
  <c r="AP60" i="1"/>
  <c r="AR62" i="1"/>
  <c r="AP62" i="1"/>
  <c r="AR64" i="1"/>
  <c r="AP64" i="1"/>
  <c r="AR66" i="1"/>
  <c r="AP66" i="1"/>
  <c r="AR68" i="1"/>
  <c r="AP68" i="1"/>
  <c r="AR70" i="1"/>
  <c r="AP70" i="1"/>
  <c r="AR72" i="1"/>
  <c r="AP72" i="1"/>
  <c r="AR74" i="1"/>
  <c r="AP74" i="1"/>
  <c r="AR76" i="1"/>
  <c r="AP76" i="1"/>
  <c r="AR78" i="1"/>
  <c r="AP78" i="1"/>
  <c r="AR80" i="1"/>
  <c r="AP80" i="1"/>
  <c r="AR82" i="1"/>
  <c r="AP82" i="1"/>
  <c r="AR84" i="1"/>
  <c r="AP84" i="1"/>
  <c r="AR86" i="1"/>
  <c r="AP86" i="1"/>
  <c r="AR88" i="1"/>
  <c r="AP88" i="1"/>
  <c r="AR90" i="1"/>
  <c r="AP90" i="1"/>
  <c r="AR92" i="1"/>
  <c r="AP92" i="1"/>
  <c r="AR94" i="1"/>
  <c r="AP94" i="1"/>
  <c r="AR96" i="1"/>
  <c r="AP96" i="1"/>
  <c r="AR98" i="1"/>
  <c r="AP98" i="1"/>
  <c r="AR100" i="1"/>
  <c r="AP100" i="1"/>
  <c r="AR102" i="1"/>
  <c r="AP102" i="1"/>
  <c r="AQ18" i="1"/>
  <c r="AQ20" i="1"/>
  <c r="AQ22" i="1"/>
  <c r="AQ24" i="1"/>
  <c r="AQ26" i="1"/>
  <c r="AQ28" i="1"/>
  <c r="AQ30" i="1"/>
  <c r="AQ32" i="1"/>
  <c r="AQ34" i="1"/>
  <c r="AQ36" i="1"/>
  <c r="AQ38" i="1"/>
  <c r="AQ40" i="1"/>
  <c r="AQ42" i="1"/>
  <c r="AQ44" i="1"/>
  <c r="AQ46" i="1"/>
  <c r="AQ48" i="1"/>
  <c r="AQ50" i="1"/>
  <c r="AQ52" i="1"/>
  <c r="AQ54" i="1"/>
  <c r="AQ56" i="1"/>
  <c r="AQ58" i="1"/>
  <c r="AQ60" i="1"/>
  <c r="AQ62" i="1"/>
  <c r="AQ64" i="1"/>
  <c r="AQ66" i="1"/>
  <c r="AQ68" i="1"/>
  <c r="AQ70" i="1"/>
  <c r="AQ72" i="1"/>
  <c r="AQ74" i="1"/>
  <c r="AQ76" i="1"/>
  <c r="AQ78" i="1"/>
  <c r="AQ80" i="1"/>
  <c r="AQ82" i="1"/>
  <c r="AQ84" i="1"/>
  <c r="AQ86" i="1"/>
  <c r="AQ88" i="1"/>
  <c r="AQ90" i="1"/>
  <c r="AQ92" i="1"/>
  <c r="AQ94" i="1"/>
  <c r="AQ96" i="1"/>
  <c r="AQ98" i="1"/>
  <c r="AQ100" i="1"/>
  <c r="AQ102" i="1"/>
  <c r="K2" i="1"/>
  <c r="O2" i="1" s="1"/>
  <c r="H3" i="1"/>
  <c r="J3" i="1" s="1"/>
  <c r="K3" i="1" l="1"/>
  <c r="N2" i="1"/>
  <c r="AG2" i="1"/>
  <c r="Q2" i="1"/>
  <c r="AH2" i="1"/>
  <c r="AE2" i="1"/>
  <c r="AC2" i="1"/>
  <c r="AF2" i="1"/>
  <c r="L2" i="1"/>
  <c r="M2" i="1"/>
  <c r="P2" i="1"/>
  <c r="R10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K100" i="1" l="1"/>
  <c r="AV100" i="1"/>
  <c r="AU100" i="1"/>
  <c r="K96" i="1"/>
  <c r="AU96" i="1"/>
  <c r="AV96" i="1"/>
  <c r="K92" i="1"/>
  <c r="AV92" i="1"/>
  <c r="AU92" i="1"/>
  <c r="K88" i="1"/>
  <c r="AV88" i="1"/>
  <c r="AU88" i="1"/>
  <c r="K84" i="1"/>
  <c r="AV84" i="1"/>
  <c r="AU84" i="1"/>
  <c r="K80" i="1"/>
  <c r="AV80" i="1"/>
  <c r="AU80" i="1"/>
  <c r="K76" i="1"/>
  <c r="AV76" i="1"/>
  <c r="AU76" i="1"/>
  <c r="K72" i="1"/>
  <c r="AV72" i="1"/>
  <c r="AU72" i="1"/>
  <c r="K68" i="1"/>
  <c r="AV68" i="1"/>
  <c r="AU68" i="1"/>
  <c r="K64" i="1"/>
  <c r="AV64" i="1"/>
  <c r="AU64" i="1"/>
  <c r="K60" i="1"/>
  <c r="AV60" i="1"/>
  <c r="AU60" i="1"/>
  <c r="K56" i="1"/>
  <c r="AV56" i="1"/>
  <c r="AU56" i="1"/>
  <c r="K52" i="1"/>
  <c r="AV52" i="1"/>
  <c r="AU52" i="1"/>
  <c r="K48" i="1"/>
  <c r="AV48" i="1"/>
  <c r="AU48" i="1"/>
  <c r="K44" i="1"/>
  <c r="AV44" i="1"/>
  <c r="AU44" i="1"/>
  <c r="K40" i="1"/>
  <c r="AV40" i="1"/>
  <c r="AU40" i="1"/>
  <c r="K36" i="1"/>
  <c r="AV36" i="1"/>
  <c r="AU36" i="1"/>
  <c r="K32" i="1"/>
  <c r="AU32" i="1"/>
  <c r="AV32" i="1"/>
  <c r="K28" i="1"/>
  <c r="AU28" i="1"/>
  <c r="AV28" i="1"/>
  <c r="K24" i="1"/>
  <c r="AV24" i="1"/>
  <c r="AU24" i="1"/>
  <c r="K20" i="1"/>
  <c r="AV20" i="1"/>
  <c r="AU20" i="1"/>
  <c r="K16" i="1"/>
  <c r="AU16" i="1"/>
  <c r="AV16" i="1"/>
  <c r="K12" i="1"/>
  <c r="AU12" i="1"/>
  <c r="AV12" i="1"/>
  <c r="K8" i="1"/>
  <c r="AV8" i="1"/>
  <c r="AU8" i="1"/>
  <c r="K5" i="1"/>
  <c r="AV5" i="1"/>
  <c r="AU5" i="1"/>
  <c r="K99" i="1"/>
  <c r="AU99" i="1"/>
  <c r="AV99" i="1"/>
  <c r="K95" i="1"/>
  <c r="AU95" i="1"/>
  <c r="AV95" i="1"/>
  <c r="J91" i="1"/>
  <c r="AU91" i="1"/>
  <c r="AV91" i="1"/>
  <c r="J87" i="1"/>
  <c r="AU87" i="1"/>
  <c r="AV87" i="1"/>
  <c r="J83" i="1"/>
  <c r="AU83" i="1"/>
  <c r="AV83" i="1"/>
  <c r="K79" i="1"/>
  <c r="AU79" i="1"/>
  <c r="AV79" i="1"/>
  <c r="J75" i="1"/>
  <c r="AU75" i="1"/>
  <c r="AV75" i="1"/>
  <c r="J71" i="1"/>
  <c r="AU71" i="1"/>
  <c r="AV71" i="1"/>
  <c r="K67" i="1"/>
  <c r="AU67" i="1"/>
  <c r="AV67" i="1"/>
  <c r="K63" i="1"/>
  <c r="AU63" i="1"/>
  <c r="AV63" i="1"/>
  <c r="J59" i="1"/>
  <c r="AU59" i="1"/>
  <c r="AV59" i="1"/>
  <c r="J55" i="1"/>
  <c r="AU55" i="1"/>
  <c r="AV55" i="1"/>
  <c r="J51" i="1"/>
  <c r="AU51" i="1"/>
  <c r="AV51" i="1"/>
  <c r="K47" i="1"/>
  <c r="AU47" i="1"/>
  <c r="AV47" i="1"/>
  <c r="J43" i="1"/>
  <c r="AU43" i="1"/>
  <c r="AV43" i="1"/>
  <c r="J39" i="1"/>
  <c r="AU39" i="1"/>
  <c r="AV39" i="1"/>
  <c r="K35" i="1"/>
  <c r="AU35" i="1"/>
  <c r="AV35" i="1"/>
  <c r="K31" i="1"/>
  <c r="AU31" i="1"/>
  <c r="AV31" i="1"/>
  <c r="J27" i="1"/>
  <c r="AV27" i="1"/>
  <c r="AU27" i="1"/>
  <c r="J23" i="1"/>
  <c r="AV23" i="1"/>
  <c r="AU23" i="1"/>
  <c r="J19" i="1"/>
  <c r="AU19" i="1"/>
  <c r="AV19" i="1"/>
  <c r="K15" i="1"/>
  <c r="AU15" i="1"/>
  <c r="AV15" i="1"/>
  <c r="J11" i="1"/>
  <c r="AV11" i="1"/>
  <c r="AU11" i="1"/>
  <c r="J7" i="1"/>
  <c r="AV7" i="1"/>
  <c r="AU7" i="1"/>
  <c r="K4" i="1"/>
  <c r="AU4" i="1"/>
  <c r="AV4" i="1"/>
  <c r="J102" i="1"/>
  <c r="AV102" i="1"/>
  <c r="AU102" i="1"/>
  <c r="K98" i="1"/>
  <c r="AV98" i="1"/>
  <c r="AU98" i="1"/>
  <c r="AV94" i="1"/>
  <c r="AU94" i="1"/>
  <c r="K90" i="1"/>
  <c r="AU90" i="1"/>
  <c r="AV90" i="1"/>
  <c r="J86" i="1"/>
  <c r="AU86" i="1"/>
  <c r="AV86" i="1"/>
  <c r="J82" i="1"/>
  <c r="AV82" i="1"/>
  <c r="AU82" i="1"/>
  <c r="K78" i="1"/>
  <c r="AV78" i="1"/>
  <c r="AU78" i="1"/>
  <c r="AV74" i="1"/>
  <c r="AU74" i="1"/>
  <c r="AV70" i="1"/>
  <c r="AU70" i="1"/>
  <c r="K66" i="1"/>
  <c r="AV66" i="1"/>
  <c r="AU66" i="1"/>
  <c r="K62" i="1"/>
  <c r="AV62" i="1"/>
  <c r="AU62" i="1"/>
  <c r="K58" i="1"/>
  <c r="AU58" i="1"/>
  <c r="AV58" i="1"/>
  <c r="J54" i="1"/>
  <c r="AU54" i="1"/>
  <c r="AV54" i="1"/>
  <c r="K50" i="1"/>
  <c r="AV50" i="1"/>
  <c r="AU50" i="1"/>
  <c r="K46" i="1"/>
  <c r="AV46" i="1"/>
  <c r="AU46" i="1"/>
  <c r="AV42" i="1"/>
  <c r="AU42" i="1"/>
  <c r="J38" i="1"/>
  <c r="AV38" i="1"/>
  <c r="AU38" i="1"/>
  <c r="K34" i="1"/>
  <c r="AU34" i="1"/>
  <c r="AV34" i="1"/>
  <c r="K30" i="1"/>
  <c r="AU30" i="1"/>
  <c r="AV30" i="1"/>
  <c r="K26" i="1"/>
  <c r="AV26" i="1"/>
  <c r="AU26" i="1"/>
  <c r="J22" i="1"/>
  <c r="AV22" i="1"/>
  <c r="AU22" i="1"/>
  <c r="K18" i="1"/>
  <c r="AU18" i="1"/>
  <c r="AV18" i="1"/>
  <c r="K14" i="1"/>
  <c r="AU14" i="1"/>
  <c r="AV14" i="1"/>
  <c r="AV10" i="1"/>
  <c r="AU10" i="1"/>
  <c r="K101" i="1"/>
  <c r="AV101" i="1"/>
  <c r="AU101" i="1"/>
  <c r="AV97" i="1"/>
  <c r="AU97" i="1"/>
  <c r="AU93" i="1"/>
  <c r="AV93" i="1"/>
  <c r="J89" i="1"/>
  <c r="AV89" i="1"/>
  <c r="AU89" i="1"/>
  <c r="K85" i="1"/>
  <c r="AV85" i="1"/>
  <c r="AU85" i="1"/>
  <c r="AV81" i="1"/>
  <c r="AU81" i="1"/>
  <c r="AV77" i="1"/>
  <c r="AU77" i="1"/>
  <c r="J73" i="1"/>
  <c r="AV73" i="1"/>
  <c r="AU73" i="1"/>
  <c r="K69" i="1"/>
  <c r="AV69" i="1"/>
  <c r="AU69" i="1"/>
  <c r="AV65" i="1"/>
  <c r="AU65" i="1"/>
  <c r="AU61" i="1"/>
  <c r="AV61" i="1"/>
  <c r="J57" i="1"/>
  <c r="AV57" i="1"/>
  <c r="AU57" i="1"/>
  <c r="K53" i="1"/>
  <c r="AV53" i="1"/>
  <c r="AU53" i="1"/>
  <c r="AV49" i="1"/>
  <c r="AU49" i="1"/>
  <c r="AU45" i="1"/>
  <c r="AV45" i="1"/>
  <c r="J41" i="1"/>
  <c r="AV41" i="1"/>
  <c r="AU41" i="1"/>
  <c r="AU37" i="1"/>
  <c r="AV37" i="1"/>
  <c r="AU33" i="1"/>
  <c r="AV33" i="1"/>
  <c r="AV29" i="1"/>
  <c r="AU29" i="1"/>
  <c r="AV25" i="1"/>
  <c r="AU25" i="1"/>
  <c r="K21" i="1"/>
  <c r="AU21" i="1"/>
  <c r="AV21" i="1"/>
  <c r="AU17" i="1"/>
  <c r="AV17" i="1"/>
  <c r="AV13" i="1"/>
  <c r="AU13" i="1"/>
  <c r="J9" i="1"/>
  <c r="AV9" i="1"/>
  <c r="AU9" i="1"/>
  <c r="K6" i="1"/>
  <c r="AU6" i="1"/>
  <c r="AV6" i="1"/>
  <c r="J47" i="1"/>
  <c r="K39" i="1"/>
  <c r="J101" i="1"/>
  <c r="K82" i="1"/>
  <c r="J53" i="1"/>
  <c r="K73" i="1"/>
  <c r="J4" i="1"/>
  <c r="K9" i="1"/>
  <c r="K94" i="1"/>
  <c r="J94" i="1"/>
  <c r="J70" i="1"/>
  <c r="K70" i="1"/>
  <c r="K37" i="1"/>
  <c r="J37" i="1"/>
  <c r="J25" i="1"/>
  <c r="K25" i="1"/>
  <c r="J98" i="1"/>
  <c r="J21" i="1"/>
  <c r="J66" i="1"/>
  <c r="K38" i="1"/>
  <c r="J67" i="1"/>
  <c r="K83" i="1"/>
  <c r="K19" i="1"/>
  <c r="J15" i="1"/>
  <c r="J35" i="1"/>
  <c r="J14" i="1"/>
  <c r="K54" i="1"/>
  <c r="K7" i="1"/>
  <c r="J99" i="1"/>
  <c r="J79" i="1"/>
  <c r="J50" i="1"/>
  <c r="J26" i="1"/>
  <c r="J6" i="1"/>
  <c r="K89" i="1"/>
  <c r="K71" i="1"/>
  <c r="K51" i="1"/>
  <c r="K22" i="1"/>
  <c r="K74" i="1"/>
  <c r="J74" i="1"/>
  <c r="K42" i="1"/>
  <c r="J42" i="1"/>
  <c r="K10" i="1"/>
  <c r="J10" i="1"/>
  <c r="J90" i="1"/>
  <c r="J78" i="1"/>
  <c r="J62" i="1"/>
  <c r="J34" i="1"/>
  <c r="J18" i="1"/>
  <c r="J85" i="1"/>
  <c r="J69" i="1"/>
  <c r="J58" i="1"/>
  <c r="J46" i="1"/>
  <c r="J30" i="1"/>
  <c r="K102" i="1"/>
  <c r="K86" i="1"/>
  <c r="K57" i="1"/>
  <c r="K41" i="1"/>
  <c r="J95" i="1"/>
  <c r="J63" i="1"/>
  <c r="J31" i="1"/>
  <c r="K87" i="1"/>
  <c r="K55" i="1"/>
  <c r="K23" i="1"/>
  <c r="J97" i="1"/>
  <c r="K97" i="1"/>
  <c r="J93" i="1"/>
  <c r="K93" i="1"/>
  <c r="J81" i="1"/>
  <c r="K81" i="1"/>
  <c r="J77" i="1"/>
  <c r="K77" i="1"/>
  <c r="J65" i="1"/>
  <c r="K65" i="1"/>
  <c r="J61" i="1"/>
  <c r="K61" i="1"/>
  <c r="J49" i="1"/>
  <c r="K49" i="1"/>
  <c r="J45" i="1"/>
  <c r="K45" i="1"/>
  <c r="J33" i="1"/>
  <c r="K33" i="1"/>
  <c r="J29" i="1"/>
  <c r="K29" i="1"/>
  <c r="J17" i="1"/>
  <c r="K17" i="1"/>
  <c r="J13" i="1"/>
  <c r="K13" i="1"/>
  <c r="K91" i="1"/>
  <c r="K75" i="1"/>
  <c r="K59" i="1"/>
  <c r="K43" i="1"/>
  <c r="K27" i="1"/>
  <c r="K11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5" i="1"/>
  <c r="I24" i="1" l="1"/>
  <c r="O24" i="1" s="1"/>
  <c r="I25" i="1"/>
  <c r="I35" i="1"/>
  <c r="I37" i="1"/>
  <c r="O37" i="1" s="1"/>
  <c r="I44" i="1"/>
  <c r="I47" i="1"/>
  <c r="I51" i="1"/>
  <c r="I60" i="1"/>
  <c r="O60" i="1" s="1"/>
  <c r="I63" i="1"/>
  <c r="O63" i="1" s="1"/>
  <c r="I67" i="1"/>
  <c r="L67" i="1" s="1"/>
  <c r="I76" i="1"/>
  <c r="I79" i="1"/>
  <c r="O79" i="1" s="1"/>
  <c r="I83" i="1"/>
  <c r="I92" i="1"/>
  <c r="O92" i="1" s="1"/>
  <c r="I95" i="1"/>
  <c r="I99" i="1"/>
  <c r="O99" i="1" s="1"/>
  <c r="N95" i="1" l="1"/>
  <c r="P95" i="1"/>
  <c r="M76" i="1"/>
  <c r="P76" i="1"/>
  <c r="M51" i="1"/>
  <c r="P51" i="1"/>
  <c r="M35" i="1"/>
  <c r="P35" i="1"/>
  <c r="O51" i="1"/>
  <c r="O95" i="1"/>
  <c r="N92" i="1"/>
  <c r="P92" i="1"/>
  <c r="N67" i="1"/>
  <c r="P67" i="1"/>
  <c r="L47" i="1"/>
  <c r="P47" i="1"/>
  <c r="N25" i="1"/>
  <c r="P25" i="1"/>
  <c r="O76" i="1"/>
  <c r="O25" i="1"/>
  <c r="N83" i="1"/>
  <c r="P83" i="1"/>
  <c r="L63" i="1"/>
  <c r="P63" i="1"/>
  <c r="M44" i="1"/>
  <c r="P44" i="1"/>
  <c r="N24" i="1"/>
  <c r="P24" i="1"/>
  <c r="O67" i="1"/>
  <c r="L99" i="1"/>
  <c r="P99" i="1"/>
  <c r="L79" i="1"/>
  <c r="P79" i="1"/>
  <c r="M60" i="1"/>
  <c r="P60" i="1"/>
  <c r="M37" i="1"/>
  <c r="P37" i="1"/>
  <c r="L92" i="1"/>
  <c r="O47" i="1"/>
  <c r="O35" i="1"/>
  <c r="O44" i="1"/>
  <c r="O83" i="1"/>
  <c r="M24" i="1"/>
  <c r="L44" i="1"/>
  <c r="M83" i="1"/>
  <c r="L25" i="1"/>
  <c r="N44" i="1"/>
  <c r="M95" i="1"/>
  <c r="M67" i="1"/>
  <c r="L51" i="1"/>
  <c r="M63" i="1"/>
  <c r="N63" i="1"/>
  <c r="M92" i="1"/>
  <c r="L35" i="1"/>
  <c r="L37" i="1"/>
  <c r="N99" i="1"/>
  <c r="N60" i="1"/>
  <c r="L60" i="1"/>
  <c r="N37" i="1"/>
  <c r="L95" i="1"/>
  <c r="N79" i="1"/>
  <c r="M99" i="1"/>
  <c r="L76" i="1"/>
  <c r="M79" i="1"/>
  <c r="M47" i="1"/>
  <c r="N51" i="1"/>
  <c r="M25" i="1"/>
  <c r="L24" i="1"/>
  <c r="N47" i="1"/>
  <c r="N35" i="1"/>
  <c r="N76" i="1"/>
  <c r="L83" i="1"/>
  <c r="AT83" i="1"/>
  <c r="AS83" i="1"/>
  <c r="AS63" i="1"/>
  <c r="AT63" i="1"/>
  <c r="AS44" i="1"/>
  <c r="AT44" i="1"/>
  <c r="AS24" i="1"/>
  <c r="AT24" i="1"/>
  <c r="AS99" i="1"/>
  <c r="AT99" i="1"/>
  <c r="AT79" i="1"/>
  <c r="AS79" i="1"/>
  <c r="AT60" i="1"/>
  <c r="AS60" i="1"/>
  <c r="AS37" i="1"/>
  <c r="AT37" i="1"/>
  <c r="AS95" i="1"/>
  <c r="AT95" i="1"/>
  <c r="AS76" i="1"/>
  <c r="AT76" i="1"/>
  <c r="AT51" i="1"/>
  <c r="AS51" i="1"/>
  <c r="AT35" i="1"/>
  <c r="AS35" i="1"/>
  <c r="AT92" i="1"/>
  <c r="AS92" i="1"/>
  <c r="AT67" i="1"/>
  <c r="AS67" i="1"/>
  <c r="AT47" i="1"/>
  <c r="AS47" i="1"/>
  <c r="AT25" i="1"/>
  <c r="AS25" i="1"/>
  <c r="AU3" i="1"/>
  <c r="AV3" i="1"/>
  <c r="AW83" i="1"/>
  <c r="AX83" i="1"/>
  <c r="AX63" i="1"/>
  <c r="AW63" i="1"/>
  <c r="AX44" i="1"/>
  <c r="AW44" i="1"/>
  <c r="AW24" i="1"/>
  <c r="AX24" i="1"/>
  <c r="AX99" i="1"/>
  <c r="AW99" i="1"/>
  <c r="AW79" i="1"/>
  <c r="AX79" i="1"/>
  <c r="AX60" i="1"/>
  <c r="AW60" i="1"/>
  <c r="AW37" i="1"/>
  <c r="AX37" i="1"/>
  <c r="AX95" i="1"/>
  <c r="AW95" i="1"/>
  <c r="AX76" i="1"/>
  <c r="AW76" i="1"/>
  <c r="AW51" i="1"/>
  <c r="AX51" i="1"/>
  <c r="AW35" i="1"/>
  <c r="AX35" i="1"/>
  <c r="AX92" i="1"/>
  <c r="AW92" i="1"/>
  <c r="AW67" i="1"/>
  <c r="AX67" i="1"/>
  <c r="AX47" i="1"/>
  <c r="AW47" i="1"/>
  <c r="AX25" i="1"/>
  <c r="AW25" i="1"/>
  <c r="AF99" i="1"/>
  <c r="AG99" i="1"/>
  <c r="AH99" i="1"/>
  <c r="AF79" i="1"/>
  <c r="AG79" i="1"/>
  <c r="AH79" i="1"/>
  <c r="AF60" i="1"/>
  <c r="AG60" i="1"/>
  <c r="AH60" i="1"/>
  <c r="AF37" i="1"/>
  <c r="AH37" i="1"/>
  <c r="AG37" i="1"/>
  <c r="AF95" i="1"/>
  <c r="AG95" i="1"/>
  <c r="AH95" i="1"/>
  <c r="AF76" i="1"/>
  <c r="AG76" i="1"/>
  <c r="AH76" i="1"/>
  <c r="AF51" i="1"/>
  <c r="AG51" i="1"/>
  <c r="AH51" i="1"/>
  <c r="AF35" i="1"/>
  <c r="AG35" i="1"/>
  <c r="AH35" i="1"/>
  <c r="AF92" i="1"/>
  <c r="AG92" i="1"/>
  <c r="AH92" i="1"/>
  <c r="AF67" i="1"/>
  <c r="AG67" i="1"/>
  <c r="AH67" i="1"/>
  <c r="AF47" i="1"/>
  <c r="AG47" i="1"/>
  <c r="AH47" i="1"/>
  <c r="AF25" i="1"/>
  <c r="AH25" i="1"/>
  <c r="AG25" i="1"/>
  <c r="AF83" i="1"/>
  <c r="AG83" i="1"/>
  <c r="AH83" i="1"/>
  <c r="AF63" i="1"/>
  <c r="AG63" i="1"/>
  <c r="AH63" i="1"/>
  <c r="AF44" i="1"/>
  <c r="AG44" i="1"/>
  <c r="AH44" i="1"/>
  <c r="AF24" i="1"/>
  <c r="AG24" i="1"/>
  <c r="AH24" i="1"/>
  <c r="AE83" i="1"/>
  <c r="AD83" i="1"/>
  <c r="AC83" i="1"/>
  <c r="AE63" i="1"/>
  <c r="AD63" i="1"/>
  <c r="AC63" i="1"/>
  <c r="AC44" i="1"/>
  <c r="AD44" i="1"/>
  <c r="AE44" i="1"/>
  <c r="AC24" i="1"/>
  <c r="AD24" i="1"/>
  <c r="AE24" i="1"/>
  <c r="AE99" i="1"/>
  <c r="AD99" i="1"/>
  <c r="AC99" i="1"/>
  <c r="AE79" i="1"/>
  <c r="AD79" i="1"/>
  <c r="AC79" i="1"/>
  <c r="AC60" i="1"/>
  <c r="AD60" i="1"/>
  <c r="AE60" i="1"/>
  <c r="AD37" i="1"/>
  <c r="AE37" i="1"/>
  <c r="AC37" i="1"/>
  <c r="AE95" i="1"/>
  <c r="AD95" i="1"/>
  <c r="AC95" i="1"/>
  <c r="AC76" i="1"/>
  <c r="AD76" i="1"/>
  <c r="AE76" i="1"/>
  <c r="AE51" i="1"/>
  <c r="AD51" i="1"/>
  <c r="AC51" i="1"/>
  <c r="AE35" i="1"/>
  <c r="AD35" i="1"/>
  <c r="AC35" i="1"/>
  <c r="AC92" i="1"/>
  <c r="AD92" i="1"/>
  <c r="AE92" i="1"/>
  <c r="AE67" i="1"/>
  <c r="AD67" i="1"/>
  <c r="AC67" i="1"/>
  <c r="AE47" i="1"/>
  <c r="AD47" i="1"/>
  <c r="AC47" i="1"/>
  <c r="AE25" i="1"/>
  <c r="AD25" i="1"/>
  <c r="AC25" i="1"/>
  <c r="R91" i="1"/>
  <c r="Q92" i="1"/>
  <c r="Q67" i="1"/>
  <c r="R66" i="1"/>
  <c r="Q47" i="1"/>
  <c r="R46" i="1"/>
  <c r="Q25" i="1"/>
  <c r="R24" i="1"/>
  <c r="Q83" i="1"/>
  <c r="R82" i="1"/>
  <c r="Q63" i="1"/>
  <c r="R62" i="1"/>
  <c r="R43" i="1"/>
  <c r="Q44" i="1"/>
  <c r="R23" i="1"/>
  <c r="Q24" i="1"/>
  <c r="Q99" i="1"/>
  <c r="R98" i="1"/>
  <c r="Q79" i="1"/>
  <c r="R78" i="1"/>
  <c r="R59" i="1"/>
  <c r="Q60" i="1"/>
  <c r="R36" i="1"/>
  <c r="Q37" i="1"/>
  <c r="Q95" i="1"/>
  <c r="R94" i="1"/>
  <c r="R75" i="1"/>
  <c r="Q76" i="1"/>
  <c r="Q51" i="1"/>
  <c r="R50" i="1"/>
  <c r="Q35" i="1"/>
  <c r="R34" i="1"/>
  <c r="I77" i="1"/>
  <c r="I69" i="1"/>
  <c r="I97" i="1"/>
  <c r="I93" i="1"/>
  <c r="I85" i="1"/>
  <c r="I81" i="1"/>
  <c r="I73" i="1"/>
  <c r="I65" i="1"/>
  <c r="I61" i="1"/>
  <c r="I53" i="1"/>
  <c r="I49" i="1"/>
  <c r="I41" i="1"/>
  <c r="I33" i="1"/>
  <c r="I29" i="1"/>
  <c r="I21" i="1"/>
  <c r="I17" i="1"/>
  <c r="I9" i="1"/>
  <c r="I101" i="1"/>
  <c r="I57" i="1"/>
  <c r="I13" i="1"/>
  <c r="I89" i="1"/>
  <c r="I45" i="1"/>
  <c r="I6" i="1"/>
  <c r="I88" i="1"/>
  <c r="I56" i="1"/>
  <c r="I12" i="1"/>
  <c r="I72" i="1"/>
  <c r="I40" i="1"/>
  <c r="I28" i="1"/>
  <c r="I8" i="1"/>
  <c r="I98" i="1"/>
  <c r="I82" i="1"/>
  <c r="I66" i="1"/>
  <c r="I50" i="1"/>
  <c r="I34" i="1"/>
  <c r="I18" i="1"/>
  <c r="I102" i="1"/>
  <c r="I86" i="1"/>
  <c r="I70" i="1"/>
  <c r="I54" i="1"/>
  <c r="I38" i="1"/>
  <c r="I22" i="1"/>
  <c r="I96" i="1"/>
  <c r="I90" i="1"/>
  <c r="I80" i="1"/>
  <c r="I74" i="1"/>
  <c r="I64" i="1"/>
  <c r="I58" i="1"/>
  <c r="I48" i="1"/>
  <c r="I42" i="1"/>
  <c r="I32" i="1"/>
  <c r="I26" i="1"/>
  <c r="I16" i="1"/>
  <c r="I10" i="1"/>
  <c r="I3" i="1"/>
  <c r="R2" i="1" s="1"/>
  <c r="I91" i="1"/>
  <c r="I87" i="1"/>
  <c r="I75" i="1"/>
  <c r="I71" i="1"/>
  <c r="I59" i="1"/>
  <c r="I55" i="1"/>
  <c r="I43" i="1"/>
  <c r="I39" i="1"/>
  <c r="I31" i="1"/>
  <c r="I27" i="1"/>
  <c r="I23" i="1"/>
  <c r="I19" i="1"/>
  <c r="I15" i="1"/>
  <c r="I11" i="1"/>
  <c r="I7" i="1"/>
  <c r="I4" i="1"/>
  <c r="I100" i="1"/>
  <c r="I94" i="1"/>
  <c r="I84" i="1"/>
  <c r="I78" i="1"/>
  <c r="I68" i="1"/>
  <c r="I62" i="1"/>
  <c r="I52" i="1"/>
  <c r="I46" i="1"/>
  <c r="I36" i="1"/>
  <c r="I30" i="1"/>
  <c r="I20" i="1"/>
  <c r="I14" i="1"/>
  <c r="I5" i="1"/>
  <c r="O3" i="1" l="1"/>
  <c r="P5" i="1"/>
  <c r="O5" i="1"/>
  <c r="P36" i="1"/>
  <c r="O36" i="1"/>
  <c r="P68" i="1"/>
  <c r="O68" i="1"/>
  <c r="P100" i="1"/>
  <c r="O100" i="1"/>
  <c r="P31" i="1"/>
  <c r="O31" i="1"/>
  <c r="P59" i="1"/>
  <c r="O59" i="1"/>
  <c r="P91" i="1"/>
  <c r="O91" i="1"/>
  <c r="P16" i="1"/>
  <c r="O16" i="1"/>
  <c r="P48" i="1"/>
  <c r="O48" i="1"/>
  <c r="P80" i="1"/>
  <c r="O80" i="1"/>
  <c r="P86" i="1"/>
  <c r="O86" i="1"/>
  <c r="P50" i="1"/>
  <c r="O50" i="1"/>
  <c r="P8" i="1"/>
  <c r="O8" i="1"/>
  <c r="P12" i="1"/>
  <c r="O12" i="1"/>
  <c r="P101" i="1"/>
  <c r="O101" i="1"/>
  <c r="P29" i="1"/>
  <c r="O29" i="1"/>
  <c r="P53" i="1"/>
  <c r="O53" i="1"/>
  <c r="P81" i="1"/>
  <c r="O81" i="1"/>
  <c r="P14" i="1"/>
  <c r="O14" i="1"/>
  <c r="P46" i="1"/>
  <c r="O46" i="1"/>
  <c r="P78" i="1"/>
  <c r="O78" i="1"/>
  <c r="P4" i="1"/>
  <c r="O4" i="1"/>
  <c r="P19" i="1"/>
  <c r="O19" i="1"/>
  <c r="P39" i="1"/>
  <c r="O39" i="1"/>
  <c r="P71" i="1"/>
  <c r="O71" i="1"/>
  <c r="P26" i="1"/>
  <c r="O26" i="1"/>
  <c r="P58" i="1"/>
  <c r="O58" i="1"/>
  <c r="P90" i="1"/>
  <c r="O90" i="1"/>
  <c r="P38" i="1"/>
  <c r="O38" i="1"/>
  <c r="P102" i="1"/>
  <c r="O102" i="1"/>
  <c r="P66" i="1"/>
  <c r="O66" i="1"/>
  <c r="P28" i="1"/>
  <c r="O28" i="1"/>
  <c r="P56" i="1"/>
  <c r="O56" i="1"/>
  <c r="P89" i="1"/>
  <c r="O89" i="1"/>
  <c r="P9" i="1"/>
  <c r="O9" i="1"/>
  <c r="P33" i="1"/>
  <c r="O33" i="1"/>
  <c r="P61" i="1"/>
  <c r="O61" i="1"/>
  <c r="P85" i="1"/>
  <c r="O85" i="1"/>
  <c r="P77" i="1"/>
  <c r="O77" i="1"/>
  <c r="P20" i="1"/>
  <c r="O20" i="1"/>
  <c r="P52" i="1"/>
  <c r="O52" i="1"/>
  <c r="P84" i="1"/>
  <c r="O84" i="1"/>
  <c r="P7" i="1"/>
  <c r="O7" i="1"/>
  <c r="P23" i="1"/>
  <c r="O23" i="1"/>
  <c r="P43" i="1"/>
  <c r="O43" i="1"/>
  <c r="P75" i="1"/>
  <c r="O75" i="1"/>
  <c r="AS3" i="1"/>
  <c r="P3" i="1"/>
  <c r="P32" i="1"/>
  <c r="O32" i="1"/>
  <c r="P64" i="1"/>
  <c r="O64" i="1"/>
  <c r="P96" i="1"/>
  <c r="O96" i="1"/>
  <c r="P54" i="1"/>
  <c r="O54" i="1"/>
  <c r="P18" i="1"/>
  <c r="O18" i="1"/>
  <c r="P82" i="1"/>
  <c r="O82" i="1"/>
  <c r="P40" i="1"/>
  <c r="O40" i="1"/>
  <c r="P88" i="1"/>
  <c r="O88" i="1"/>
  <c r="P13" i="1"/>
  <c r="O13" i="1"/>
  <c r="P17" i="1"/>
  <c r="O17" i="1"/>
  <c r="P41" i="1"/>
  <c r="O41" i="1"/>
  <c r="P65" i="1"/>
  <c r="O65" i="1"/>
  <c r="P93" i="1"/>
  <c r="O93" i="1"/>
  <c r="P30" i="1"/>
  <c r="O30" i="1"/>
  <c r="P62" i="1"/>
  <c r="O62" i="1"/>
  <c r="P94" i="1"/>
  <c r="O94" i="1"/>
  <c r="P11" i="1"/>
  <c r="O11" i="1"/>
  <c r="P27" i="1"/>
  <c r="O27" i="1"/>
  <c r="P55" i="1"/>
  <c r="O55" i="1"/>
  <c r="P87" i="1"/>
  <c r="O87" i="1"/>
  <c r="P10" i="1"/>
  <c r="O10" i="1"/>
  <c r="P42" i="1"/>
  <c r="O42" i="1"/>
  <c r="P74" i="1"/>
  <c r="O74" i="1"/>
  <c r="P70" i="1"/>
  <c r="O70" i="1"/>
  <c r="P34" i="1"/>
  <c r="O34" i="1"/>
  <c r="P98" i="1"/>
  <c r="O98" i="1"/>
  <c r="P72" i="1"/>
  <c r="O72" i="1"/>
  <c r="P6" i="1"/>
  <c r="O6" i="1"/>
  <c r="P57" i="1"/>
  <c r="O57" i="1"/>
  <c r="P21" i="1"/>
  <c r="O21" i="1"/>
  <c r="P49" i="1"/>
  <c r="O49" i="1"/>
  <c r="P73" i="1"/>
  <c r="O73" i="1"/>
  <c r="P97" i="1"/>
  <c r="O97" i="1"/>
  <c r="P15" i="1"/>
  <c r="O15" i="1"/>
  <c r="P22" i="1"/>
  <c r="O22" i="1"/>
  <c r="P45" i="1"/>
  <c r="O45" i="1"/>
  <c r="P69" i="1"/>
  <c r="O69" i="1"/>
  <c r="M30" i="1"/>
  <c r="N30" i="1"/>
  <c r="L30" i="1"/>
  <c r="L62" i="1"/>
  <c r="N62" i="1"/>
  <c r="M62" i="1"/>
  <c r="N94" i="1"/>
  <c r="L94" i="1"/>
  <c r="M94" i="1"/>
  <c r="L11" i="1"/>
  <c r="M11" i="1"/>
  <c r="N11" i="1"/>
  <c r="N27" i="1"/>
  <c r="M27" i="1"/>
  <c r="L27" i="1"/>
  <c r="M55" i="1"/>
  <c r="L55" i="1"/>
  <c r="N55" i="1"/>
  <c r="L87" i="1"/>
  <c r="N87" i="1"/>
  <c r="M87" i="1"/>
  <c r="L10" i="1"/>
  <c r="M10" i="1"/>
  <c r="N10" i="1"/>
  <c r="L42" i="1"/>
  <c r="M42" i="1"/>
  <c r="N42" i="1"/>
  <c r="L74" i="1"/>
  <c r="N74" i="1"/>
  <c r="M74" i="1"/>
  <c r="N70" i="1"/>
  <c r="M70" i="1"/>
  <c r="L70" i="1"/>
  <c r="N34" i="1"/>
  <c r="L34" i="1"/>
  <c r="M34" i="1"/>
  <c r="L98" i="1"/>
  <c r="N98" i="1"/>
  <c r="M98" i="1"/>
  <c r="M72" i="1"/>
  <c r="L72" i="1"/>
  <c r="N72" i="1"/>
  <c r="L6" i="1"/>
  <c r="M6" i="1"/>
  <c r="N6" i="1"/>
  <c r="N57" i="1"/>
  <c r="L57" i="1"/>
  <c r="M57" i="1"/>
  <c r="M21" i="1"/>
  <c r="N21" i="1"/>
  <c r="L21" i="1"/>
  <c r="N49" i="1"/>
  <c r="L49" i="1"/>
  <c r="M49" i="1"/>
  <c r="L73" i="1"/>
  <c r="M73" i="1"/>
  <c r="N73" i="1"/>
  <c r="M97" i="1"/>
  <c r="L97" i="1"/>
  <c r="N97" i="1"/>
  <c r="N5" i="1"/>
  <c r="M5" i="1"/>
  <c r="L5" i="1"/>
  <c r="N36" i="1"/>
  <c r="M36" i="1"/>
  <c r="L36" i="1"/>
  <c r="N68" i="1"/>
  <c r="M68" i="1"/>
  <c r="L68" i="1"/>
  <c r="N100" i="1"/>
  <c r="M100" i="1"/>
  <c r="L100" i="1"/>
  <c r="L15" i="1"/>
  <c r="N15" i="1"/>
  <c r="M15" i="1"/>
  <c r="N31" i="1"/>
  <c r="L31" i="1"/>
  <c r="M31" i="1"/>
  <c r="L59" i="1"/>
  <c r="N59" i="1"/>
  <c r="M59" i="1"/>
  <c r="M91" i="1"/>
  <c r="N91" i="1"/>
  <c r="L91" i="1"/>
  <c r="L16" i="1"/>
  <c r="N16" i="1"/>
  <c r="M16" i="1"/>
  <c r="L48" i="1"/>
  <c r="M48" i="1"/>
  <c r="N48" i="1"/>
  <c r="L80" i="1"/>
  <c r="N80" i="1"/>
  <c r="M80" i="1"/>
  <c r="L22" i="1"/>
  <c r="M22" i="1"/>
  <c r="N22" i="1"/>
  <c r="N86" i="1"/>
  <c r="L86" i="1"/>
  <c r="M86" i="1"/>
  <c r="M50" i="1"/>
  <c r="N50" i="1"/>
  <c r="L50" i="1"/>
  <c r="M8" i="1"/>
  <c r="L8" i="1"/>
  <c r="N8" i="1"/>
  <c r="M12" i="1"/>
  <c r="N12" i="1"/>
  <c r="L12" i="1"/>
  <c r="L45" i="1"/>
  <c r="M45" i="1"/>
  <c r="N45" i="1"/>
  <c r="M101" i="1"/>
  <c r="N101" i="1"/>
  <c r="L101" i="1"/>
  <c r="M29" i="1"/>
  <c r="N29" i="1"/>
  <c r="L29" i="1"/>
  <c r="M53" i="1"/>
  <c r="L53" i="1"/>
  <c r="N53" i="1"/>
  <c r="L81" i="1"/>
  <c r="M81" i="1"/>
  <c r="N81" i="1"/>
  <c r="N69" i="1"/>
  <c r="L69" i="1"/>
  <c r="M69" i="1"/>
  <c r="N3" i="1"/>
  <c r="L14" i="1"/>
  <c r="M14" i="1"/>
  <c r="N14" i="1"/>
  <c r="L46" i="1"/>
  <c r="M46" i="1"/>
  <c r="N46" i="1"/>
  <c r="L78" i="1"/>
  <c r="N78" i="1"/>
  <c r="M78" i="1"/>
  <c r="L4" i="1"/>
  <c r="M4" i="1"/>
  <c r="N4" i="1"/>
  <c r="L19" i="1"/>
  <c r="M19" i="1"/>
  <c r="N19" i="1"/>
  <c r="L39" i="1"/>
  <c r="N39" i="1"/>
  <c r="M39" i="1"/>
  <c r="M71" i="1"/>
  <c r="N71" i="1"/>
  <c r="L71" i="1"/>
  <c r="M3" i="1"/>
  <c r="L3" i="1"/>
  <c r="M26" i="1"/>
  <c r="N26" i="1"/>
  <c r="L26" i="1"/>
  <c r="L58" i="1"/>
  <c r="N58" i="1"/>
  <c r="M58" i="1"/>
  <c r="N90" i="1"/>
  <c r="L90" i="1"/>
  <c r="M90" i="1"/>
  <c r="N38" i="1"/>
  <c r="M38" i="1"/>
  <c r="L38" i="1"/>
  <c r="M102" i="1"/>
  <c r="L102" i="1"/>
  <c r="N102" i="1"/>
  <c r="M66" i="1"/>
  <c r="N66" i="1"/>
  <c r="L66" i="1"/>
  <c r="N28" i="1"/>
  <c r="M28" i="1"/>
  <c r="L28" i="1"/>
  <c r="L56" i="1"/>
  <c r="N56" i="1"/>
  <c r="M56" i="1"/>
  <c r="L89" i="1"/>
  <c r="M89" i="1"/>
  <c r="N89" i="1"/>
  <c r="N9" i="1"/>
  <c r="M9" i="1"/>
  <c r="L9" i="1"/>
  <c r="M33" i="1"/>
  <c r="L33" i="1"/>
  <c r="N33" i="1"/>
  <c r="N61" i="1"/>
  <c r="M61" i="1"/>
  <c r="L61" i="1"/>
  <c r="L85" i="1"/>
  <c r="N85" i="1"/>
  <c r="M85" i="1"/>
  <c r="N77" i="1"/>
  <c r="L77" i="1"/>
  <c r="M77" i="1"/>
  <c r="M20" i="1"/>
  <c r="N20" i="1"/>
  <c r="L20" i="1"/>
  <c r="M52" i="1"/>
  <c r="L52" i="1"/>
  <c r="N52" i="1"/>
  <c r="M84" i="1"/>
  <c r="N84" i="1"/>
  <c r="L84" i="1"/>
  <c r="N7" i="1"/>
  <c r="M7" i="1"/>
  <c r="L7" i="1"/>
  <c r="L23" i="1"/>
  <c r="N23" i="1"/>
  <c r="M23" i="1"/>
  <c r="M43" i="1"/>
  <c r="N43" i="1"/>
  <c r="L43" i="1"/>
  <c r="M75" i="1"/>
  <c r="L75" i="1"/>
  <c r="N75" i="1"/>
  <c r="M32" i="1"/>
  <c r="L32" i="1"/>
  <c r="N32" i="1"/>
  <c r="N64" i="1"/>
  <c r="M64" i="1"/>
  <c r="L64" i="1"/>
  <c r="M96" i="1"/>
  <c r="L96" i="1"/>
  <c r="N96" i="1"/>
  <c r="M54" i="1"/>
  <c r="N54" i="1"/>
  <c r="L54" i="1"/>
  <c r="M18" i="1"/>
  <c r="L18" i="1"/>
  <c r="N18" i="1"/>
  <c r="M82" i="1"/>
  <c r="L82" i="1"/>
  <c r="N82" i="1"/>
  <c r="N40" i="1"/>
  <c r="M40" i="1"/>
  <c r="L40" i="1"/>
  <c r="N88" i="1"/>
  <c r="L88" i="1"/>
  <c r="M88" i="1"/>
  <c r="N13" i="1"/>
  <c r="L13" i="1"/>
  <c r="M13" i="1"/>
  <c r="L17" i="1"/>
  <c r="M17" i="1"/>
  <c r="N17" i="1"/>
  <c r="M41" i="1"/>
  <c r="N41" i="1"/>
  <c r="L41" i="1"/>
  <c r="M65" i="1"/>
  <c r="N65" i="1"/>
  <c r="L65" i="1"/>
  <c r="M93" i="1"/>
  <c r="N93" i="1"/>
  <c r="L93" i="1"/>
  <c r="AS46" i="1"/>
  <c r="AT46" i="1"/>
  <c r="AT4" i="1"/>
  <c r="AS4" i="1"/>
  <c r="AS58" i="1"/>
  <c r="AT58" i="1"/>
  <c r="AT38" i="1"/>
  <c r="AS38" i="1"/>
  <c r="AT66" i="1"/>
  <c r="AS66" i="1"/>
  <c r="AS56" i="1"/>
  <c r="AT56" i="1"/>
  <c r="AS9" i="1"/>
  <c r="AT9" i="1"/>
  <c r="AS61" i="1"/>
  <c r="AT61" i="1"/>
  <c r="AT85" i="1"/>
  <c r="AS85" i="1"/>
  <c r="AT77" i="1"/>
  <c r="AS77" i="1"/>
  <c r="AT20" i="1"/>
  <c r="AS20" i="1"/>
  <c r="AT52" i="1"/>
  <c r="AS52" i="1"/>
  <c r="AS84" i="1"/>
  <c r="AT84" i="1"/>
  <c r="AT7" i="1"/>
  <c r="AS7" i="1"/>
  <c r="AT23" i="1"/>
  <c r="AS23" i="1"/>
  <c r="AS43" i="1"/>
  <c r="AT43" i="1"/>
  <c r="AT75" i="1"/>
  <c r="AS75" i="1"/>
  <c r="AS32" i="1"/>
  <c r="AT32" i="1"/>
  <c r="AT96" i="1"/>
  <c r="AS96" i="1"/>
  <c r="AS18" i="1"/>
  <c r="AT18" i="1"/>
  <c r="AS88" i="1"/>
  <c r="AT88" i="1"/>
  <c r="AS17" i="1"/>
  <c r="AT17" i="1"/>
  <c r="AT93" i="1"/>
  <c r="AS93" i="1"/>
  <c r="AS30" i="1"/>
  <c r="AT30" i="1"/>
  <c r="AT62" i="1"/>
  <c r="AS62" i="1"/>
  <c r="AS94" i="1"/>
  <c r="AT94" i="1"/>
  <c r="AT11" i="1"/>
  <c r="AS11" i="1"/>
  <c r="AT27" i="1"/>
  <c r="AS27" i="1"/>
  <c r="AT55" i="1"/>
  <c r="AS55" i="1"/>
  <c r="AT87" i="1"/>
  <c r="AS87" i="1"/>
  <c r="AT10" i="1"/>
  <c r="AS10" i="1"/>
  <c r="AT42" i="1"/>
  <c r="AS42" i="1"/>
  <c r="AT74" i="1"/>
  <c r="AS74" i="1"/>
  <c r="AS70" i="1"/>
  <c r="AT70" i="1"/>
  <c r="AS34" i="1"/>
  <c r="AT34" i="1"/>
  <c r="AT98" i="1"/>
  <c r="AS98" i="1"/>
  <c r="AS72" i="1"/>
  <c r="AT72" i="1"/>
  <c r="AT6" i="1"/>
  <c r="AS6" i="1"/>
  <c r="AS57" i="1"/>
  <c r="AT57" i="1"/>
  <c r="AT21" i="1"/>
  <c r="AS21" i="1"/>
  <c r="AT49" i="1"/>
  <c r="AS49" i="1"/>
  <c r="AT73" i="1"/>
  <c r="AS73" i="1"/>
  <c r="AS97" i="1"/>
  <c r="AT97" i="1"/>
  <c r="AT14" i="1"/>
  <c r="AS14" i="1"/>
  <c r="AS78" i="1"/>
  <c r="AT78" i="1"/>
  <c r="AT19" i="1"/>
  <c r="AS19" i="1"/>
  <c r="AS39" i="1"/>
  <c r="AT39" i="1"/>
  <c r="AT71" i="1"/>
  <c r="AS71" i="1"/>
  <c r="AT26" i="1"/>
  <c r="AS26" i="1"/>
  <c r="AS90" i="1"/>
  <c r="AT90" i="1"/>
  <c r="AT102" i="1"/>
  <c r="AS102" i="1"/>
  <c r="AT28" i="1"/>
  <c r="AS28" i="1"/>
  <c r="AS89" i="1"/>
  <c r="AT89" i="1"/>
  <c r="AT33" i="1"/>
  <c r="AS33" i="1"/>
  <c r="AS64" i="1"/>
  <c r="AT64" i="1"/>
  <c r="AS54" i="1"/>
  <c r="AT54" i="1"/>
  <c r="AT82" i="1"/>
  <c r="AS82" i="1"/>
  <c r="AS40" i="1"/>
  <c r="AT40" i="1"/>
  <c r="AS13" i="1"/>
  <c r="AT13" i="1"/>
  <c r="AT41" i="1"/>
  <c r="AS41" i="1"/>
  <c r="AT65" i="1"/>
  <c r="AS65" i="1"/>
  <c r="AS5" i="1"/>
  <c r="AT5" i="1"/>
  <c r="AS36" i="1"/>
  <c r="AT36" i="1"/>
  <c r="AT68" i="1"/>
  <c r="AS68" i="1"/>
  <c r="AT100" i="1"/>
  <c r="AS100" i="1"/>
  <c r="AS15" i="1"/>
  <c r="AT15" i="1"/>
  <c r="AS31" i="1"/>
  <c r="AT31" i="1"/>
  <c r="AS59" i="1"/>
  <c r="AT59" i="1"/>
  <c r="AS91" i="1"/>
  <c r="AT91" i="1"/>
  <c r="AS16" i="1"/>
  <c r="AT16" i="1"/>
  <c r="AT48" i="1"/>
  <c r="AS48" i="1"/>
  <c r="AS80" i="1"/>
  <c r="AT80" i="1"/>
  <c r="AT22" i="1"/>
  <c r="AS22" i="1"/>
  <c r="AT86" i="1"/>
  <c r="AS86" i="1"/>
  <c r="AT50" i="1"/>
  <c r="AS50" i="1"/>
  <c r="AT8" i="1"/>
  <c r="AS8" i="1"/>
  <c r="AT12" i="1"/>
  <c r="AS12" i="1"/>
  <c r="AT45" i="1"/>
  <c r="AS45" i="1"/>
  <c r="AT101" i="1"/>
  <c r="AS101" i="1"/>
  <c r="AT29" i="1"/>
  <c r="AS29" i="1"/>
  <c r="AT53" i="1"/>
  <c r="AS53" i="1"/>
  <c r="AT81" i="1"/>
  <c r="AS81" i="1"/>
  <c r="AT69" i="1"/>
  <c r="AS69" i="1"/>
  <c r="AT3" i="1"/>
  <c r="AC3" i="1"/>
  <c r="AW14" i="1"/>
  <c r="AX14" i="1"/>
  <c r="AX78" i="1"/>
  <c r="AW78" i="1"/>
  <c r="AW19" i="1"/>
  <c r="AX19" i="1"/>
  <c r="AW58" i="1"/>
  <c r="AX58" i="1"/>
  <c r="AW38" i="1"/>
  <c r="AX38" i="1"/>
  <c r="AW102" i="1"/>
  <c r="AX102" i="1"/>
  <c r="AW28" i="1"/>
  <c r="AX28" i="1"/>
  <c r="AW56" i="1"/>
  <c r="AX56" i="1"/>
  <c r="AW9" i="1"/>
  <c r="AX9" i="1"/>
  <c r="AX33" i="1"/>
  <c r="AW33" i="1"/>
  <c r="AX61" i="1"/>
  <c r="AW61" i="1"/>
  <c r="AW85" i="1"/>
  <c r="AX85" i="1"/>
  <c r="AX77" i="1"/>
  <c r="AW77" i="1"/>
  <c r="AX64" i="1"/>
  <c r="AW64" i="1"/>
  <c r="AX54" i="1"/>
  <c r="AW54" i="1"/>
  <c r="AW40" i="1"/>
  <c r="AX40" i="1"/>
  <c r="AW13" i="1"/>
  <c r="AX13" i="1"/>
  <c r="AW41" i="1"/>
  <c r="AX41" i="1"/>
  <c r="AW62" i="1"/>
  <c r="AX62" i="1"/>
  <c r="AW27" i="1"/>
  <c r="AX27" i="1"/>
  <c r="AX42" i="1"/>
  <c r="AW42" i="1"/>
  <c r="AW70" i="1"/>
  <c r="AX70" i="1"/>
  <c r="AW98" i="1"/>
  <c r="AX98" i="1"/>
  <c r="AW6" i="1"/>
  <c r="AX6" i="1"/>
  <c r="AW57" i="1"/>
  <c r="AX57" i="1"/>
  <c r="AW21" i="1"/>
  <c r="AX21" i="1"/>
  <c r="AX49" i="1"/>
  <c r="AW49" i="1"/>
  <c r="AX73" i="1"/>
  <c r="AW73" i="1"/>
  <c r="AW97" i="1"/>
  <c r="AX97" i="1"/>
  <c r="AW3" i="1"/>
  <c r="AW46" i="1"/>
  <c r="AX46" i="1"/>
  <c r="AX4" i="1"/>
  <c r="AW4" i="1"/>
  <c r="AW39" i="1"/>
  <c r="AX39" i="1"/>
  <c r="AW71" i="1"/>
  <c r="AX71" i="1"/>
  <c r="AX26" i="1"/>
  <c r="AW26" i="1"/>
  <c r="AW90" i="1"/>
  <c r="AX90" i="1"/>
  <c r="AW66" i="1"/>
  <c r="AX66" i="1"/>
  <c r="AW89" i="1"/>
  <c r="AX89" i="1"/>
  <c r="AX20" i="1"/>
  <c r="AW20" i="1"/>
  <c r="AW52" i="1"/>
  <c r="AX52" i="1"/>
  <c r="AW84" i="1"/>
  <c r="AX84" i="1"/>
  <c r="AX7" i="1"/>
  <c r="AW7" i="1"/>
  <c r="AW23" i="1"/>
  <c r="AX23" i="1"/>
  <c r="AX43" i="1"/>
  <c r="AW43" i="1"/>
  <c r="AX75" i="1"/>
  <c r="AW75" i="1"/>
  <c r="AX32" i="1"/>
  <c r="AW32" i="1"/>
  <c r="AX96" i="1"/>
  <c r="AW96" i="1"/>
  <c r="AW18" i="1"/>
  <c r="AX18" i="1"/>
  <c r="AW82" i="1"/>
  <c r="AX82" i="1"/>
  <c r="AX88" i="1"/>
  <c r="AW88" i="1"/>
  <c r="AX17" i="1"/>
  <c r="AW17" i="1"/>
  <c r="AX65" i="1"/>
  <c r="AW65" i="1"/>
  <c r="AX93" i="1"/>
  <c r="AW93" i="1"/>
  <c r="AW30" i="1"/>
  <c r="AX30" i="1"/>
  <c r="AX94" i="1"/>
  <c r="AW94" i="1"/>
  <c r="AX11" i="1"/>
  <c r="AW11" i="1"/>
  <c r="AW55" i="1"/>
  <c r="AX55" i="1"/>
  <c r="AX87" i="1"/>
  <c r="AW87" i="1"/>
  <c r="AW10" i="1"/>
  <c r="AX10" i="1"/>
  <c r="AW74" i="1"/>
  <c r="AX74" i="1"/>
  <c r="AW34" i="1"/>
  <c r="AX34" i="1"/>
  <c r="AW72" i="1"/>
  <c r="AX72" i="1"/>
  <c r="AX5" i="1"/>
  <c r="AW5" i="1"/>
  <c r="AX36" i="1"/>
  <c r="AW36" i="1"/>
  <c r="AW68" i="1"/>
  <c r="AX68" i="1"/>
  <c r="AW100" i="1"/>
  <c r="AX100" i="1"/>
  <c r="AX15" i="1"/>
  <c r="AW15" i="1"/>
  <c r="AW31" i="1"/>
  <c r="AX31" i="1"/>
  <c r="AX59" i="1"/>
  <c r="AW59" i="1"/>
  <c r="AW91" i="1"/>
  <c r="AX91" i="1"/>
  <c r="AW16" i="1"/>
  <c r="AX16" i="1"/>
  <c r="AW48" i="1"/>
  <c r="AX48" i="1"/>
  <c r="AX80" i="1"/>
  <c r="AW80" i="1"/>
  <c r="AW22" i="1"/>
  <c r="AX22" i="1"/>
  <c r="AW86" i="1"/>
  <c r="AX86" i="1"/>
  <c r="AX50" i="1"/>
  <c r="AW50" i="1"/>
  <c r="AX8" i="1"/>
  <c r="AW8" i="1"/>
  <c r="AW12" i="1"/>
  <c r="AX12" i="1"/>
  <c r="AX45" i="1"/>
  <c r="AW45" i="1"/>
  <c r="AW101" i="1"/>
  <c r="AX101" i="1"/>
  <c r="AX29" i="1"/>
  <c r="AW29" i="1"/>
  <c r="AW53" i="1"/>
  <c r="AX53" i="1"/>
  <c r="AW81" i="1"/>
  <c r="AX81" i="1"/>
  <c r="AW69" i="1"/>
  <c r="AX69" i="1"/>
  <c r="AX3" i="1"/>
  <c r="AF30" i="1"/>
  <c r="AG30" i="1"/>
  <c r="AH30" i="1"/>
  <c r="AF94" i="1"/>
  <c r="AG94" i="1"/>
  <c r="AH94" i="1"/>
  <c r="AF27" i="1"/>
  <c r="AG27" i="1"/>
  <c r="AH27" i="1"/>
  <c r="AF87" i="1"/>
  <c r="AG87" i="1"/>
  <c r="AH87" i="1"/>
  <c r="AF42" i="1"/>
  <c r="AH42" i="1"/>
  <c r="AG42" i="1"/>
  <c r="AF34" i="1"/>
  <c r="AG34" i="1"/>
  <c r="AH34" i="1"/>
  <c r="AF57" i="1"/>
  <c r="AH57" i="1"/>
  <c r="AG57" i="1"/>
  <c r="AF36" i="1"/>
  <c r="AG36" i="1"/>
  <c r="AH36" i="1"/>
  <c r="AF100" i="1"/>
  <c r="AG100" i="1"/>
  <c r="AH100" i="1"/>
  <c r="AF31" i="1"/>
  <c r="AG31" i="1"/>
  <c r="AH31" i="1"/>
  <c r="AF91" i="1"/>
  <c r="AG91" i="1"/>
  <c r="AH91" i="1"/>
  <c r="AF48" i="1"/>
  <c r="AG48" i="1"/>
  <c r="AH48" i="1"/>
  <c r="AF22" i="1"/>
  <c r="AG22" i="1"/>
  <c r="AH22" i="1"/>
  <c r="AF50" i="1"/>
  <c r="AG50" i="1"/>
  <c r="AH50" i="1"/>
  <c r="AF12" i="1"/>
  <c r="AG12" i="1"/>
  <c r="AH12" i="1"/>
  <c r="AF29" i="1"/>
  <c r="AH29" i="1"/>
  <c r="AG29" i="1"/>
  <c r="AF81" i="1"/>
  <c r="AH81" i="1"/>
  <c r="AG81" i="1"/>
  <c r="AF46" i="1"/>
  <c r="AG46" i="1"/>
  <c r="AH46" i="1"/>
  <c r="AF78" i="1"/>
  <c r="AG78" i="1"/>
  <c r="AH78" i="1"/>
  <c r="AF4" i="1"/>
  <c r="AG4" i="1"/>
  <c r="AH4" i="1"/>
  <c r="AF39" i="1"/>
  <c r="AG39" i="1"/>
  <c r="AH39" i="1"/>
  <c r="AF71" i="1"/>
  <c r="AG71" i="1"/>
  <c r="AH71" i="1"/>
  <c r="AF26" i="1"/>
  <c r="AG26" i="1"/>
  <c r="AH26" i="1"/>
  <c r="AF20" i="1"/>
  <c r="AG20" i="1"/>
  <c r="AH20" i="1"/>
  <c r="AF52" i="1"/>
  <c r="AG52" i="1"/>
  <c r="AH52" i="1"/>
  <c r="AF84" i="1"/>
  <c r="AG84" i="1"/>
  <c r="AH84" i="1"/>
  <c r="AF7" i="1"/>
  <c r="AG7" i="1"/>
  <c r="AH7" i="1"/>
  <c r="AF23" i="1"/>
  <c r="AG23" i="1"/>
  <c r="AH23" i="1"/>
  <c r="AF43" i="1"/>
  <c r="AG43" i="1"/>
  <c r="AH43" i="1"/>
  <c r="AF75" i="1"/>
  <c r="AG75" i="1"/>
  <c r="AH75" i="1"/>
  <c r="AF3" i="1"/>
  <c r="AG3" i="1"/>
  <c r="AH3" i="1"/>
  <c r="AF32" i="1"/>
  <c r="AG32" i="1"/>
  <c r="AH32" i="1"/>
  <c r="AF64" i="1"/>
  <c r="AG64" i="1"/>
  <c r="AH64" i="1"/>
  <c r="AF96" i="1"/>
  <c r="AG96" i="1"/>
  <c r="AH96" i="1"/>
  <c r="AF54" i="1"/>
  <c r="AG54" i="1"/>
  <c r="AH54" i="1"/>
  <c r="AF18" i="1"/>
  <c r="AG18" i="1"/>
  <c r="AH18" i="1"/>
  <c r="AF82" i="1"/>
  <c r="AG82" i="1"/>
  <c r="AH82" i="1"/>
  <c r="AF40" i="1"/>
  <c r="AG40" i="1"/>
  <c r="AH40" i="1"/>
  <c r="AF88" i="1"/>
  <c r="AG88" i="1"/>
  <c r="AH88" i="1"/>
  <c r="AF13" i="1"/>
  <c r="AH13" i="1"/>
  <c r="AG13" i="1"/>
  <c r="AF17" i="1"/>
  <c r="AH17" i="1"/>
  <c r="AG17" i="1"/>
  <c r="AF41" i="1"/>
  <c r="AH41" i="1"/>
  <c r="AG41" i="1"/>
  <c r="AF65" i="1"/>
  <c r="AH65" i="1"/>
  <c r="AG65" i="1"/>
  <c r="AF93" i="1"/>
  <c r="AH93" i="1"/>
  <c r="AG93" i="1"/>
  <c r="AF62" i="1"/>
  <c r="AG62" i="1"/>
  <c r="AH62" i="1"/>
  <c r="AF11" i="1"/>
  <c r="AG11" i="1"/>
  <c r="AH11" i="1"/>
  <c r="AF55" i="1"/>
  <c r="AG55" i="1"/>
  <c r="AH55" i="1"/>
  <c r="AF10" i="1"/>
  <c r="AG10" i="1"/>
  <c r="AH10" i="1"/>
  <c r="AF74" i="1"/>
  <c r="AH74" i="1"/>
  <c r="AG74" i="1"/>
  <c r="AF70" i="1"/>
  <c r="AG70" i="1"/>
  <c r="AH70" i="1"/>
  <c r="AF98" i="1"/>
  <c r="AG98" i="1"/>
  <c r="AH98" i="1"/>
  <c r="AF72" i="1"/>
  <c r="AG72" i="1"/>
  <c r="AH72" i="1"/>
  <c r="AF6" i="1"/>
  <c r="AH6" i="1"/>
  <c r="AG6" i="1"/>
  <c r="AF21" i="1"/>
  <c r="AH21" i="1"/>
  <c r="AG21" i="1"/>
  <c r="AF49" i="1"/>
  <c r="AH49" i="1"/>
  <c r="AG49" i="1"/>
  <c r="AF73" i="1"/>
  <c r="AH73" i="1"/>
  <c r="AG73" i="1"/>
  <c r="AF97" i="1"/>
  <c r="AH97" i="1"/>
  <c r="AG97" i="1"/>
  <c r="AF5" i="1"/>
  <c r="AG5" i="1"/>
  <c r="AH5" i="1"/>
  <c r="AF68" i="1"/>
  <c r="AG68" i="1"/>
  <c r="AH68" i="1"/>
  <c r="AF15" i="1"/>
  <c r="AG15" i="1"/>
  <c r="AH15" i="1"/>
  <c r="AF59" i="1"/>
  <c r="AG59" i="1"/>
  <c r="AH59" i="1"/>
  <c r="AF16" i="1"/>
  <c r="AG16" i="1"/>
  <c r="AH16" i="1"/>
  <c r="AF80" i="1"/>
  <c r="AG80" i="1"/>
  <c r="AH80" i="1"/>
  <c r="AF86" i="1"/>
  <c r="AG86" i="1"/>
  <c r="AH86" i="1"/>
  <c r="AF8" i="1"/>
  <c r="AG8" i="1"/>
  <c r="AH8" i="1"/>
  <c r="AF45" i="1"/>
  <c r="AH45" i="1"/>
  <c r="AG45" i="1"/>
  <c r="AF101" i="1"/>
  <c r="AH101" i="1"/>
  <c r="AG101" i="1"/>
  <c r="AF53" i="1"/>
  <c r="AH53" i="1"/>
  <c r="AG53" i="1"/>
  <c r="AF69" i="1"/>
  <c r="AH69" i="1"/>
  <c r="AG69" i="1"/>
  <c r="AF14" i="1"/>
  <c r="AG14" i="1"/>
  <c r="AH14" i="1"/>
  <c r="AF19" i="1"/>
  <c r="AG19" i="1"/>
  <c r="AH19" i="1"/>
  <c r="AF58" i="1"/>
  <c r="AH58" i="1"/>
  <c r="AG58" i="1"/>
  <c r="AF90" i="1"/>
  <c r="AH90" i="1"/>
  <c r="AG90" i="1"/>
  <c r="AF38" i="1"/>
  <c r="AG38" i="1"/>
  <c r="AH38" i="1"/>
  <c r="AF102" i="1"/>
  <c r="AG102" i="1"/>
  <c r="AH102" i="1"/>
  <c r="AF66" i="1"/>
  <c r="AG66" i="1"/>
  <c r="AH66" i="1"/>
  <c r="AF28" i="1"/>
  <c r="AG28" i="1"/>
  <c r="AH28" i="1"/>
  <c r="AF56" i="1"/>
  <c r="AG56" i="1"/>
  <c r="AH56" i="1"/>
  <c r="AF89" i="1"/>
  <c r="AH89" i="1"/>
  <c r="AG89" i="1"/>
  <c r="AF9" i="1"/>
  <c r="AH9" i="1"/>
  <c r="AG9" i="1"/>
  <c r="AF33" i="1"/>
  <c r="AH33" i="1"/>
  <c r="AG33" i="1"/>
  <c r="AF61" i="1"/>
  <c r="AH61" i="1"/>
  <c r="AG61" i="1"/>
  <c r="AF85" i="1"/>
  <c r="AH85" i="1"/>
  <c r="AG85" i="1"/>
  <c r="AF77" i="1"/>
  <c r="AH77" i="1"/>
  <c r="AG77" i="1"/>
  <c r="AE30" i="1"/>
  <c r="AC30" i="1"/>
  <c r="AD30" i="1"/>
  <c r="AE62" i="1"/>
  <c r="AC62" i="1"/>
  <c r="AD62" i="1"/>
  <c r="AE94" i="1"/>
  <c r="AC94" i="1"/>
  <c r="AD94" i="1"/>
  <c r="AE11" i="1"/>
  <c r="AD11" i="1"/>
  <c r="AC11" i="1"/>
  <c r="AE27" i="1"/>
  <c r="AD27" i="1"/>
  <c r="AC27" i="1"/>
  <c r="AE55" i="1"/>
  <c r="AD55" i="1"/>
  <c r="AC55" i="1"/>
  <c r="AE87" i="1"/>
  <c r="AD87" i="1"/>
  <c r="AC87" i="1"/>
  <c r="AD32" i="1"/>
  <c r="AE32" i="1"/>
  <c r="AC32" i="1"/>
  <c r="AD64" i="1"/>
  <c r="AE64" i="1"/>
  <c r="AC64" i="1"/>
  <c r="AD96" i="1"/>
  <c r="AE96" i="1"/>
  <c r="AC96" i="1"/>
  <c r="AC54" i="1"/>
  <c r="AD54" i="1"/>
  <c r="AE54" i="1"/>
  <c r="AC18" i="1"/>
  <c r="AE18" i="1"/>
  <c r="AD18" i="1"/>
  <c r="AE82" i="1"/>
  <c r="AC82" i="1"/>
  <c r="AD82" i="1"/>
  <c r="AC40" i="1"/>
  <c r="AE40" i="1"/>
  <c r="AD40" i="1"/>
  <c r="AD88" i="1"/>
  <c r="AC88" i="1"/>
  <c r="AE88" i="1"/>
  <c r="AC13" i="1"/>
  <c r="AD13" i="1"/>
  <c r="AE13" i="1"/>
  <c r="AC17" i="1"/>
  <c r="AD17" i="1"/>
  <c r="AE17" i="1"/>
  <c r="AE41" i="1"/>
  <c r="AC41" i="1"/>
  <c r="AD41" i="1"/>
  <c r="AC65" i="1"/>
  <c r="AD65" i="1"/>
  <c r="AE65" i="1"/>
  <c r="AE93" i="1"/>
  <c r="AD93" i="1"/>
  <c r="AC93" i="1"/>
  <c r="AE5" i="1"/>
  <c r="AD5" i="1"/>
  <c r="AC5" i="1"/>
  <c r="AE36" i="1"/>
  <c r="AD36" i="1"/>
  <c r="AC36" i="1"/>
  <c r="AE68" i="1"/>
  <c r="AD68" i="1"/>
  <c r="AC68" i="1"/>
  <c r="AE100" i="1"/>
  <c r="AD100" i="1"/>
  <c r="AC100" i="1"/>
  <c r="AE15" i="1"/>
  <c r="AD15" i="1"/>
  <c r="AC15" i="1"/>
  <c r="AE31" i="1"/>
  <c r="AD31" i="1"/>
  <c r="AC31" i="1"/>
  <c r="AE59" i="1"/>
  <c r="AD59" i="1"/>
  <c r="AC59" i="1"/>
  <c r="AE91" i="1"/>
  <c r="AD91" i="1"/>
  <c r="AC91" i="1"/>
  <c r="AD10" i="1"/>
  <c r="AE10" i="1"/>
  <c r="AC10" i="1"/>
  <c r="AD42" i="1"/>
  <c r="AE42" i="1"/>
  <c r="AC42" i="1"/>
  <c r="AD74" i="1"/>
  <c r="AE74" i="1"/>
  <c r="AC74" i="1"/>
  <c r="AC70" i="1"/>
  <c r="AD70" i="1"/>
  <c r="AE70" i="1"/>
  <c r="AC34" i="1"/>
  <c r="AD34" i="1"/>
  <c r="AE34" i="1"/>
  <c r="AD98" i="1"/>
  <c r="AC98" i="1"/>
  <c r="AE98" i="1"/>
  <c r="AE72" i="1"/>
  <c r="AD72" i="1"/>
  <c r="AC72" i="1"/>
  <c r="AD6" i="1"/>
  <c r="AE6" i="1"/>
  <c r="AC6" i="1"/>
  <c r="AE57" i="1"/>
  <c r="AD57" i="1"/>
  <c r="AC57" i="1"/>
  <c r="AD21" i="1"/>
  <c r="AE21" i="1"/>
  <c r="AC21" i="1"/>
  <c r="AC49" i="1"/>
  <c r="AD49" i="1"/>
  <c r="AE49" i="1"/>
  <c r="AE73" i="1"/>
  <c r="AC73" i="1"/>
  <c r="AD73" i="1"/>
  <c r="AC97" i="1"/>
  <c r="AD97" i="1"/>
  <c r="AE97" i="1"/>
  <c r="AE14" i="1"/>
  <c r="AD14" i="1"/>
  <c r="AC14" i="1"/>
  <c r="AE46" i="1"/>
  <c r="AD46" i="1"/>
  <c r="AC46" i="1"/>
  <c r="AE78" i="1"/>
  <c r="AD78" i="1"/>
  <c r="AC78" i="1"/>
  <c r="AE4" i="1"/>
  <c r="AD4" i="1"/>
  <c r="AC4" i="1"/>
  <c r="AE19" i="1"/>
  <c r="AD19" i="1"/>
  <c r="AC19" i="1"/>
  <c r="AE39" i="1"/>
  <c r="AD39" i="1"/>
  <c r="AC39" i="1"/>
  <c r="AE71" i="1"/>
  <c r="AD71" i="1"/>
  <c r="AC71" i="1"/>
  <c r="AD16" i="1"/>
  <c r="AE16" i="1"/>
  <c r="AC16" i="1"/>
  <c r="AD48" i="1"/>
  <c r="AE48" i="1"/>
  <c r="AC48" i="1"/>
  <c r="AD80" i="1"/>
  <c r="AE80" i="1"/>
  <c r="AC80" i="1"/>
  <c r="AC22" i="1"/>
  <c r="AD22" i="1"/>
  <c r="AE22" i="1"/>
  <c r="AC86" i="1"/>
  <c r="AD86" i="1"/>
  <c r="AE86" i="1"/>
  <c r="AC50" i="1"/>
  <c r="AE50" i="1"/>
  <c r="AD50" i="1"/>
  <c r="AC8" i="1"/>
  <c r="AE8" i="1"/>
  <c r="AD8" i="1"/>
  <c r="AC12" i="1"/>
  <c r="AD12" i="1"/>
  <c r="AE12" i="1"/>
  <c r="AC45" i="1"/>
  <c r="AD45" i="1"/>
  <c r="AE45" i="1"/>
  <c r="AD101" i="1"/>
  <c r="AE101" i="1"/>
  <c r="AC101" i="1"/>
  <c r="AC29" i="1"/>
  <c r="AE29" i="1"/>
  <c r="AD29" i="1"/>
  <c r="AD53" i="1"/>
  <c r="AE53" i="1"/>
  <c r="AC53" i="1"/>
  <c r="AC81" i="1"/>
  <c r="AD81" i="1"/>
  <c r="AE81" i="1"/>
  <c r="AD69" i="1"/>
  <c r="AE69" i="1"/>
  <c r="AC69" i="1"/>
  <c r="AE20" i="1"/>
  <c r="AC20" i="1"/>
  <c r="AD20" i="1"/>
  <c r="AE52" i="1"/>
  <c r="AC52" i="1"/>
  <c r="AD52" i="1"/>
  <c r="AE84" i="1"/>
  <c r="AC84" i="1"/>
  <c r="AD84" i="1"/>
  <c r="AE7" i="1"/>
  <c r="AD7" i="1"/>
  <c r="AC7" i="1"/>
  <c r="AE23" i="1"/>
  <c r="AD23" i="1"/>
  <c r="AC23" i="1"/>
  <c r="AE43" i="1"/>
  <c r="AD43" i="1"/>
  <c r="AC43" i="1"/>
  <c r="AE75" i="1"/>
  <c r="AD75" i="1"/>
  <c r="AC75" i="1"/>
  <c r="AD26" i="1"/>
  <c r="AE26" i="1"/>
  <c r="AC26" i="1"/>
  <c r="AD58" i="1"/>
  <c r="AE58" i="1"/>
  <c r="AC58" i="1"/>
  <c r="AD90" i="1"/>
  <c r="AE90" i="1"/>
  <c r="AC90" i="1"/>
  <c r="AC38" i="1"/>
  <c r="AD38" i="1"/>
  <c r="AE38" i="1"/>
  <c r="AC102" i="1"/>
  <c r="AD102" i="1"/>
  <c r="AE102" i="1"/>
  <c r="AD66" i="1"/>
  <c r="AC66" i="1"/>
  <c r="AE66" i="1"/>
  <c r="AC28" i="1"/>
  <c r="AD28" i="1"/>
  <c r="AE28" i="1"/>
  <c r="AD56" i="1"/>
  <c r="AC56" i="1"/>
  <c r="AE56" i="1"/>
  <c r="AE89" i="1"/>
  <c r="AD89" i="1"/>
  <c r="AC89" i="1"/>
  <c r="AE9" i="1"/>
  <c r="AC9" i="1"/>
  <c r="AD9" i="1"/>
  <c r="AC33" i="1"/>
  <c r="AD33" i="1"/>
  <c r="AE33" i="1"/>
  <c r="AE61" i="1"/>
  <c r="AC61" i="1"/>
  <c r="AD61" i="1"/>
  <c r="AD85" i="1"/>
  <c r="AE85" i="1"/>
  <c r="AC85" i="1"/>
  <c r="AD77" i="1"/>
  <c r="AC77" i="1"/>
  <c r="AE77" i="1"/>
  <c r="R4" i="1"/>
  <c r="Q5" i="1"/>
  <c r="R35" i="1"/>
  <c r="Q36" i="1"/>
  <c r="R67" i="1"/>
  <c r="Q68" i="1"/>
  <c r="R99" i="1"/>
  <c r="Q100" i="1"/>
  <c r="Q15" i="1"/>
  <c r="R14" i="1"/>
  <c r="Q31" i="1"/>
  <c r="R30" i="1"/>
  <c r="Q59" i="1"/>
  <c r="R58" i="1"/>
  <c r="Q91" i="1"/>
  <c r="R90" i="1"/>
  <c r="R9" i="1"/>
  <c r="Q10" i="1"/>
  <c r="R41" i="1"/>
  <c r="Q42" i="1"/>
  <c r="R73" i="1"/>
  <c r="Q74" i="1"/>
  <c r="R21" i="1"/>
  <c r="Q22" i="1"/>
  <c r="R85" i="1"/>
  <c r="Q86" i="1"/>
  <c r="R49" i="1"/>
  <c r="Q50" i="1"/>
  <c r="R7" i="1"/>
  <c r="Q8" i="1"/>
  <c r="R11" i="1"/>
  <c r="Q12" i="1"/>
  <c r="R44" i="1"/>
  <c r="Q45" i="1"/>
  <c r="R100" i="1"/>
  <c r="Q101" i="1"/>
  <c r="R28" i="1"/>
  <c r="Q29" i="1"/>
  <c r="R52" i="1"/>
  <c r="Q53" i="1"/>
  <c r="R80" i="1"/>
  <c r="Q81" i="1"/>
  <c r="Q14" i="1"/>
  <c r="R13" i="1"/>
  <c r="Q46" i="1"/>
  <c r="R45" i="1"/>
  <c r="Q78" i="1"/>
  <c r="R77" i="1"/>
  <c r="Q4" i="1"/>
  <c r="Q19" i="1"/>
  <c r="R18" i="1"/>
  <c r="Q39" i="1"/>
  <c r="R38" i="1"/>
  <c r="Q71" i="1"/>
  <c r="R70" i="1"/>
  <c r="R15" i="1"/>
  <c r="Q16" i="1"/>
  <c r="R47" i="1"/>
  <c r="Q48" i="1"/>
  <c r="R79" i="1"/>
  <c r="Q80" i="1"/>
  <c r="R37" i="1"/>
  <c r="Q38" i="1"/>
  <c r="R101" i="1"/>
  <c r="Q102" i="1"/>
  <c r="R65" i="1"/>
  <c r="Q66" i="1"/>
  <c r="R27" i="1"/>
  <c r="Q28" i="1"/>
  <c r="R55" i="1"/>
  <c r="Q56" i="1"/>
  <c r="Q89" i="1"/>
  <c r="R88" i="1"/>
  <c r="R8" i="1"/>
  <c r="Q9" i="1"/>
  <c r="R32" i="1"/>
  <c r="Q33" i="1"/>
  <c r="R60" i="1"/>
  <c r="Q61" i="1"/>
  <c r="R84" i="1"/>
  <c r="Q85" i="1"/>
  <c r="R19" i="1"/>
  <c r="Q20" i="1"/>
  <c r="R51" i="1"/>
  <c r="Q52" i="1"/>
  <c r="R83" i="1"/>
  <c r="Q84" i="1"/>
  <c r="Q7" i="1"/>
  <c r="Q23" i="1"/>
  <c r="R22" i="1"/>
  <c r="Q43" i="1"/>
  <c r="R42" i="1"/>
  <c r="Q75" i="1"/>
  <c r="R74" i="1"/>
  <c r="R25" i="1"/>
  <c r="Q26" i="1"/>
  <c r="R57" i="1"/>
  <c r="Q58" i="1"/>
  <c r="R89" i="1"/>
  <c r="Q90" i="1"/>
  <c r="R53" i="1"/>
  <c r="Q54" i="1"/>
  <c r="R17" i="1"/>
  <c r="Q18" i="1"/>
  <c r="R81" i="1"/>
  <c r="Q82" i="1"/>
  <c r="R39" i="1"/>
  <c r="Q40" i="1"/>
  <c r="R87" i="1"/>
  <c r="Q88" i="1"/>
  <c r="Q13" i="1"/>
  <c r="R12" i="1"/>
  <c r="R16" i="1"/>
  <c r="Q17" i="1"/>
  <c r="R40" i="1"/>
  <c r="Q41" i="1"/>
  <c r="R64" i="1"/>
  <c r="Q65" i="1"/>
  <c r="R92" i="1"/>
  <c r="Q93" i="1"/>
  <c r="R29" i="1"/>
  <c r="Q30" i="1"/>
  <c r="R61" i="1"/>
  <c r="Q62" i="1"/>
  <c r="R93" i="1"/>
  <c r="Q94" i="1"/>
  <c r="Q11" i="1"/>
  <c r="R10" i="1"/>
  <c r="Q27" i="1"/>
  <c r="R26" i="1"/>
  <c r="Q55" i="1"/>
  <c r="R54" i="1"/>
  <c r="Q87" i="1"/>
  <c r="R86" i="1"/>
  <c r="R31" i="1"/>
  <c r="Q32" i="1"/>
  <c r="R63" i="1"/>
  <c r="Q64" i="1"/>
  <c r="R95" i="1"/>
  <c r="Q96" i="1"/>
  <c r="R6" i="1"/>
  <c r="R69" i="1"/>
  <c r="Q70" i="1"/>
  <c r="Q34" i="1"/>
  <c r="R33" i="1"/>
  <c r="R97" i="1"/>
  <c r="Q98" i="1"/>
  <c r="R71" i="1"/>
  <c r="Q72" i="1"/>
  <c r="R5" i="1"/>
  <c r="Q6" i="1"/>
  <c r="Q57" i="1"/>
  <c r="R56" i="1"/>
  <c r="R20" i="1"/>
  <c r="Q21" i="1"/>
  <c r="R48" i="1"/>
  <c r="Q49" i="1"/>
  <c r="R72" i="1"/>
  <c r="Q73" i="1"/>
  <c r="Q97" i="1"/>
  <c r="R96" i="1"/>
  <c r="R68" i="1"/>
  <c r="Q69" i="1"/>
  <c r="Q77" i="1"/>
  <c r="R76" i="1"/>
  <c r="AD3" i="1"/>
  <c r="AE3" i="1"/>
  <c r="Q3" i="1"/>
  <c r="R3" i="1"/>
</calcChain>
</file>

<file path=xl/sharedStrings.xml><?xml version="1.0" encoding="utf-8"?>
<sst xmlns="http://schemas.openxmlformats.org/spreadsheetml/2006/main" count="151" uniqueCount="141">
  <si>
    <t>Symbol</t>
  </si>
  <si>
    <t>Open</t>
  </si>
  <si>
    <t>High</t>
  </si>
  <si>
    <t>Low</t>
  </si>
  <si>
    <t>Change</t>
  </si>
  <si>
    <t>%Change</t>
  </si>
  <si>
    <t>NIFTY 50</t>
  </si>
  <si>
    <t>TATAMOTORS</t>
  </si>
  <si>
    <t>SBIN</t>
  </si>
  <si>
    <t>INFRATEL</t>
  </si>
  <si>
    <t>TATASTEEL</t>
  </si>
  <si>
    <t>HINDALCO</t>
  </si>
  <si>
    <t>IOC</t>
  </si>
  <si>
    <t>UPL</t>
  </si>
  <si>
    <t>GRASIM</t>
  </si>
  <si>
    <t>BAJFINANCE</t>
  </si>
  <si>
    <t>BPCL</t>
  </si>
  <si>
    <t>HDFCBANK</t>
  </si>
  <si>
    <t>COALINDIA</t>
  </si>
  <si>
    <t>AXISBANK</t>
  </si>
  <si>
    <t>ICICIBANK</t>
  </si>
  <si>
    <t>JSWSTEEL</t>
  </si>
  <si>
    <t>NTPC</t>
  </si>
  <si>
    <t>LT</t>
  </si>
  <si>
    <t>SHREECEM</t>
  </si>
  <si>
    <t>ONGC</t>
  </si>
  <si>
    <t>INDUSINDBK</t>
  </si>
  <si>
    <t>BAJAJFINSV</t>
  </si>
  <si>
    <t>TITAN</t>
  </si>
  <si>
    <t>ULTRACEMCO</t>
  </si>
  <si>
    <t>POWERGRID</t>
  </si>
  <si>
    <t>BHARTIARTL</t>
  </si>
  <si>
    <t>EICHERMOT</t>
  </si>
  <si>
    <t>M&amp;M</t>
  </si>
  <si>
    <t>WIPRO</t>
  </si>
  <si>
    <t>MARUTI</t>
  </si>
  <si>
    <t>ZEEL</t>
  </si>
  <si>
    <t>VEDL</t>
  </si>
  <si>
    <t>KOTAKBANK</t>
  </si>
  <si>
    <t>GAIL</t>
  </si>
  <si>
    <t>ADANIPORTS</t>
  </si>
  <si>
    <t>DRREDDY</t>
  </si>
  <si>
    <t>HEROMOTOCO</t>
  </si>
  <si>
    <t>HDFC</t>
  </si>
  <si>
    <t>ASIANPAINT</t>
  </si>
  <si>
    <t>BRITANNIA</t>
  </si>
  <si>
    <t>ITC</t>
  </si>
  <si>
    <t>RELIANCE</t>
  </si>
  <si>
    <t>SUNPHARMA</t>
  </si>
  <si>
    <t>TECHM</t>
  </si>
  <si>
    <t>INFY</t>
  </si>
  <si>
    <t>HCLTECH</t>
  </si>
  <si>
    <t>NESTLEIND</t>
  </si>
  <si>
    <t>CIPLA</t>
  </si>
  <si>
    <t>BAJAJ-AUTO</t>
  </si>
  <si>
    <t>HINDUNILVR</t>
  </si>
  <si>
    <t>TCS</t>
  </si>
  <si>
    <t>IDEA</t>
  </si>
  <si>
    <t>PNB</t>
  </si>
  <si>
    <t>BANKBARODA</t>
  </si>
  <si>
    <t>BAJAJHLDNG</t>
  </si>
  <si>
    <t>L&amp;TFH</t>
  </si>
  <si>
    <t>UBL</t>
  </si>
  <si>
    <t>BANDHANBNK</t>
  </si>
  <si>
    <t>PFC</t>
  </si>
  <si>
    <t>INDIGO</t>
  </si>
  <si>
    <t>BOSCHLTD</t>
  </si>
  <si>
    <t>HINDPETRO</t>
  </si>
  <si>
    <t>AMBUJACEM</t>
  </si>
  <si>
    <t>PEL</t>
  </si>
  <si>
    <t>NMDC</t>
  </si>
  <si>
    <t>DMART</t>
  </si>
  <si>
    <t>CONCOR</t>
  </si>
  <si>
    <t>SIEMENS</t>
  </si>
  <si>
    <t>GICRE</t>
  </si>
  <si>
    <t>ICICIGI</t>
  </si>
  <si>
    <t>MOTHERSUMI</t>
  </si>
  <si>
    <t>ACC</t>
  </si>
  <si>
    <t>DIVISLAB</t>
  </si>
  <si>
    <t>IBULHSGFIN</t>
  </si>
  <si>
    <t>MCDOWELL-N</t>
  </si>
  <si>
    <t>OFSS</t>
  </si>
  <si>
    <t>ICICIPRULI</t>
  </si>
  <si>
    <t>NIACL</t>
  </si>
  <si>
    <t>BERGEPAINT</t>
  </si>
  <si>
    <t>COLPAL</t>
  </si>
  <si>
    <t>ADANITRANS</t>
  </si>
  <si>
    <t>HINDZINC</t>
  </si>
  <si>
    <t>PIDILITIND</t>
  </si>
  <si>
    <t>SRTRANSFIN</t>
  </si>
  <si>
    <t>NHPC</t>
  </si>
  <si>
    <t>PAGEIND</t>
  </si>
  <si>
    <t>SBILIFE</t>
  </si>
  <si>
    <t>PETRONET</t>
  </si>
  <si>
    <t>DLF</t>
  </si>
  <si>
    <t>HAVELLS</t>
  </si>
  <si>
    <t>DABUR</t>
  </si>
  <si>
    <t>HDFCLIFE</t>
  </si>
  <si>
    <t>LUPIN</t>
  </si>
  <si>
    <t>HDFCAMC</t>
  </si>
  <si>
    <t>BIOCON</t>
  </si>
  <si>
    <t>GODREJCP</t>
  </si>
  <si>
    <t>CADILAHC</t>
  </si>
  <si>
    <t>PGHH</t>
  </si>
  <si>
    <t>MARICO</t>
  </si>
  <si>
    <t>AUROPHARMA</t>
  </si>
  <si>
    <t>Doji</t>
  </si>
  <si>
    <t>Body</t>
  </si>
  <si>
    <t>OC</t>
  </si>
  <si>
    <t>Shadowup</t>
  </si>
  <si>
    <t>ShadowDown</t>
  </si>
  <si>
    <t>Inverted Hammer</t>
  </si>
  <si>
    <t xml:space="preserve">Close </t>
  </si>
  <si>
    <t>HAMMER</t>
  </si>
  <si>
    <t>Change -2</t>
  </si>
  <si>
    <t>%Change-2</t>
  </si>
  <si>
    <t>Close-2</t>
  </si>
  <si>
    <t>Low-2</t>
  </si>
  <si>
    <t>High-2</t>
  </si>
  <si>
    <t>Open-2</t>
  </si>
  <si>
    <t>Marabozu</t>
  </si>
  <si>
    <t>Black Marabozu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</si>
  <si>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</si>
  <si>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</si>
  <si>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</si>
  <si>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</si>
  <si>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</si>
  <si>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</si>
  <si>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</si>
  <si>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</si>
  <si>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</si>
  <si>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</si>
  <si>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Upside Takushi Gap</t>
  </si>
  <si>
    <t>Downside Takushi Gap</t>
  </si>
  <si>
    <t>Morning Star</t>
  </si>
  <si>
    <t>Evening Star</t>
  </si>
  <si>
    <t>White Soliders</t>
  </si>
  <si>
    <t>Three Crows</t>
  </si>
  <si>
    <t>Droagonfly Doji</t>
  </si>
  <si>
    <t>GraveStone Doji</t>
  </si>
  <si>
    <t>ABOTTINDIA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</si>
</sst>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2"/>
  <sheetViews>
    <sheetView tabSelected="1" zoomScaleNormal="100" workbookViewId="0">
      <selection activeCell="K15" sqref="K15"/>
    </sheetView>
  </sheetViews>
  <sheetFormatPr defaultRowHeight="15" x14ac:dyDescent="0.25"/>
  <cols>
    <col min="1" max="1" width="14.140625" bestFit="1" customWidth="1"/>
    <col min="5" max="5" width="9.140625" bestFit="1" customWidth="1"/>
    <col min="6" max="6" width="8.140625" bestFit="1" customWidth="1"/>
    <col min="10" max="10" width="10.28515625" bestFit="1" customWidth="1"/>
    <col min="11" max="11" width="13.28515625" bestFit="1" customWidth="1"/>
    <col min="12" max="12" width="15.42578125" customWidth="1"/>
    <col min="14" max="14" width="20" bestFit="1" customWidth="1"/>
    <col min="15" max="15" width="16.7109375" style="1" bestFit="1" customWidth="1"/>
    <col min="16" max="16" width="9.7109375" style="1" customWidth="1"/>
    <col min="17" max="17" width="9.7109375" style="1" bestFit="1" customWidth="1"/>
    <col min="18" max="18" width="14.85546875" style="1" bestFit="1" customWidth="1"/>
    <col min="19" max="19" width="13.7109375" customWidth="1"/>
    <col min="20" max="20" width="12.5703125" customWidth="1"/>
    <col min="21" max="21" width="12.85546875" customWidth="1"/>
    <col min="22" max="22" width="11.7109375" customWidth="1"/>
    <col min="23" max="23" width="13.85546875" customWidth="1"/>
    <col min="24" max="24" width="15.7109375" customWidth="1"/>
    <col min="25" max="25" width="13.140625" customWidth="1"/>
    <col min="26" max="26" width="12.7109375" customWidth="1"/>
    <col min="27" max="27" width="14" customWidth="1"/>
    <col min="28" max="28" width="15" bestFit="1" customWidth="1"/>
    <col min="29" max="29" width="13.85546875" bestFit="1" customWidth="1"/>
    <col min="30" max="30" width="16.7109375" bestFit="1" customWidth="1"/>
    <col min="31" max="31" width="15.85546875" bestFit="1" customWidth="1"/>
    <col min="32" max="32" width="16.42578125" style="1" bestFit="1" customWidth="1"/>
    <col min="33" max="33" width="10" bestFit="1" customWidth="1"/>
    <col min="34" max="34" width="10.5703125" style="1" bestFit="1" customWidth="1"/>
    <col min="35" max="35" width="12.7109375" customWidth="1"/>
    <col min="39" max="39" width="9.7109375" bestFit="1" customWidth="1"/>
    <col min="40" max="40" width="10.85546875" bestFit="1" customWidth="1"/>
    <col min="43" max="43" width="12" bestFit="1" customWidth="1"/>
    <col min="44" max="44" width="15" bestFit="1" customWidth="1"/>
    <col min="45" max="45" width="18.42578125" bestFit="1" customWidth="1"/>
    <col min="46" max="46" width="21.1406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112</v>
      </c>
      <c r="F1" t="s">
        <v>4</v>
      </c>
      <c r="G1" t="s">
        <v>5</v>
      </c>
      <c r="H1" s="1" t="s">
        <v>108</v>
      </c>
      <c r="I1" s="1" t="s">
        <v>107</v>
      </c>
      <c r="J1" s="1" t="s">
        <v>109</v>
      </c>
      <c r="K1" s="1" t="s">
        <v>110</v>
      </c>
      <c r="L1" s="4" t="s">
        <v>138</v>
      </c>
      <c r="M1" s="4" t="s">
        <v>113</v>
      </c>
      <c r="N1" s="5" t="s">
        <v>139</v>
      </c>
      <c r="O1" s="5" t="s">
        <v>111</v>
      </c>
      <c r="P1" s="6" t="s">
        <v>106</v>
      </c>
      <c r="Q1" s="4" t="s">
        <v>120</v>
      </c>
      <c r="R1" s="5" t="s">
        <v>121</v>
      </c>
      <c r="S1" s="1" t="s">
        <v>119</v>
      </c>
      <c r="T1" s="1" t="s">
        <v>118</v>
      </c>
      <c r="U1" s="1" t="s">
        <v>117</v>
      </c>
      <c r="V1" s="2" t="s">
        <v>116</v>
      </c>
      <c r="W1" s="1" t="s">
        <v>114</v>
      </c>
      <c r="X1" s="1" t="s">
        <v>115</v>
      </c>
      <c r="Y1" s="1" t="s">
        <v>122</v>
      </c>
      <c r="Z1" s="1" t="s">
        <v>123</v>
      </c>
      <c r="AA1" s="1" t="s">
        <v>124</v>
      </c>
      <c r="AB1" s="1" t="s">
        <v>125</v>
      </c>
      <c r="AC1" s="4" t="s">
        <v>126</v>
      </c>
      <c r="AD1" s="5" t="s">
        <v>127</v>
      </c>
      <c r="AE1" s="4" t="s">
        <v>128</v>
      </c>
      <c r="AF1" s="5" t="s">
        <v>129</v>
      </c>
      <c r="AG1" s="7" t="s">
        <v>130</v>
      </c>
      <c r="AH1" s="5" t="s">
        <v>131</v>
      </c>
      <c r="AI1" s="1" t="s">
        <v>119</v>
      </c>
      <c r="AJ1" s="1" t="s">
        <v>118</v>
      </c>
      <c r="AK1" s="1" t="s">
        <v>117</v>
      </c>
      <c r="AL1" s="2" t="s">
        <v>116</v>
      </c>
      <c r="AM1" s="1" t="s">
        <v>114</v>
      </c>
      <c r="AN1" s="1" t="s">
        <v>115</v>
      </c>
      <c r="AO1" s="1" t="s">
        <v>122</v>
      </c>
      <c r="AP1" s="1" t="s">
        <v>123</v>
      </c>
      <c r="AQ1" s="1" t="s">
        <v>124</v>
      </c>
      <c r="AR1" s="1" t="s">
        <v>125</v>
      </c>
      <c r="AS1" s="4" t="s">
        <v>132</v>
      </c>
      <c r="AT1" s="5" t="s">
        <v>133</v>
      </c>
      <c r="AU1" s="4" t="s">
        <v>134</v>
      </c>
      <c r="AV1" s="5" t="s">
        <v>135</v>
      </c>
      <c r="AW1" s="7" t="s">
        <v>136</v>
      </c>
      <c r="AX1" s="8" t="s">
        <v>137</v>
      </c>
    </row>
    <row r="2" spans="1:50" x14ac:dyDescent="0.25">
      <c r="A2" t="s">
        <v>140</v>
      </c>
      <c r="B2" s="3">
        <v>16326.5</v>
      </c>
      <c r="C2" s="3">
        <v>16394.900000000001</v>
      </c>
      <c r="D2" s="3">
        <v>15900</v>
      </c>
      <c r="E2" s="3">
        <v>15933</v>
      </c>
      <c r="F2">
        <v>-393.5</v>
      </c>
      <c r="G2">
        <v>-2.41</v>
      </c>
      <c r="H2" s="1">
        <f>(E2-B2)/B2*100</f>
        <v>-2.4101920191100357</v>
      </c>
      <c r="I2" s="1">
        <f>ABS(H2)</f>
        <v>2.4101920191100357</v>
      </c>
      <c r="J2" s="1">
        <f>IF(H2&gt;=0,(C2-E2)/E2*100,(C2-B2)/B2*100)</f>
        <v>0.4189507855327318</v>
      </c>
      <c r="K2" s="1">
        <f>IF(H2&gt;=0,(B2-D2)/B2*100,(E2-D2)/E2*100)</f>
        <v>0.20711730370928261</v>
      </c>
      <c r="L2" s="1" t="str">
        <f>IF(AND((K2-J2)&gt;1.5,I2&lt;0.5),"YES","NO")</f>
        <v>NO</v>
      </c>
      <c r="M2" t="str">
        <f>IF(AND((K2-J2)&gt;1.5,I2&lt;2,I2&gt;0.5),"YES","NO")</f>
        <v>NO</v>
      </c>
      <c r="N2" t="str">
        <f>IF(AND((J2-K2)&gt;1.5,I2&lt;0.5),"YES","NO")</f>
        <v>NO</v>
      </c>
      <c r="O2" s="1" t="str">
        <f>IF(AND((J2-K2)&gt;1.5,I2&lt;2,I2&gt;2),"YES","NO")</f>
        <v>NO</v>
      </c>
      <c r="P2" s="1" t="str">
        <f>IF(AND(I2&lt;1,J2&gt;1.5,K2&gt;1.5),"YES","NO")</f>
        <v>NO</v>
      </c>
      <c r="Q2" s="1" t="str">
        <f>IF(AND(I2&gt;5,J2&lt;0.25,K2&lt;0.25,H2&gt;0),"YES","NO")</f>
        <v>NO</v>
      </c>
      <c r="R2" s="1" t="str">
        <f>IF(AND(I3&gt;5,J3&lt;0.25,K3&lt;0.25,H3&lt;0),"YES","NO")</f>
        <v>NO</v>
      </c>
      <c r="S2">
        <v>15687</v>
      </c>
      <c r="T2">
        <v>16500</v>
      </c>
      <c r="U2">
        <v>15528.75</v>
      </c>
      <c r="V2">
        <v>16326.5</v>
      </c>
      <c r="W2">
        <v>639.5</v>
      </c>
      <c r="X2">
        <v>4.08</v>
      </c>
      <c r="Y2" s="1">
        <f>(V2-S2)/S2*100</f>
        <v>4.0766239561420283</v>
      </c>
      <c r="Z2" s="1">
        <f>ABS(Y2)</f>
        <v>4.0766239561420283</v>
      </c>
      <c r="AA2" s="1">
        <f>IF(Y2&gt;=0,(T2-V2)/V2*100,(T2-S2)/S2*100)</f>
        <v>1.0626894925427985</v>
      </c>
      <c r="AB2" s="1">
        <f>IF(Y2&gt;=0,(S2-U2)/S2*100,(V2-U2)/V2*100)</f>
        <v>1.0087970931344425</v>
      </c>
      <c r="AC2" s="1" t="str">
        <f>IF(AND(I2&lt;Z2/2,S2&gt;E2,E2&gt;(S2+V2)/2,V2&lt;B2,B2&lt;(S2+V2)/2),"YES","NO")</f>
        <v>NO</v>
      </c>
      <c r="AD2" s="1" t="str">
        <f>IF(AND(I2&lt;Z2/2,V2&gt;B2,B2&gt;(S2+V2)/2,S2&lt;E2,E2&lt;(S2+V2)/2),"YES","NO")</f>
        <v>NO</v>
      </c>
      <c r="AE2" s="1" t="str">
        <f>IF(AND(I2&gt;=2*Z2,E2&gt;S2,S2&gt;(B2+E2)/2,B2&lt;V2,V2&lt;(B2+E2)/2),"YES","NO")</f>
        <v>NO</v>
      </c>
      <c r="AF2" s="1" t="str">
        <f>IF(AND(I2&gt;=2*Z2,S2&gt;E2,E2&gt;(S2+V2)/2,V2&lt;B2,B2&lt;(S2+V2)/2),"YES","NO")</f>
        <v>NO</v>
      </c>
      <c r="AG2" s="1" t="str">
        <f>IF(AND(B2&lt;V2,E2&lt;S2,E2&gt;(S2+V2)/2,I2&gt;3,Z2&gt;3),"YES","NO")</f>
        <v>NO</v>
      </c>
      <c r="AH2" s="1" t="str">
        <f>IF(AND(B2&gt;V2,E2&gt;S2,E2&lt;(S2+V2)/2,Z2&gt;3,I2&gt;3),"YES","NO")</f>
        <v>NO</v>
      </c>
      <c r="AI2">
        <v>15740</v>
      </c>
      <c r="AJ2">
        <v>15898.8</v>
      </c>
      <c r="AK2">
        <v>15650</v>
      </c>
      <c r="AL2">
        <v>15687</v>
      </c>
      <c r="AM2">
        <v>-45.65</v>
      </c>
      <c r="AN2">
        <v>-0.28999999999999998</v>
      </c>
      <c r="AO2" s="1">
        <f>(AL2-AI2)/AI2*100</f>
        <v>-0.33672172808132145</v>
      </c>
      <c r="AP2" s="1">
        <f>ABS(AO2)</f>
        <v>0.33672172808132145</v>
      </c>
      <c r="AQ2" s="1">
        <f>IF(AO2&gt;=0,(AJ2-AL2)/AL2*100,(AJ2-AI2)/AI2*100)</f>
        <v>1.0088945362134643</v>
      </c>
      <c r="AR2" s="1">
        <f>IF(AO2&gt;=0,(AI2-AK2)/AI2*100,(AL2-AK2)/AL2*100)</f>
        <v>0.23586409128577801</v>
      </c>
      <c r="AS2" t="str">
        <f>IF(AND(AO2&lt;0,AP2&gt;1.5,Y2&lt;0,Z2&gt;1.5,AL2&gt;S2,AL2&lt;E2,H2&gt;0,I2&gt;1.5),"YES","NO")</f>
        <v>NO</v>
      </c>
      <c r="AT2" t="str">
        <f>IF(AND(AO2&gt;0,AP2&gt;1.5,Y2&gt;0,Z2&gt;1.5,AL2&lt;S2,AL2&gt;E2,H2&lt;0,I2&gt;1.5),"YES","NO")</f>
        <v>NO</v>
      </c>
      <c r="AU2" t="str">
        <f>IF(AND(AO2&lt;0,S2&lt;AL2,V2&lt;AL2,B2&gt;V2,E2&gt;V2,H2&gt;0),"YES","NO")</f>
        <v>NO</v>
      </c>
      <c r="AV2" t="str">
        <f>IF(AND(AO2&gt;0,S2&gt;AL2,V2&gt;AL2,B2&lt;V2,E2&lt;V2,H2&lt;0),"YES","NO")</f>
        <v>NO</v>
      </c>
      <c r="AW2" t="str">
        <f>IF(AND(AO2&gt;0,AP2&gt;1,Y2&gt;0,Z2&gt;1,V2&gt;AL2,S2&gt;AI2,S2&lt;AL2,H2&gt;0,I2&gt;1,E2&gt;V2,B2&lt;V2,B2&gt;S2),"YES","NO")</f>
        <v>NO</v>
      </c>
      <c r="AX2" t="str">
        <f>IF(AND(AO2&lt;0,AP2&gt;1,Y2&lt;0,Z2&gt;1,V2&lt;AL2,S2&lt;AI2,S2&gt;AL2,H2&lt;0,I2&gt;1,E2&lt;V2,B2&gt;V2,B2&lt;S2),"YES","NO")</f>
        <v>NO</v>
      </c>
    </row>
    <row r="3" spans="1:50" x14ac:dyDescent="0.25">
      <c r="A3" s="1" t="s">
        <v>77</v>
      </c>
      <c r="B3" s="3">
        <v>1256</v>
      </c>
      <c r="C3" s="3">
        <v>1295</v>
      </c>
      <c r="D3" s="3">
        <v>1252.45</v>
      </c>
      <c r="E3" s="3">
        <v>1287.2</v>
      </c>
      <c r="F3">
        <v>36.1</v>
      </c>
      <c r="G3">
        <v>2.89</v>
      </c>
      <c r="H3" s="1">
        <f>(E3-B3)/B3*100</f>
        <v>2.4840764331210226</v>
      </c>
      <c r="I3" s="1">
        <f>ABS(H3)</f>
        <v>2.4840764331210226</v>
      </c>
      <c r="J3" s="1">
        <f>IF(H3&gt;=0,(C3-E3)/E3*100,(C3-B3)/B3*100)</f>
        <v>0.60596643878184853</v>
      </c>
      <c r="K3" s="1">
        <f>IF(H3&gt;=0,(B3-D3)/B3*100,(E3-D3)/E3*100)</f>
        <v>0.28264331210190718</v>
      </c>
      <c r="L3" s="1" t="str">
        <f>IF(AND((K3-J3)&gt;1.5,I3&lt;0.5),"YES","NO")</f>
        <v>NO</v>
      </c>
      <c r="M3" t="str">
        <f>IF(AND((K3-J3)&gt;1.5,I3&lt;2,I3&gt;0.5),"YES","NO")</f>
        <v>NO</v>
      </c>
      <c r="N3" t="str">
        <f>IF(AND((J3-K3)&gt;1.5,I3&lt;0.5),"YES","NO")</f>
        <v>NO</v>
      </c>
      <c r="O3" s="1" t="str">
        <f>IF(AND((J3-K3)&gt;1.5,I3&lt;2,I3&gt;2),"YES","NO")</f>
        <v>NO</v>
      </c>
      <c r="P3" s="1" t="str">
        <f>IF(AND(I3&lt;1,J3&gt;1.5,K3&gt;1.5),"YES","NO")</f>
        <v>NO</v>
      </c>
      <c r="Q3" s="1" t="str">
        <f>IF(AND(I3&gt;5,J3&lt;0.25,K3&lt;0.25,H3&gt;0),"YES","NO")</f>
        <v>NO</v>
      </c>
      <c r="R3" s="1" t="str">
        <f>IF(AND(I4&gt;5,J4&lt;0.25,K4&lt;0.25,H4&lt;0),"YES","NO")</f>
        <v>NO</v>
      </c>
      <c r="S3" s="3">
        <v>1263</v>
      </c>
      <c r="T3" s="3">
        <v>1281.8</v>
      </c>
      <c r="U3" s="3">
        <v>1245</v>
      </c>
      <c r="V3" s="3">
        <v>1248</v>
      </c>
      <c r="W3">
        <v>-17.649999999999999</v>
      </c>
      <c r="X3">
        <v>-1.39</v>
      </c>
      <c r="Y3" s="1">
        <f>(V3-S3)/S3*100</f>
        <v>-1.1876484560570071</v>
      </c>
      <c r="Z3" s="1">
        <f>ABS(Y3)</f>
        <v>1.1876484560570071</v>
      </c>
      <c r="AA3" s="1">
        <f>IF(Y3&gt;=0,(T3-V3)/V3*100,(T3-S3)/S3*100)</f>
        <v>1.488519398258112</v>
      </c>
      <c r="AB3" s="1">
        <f>IF(Y3&gt;=0,(S3-U3)/S3*100,(V3-U3)/V3*100)</f>
        <v>0.24038461538461539</v>
      </c>
      <c r="AC3" s="1" t="str">
        <f>IF(AND(I3&lt;Z3/2,S3&gt;E3,E3&gt;(S3+V3)/2,V3&lt;B3,B3&lt;(S3+V3)/2),"YES","NO")</f>
        <v>NO</v>
      </c>
      <c r="AD3" s="1" t="str">
        <f>IF(AND(I3&lt;Z3/2,V3&gt;B3,B3&gt;(S3+V3)/2,S3&lt;E3,E3&lt;(S3+V3)/2),"YES","NO")</f>
        <v>NO</v>
      </c>
      <c r="AE3" s="1" t="str">
        <f>IF(AND(I3&gt;=2*Z3,E3&gt;S3,S3&gt;(B3+E3)/2,B3&lt;V3,V3&lt;(B3+E3)/2),"YES","NO")</f>
        <v>NO</v>
      </c>
      <c r="AF3" s="1" t="str">
        <f>IF(AND(I3&gt;=2*Z3,S3&gt;E3,E3&gt;(S3+V3)/2,V3&lt;B3,B3&lt;(S3+V3)/2),"YES","NO")</f>
        <v>NO</v>
      </c>
      <c r="AG3" s="1" t="str">
        <f>IF(AND(B3&lt;V3,E3&lt;S3,E3&gt;(S3+V3)/2,I3&gt;3,Z3&gt;3),"YES","NO")</f>
        <v>NO</v>
      </c>
      <c r="AH3" s="1" t="str">
        <f>IF(AND(B3&gt;V3,E3&gt;S3,E3&lt;(S3+V3)/2,Z3&gt;3,I3&gt;3),"YES","NO")</f>
        <v>NO</v>
      </c>
      <c r="AI3" s="3">
        <v>1304</v>
      </c>
      <c r="AJ3" s="3">
        <v>1319.7</v>
      </c>
      <c r="AK3" s="3">
        <v>1255</v>
      </c>
      <c r="AL3" s="3">
        <v>1268</v>
      </c>
      <c r="AM3">
        <v>-34.200000000000003</v>
      </c>
      <c r="AN3">
        <v>-2.63</v>
      </c>
      <c r="AO3" s="1">
        <f>(AL3-AI3)/AI3*100</f>
        <v>-2.7607361963190185</v>
      </c>
      <c r="AP3" s="1">
        <f>ABS(AO3)</f>
        <v>2.7607361963190185</v>
      </c>
      <c r="AQ3" s="1">
        <f>IF(AO3&gt;=0,(AJ3-AL3)/AL3*100,(AJ3-AI3)/AI3*100)</f>
        <v>1.2039877300613531</v>
      </c>
      <c r="AR3" s="1">
        <f>IF(AO3&gt;=0,(AI3-AK3)/AI3*100,(AL3-AK3)/AL3*100)</f>
        <v>1.025236593059937</v>
      </c>
      <c r="AS3" t="str">
        <f>IF(AND(AO3&lt;0,AP3&gt;1.5,Y3&lt;0,Z3&gt;1.5,AL3&gt;S3,AL3&lt;E3,H3&gt;0,I3&gt;1.5),"YES","NO")</f>
        <v>NO</v>
      </c>
      <c r="AT3" t="str">
        <f>IF(AND(AO3&gt;0,AP3&gt;1.5,Y3&gt;0,Z3&gt;1.5,AL3&lt;S3,AL3&gt;E3,H3&lt;0,I3&gt;1.5),"YES","NO")</f>
        <v>NO</v>
      </c>
      <c r="AU3" t="str">
        <f>IF(AND(AO3&lt;0,S3&lt;AL3,V3&lt;AL3,B3&gt;V3,E3&gt;V3,H3&gt;0),"YES","NO")</f>
        <v>YES</v>
      </c>
      <c r="AV3" t="str">
        <f>IF(AND(AO3&gt;0,S3&gt;AL3,V3&gt;AL3,B3&lt;V3,E3&lt;V3,H3&lt;0),"YES","NO")</f>
        <v>NO</v>
      </c>
      <c r="AW3" t="str">
        <f>IF(AND(AO3&gt;0,AP3&gt;1,Y3&gt;0,Z3&gt;1,V3&gt;AL3,S3&gt;AI3,S3&lt;AL3,H3&gt;0,I3&gt;1,E3&gt;V3,B3&lt;V3,B3&gt;S3),"YES","NO")</f>
        <v>NO</v>
      </c>
      <c r="AX3" t="str">
        <f>IF(AND(AO3&lt;0,AP3&gt;1,Y3&lt;0,Z3&gt;1,V3&lt;AL3,S3&lt;AI3,S3&gt;AL3,H3&lt;0,I3&gt;1,E3&lt;V3,B3&gt;V3,B3&lt;S3),"YES","NO")</f>
        <v>NO</v>
      </c>
    </row>
    <row r="4" spans="1:50" x14ac:dyDescent="0.25">
      <c r="A4" t="s">
        <v>40</v>
      </c>
      <c r="B4">
        <v>348</v>
      </c>
      <c r="C4">
        <v>349</v>
      </c>
      <c r="D4">
        <v>339.6</v>
      </c>
      <c r="E4">
        <v>344</v>
      </c>
      <c r="F4">
        <v>0</v>
      </c>
      <c r="G4">
        <v>0</v>
      </c>
      <c r="H4" s="1">
        <f>(E4-B4)/B4*100</f>
        <v>-1.1494252873563218</v>
      </c>
      <c r="I4" s="1">
        <f>ABS(H4)</f>
        <v>1.1494252873563218</v>
      </c>
      <c r="J4" s="1">
        <f>IF(H4&gt;=0,(C4-E4)/E4*100,(C4-B4)/B4*100)</f>
        <v>0.28735632183908044</v>
      </c>
      <c r="K4" s="1">
        <f>IF(H4&gt;=0,(B4-D4)/B4*100,(E4-D4)/E4*100)</f>
        <v>1.2790697674418539</v>
      </c>
      <c r="L4" s="1" t="str">
        <f>IF(AND((K4-J4)&gt;1.5,I4&lt;0.5),"YES","NO")</f>
        <v>NO</v>
      </c>
      <c r="M4" t="str">
        <f>IF(AND((K4-J4)&gt;1.5,I4&lt;2,I4&gt;0.5),"YES","NO")</f>
        <v>NO</v>
      </c>
      <c r="N4" t="str">
        <f>IF(AND((J4-K4)&gt;1.5,I4&lt;0.5),"YES","NO")</f>
        <v>NO</v>
      </c>
      <c r="O4" s="1" t="str">
        <f>IF(AND((J4-K4)&gt;1.5,I4&lt;2,I4&gt;2),"YES","NO")</f>
        <v>NO</v>
      </c>
      <c r="P4" s="1" t="str">
        <f>IF(AND(I4&lt;1,J4&gt;1.5,K4&gt;1.5),"YES","NO")</f>
        <v>NO</v>
      </c>
      <c r="Q4" s="1" t="str">
        <f>IF(AND(I4&gt;5,J4&lt;0.25,K4&lt;0.25,H4&gt;0),"YES","NO")</f>
        <v>NO</v>
      </c>
      <c r="R4" s="1" t="str">
        <f>IF(AND(I5&gt;5,J5&lt;0.25,K5&lt;0.25,H5&lt;0),"YES","NO")</f>
        <v>NO</v>
      </c>
      <c r="S4">
        <v>349.8</v>
      </c>
      <c r="T4">
        <v>351.5</v>
      </c>
      <c r="U4">
        <v>342.2</v>
      </c>
      <c r="V4">
        <v>345.5</v>
      </c>
      <c r="W4">
        <v>-6.35</v>
      </c>
      <c r="X4">
        <v>-1.8</v>
      </c>
      <c r="Y4" s="1">
        <f>(V4-S4)/S4*100</f>
        <v>-1.229273870783308</v>
      </c>
      <c r="Z4" s="1">
        <f>ABS(Y4)</f>
        <v>1.229273870783308</v>
      </c>
      <c r="AA4" s="1">
        <f>IF(Y4&gt;=0,(T4-V4)/V4*100,(T4-S4)/S4*100)</f>
        <v>0.48599199542595445</v>
      </c>
      <c r="AB4" s="1">
        <f>IF(Y4&gt;=0,(S4-U4)/S4*100,(V4-U4)/V4*100)</f>
        <v>0.95513748191027814</v>
      </c>
      <c r="AC4" s="1" t="str">
        <f>IF(AND(I4&lt;Z4/2,S4&gt;E4,E4&gt;(S4+V4)/2,V4&lt;B4,B4&lt;(S4+V4)/2),"YES","NO")</f>
        <v>NO</v>
      </c>
      <c r="AD4" s="1" t="str">
        <f>IF(AND(I4&lt;Z4/2,V4&gt;B4,B4&gt;(S4+V4)/2,S4&lt;E4,E4&lt;(S4+V4)/2),"YES","NO")</f>
        <v>NO</v>
      </c>
      <c r="AE4" s="1" t="str">
        <f>IF(AND(I4&gt;=2*Z4,E4&gt;S4,S4&gt;(B4+E4)/2,B4&lt;V4,V4&lt;(B4+E4)/2),"YES","NO")</f>
        <v>NO</v>
      </c>
      <c r="AF4" s="1" t="str">
        <f>IF(AND(I4&gt;=2*Z4,S4&gt;E4,E4&gt;(S4+V4)/2,V4&lt;B4,B4&lt;(S4+V4)/2),"YES","NO")</f>
        <v>NO</v>
      </c>
      <c r="AG4" s="1" t="str">
        <f>IF(AND(B4&lt;V4,E4&lt;S4,E4&gt;(S4+V4)/2,I4&gt;3,Z4&gt;3),"YES","NO")</f>
        <v>NO</v>
      </c>
      <c r="AH4" s="1" t="str">
        <f>IF(AND(B4&gt;V4,E4&gt;S4,E4&lt;(S4+V4)/2,Z4&gt;3,I4&gt;3),"YES","NO")</f>
        <v>NO</v>
      </c>
      <c r="AI4">
        <v>355.35</v>
      </c>
      <c r="AJ4">
        <v>360</v>
      </c>
      <c r="AK4">
        <v>349.6</v>
      </c>
      <c r="AL4">
        <v>352.2</v>
      </c>
      <c r="AM4">
        <v>-3.45</v>
      </c>
      <c r="AN4">
        <v>-0.97</v>
      </c>
      <c r="AO4" s="1">
        <f>(AL4-AI4)/AI4*100</f>
        <v>-0.88644997889405774</v>
      </c>
      <c r="AP4" s="1">
        <f>ABS(AO4)</f>
        <v>0.88644997889405774</v>
      </c>
      <c r="AQ4" s="1">
        <f>IF(AO4&gt;=0,(AJ4-AL4)/AL4*100,(AJ4-AI4)/AI4*100)</f>
        <v>1.308569016462636</v>
      </c>
      <c r="AR4" s="1">
        <f>IF(AO4&gt;=0,(AI4-AK4)/AI4*100,(AL4-AK4)/AL4*100)</f>
        <v>0.73821692220328394</v>
      </c>
      <c r="AS4" t="str">
        <f>IF(AND(AO4&lt;0,AP4&gt;1.5,Y4&lt;0,Z4&gt;1.5,AL4&gt;S4,AL4&lt;E4,H4&gt;0,I4&gt;1.5),"YES","NO")</f>
        <v>NO</v>
      </c>
      <c r="AT4" t="str">
        <f>IF(AND(AO4&gt;0,AP4&gt;1.5,Y4&gt;0,Z4&gt;1.5,AL4&lt;S4,AL4&gt;E4,H4&lt;0,I4&gt;1.5),"YES","NO")</f>
        <v>NO</v>
      </c>
      <c r="AU4" t="str">
        <f>IF(AND(AO4&lt;0,S4&lt;AL4,V4&lt;AL4,B4&gt;V4,E4&gt;V4,H4&gt;0),"YES","NO")</f>
        <v>NO</v>
      </c>
      <c r="AV4" t="str">
        <f>IF(AND(AO4&gt;0,S4&gt;AL4,V4&gt;AL4,B4&lt;V4,E4&lt;V4,H4&lt;0),"YES","NO")</f>
        <v>NO</v>
      </c>
      <c r="AW4" t="str">
        <f>IF(AND(AO4&gt;0,AP4&gt;1,Y4&gt;0,Z4&gt;1,V4&gt;AL4,S4&gt;AI4,S4&lt;AL4,H4&gt;0,I4&gt;1,E4&gt;V4,B4&lt;V4,B4&gt;S4),"YES","NO")</f>
        <v>NO</v>
      </c>
      <c r="AX4" t="str">
        <f>IF(AND(AO4&lt;0,AP4&gt;1,Y4&lt;0,Z4&gt;1,V4&lt;AL4,S4&lt;AI4,S4&gt;AL4,H4&lt;0,I4&gt;1,E4&lt;V4,B4&gt;V4,B4&lt;S4),"YES","NO")</f>
        <v>NO</v>
      </c>
    </row>
    <row r="5" spans="1:50" x14ac:dyDescent="0.25">
      <c r="A5" t="s">
        <v>86</v>
      </c>
      <c r="B5">
        <v>280.7</v>
      </c>
      <c r="C5">
        <v>280.7</v>
      </c>
      <c r="D5">
        <v>256.60000000000002</v>
      </c>
      <c r="E5">
        <v>278.8</v>
      </c>
      <c r="F5">
        <v>11.45</v>
      </c>
      <c r="G5">
        <v>4.28</v>
      </c>
      <c r="H5" s="1">
        <f>(E5-B5)/B5*100</f>
        <v>-0.6768792304951825</v>
      </c>
      <c r="I5" s="1">
        <f>ABS(H5)</f>
        <v>0.6768792304951825</v>
      </c>
      <c r="J5" s="1">
        <f>IF(H5&gt;=0,(C5-E5)/E5*100,(C5-B5)/B5*100)</f>
        <v>0</v>
      </c>
      <c r="K5" s="1">
        <f>IF(H5&gt;=0,(B5-D5)/B5*100,(E5-D5)/E5*100)</f>
        <v>7.9626972740315587</v>
      </c>
      <c r="L5" s="1" t="str">
        <f>IF(AND((K5-J5)&gt;1.5,I5&lt;0.5),"YES","NO")</f>
        <v>NO</v>
      </c>
      <c r="M5" t="str">
        <f>IF(AND((K5-J5)&gt;1.5,I5&lt;2,I5&gt;0.5),"YES","NO")</f>
        <v>YES</v>
      </c>
      <c r="N5" t="str">
        <f>IF(AND((J5-K5)&gt;1.5,I5&lt;0.5),"YES","NO")</f>
        <v>NO</v>
      </c>
      <c r="O5" s="1" t="str">
        <f>IF(AND((J5-K5)&gt;1.5,I5&lt;2,I5&gt;2),"YES","NO")</f>
        <v>NO</v>
      </c>
      <c r="P5" s="1" t="str">
        <f>IF(AND(I5&lt;1,J5&gt;1.5,K5&gt;1.5),"YES","NO")</f>
        <v>NO</v>
      </c>
      <c r="Q5" s="1" t="str">
        <f>IF(AND(I5&gt;5,J5&lt;0.25,K5&lt;0.25,H5&gt;0),"YES","NO")</f>
        <v>NO</v>
      </c>
      <c r="R5" s="1" t="str">
        <f>IF(AND(I6&gt;5,J6&lt;0.25,K6&lt;0.25,H6&lt;0),"YES","NO")</f>
        <v>NO</v>
      </c>
      <c r="S5">
        <v>252</v>
      </c>
      <c r="T5">
        <v>267.35000000000002</v>
      </c>
      <c r="U5">
        <v>249.8</v>
      </c>
      <c r="V5">
        <v>267.35000000000002</v>
      </c>
      <c r="W5">
        <v>12.7</v>
      </c>
      <c r="X5">
        <v>4.99</v>
      </c>
      <c r="Y5" s="1">
        <f>(V5-S5)/S5*100</f>
        <v>6.0912698412698498</v>
      </c>
      <c r="Z5" s="1">
        <f>ABS(Y5)</f>
        <v>6.0912698412698498</v>
      </c>
      <c r="AA5" s="1">
        <f>IF(Y5&gt;=0,(T5-V5)/V5*100,(T5-S5)/S5*100)</f>
        <v>0</v>
      </c>
      <c r="AB5" s="1">
        <f>IF(Y5&gt;=0,(S5-U5)/S5*100,(V5-U5)/V5*100)</f>
        <v>0.87301587301586858</v>
      </c>
      <c r="AC5" s="1" t="str">
        <f>IF(AND(I5&lt;Z5/2,S5&gt;E5,E5&gt;(S5+V5)/2,V5&lt;B5,B5&lt;(S5+V5)/2),"YES","NO")</f>
        <v>NO</v>
      </c>
      <c r="AD5" s="1" t="str">
        <f>IF(AND(I5&lt;Z5/2,V5&gt;B5,B5&gt;(S5+V5)/2,S5&lt;E5,E5&lt;(S5+V5)/2),"YES","NO")</f>
        <v>NO</v>
      </c>
      <c r="AE5" s="1" t="str">
        <f>IF(AND(I5&gt;=2*Z5,E5&gt;S5,S5&gt;(B5+E5)/2,B5&lt;V5,V5&lt;(B5+E5)/2),"YES","NO")</f>
        <v>NO</v>
      </c>
      <c r="AF5" s="1" t="str">
        <f>IF(AND(I5&gt;=2*Z5,S5&gt;E5,E5&gt;(S5+V5)/2,V5&lt;B5,B5&lt;(S5+V5)/2),"YES","NO")</f>
        <v>NO</v>
      </c>
      <c r="AG5" s="1" t="str">
        <f>IF(AND(B5&lt;V5,E5&lt;S5,E5&gt;(S5+V5)/2,I5&gt;3,Z5&gt;3),"YES","NO")</f>
        <v>NO</v>
      </c>
      <c r="AH5" s="1" t="str">
        <f>IF(AND(B5&gt;V5,E5&gt;S5,E5&lt;(S5+V5)/2,Z5&gt;3,I5&gt;3),"YES","NO")</f>
        <v>NO</v>
      </c>
      <c r="AI5">
        <v>253</v>
      </c>
      <c r="AJ5">
        <v>254.65</v>
      </c>
      <c r="AK5">
        <v>242.55</v>
      </c>
      <c r="AL5">
        <v>254.65</v>
      </c>
      <c r="AM5">
        <v>12.1</v>
      </c>
      <c r="AN5">
        <v>4.99</v>
      </c>
      <c r="AO5" s="1">
        <f>(AL5-AI5)/AI5*100</f>
        <v>0.65217391304348049</v>
      </c>
      <c r="AP5" s="1">
        <f>ABS(AO5)</f>
        <v>0.65217391304348049</v>
      </c>
      <c r="AQ5" s="1">
        <f>IF(AO5&gt;=0,(AJ5-AL5)/AL5*100,(AJ5-AI5)/AI5*100)</f>
        <v>0</v>
      </c>
      <c r="AR5" s="1">
        <f>IF(AO5&gt;=0,(AI5-AK5)/AI5*100,(AL5-AK5)/AL5*100)</f>
        <v>4.1304347826086909</v>
      </c>
      <c r="AS5" t="str">
        <f>IF(AND(AO5&lt;0,AP5&gt;1.5,Y5&lt;0,Z5&gt;1.5,AL5&gt;S5,AL5&lt;E5,H5&gt;0,I5&gt;1.5),"YES","NO")</f>
        <v>NO</v>
      </c>
      <c r="AT5" t="str">
        <f>IF(AND(AO5&gt;0,AP5&gt;1.5,Y5&gt;0,Z5&gt;1.5,AL5&lt;S5,AL5&gt;E5,H5&lt;0,I5&gt;1.5),"YES","NO")</f>
        <v>NO</v>
      </c>
      <c r="AU5" t="str">
        <f>IF(AND(AO5&lt;0,S5&lt;AL5,V5&lt;AL5,B5&gt;V5,E5&gt;V5,H5&gt;0),"YES","NO")</f>
        <v>NO</v>
      </c>
      <c r="AV5" t="str">
        <f>IF(AND(AO5&gt;0,S5&gt;AL5,V5&gt;AL5,B5&lt;V5,E5&lt;V5,H5&lt;0),"YES","NO")</f>
        <v>NO</v>
      </c>
      <c r="AW5" t="str">
        <f>IF(AND(AO5&gt;0,AP5&gt;1,Y5&gt;0,Z5&gt;1,V5&gt;AL5,S5&gt;AI5,S5&lt;AL5,H5&gt;0,I5&gt;1,E5&gt;V5,B5&lt;V5,B5&gt;S5),"YES","NO")</f>
        <v>NO</v>
      </c>
      <c r="AX5" t="str">
        <f>IF(AND(AO5&lt;0,AP5&gt;1,Y5&lt;0,Z5&gt;1,V5&lt;AL5,S5&lt;AI5,S5&gt;AL5,H5&lt;0,I5&gt;1,E5&lt;V5,B5&gt;V5,B5&lt;S5),"YES","NO")</f>
        <v>NO</v>
      </c>
    </row>
    <row r="6" spans="1:50" x14ac:dyDescent="0.25">
      <c r="A6" t="s">
        <v>68</v>
      </c>
      <c r="B6">
        <v>188</v>
      </c>
      <c r="C6">
        <v>188.7</v>
      </c>
      <c r="D6">
        <v>186.15</v>
      </c>
      <c r="E6">
        <v>187.75</v>
      </c>
      <c r="F6">
        <v>1.5</v>
      </c>
      <c r="G6">
        <v>0.81</v>
      </c>
      <c r="H6" s="1">
        <f>(E6-B6)/B6*100</f>
        <v>-0.13297872340425532</v>
      </c>
      <c r="I6" s="1">
        <f>ABS(H6)</f>
        <v>0.13297872340425532</v>
      </c>
      <c r="J6" s="1">
        <f>IF(H6&gt;=0,(C6-E6)/E6*100,(C6-B6)/B6*100)</f>
        <v>0.37234042553190883</v>
      </c>
      <c r="K6" s="1">
        <f>IF(H6&gt;=0,(B6-D6)/B6*100,(E6-D6)/E6*100)</f>
        <v>0.85219707057256688</v>
      </c>
      <c r="L6" s="1" t="str">
        <f>IF(AND((K6-J6)&gt;1.5,I6&lt;0.5),"YES","NO")</f>
        <v>NO</v>
      </c>
      <c r="M6" t="str">
        <f>IF(AND((K6-J6)&gt;1.5,I6&lt;2,I6&gt;0.5),"YES","NO")</f>
        <v>NO</v>
      </c>
      <c r="N6" t="str">
        <f>IF(AND((J6-K6)&gt;1.5,I6&lt;0.5),"YES","NO")</f>
        <v>NO</v>
      </c>
      <c r="O6" s="1" t="str">
        <f>IF(AND((J6-K6)&gt;1.5,I6&lt;2,I6&gt;2),"YES","NO")</f>
        <v>NO</v>
      </c>
      <c r="P6" s="1" t="str">
        <f>IF(AND(I6&lt;1,J6&gt;1.5,K6&gt;1.5),"YES","NO")</f>
        <v>NO</v>
      </c>
      <c r="Q6" s="1" t="str">
        <f>IF(AND(I6&gt;5,J6&lt;0.25,K6&lt;0.25,H6&gt;0),"YES","NO")</f>
        <v>NO</v>
      </c>
      <c r="R6" s="1" t="str">
        <f>IF(AND(I7&gt;5,J7&lt;0.25,K7&lt;0.25,H7&lt;0),"YES","NO")</f>
        <v>NO</v>
      </c>
      <c r="S6">
        <v>188.1</v>
      </c>
      <c r="T6">
        <v>191.35</v>
      </c>
      <c r="U6">
        <v>185.35</v>
      </c>
      <c r="V6">
        <v>185.95</v>
      </c>
      <c r="W6">
        <v>-2.75</v>
      </c>
      <c r="X6">
        <v>-1.46</v>
      </c>
      <c r="Y6" s="1">
        <f>(V6-S6)/S6*100</f>
        <v>-1.1430090377458828</v>
      </c>
      <c r="Z6" s="1">
        <f>ABS(Y6)</f>
        <v>1.1430090377458828</v>
      </c>
      <c r="AA6" s="1">
        <f>IF(Y6&gt;=0,(T6-V6)/V6*100,(T6-S6)/S6*100)</f>
        <v>1.727804359383307</v>
      </c>
      <c r="AB6" s="1">
        <f>IF(Y6&gt;=0,(S6-U6)/S6*100,(V6-U6)/V6*100)</f>
        <v>0.32266738370529413</v>
      </c>
      <c r="AC6" s="1" t="str">
        <f>IF(AND(I6&lt;Z6/2,S6&gt;E6,E6&gt;(S6+V6)/2,V6&lt;B6,B6&lt;(S6+V6)/2),"YES","NO")</f>
        <v>NO</v>
      </c>
      <c r="AD6" s="1" t="str">
        <f>IF(AND(I6&lt;Z6/2,V6&gt;B6,B6&gt;(S6+V6)/2,S6&lt;E6,E6&lt;(S6+V6)/2),"YES","NO")</f>
        <v>NO</v>
      </c>
      <c r="AE6" s="1" t="str">
        <f>IF(AND(I6&gt;=2*Z6,E6&gt;S6,S6&gt;(B6+E6)/2,B6&lt;V6,V6&lt;(B6+E6)/2),"YES","NO")</f>
        <v>NO</v>
      </c>
      <c r="AF6" s="1" t="str">
        <f>IF(AND(I6&gt;=2*Z6,S6&gt;E6,E6&gt;(S6+V6)/2,V6&lt;B6,B6&lt;(S6+V6)/2),"YES","NO")</f>
        <v>NO</v>
      </c>
      <c r="AG6" s="1" t="str">
        <f>IF(AND(B6&lt;V6,E6&lt;S6,E6&gt;(S6+V6)/2,I6&gt;3,Z6&gt;3),"YES","NO")</f>
        <v>NO</v>
      </c>
      <c r="AH6" s="1" t="str">
        <f>IF(AND(B6&gt;V6,E6&gt;S6,E6&lt;(S6+V6)/2,Z6&gt;3,I6&gt;3),"YES","NO")</f>
        <v>NO</v>
      </c>
      <c r="AI6">
        <v>194.25</v>
      </c>
      <c r="AJ6">
        <v>198.2</v>
      </c>
      <c r="AK6">
        <v>186.4</v>
      </c>
      <c r="AL6">
        <v>190</v>
      </c>
      <c r="AM6">
        <v>-3.25</v>
      </c>
      <c r="AN6">
        <v>-1.68</v>
      </c>
      <c r="AO6" s="1">
        <f>(AL6-AI6)/AI6*100</f>
        <v>-2.1879021879021878</v>
      </c>
      <c r="AP6" s="1">
        <f>ABS(AO6)</f>
        <v>2.1879021879021878</v>
      </c>
      <c r="AQ6" s="1">
        <f>IF(AO6&gt;=0,(AJ6-AL6)/AL6*100,(AJ6-AI6)/AI6*100)</f>
        <v>2.0334620334620279</v>
      </c>
      <c r="AR6" s="1">
        <f>IF(AO6&gt;=0,(AI6-AK6)/AI6*100,(AL6-AK6)/AL6*100)</f>
        <v>1.8947368421052602</v>
      </c>
      <c r="AS6" t="str">
        <f>IF(AND(AO6&lt;0,AP6&gt;1.5,Y6&lt;0,Z6&gt;1.5,AL6&gt;S6,AL6&lt;E6,H6&gt;0,I6&gt;1.5),"YES","NO")</f>
        <v>NO</v>
      </c>
      <c r="AT6" t="str">
        <f>IF(AND(AO6&gt;0,AP6&gt;1.5,Y6&gt;0,Z6&gt;1.5,AL6&lt;S6,AL6&gt;E6,H6&lt;0,I6&gt;1.5),"YES","NO")</f>
        <v>NO</v>
      </c>
      <c r="AU6" t="str">
        <f>IF(AND(AO6&lt;0,S6&lt;AL6,V6&lt;AL6,B6&gt;V6,E6&gt;V6,H6&gt;0),"YES","NO")</f>
        <v>NO</v>
      </c>
      <c r="AV6" t="str">
        <f>IF(AND(AO6&gt;0,S6&gt;AL6,V6&gt;AL6,B6&lt;V6,E6&lt;V6,H6&lt;0),"YES","NO")</f>
        <v>NO</v>
      </c>
      <c r="AW6" t="str">
        <f>IF(AND(AO6&gt;0,AP6&gt;1,Y6&gt;0,Z6&gt;1,V6&gt;AL6,S6&gt;AI6,S6&lt;AL6,H6&gt;0,I6&gt;1,E6&gt;V6,B6&lt;V6,B6&gt;S6),"YES","NO")</f>
        <v>NO</v>
      </c>
      <c r="AX6" t="str">
        <f>IF(AND(AO6&lt;0,AP6&gt;1,Y6&lt;0,Z6&gt;1,V6&lt;AL6,S6&lt;AI6,S6&gt;AL6,H6&lt;0,I6&gt;1,E6&lt;V6,B6&gt;V6,B6&lt;S6),"YES","NO")</f>
        <v>NO</v>
      </c>
    </row>
    <row r="7" spans="1:50" x14ac:dyDescent="0.25">
      <c r="A7" t="s">
        <v>44</v>
      </c>
      <c r="B7" s="3">
        <v>1710</v>
      </c>
      <c r="C7" s="3">
        <v>1710.35</v>
      </c>
      <c r="D7" s="3">
        <v>1670.7</v>
      </c>
      <c r="E7" s="3">
        <v>1694</v>
      </c>
      <c r="F7">
        <v>5</v>
      </c>
      <c r="G7">
        <v>0.3</v>
      </c>
      <c r="H7" s="1">
        <f>(E7-B7)/B7*100</f>
        <v>-0.9356725146198831</v>
      </c>
      <c r="I7" s="1">
        <f>ABS(H7)</f>
        <v>0.9356725146198831</v>
      </c>
      <c r="J7" s="1">
        <f>IF(H7&gt;=0,(C7-E7)/E7*100,(C7-B7)/B7*100)</f>
        <v>2.0467836257304622E-2</v>
      </c>
      <c r="K7" s="1">
        <f>IF(H7&gt;=0,(B7-D7)/B7*100,(E7-D7)/E7*100)</f>
        <v>1.3754427390791</v>
      </c>
      <c r="L7" s="1" t="str">
        <f>IF(AND((K7-J7)&gt;1.5,I7&lt;0.5),"YES","NO")</f>
        <v>NO</v>
      </c>
      <c r="M7" t="str">
        <f>IF(AND((K7-J7)&gt;1.5,I7&lt;2,I7&gt;0.5),"YES","NO")</f>
        <v>NO</v>
      </c>
      <c r="N7" t="str">
        <f>IF(AND((J7-K7)&gt;1.5,I7&lt;0.5),"YES","NO")</f>
        <v>NO</v>
      </c>
      <c r="O7" s="1" t="str">
        <f>IF(AND((J7-K7)&gt;1.5,I7&lt;2,I7&gt;2),"YES","NO")</f>
        <v>NO</v>
      </c>
      <c r="P7" s="1" t="str">
        <f>IF(AND(I7&lt;1,J7&gt;1.5,K7&gt;1.5),"YES","NO")</f>
        <v>NO</v>
      </c>
      <c r="Q7" s="1" t="str">
        <f>IF(AND(I7&gt;5,J7&lt;0.25,K7&lt;0.25,H7&gt;0),"YES","NO")</f>
        <v>NO</v>
      </c>
      <c r="R7" s="1" t="str">
        <f>IF(AND(I8&gt;5,J8&lt;0.25,K8&lt;0.25,H8&lt;0),"YES","NO")</f>
        <v>NO</v>
      </c>
      <c r="S7" s="3">
        <v>1740</v>
      </c>
      <c r="T7" s="3">
        <v>1747</v>
      </c>
      <c r="U7" s="3">
        <v>1683.15</v>
      </c>
      <c r="V7" s="3">
        <v>1692.55</v>
      </c>
      <c r="W7">
        <v>-54.7</v>
      </c>
      <c r="X7">
        <v>-3.13</v>
      </c>
      <c r="Y7" s="1">
        <f>(V7-S7)/S7*100</f>
        <v>-2.727011494252876</v>
      </c>
      <c r="Z7" s="1">
        <f>ABS(Y7)</f>
        <v>2.727011494252876</v>
      </c>
      <c r="AA7" s="1">
        <f>IF(Y7&gt;=0,(T7-V7)/V7*100,(T7-S7)/S7*100)</f>
        <v>0.40229885057471265</v>
      </c>
      <c r="AB7" s="1">
        <f>IF(Y7&gt;=0,(S7-U7)/S7*100,(V7-U7)/V7*100)</f>
        <v>0.55537502584856357</v>
      </c>
      <c r="AC7" s="1" t="str">
        <f>IF(AND(I7&lt;Z7/2,S7&gt;E7,E7&gt;(S7+V7)/2,V7&lt;B7,B7&lt;(S7+V7)/2),"YES","NO")</f>
        <v>NO</v>
      </c>
      <c r="AD7" s="1" t="str">
        <f>IF(AND(I7&lt;Z7/2,V7&gt;B7,B7&gt;(S7+V7)/2,S7&lt;E7,E7&lt;(S7+V7)/2),"YES","NO")</f>
        <v>NO</v>
      </c>
      <c r="AE7" s="1" t="str">
        <f>IF(AND(I7&gt;=2*Z7,E7&gt;S7,S7&gt;(B7+E7)/2,B7&lt;V7,V7&lt;(B7+E7)/2),"YES","NO")</f>
        <v>NO</v>
      </c>
      <c r="AF7" s="1" t="str">
        <f>IF(AND(I7&gt;=2*Z7,S7&gt;E7,E7&gt;(S7+V7)/2,V7&lt;B7,B7&lt;(S7+V7)/2),"YES","NO")</f>
        <v>NO</v>
      </c>
      <c r="AG7" s="1" t="str">
        <f>IF(AND(B7&lt;V7,E7&lt;S7,E7&gt;(S7+V7)/2,I7&gt;3,Z7&gt;3),"YES","NO")</f>
        <v>NO</v>
      </c>
      <c r="AH7" s="1" t="str">
        <f>IF(AND(B7&gt;V7,E7&gt;S7,E7&lt;(S7+V7)/2,Z7&gt;3,I7&gt;3),"YES","NO")</f>
        <v>NO</v>
      </c>
      <c r="AI7" s="3">
        <v>1684</v>
      </c>
      <c r="AJ7" s="3">
        <v>1813.75</v>
      </c>
      <c r="AK7" s="3">
        <v>1684</v>
      </c>
      <c r="AL7" s="3">
        <v>1748</v>
      </c>
      <c r="AM7">
        <v>64.099999999999994</v>
      </c>
      <c r="AN7">
        <v>3.81</v>
      </c>
      <c r="AO7" s="1">
        <f>(AL7-AI7)/AI7*100</f>
        <v>3.800475059382423</v>
      </c>
      <c r="AP7" s="1">
        <f>ABS(AO7)</f>
        <v>3.800475059382423</v>
      </c>
      <c r="AQ7" s="1">
        <f>IF(AO7&gt;=0,(AJ7-AL7)/AL7*100,(AJ7-AI7)/AI7*100)</f>
        <v>3.7614416475972536</v>
      </c>
      <c r="AR7" s="1">
        <f>IF(AO7&gt;=0,(AI7-AK7)/AI7*100,(AL7-AK7)/AL7*100)</f>
        <v>0</v>
      </c>
      <c r="AS7" t="str">
        <f>IF(AND(AO7&lt;0,AP7&gt;1.5,Y7&lt;0,Z7&gt;1.5,AL7&gt;S7,AL7&lt;E7,H7&gt;0,I7&gt;1.5),"YES","NO")</f>
        <v>NO</v>
      </c>
      <c r="AT7" t="str">
        <f>IF(AND(AO7&gt;0,AP7&gt;1.5,Y7&gt;0,Z7&gt;1.5,AL7&lt;S7,AL7&gt;E7,H7&lt;0,I7&gt;1.5),"YES","NO")</f>
        <v>NO</v>
      </c>
      <c r="AU7" t="str">
        <f>IF(AND(AO7&lt;0,S7&lt;AL7,V7&lt;AL7,B7&gt;V7,E7&gt;V7,H7&gt;0),"YES","NO")</f>
        <v>NO</v>
      </c>
      <c r="AV7" t="str">
        <f>IF(AND(AO7&gt;0,S7&gt;AL7,V7&gt;AL7,B7&lt;V7,E7&lt;V7,H7&lt;0),"YES","NO")</f>
        <v>NO</v>
      </c>
      <c r="AW7" t="str">
        <f>IF(AND(AO7&gt;0,AP7&gt;1,Y7&gt;0,Z7&gt;1,V7&gt;AL7,S7&gt;AI7,S7&lt;AL7,H7&gt;0,I7&gt;1,E7&gt;V7,B7&lt;V7,B7&gt;S7),"YES","NO")</f>
        <v>NO</v>
      </c>
      <c r="AX7" t="str">
        <f>IF(AND(AO7&lt;0,AP7&gt;1,Y7&lt;0,Z7&gt;1,V7&lt;AL7,S7&lt;AI7,S7&gt;AL7,H7&lt;0,I7&gt;1,E7&lt;V7,B7&gt;V7,B7&lt;S7),"YES","NO")</f>
        <v>NO</v>
      </c>
    </row>
    <row r="8" spans="1:50" x14ac:dyDescent="0.25">
      <c r="A8" t="s">
        <v>105</v>
      </c>
      <c r="B8">
        <v>794.95</v>
      </c>
      <c r="C8">
        <v>797</v>
      </c>
      <c r="D8">
        <v>775.1</v>
      </c>
      <c r="E8">
        <v>782.45</v>
      </c>
      <c r="F8">
        <v>-7.4</v>
      </c>
      <c r="G8">
        <v>-0.94</v>
      </c>
      <c r="H8" s="1">
        <f>(E8-B8)/B8*100</f>
        <v>-1.5724259387382853</v>
      </c>
      <c r="I8" s="1">
        <f>ABS(H8)</f>
        <v>1.5724259387382853</v>
      </c>
      <c r="J8" s="1">
        <f>IF(H8&gt;=0,(C8-E8)/E8*100,(C8-B8)/B8*100)</f>
        <v>0.25787785395307306</v>
      </c>
      <c r="K8" s="1">
        <f>IF(H8&gt;=0,(B8-D8)/B8*100,(E8-D8)/E8*100)</f>
        <v>0.9393571474215634</v>
      </c>
      <c r="L8" s="1" t="str">
        <f>IF(AND((K8-J8)&gt;1.5,I8&lt;0.5),"YES","NO")</f>
        <v>NO</v>
      </c>
      <c r="M8" t="str">
        <f>IF(AND((K8-J8)&gt;1.5,I8&lt;2,I8&gt;0.5),"YES","NO")</f>
        <v>NO</v>
      </c>
      <c r="N8" t="str">
        <f>IF(AND((J8-K8)&gt;1.5,I8&lt;0.5),"YES","NO")</f>
        <v>NO</v>
      </c>
      <c r="O8" s="1" t="str">
        <f>IF(AND((J8-K8)&gt;1.5,I8&lt;2,I8&gt;2),"YES","NO")</f>
        <v>NO</v>
      </c>
      <c r="P8" s="1" t="str">
        <f>IF(AND(I8&lt;1,J8&gt;1.5,K8&gt;1.5),"YES","NO")</f>
        <v>NO</v>
      </c>
      <c r="Q8" s="1" t="str">
        <f>IF(AND(I8&gt;5,J8&lt;0.25,K8&lt;0.25,H8&gt;0),"YES","NO")</f>
        <v>NO</v>
      </c>
      <c r="R8" s="1" t="str">
        <f>IF(AND(I9&gt;5,J9&lt;0.25,K9&lt;0.25,H9&lt;0),"YES","NO")</f>
        <v>NO</v>
      </c>
      <c r="S8">
        <v>790.95</v>
      </c>
      <c r="T8">
        <v>808</v>
      </c>
      <c r="U8">
        <v>786.5</v>
      </c>
      <c r="V8">
        <v>790.95</v>
      </c>
      <c r="W8">
        <v>-1</v>
      </c>
      <c r="X8">
        <v>-0.13</v>
      </c>
      <c r="Y8" s="1">
        <f>(V8-S8)/S8*100</f>
        <v>0</v>
      </c>
      <c r="Z8" s="1">
        <f>ABS(Y8)</f>
        <v>0</v>
      </c>
      <c r="AA8" s="1">
        <f>IF(Y8&gt;=0,(T8-V8)/V8*100,(T8-S8)/S8*100)</f>
        <v>2.155635628042222</v>
      </c>
      <c r="AB8" s="1">
        <f>IF(Y8&gt;=0,(S8-U8)/S8*100,(V8-U8)/V8*100)</f>
        <v>0.56261457740692145</v>
      </c>
      <c r="AC8" s="1" t="str">
        <f>IF(AND(I8&lt;Z8/2,S8&gt;E8,E8&gt;(S8+V8)/2,V8&lt;B8,B8&lt;(S8+V8)/2),"YES","NO")</f>
        <v>NO</v>
      </c>
      <c r="AD8" s="1" t="str">
        <f>IF(AND(I8&lt;Z8/2,V8&gt;B8,B8&gt;(S8+V8)/2,S8&lt;E8,E8&lt;(S8+V8)/2),"YES","NO")</f>
        <v>NO</v>
      </c>
      <c r="AE8" s="1" t="str">
        <f>IF(AND(I8&gt;=2*Z8,E8&gt;S8,S8&gt;(B8+E8)/2,B8&lt;V8,V8&lt;(B8+E8)/2),"YES","NO")</f>
        <v>NO</v>
      </c>
      <c r="AF8" s="1" t="str">
        <f>IF(AND(I8&gt;=2*Z8,S8&gt;E8,E8&gt;(S8+V8)/2,V8&lt;B8,B8&lt;(S8+V8)/2),"YES","NO")</f>
        <v>NO</v>
      </c>
      <c r="AG8" s="1" t="str">
        <f>IF(AND(B8&lt;V8,E8&lt;S8,E8&gt;(S8+V8)/2,I8&gt;3,Z8&gt;3),"YES","NO")</f>
        <v>NO</v>
      </c>
      <c r="AH8" s="1" t="str">
        <f>IF(AND(B8&gt;V8,E8&gt;S8,E8&lt;(S8+V8)/2,Z8&gt;3,I8&gt;3),"YES","NO")</f>
        <v>NO</v>
      </c>
      <c r="AI8">
        <v>812</v>
      </c>
      <c r="AJ8">
        <v>819.75</v>
      </c>
      <c r="AK8">
        <v>785.1</v>
      </c>
      <c r="AL8">
        <v>793.5</v>
      </c>
      <c r="AM8">
        <v>-10.8</v>
      </c>
      <c r="AN8">
        <v>-1.34</v>
      </c>
      <c r="AO8" s="1">
        <f>(AL8-AI8)/AI8*100</f>
        <v>-2.2783251231527095</v>
      </c>
      <c r="AP8" s="1">
        <f>ABS(AO8)</f>
        <v>2.2783251231527095</v>
      </c>
      <c r="AQ8" s="1">
        <f>IF(AO8&gt;=0,(AJ8-AL8)/AL8*100,(AJ8-AI8)/AI8*100)</f>
        <v>0.95443349753694584</v>
      </c>
      <c r="AR8" s="1">
        <f>IF(AO8&gt;=0,(AI8-AK8)/AI8*100,(AL8-AK8)/AL8*100)</f>
        <v>1.0586011342154982</v>
      </c>
      <c r="AS8" t="str">
        <f>IF(AND(AO8&lt;0,AP8&gt;1.5,Y8&lt;0,Z8&gt;1.5,AL8&gt;S8,AL8&lt;E8,H8&gt;0,I8&gt;1.5),"YES","NO")</f>
        <v>NO</v>
      </c>
      <c r="AT8" t="str">
        <f>IF(AND(AO8&gt;0,AP8&gt;1.5,Y8&gt;0,Z8&gt;1.5,AL8&lt;S8,AL8&gt;E8,H8&lt;0,I8&gt;1.5),"YES","NO")</f>
        <v>NO</v>
      </c>
      <c r="AU8" t="str">
        <f>IF(AND(AO8&lt;0,S8&lt;AL8,V8&lt;AL8,B8&gt;V8,E8&gt;V8,H8&gt;0),"YES","NO")</f>
        <v>NO</v>
      </c>
      <c r="AV8" t="str">
        <f>IF(AND(AO8&gt;0,S8&gt;AL8,V8&gt;AL8,B8&lt;V8,E8&lt;V8,H8&lt;0),"YES","NO")</f>
        <v>NO</v>
      </c>
      <c r="AW8" t="str">
        <f>IF(AND(AO8&gt;0,AP8&gt;1,Y8&gt;0,Z8&gt;1,V8&gt;AL8,S8&gt;AI8,S8&lt;AL8,H8&gt;0,I8&gt;1,E8&gt;V8,B8&lt;V8,B8&gt;S8),"YES","NO")</f>
        <v>NO</v>
      </c>
      <c r="AX8" t="str">
        <f>IF(AND(AO8&lt;0,AP8&gt;1,Y8&lt;0,Z8&gt;1,V8&lt;AL8,S8&lt;AI8,S8&gt;AL8,H8&lt;0,I8&gt;1,E8&lt;V8,B8&gt;V8,B8&lt;S8),"YES","NO")</f>
        <v>NO</v>
      </c>
    </row>
    <row r="9" spans="1:50" x14ac:dyDescent="0.25">
      <c r="A9" t="s">
        <v>19</v>
      </c>
      <c r="B9">
        <v>426</v>
      </c>
      <c r="C9">
        <v>428.75</v>
      </c>
      <c r="D9">
        <v>418</v>
      </c>
      <c r="E9">
        <v>426.3</v>
      </c>
      <c r="F9">
        <v>4.5999999999999996</v>
      </c>
      <c r="G9">
        <v>1.0900000000000001</v>
      </c>
      <c r="H9" s="1">
        <f>(E9-B9)/B9*100</f>
        <v>7.0422535211270273E-2</v>
      </c>
      <c r="I9" s="1">
        <f>ABS(H9)</f>
        <v>7.0422535211270273E-2</v>
      </c>
      <c r="J9" s="1">
        <f>IF(H9&gt;=0,(C9-E9)/E9*100,(C9-B9)/B9*100)</f>
        <v>0.57471264367815822</v>
      </c>
      <c r="K9" s="1">
        <f>IF(H9&gt;=0,(B9-D9)/B9*100,(E9-D9)/E9*100)</f>
        <v>1.8779342723004695</v>
      </c>
      <c r="L9" s="1" t="str">
        <f>IF(AND((K9-J9)&gt;1.5,I9&lt;0.5),"YES","NO")</f>
        <v>NO</v>
      </c>
      <c r="M9" t="str">
        <f>IF(AND((K9-J9)&gt;1.5,I9&lt;2,I9&gt;0.5),"YES","NO")</f>
        <v>NO</v>
      </c>
      <c r="N9" t="str">
        <f>IF(AND((J9-K9)&gt;1.5,I9&lt;0.5),"YES","NO")</f>
        <v>NO</v>
      </c>
      <c r="O9" s="1" t="str">
        <f>IF(AND((J9-K9)&gt;1.5,I9&lt;2,I9&gt;2),"YES","NO")</f>
        <v>NO</v>
      </c>
      <c r="P9" s="1" t="str">
        <f>IF(AND(I9&lt;1,J9&gt;1.5,K9&gt;1.5),"YES","NO")</f>
        <v>NO</v>
      </c>
      <c r="Q9" s="1" t="str">
        <f>IF(AND(I9&gt;5,J9&lt;0.25,K9&lt;0.25,H9&gt;0),"YES","NO")</f>
        <v>NO</v>
      </c>
      <c r="R9" s="1" t="str">
        <f>IF(AND(I10&gt;5,J10&lt;0.25,K10&lt;0.25,H10&lt;0),"YES","NO")</f>
        <v>NO</v>
      </c>
      <c r="S9">
        <v>419</v>
      </c>
      <c r="T9">
        <v>428.7</v>
      </c>
      <c r="U9">
        <v>410.35</v>
      </c>
      <c r="V9">
        <v>418.9</v>
      </c>
      <c r="W9">
        <v>-5.75</v>
      </c>
      <c r="X9">
        <v>-1.35</v>
      </c>
      <c r="Y9" s="1">
        <f>(V9-S9)/S9*100</f>
        <v>-2.3866348448692776E-2</v>
      </c>
      <c r="Z9" s="1">
        <f>ABS(Y9)</f>
        <v>2.3866348448692776E-2</v>
      </c>
      <c r="AA9" s="1">
        <f>IF(Y9&gt;=0,(T9-V9)/V9*100,(T9-S9)/S9*100)</f>
        <v>2.3150357995226702</v>
      </c>
      <c r="AB9" s="1">
        <f>IF(Y9&gt;=0,(S9-U9)/S9*100,(V9-U9)/V9*100)</f>
        <v>2.0410599188350331</v>
      </c>
      <c r="AC9" s="1" t="str">
        <f>IF(AND(I9&lt;Z9/2,S9&gt;E9,E9&gt;(S9+V9)/2,V9&lt;B9,B9&lt;(S9+V9)/2),"YES","NO")</f>
        <v>NO</v>
      </c>
      <c r="AD9" s="1" t="str">
        <f>IF(AND(I9&lt;Z9/2,V9&gt;B9,B9&gt;(S9+V9)/2,S9&lt;E9,E9&lt;(S9+V9)/2),"YES","NO")</f>
        <v>NO</v>
      </c>
      <c r="AE9" s="1" t="str">
        <f>IF(AND(I9&gt;=2*Z9,E9&gt;S9,S9&gt;(B9+E9)/2,B9&lt;V9,V9&lt;(B9+E9)/2),"YES","NO")</f>
        <v>NO</v>
      </c>
      <c r="AF9" s="1" t="str">
        <f>IF(AND(I9&gt;=2*Z9,S9&gt;E9,E9&gt;(S9+V9)/2,V9&lt;B9,B9&lt;(S9+V9)/2),"YES","NO")</f>
        <v>NO</v>
      </c>
      <c r="AG9" s="1" t="str">
        <f>IF(AND(B9&lt;V9,E9&lt;S9,E9&gt;(S9+V9)/2,I9&gt;3,Z9&gt;3),"YES","NO")</f>
        <v>NO</v>
      </c>
      <c r="AH9" s="1" t="str">
        <f>IF(AND(B9&gt;V9,E9&gt;S9,E9&lt;(S9+V9)/2,Z9&gt;3,I9&gt;3),"YES","NO")</f>
        <v>NO</v>
      </c>
      <c r="AI9">
        <v>448</v>
      </c>
      <c r="AJ9">
        <v>448.5</v>
      </c>
      <c r="AK9">
        <v>422.2</v>
      </c>
      <c r="AL9">
        <v>425.4</v>
      </c>
      <c r="AM9">
        <v>-18.25</v>
      </c>
      <c r="AN9">
        <v>-4.1100000000000003</v>
      </c>
      <c r="AO9" s="1">
        <f>(AL9-AI9)/AI9*100</f>
        <v>-5.0446428571428621</v>
      </c>
      <c r="AP9" s="1">
        <f>ABS(AO9)</f>
        <v>5.0446428571428621</v>
      </c>
      <c r="AQ9" s="1">
        <f>IF(AO9&gt;=0,(AJ9-AL9)/AL9*100,(AJ9-AI9)/AI9*100)</f>
        <v>0.11160714285714285</v>
      </c>
      <c r="AR9" s="1">
        <f>IF(AO9&gt;=0,(AI9-AK9)/AI9*100,(AL9-AK9)/AL9*100)</f>
        <v>0.75223319228960717</v>
      </c>
      <c r="AS9" t="str">
        <f>IF(AND(AO9&lt;0,AP9&gt;1.5,Y9&lt;0,Z9&gt;1.5,AL9&gt;S9,AL9&lt;E9,H9&gt;0,I9&gt;1.5),"YES","NO")</f>
        <v>NO</v>
      </c>
      <c r="AT9" t="str">
        <f>IF(AND(AO9&gt;0,AP9&gt;1.5,Y9&gt;0,Z9&gt;1.5,AL9&lt;S9,AL9&gt;E9,H9&lt;0,I9&gt;1.5),"YES","NO")</f>
        <v>NO</v>
      </c>
      <c r="AU9" t="str">
        <f>IF(AND(AO9&lt;0,S9&lt;AL9,V9&lt;AL9,B9&gt;V9,E9&gt;V9,H9&gt;0),"YES","NO")</f>
        <v>YES</v>
      </c>
      <c r="AV9" t="str">
        <f>IF(AND(AO9&gt;0,S9&gt;AL9,V9&gt;AL9,B9&lt;V9,E9&lt;V9,H9&lt;0),"YES","NO")</f>
        <v>NO</v>
      </c>
      <c r="AW9" t="str">
        <f>IF(AND(AO9&gt;0,AP9&gt;1,Y9&gt;0,Z9&gt;1,V9&gt;AL9,S9&gt;AI9,S9&lt;AL9,H9&gt;0,I9&gt;1,E9&gt;V9,B9&lt;V9,B9&gt;S9),"YES","NO")</f>
        <v>NO</v>
      </c>
      <c r="AX9" t="str">
        <f>IF(AND(AO9&lt;0,AP9&gt;1,Y9&lt;0,Z9&gt;1,V9&lt;AL9,S9&lt;AI9,S9&gt;AL9,H9&lt;0,I9&gt;1,E9&lt;V9,B9&gt;V9,B9&lt;S9),"YES","NO")</f>
        <v>NO</v>
      </c>
    </row>
    <row r="10" spans="1:50" x14ac:dyDescent="0.25">
      <c r="A10" t="s">
        <v>54</v>
      </c>
      <c r="B10" s="3">
        <v>2853.7</v>
      </c>
      <c r="C10" s="3">
        <v>2900</v>
      </c>
      <c r="D10" s="3">
        <v>2825</v>
      </c>
      <c r="E10" s="3">
        <v>2860</v>
      </c>
      <c r="F10">
        <v>39.549999999999997</v>
      </c>
      <c r="G10">
        <v>1.4</v>
      </c>
      <c r="H10" s="1">
        <f>(E10-B10)/B10*100</f>
        <v>0.22076602305779103</v>
      </c>
      <c r="I10" s="1">
        <f>ABS(H10)</f>
        <v>0.22076602305779103</v>
      </c>
      <c r="J10" s="1">
        <f>IF(H10&gt;=0,(C10-E10)/E10*100,(C10-B10)/B10*100)</f>
        <v>1.3986013986013985</v>
      </c>
      <c r="K10" s="1">
        <f>IF(H10&gt;=0,(B10-D10)/B10*100,(E10-D10)/E10*100)</f>
        <v>1.0057118828187903</v>
      </c>
      <c r="L10" s="1" t="str">
        <f>IF(AND((K10-J10)&gt;1.5,I10&lt;0.5),"YES","NO")</f>
        <v>NO</v>
      </c>
      <c r="M10" t="str">
        <f>IF(AND((K10-J10)&gt;1.5,I10&lt;2,I10&gt;0.5),"YES","NO")</f>
        <v>NO</v>
      </c>
      <c r="N10" t="str">
        <f>IF(AND((J10-K10)&gt;1.5,I10&lt;0.5),"YES","NO")</f>
        <v>NO</v>
      </c>
      <c r="O10" s="1" t="str">
        <f>IF(AND((J10-K10)&gt;1.5,I10&lt;2,I10&gt;2),"YES","NO")</f>
        <v>NO</v>
      </c>
      <c r="P10" s="1" t="str">
        <f>IF(AND(I10&lt;1,J10&gt;1.5,K10&gt;1.5),"YES","NO")</f>
        <v>NO</v>
      </c>
      <c r="Q10" s="1" t="str">
        <f>IF(AND(I10&gt;5,J10&lt;0.25,K10&lt;0.25,H10&gt;0),"YES","NO")</f>
        <v>NO</v>
      </c>
      <c r="R10" s="1" t="str">
        <f>IF(AND(I11&gt;5,J11&lt;0.25,K11&lt;0.25,H11&lt;0),"YES","NO")</f>
        <v>NO</v>
      </c>
      <c r="S10" s="3">
        <v>2789.8</v>
      </c>
      <c r="T10" s="3">
        <v>2890</v>
      </c>
      <c r="U10" s="3">
        <v>2772.7</v>
      </c>
      <c r="V10" s="3">
        <v>2817</v>
      </c>
      <c r="W10">
        <v>-0.25</v>
      </c>
      <c r="X10">
        <v>-0.01</v>
      </c>
      <c r="Y10" s="1">
        <f>(V10-S10)/S10*100</f>
        <v>0.97498028532510639</v>
      </c>
      <c r="Z10" s="1">
        <f>ABS(Y10)</f>
        <v>0.97498028532510639</v>
      </c>
      <c r="AA10" s="1">
        <f>IF(Y10&gt;=0,(T10-V10)/V10*100,(T10-S10)/S10*100)</f>
        <v>2.5914093006744765</v>
      </c>
      <c r="AB10" s="1">
        <f>IF(Y10&gt;=0,(S10-U10)/S10*100,(V10-U10)/V10*100)</f>
        <v>0.6129471646713156</v>
      </c>
      <c r="AC10" s="1" t="str">
        <f>IF(AND(I10&lt;Z10/2,S10&gt;E10,E10&gt;(S10+V10)/2,V10&lt;B10,B10&lt;(S10+V10)/2),"YES","NO")</f>
        <v>NO</v>
      </c>
      <c r="AD10" s="1" t="str">
        <f>IF(AND(I10&lt;Z10/2,V10&gt;B10,B10&gt;(S10+V10)/2,S10&lt;E10,E10&lt;(S10+V10)/2),"YES","NO")</f>
        <v>NO</v>
      </c>
      <c r="AE10" s="1" t="str">
        <f>IF(AND(I10&gt;=2*Z10,E10&gt;S10,S10&gt;(B10+E10)/2,B10&lt;V10,V10&lt;(B10+E10)/2),"YES","NO")</f>
        <v>NO</v>
      </c>
      <c r="AF10" s="1" t="str">
        <f>IF(AND(I10&gt;=2*Z10,S10&gt;E10,E10&gt;(S10+V10)/2,V10&lt;B10,B10&lt;(S10+V10)/2),"YES","NO")</f>
        <v>NO</v>
      </c>
      <c r="AG10" s="1" t="str">
        <f>IF(AND(B10&lt;V10,E10&lt;S10,E10&gt;(S10+V10)/2,I10&gt;3,Z10&gt;3),"YES","NO")</f>
        <v>NO</v>
      </c>
      <c r="AH10" s="1" t="str">
        <f>IF(AND(B10&gt;V10,E10&gt;S10,E10&lt;(S10+V10)/2,Z10&gt;3,I10&gt;3),"YES","NO")</f>
        <v>NO</v>
      </c>
      <c r="AI10" s="3">
        <v>2899.8</v>
      </c>
      <c r="AJ10" s="3">
        <v>2979.9</v>
      </c>
      <c r="AK10" s="3">
        <v>2805.65</v>
      </c>
      <c r="AL10" s="3">
        <v>2809.8</v>
      </c>
      <c r="AM10">
        <v>-52.35</v>
      </c>
      <c r="AN10">
        <v>-1.83</v>
      </c>
      <c r="AO10" s="1">
        <f>(AL10-AI10)/AI10*100</f>
        <v>-3.1036623215394163</v>
      </c>
      <c r="AP10" s="1">
        <f>ABS(AO10)</f>
        <v>3.1036623215394163</v>
      </c>
      <c r="AQ10" s="1">
        <f>IF(AO10&gt;=0,(AJ10-AL10)/AL10*100,(AJ10-AI10)/AI10*100)</f>
        <v>2.7622594661700774</v>
      </c>
      <c r="AR10" s="1">
        <f>IF(AO10&gt;=0,(AI10-AK10)/AI10*100,(AL10-AK10)/AL10*100)</f>
        <v>0.14769734500676529</v>
      </c>
      <c r="AS10" t="str">
        <f>IF(AND(AO10&lt;0,AP10&gt;1.5,Y10&lt;0,Z10&gt;1.5,AL10&gt;S10,AL10&lt;E10,H10&gt;0,I10&gt;1.5),"YES","NO")</f>
        <v>NO</v>
      </c>
      <c r="AT10" t="str">
        <f>IF(AND(AO10&gt;0,AP10&gt;1.5,Y10&gt;0,Z10&gt;1.5,AL10&lt;S10,AL10&gt;E10,H10&lt;0,I10&gt;1.5),"YES","NO")</f>
        <v>NO</v>
      </c>
      <c r="AU10" t="str">
        <f>IF(AND(AO10&lt;0,S10&lt;AL10,V10&lt;AL10,B10&gt;V10,E10&gt;V10,H10&gt;0),"YES","NO")</f>
        <v>NO</v>
      </c>
      <c r="AV10" t="str">
        <f>IF(AND(AO10&gt;0,S10&gt;AL10,V10&gt;AL10,B10&lt;V10,E10&lt;V10,H10&lt;0),"YES","NO")</f>
        <v>NO</v>
      </c>
      <c r="AW10" t="str">
        <f>IF(AND(AO10&gt;0,AP10&gt;1,Y10&gt;0,Z10&gt;1,V10&gt;AL10,S10&gt;AI10,S10&lt;AL10,H10&gt;0,I10&gt;1,E10&gt;V10,B10&lt;V10,B10&gt;S10),"YES","NO")</f>
        <v>NO</v>
      </c>
      <c r="AX10" t="str">
        <f>IF(AND(AO10&lt;0,AP10&gt;1,Y10&lt;0,Z10&gt;1,V10&lt;AL10,S10&lt;AI10,S10&gt;AL10,H10&lt;0,I10&gt;1,E10&lt;V10,B10&gt;V10,B10&lt;S10),"YES","NO")</f>
        <v>NO</v>
      </c>
    </row>
    <row r="11" spans="1:50" x14ac:dyDescent="0.25">
      <c r="A11" t="s">
        <v>27</v>
      </c>
      <c r="B11" s="3">
        <v>6089</v>
      </c>
      <c r="C11" s="3">
        <v>6133.55</v>
      </c>
      <c r="D11" s="3">
        <v>5870</v>
      </c>
      <c r="E11" s="3">
        <v>5976</v>
      </c>
      <c r="F11">
        <v>-45.15</v>
      </c>
      <c r="G11">
        <v>-0.75</v>
      </c>
      <c r="H11" s="1">
        <f>(E11-B11)/B11*100</f>
        <v>-1.8558055509935951</v>
      </c>
      <c r="I11" s="1">
        <f>ABS(H11)</f>
        <v>1.8558055509935951</v>
      </c>
      <c r="J11" s="1">
        <f>IF(H11&gt;=0,(C11-E11)/E11*100,(C11-B11)/B11*100)</f>
        <v>0.73164723271473453</v>
      </c>
      <c r="K11" s="1">
        <f>IF(H11&gt;=0,(B11-D11)/B11*100,(E11-D11)/E11*100)</f>
        <v>1.7737617135207495</v>
      </c>
      <c r="L11" s="1" t="str">
        <f>IF(AND((K11-J11)&gt;1.5,I11&lt;0.5),"YES","NO")</f>
        <v>NO</v>
      </c>
      <c r="M11" t="str">
        <f>IF(AND((K11-J11)&gt;1.5,I11&lt;2,I11&gt;0.5),"YES","NO")</f>
        <v>NO</v>
      </c>
      <c r="N11" t="str">
        <f>IF(AND((J11-K11)&gt;1.5,I11&lt;0.5),"YES","NO")</f>
        <v>NO</v>
      </c>
      <c r="O11" s="1" t="str">
        <f>IF(AND((J11-K11)&gt;1.5,I11&lt;2,I11&gt;2),"YES","NO")</f>
        <v>NO</v>
      </c>
      <c r="P11" s="1" t="str">
        <f>IF(AND(I11&lt;1,J11&gt;1.5,K11&gt;1.5),"YES","NO")</f>
        <v>NO</v>
      </c>
      <c r="Q11" s="1" t="str">
        <f>IF(AND(I11&gt;5,J11&lt;0.25,K11&lt;0.25,H11&gt;0),"YES","NO")</f>
        <v>NO</v>
      </c>
      <c r="R11" s="1" t="str">
        <f>IF(AND(I12&gt;5,J12&lt;0.25,K12&lt;0.25,H12&lt;0),"YES","NO")</f>
        <v>NO</v>
      </c>
      <c r="S11" s="3">
        <v>5966</v>
      </c>
      <c r="T11" s="3">
        <v>6125</v>
      </c>
      <c r="U11" s="3">
        <v>5920.25</v>
      </c>
      <c r="V11" s="3">
        <v>6012.25</v>
      </c>
      <c r="W11">
        <v>-33.799999999999997</v>
      </c>
      <c r="X11">
        <v>-0.56000000000000005</v>
      </c>
      <c r="Y11" s="1">
        <f>(V11-S11)/S11*100</f>
        <v>0.77522628226617496</v>
      </c>
      <c r="Z11" s="1">
        <f>ABS(Y11)</f>
        <v>0.77522628226617496</v>
      </c>
      <c r="AA11" s="1">
        <f>IF(Y11&gt;=0,(T11-V11)/V11*100,(T11-S11)/S11*100)</f>
        <v>1.8753378518857333</v>
      </c>
      <c r="AB11" s="1">
        <f>IF(Y11&gt;=0,(S11-U11)/S11*100,(V11-U11)/V11*100)</f>
        <v>0.76684545759302714</v>
      </c>
      <c r="AC11" s="1" t="str">
        <f>IF(AND(I11&lt;Z11/2,S11&gt;E11,E11&gt;(S11+V11)/2,V11&lt;B11,B11&lt;(S11+V11)/2),"YES","NO")</f>
        <v>NO</v>
      </c>
      <c r="AD11" s="1" t="str">
        <f>IF(AND(I11&lt;Z11/2,V11&gt;B11,B11&gt;(S11+V11)/2,S11&lt;E11,E11&lt;(S11+V11)/2),"YES","NO")</f>
        <v>NO</v>
      </c>
      <c r="AE11" s="1" t="str">
        <f>IF(AND(I11&gt;=2*Z11,E11&gt;S11,S11&gt;(B11+E11)/2,B11&lt;V11,V11&lt;(B11+E11)/2),"YES","NO")</f>
        <v>NO</v>
      </c>
      <c r="AF11" s="1" t="str">
        <f>IF(AND(I11&gt;=2*Z11,S11&gt;E11,E11&gt;(S11+V11)/2,V11&lt;B11,B11&lt;(S11+V11)/2),"YES","NO")</f>
        <v>NO</v>
      </c>
      <c r="AG11" s="1" t="str">
        <f>IF(AND(B11&lt;V11,E11&lt;S11,E11&gt;(S11+V11)/2,I11&gt;3,Z11&gt;3),"YES","NO")</f>
        <v>NO</v>
      </c>
      <c r="AH11" s="1" t="str">
        <f>IF(AND(B11&gt;V11,E11&gt;S11,E11&lt;(S11+V11)/2,Z11&gt;3,I11&gt;3),"YES","NO")</f>
        <v>NO</v>
      </c>
      <c r="AI11" s="3">
        <v>6455</v>
      </c>
      <c r="AJ11" s="3">
        <v>6455</v>
      </c>
      <c r="AK11" s="3">
        <v>5980.4</v>
      </c>
      <c r="AL11" s="3">
        <v>6089.35</v>
      </c>
      <c r="AM11">
        <v>-230.3</v>
      </c>
      <c r="AN11">
        <v>-3.64</v>
      </c>
      <c r="AO11" s="1">
        <f>(AL11-AI11)/AI11*100</f>
        <v>-5.664601084430668</v>
      </c>
      <c r="AP11" s="1">
        <f>ABS(AO11)</f>
        <v>5.664601084430668</v>
      </c>
      <c r="AQ11" s="1">
        <f>IF(AO11&gt;=0,(AJ11-AL11)/AL11*100,(AJ11-AI11)/AI11*100)</f>
        <v>0</v>
      </c>
      <c r="AR11" s="1">
        <f>IF(AO11&gt;=0,(AI11-AK11)/AI11*100,(AL11-AK11)/AL11*100)</f>
        <v>1.7891893223414768</v>
      </c>
      <c r="AS11" t="str">
        <f>IF(AND(AO11&lt;0,AP11&gt;1.5,Y11&lt;0,Z11&gt;1.5,AL11&gt;S11,AL11&lt;E11,H11&gt;0,I11&gt;1.5),"YES","NO")</f>
        <v>NO</v>
      </c>
      <c r="AT11" t="str">
        <f>IF(AND(AO11&gt;0,AP11&gt;1.5,Y11&gt;0,Z11&gt;1.5,AL11&lt;S11,AL11&gt;E11,H11&lt;0,I11&gt;1.5),"YES","NO")</f>
        <v>NO</v>
      </c>
      <c r="AU11" t="str">
        <f>IF(AND(AO11&lt;0,S11&lt;AL11,V11&lt;AL11,B11&gt;V11,E11&gt;V11,H11&gt;0),"YES","NO")</f>
        <v>NO</v>
      </c>
      <c r="AV11" t="str">
        <f>IF(AND(AO11&gt;0,S11&gt;AL11,V11&gt;AL11,B11&lt;V11,E11&lt;V11,H11&lt;0),"YES","NO")</f>
        <v>NO</v>
      </c>
      <c r="AW11" t="str">
        <f>IF(AND(AO11&gt;0,AP11&gt;1,Y11&gt;0,Z11&gt;1,V11&gt;AL11,S11&gt;AI11,S11&lt;AL11,H11&gt;0,I11&gt;1,E11&gt;V11,B11&lt;V11,B11&gt;S11),"YES","NO")</f>
        <v>NO</v>
      </c>
      <c r="AX11" t="str">
        <f>IF(AND(AO11&lt;0,AP11&gt;1,Y11&lt;0,Z11&gt;1,V11&lt;AL11,S11&lt;AI11,S11&gt;AL11,H11&lt;0,I11&gt;1,E11&lt;V11,B11&gt;V11,B11&lt;S11),"YES","NO")</f>
        <v>NO</v>
      </c>
    </row>
    <row r="12" spans="1:50" x14ac:dyDescent="0.25">
      <c r="A12" t="s">
        <v>60</v>
      </c>
      <c r="B12" s="3">
        <v>2691.3</v>
      </c>
      <c r="C12" s="3">
        <v>2825</v>
      </c>
      <c r="D12" s="3">
        <v>2683.5</v>
      </c>
      <c r="E12" s="3">
        <v>2711.15</v>
      </c>
      <c r="F12">
        <v>28.45</v>
      </c>
      <c r="G12">
        <v>1.06</v>
      </c>
      <c r="H12" s="1">
        <f>(E12-B12)/B12*100</f>
        <v>0.73756177312079318</v>
      </c>
      <c r="I12" s="1">
        <f>ABS(H12)</f>
        <v>0.73756177312079318</v>
      </c>
      <c r="J12" s="1">
        <f>IF(H12&gt;=0,(C12-E12)/E12*100,(C12-B12)/B12*100)</f>
        <v>4.1993250096822345</v>
      </c>
      <c r="K12" s="1">
        <f>IF(H12&gt;=0,(B12-D12)/B12*100,(E12-D12)/E12*100)</f>
        <v>0.28982276223387143</v>
      </c>
      <c r="L12" s="1" t="str">
        <f>IF(AND((K12-J12)&gt;1.5,I12&lt;0.5),"YES","NO")</f>
        <v>NO</v>
      </c>
      <c r="M12" t="str">
        <f>IF(AND((K12-J12)&gt;1.5,I12&lt;2,I12&gt;0.5),"YES","NO")</f>
        <v>NO</v>
      </c>
      <c r="N12" t="str">
        <f>IF(AND((J12-K12)&gt;1.5,I12&lt;0.5),"YES","NO")</f>
        <v>NO</v>
      </c>
      <c r="O12" s="1" t="str">
        <f>IF(AND((J12-K12)&gt;1.5,I12&lt;2,I12&gt;2),"YES","NO")</f>
        <v>NO</v>
      </c>
      <c r="P12" s="1" t="str">
        <f>IF(AND(I12&lt;1,J12&gt;1.5,K12&gt;1.5),"YES","NO")</f>
        <v>NO</v>
      </c>
      <c r="Q12" s="1" t="str">
        <f>IF(AND(I12&gt;5,J12&lt;0.25,K12&lt;0.25,H12&gt;0),"YES","NO")</f>
        <v>NO</v>
      </c>
      <c r="R12" s="1" t="str">
        <f>IF(AND(I13&gt;5,J13&lt;0.25,K13&lt;0.25,H13&lt;0),"YES","NO")</f>
        <v>NO</v>
      </c>
      <c r="S12" s="3">
        <v>2820</v>
      </c>
      <c r="T12" s="3">
        <v>2890</v>
      </c>
      <c r="U12" s="3">
        <v>2650</v>
      </c>
      <c r="V12" s="3">
        <v>2691.3</v>
      </c>
      <c r="W12">
        <v>-147.44999999999999</v>
      </c>
      <c r="X12">
        <v>-5.19</v>
      </c>
      <c r="Y12" s="1">
        <f>(V12-S12)/S12*100</f>
        <v>-4.5638297872340363</v>
      </c>
      <c r="Z12" s="1">
        <f>ABS(Y12)</f>
        <v>4.5638297872340363</v>
      </c>
      <c r="AA12" s="1">
        <f>IF(Y12&gt;=0,(T12-V12)/V12*100,(T12-S12)/S12*100)</f>
        <v>2.4822695035460995</v>
      </c>
      <c r="AB12" s="1">
        <f>IF(Y12&gt;=0,(S12-U12)/S12*100,(V12-U12)/V12*100)</f>
        <v>1.5345743692639311</v>
      </c>
      <c r="AC12" s="1" t="str">
        <f>IF(AND(I12&lt;Z12/2,S12&gt;E12,E12&gt;(S12+V12)/2,V12&lt;B12,B12&lt;(S12+V12)/2),"YES","NO")</f>
        <v>NO</v>
      </c>
      <c r="AD12" s="1" t="str">
        <f>IF(AND(I12&lt;Z12/2,V12&gt;B12,B12&gt;(S12+V12)/2,S12&lt;E12,E12&lt;(S12+V12)/2),"YES","NO")</f>
        <v>NO</v>
      </c>
      <c r="AE12" s="1" t="str">
        <f>IF(AND(I12&gt;=2*Z12,E12&gt;S12,S12&gt;(B12+E12)/2,B12&lt;V12,V12&lt;(B12+E12)/2),"YES","NO")</f>
        <v>NO</v>
      </c>
      <c r="AF12" s="1" t="str">
        <f>IF(AND(I12&gt;=2*Z12,S12&gt;E12,E12&gt;(S12+V12)/2,V12&lt;B12,B12&lt;(S12+V12)/2),"YES","NO")</f>
        <v>NO</v>
      </c>
      <c r="AG12" s="1" t="str">
        <f>IF(AND(B12&lt;V12,E12&lt;S12,E12&gt;(S12+V12)/2,I12&gt;3,Z12&gt;3),"YES","NO")</f>
        <v>NO</v>
      </c>
      <c r="AH12" s="1" t="str">
        <f>IF(AND(B12&gt;V12,E12&gt;S12,E12&lt;(S12+V12)/2,Z12&gt;3,I12&gt;3),"YES","NO")</f>
        <v>NO</v>
      </c>
      <c r="AI12" s="3">
        <v>3000</v>
      </c>
      <c r="AJ12" s="3">
        <v>3005</v>
      </c>
      <c r="AK12" s="3">
        <v>2815</v>
      </c>
      <c r="AL12" s="3">
        <v>2847.75</v>
      </c>
      <c r="AM12">
        <v>-71.2</v>
      </c>
      <c r="AN12">
        <v>-2.44</v>
      </c>
      <c r="AO12" s="1">
        <f>(AL12-AI12)/AI12*100</f>
        <v>-5.0750000000000002</v>
      </c>
      <c r="AP12" s="1">
        <f>ABS(AO12)</f>
        <v>5.0750000000000002</v>
      </c>
      <c r="AQ12" s="1">
        <f>IF(AO12&gt;=0,(AJ12-AL12)/AL12*100,(AJ12-AI12)/AI12*100)</f>
        <v>0.16666666666666669</v>
      </c>
      <c r="AR12" s="1">
        <f>IF(AO12&gt;=0,(AI12-AK12)/AI12*100,(AL12-AK12)/AL12*100)</f>
        <v>1.1500307260117637</v>
      </c>
      <c r="AS12" t="str">
        <f>IF(AND(AO12&lt;0,AP12&gt;1.5,Y12&lt;0,Z12&gt;1.5,AL12&gt;S12,AL12&lt;E12,H12&gt;0,I12&gt;1.5),"YES","NO")</f>
        <v>NO</v>
      </c>
      <c r="AT12" t="str">
        <f>IF(AND(AO12&gt;0,AP12&gt;1.5,Y12&gt;0,Z12&gt;1.5,AL12&lt;S12,AL12&gt;E12,H12&lt;0,I12&gt;1.5),"YES","NO")</f>
        <v>NO</v>
      </c>
      <c r="AU12" t="str">
        <f>IF(AND(AO12&lt;0,S12&lt;AL12,V12&lt;AL12,B12&gt;V12,E12&gt;V12,H12&gt;0),"YES","NO")</f>
        <v>NO</v>
      </c>
      <c r="AV12" t="str">
        <f>IF(AND(AO12&gt;0,S12&gt;AL12,V12&gt;AL12,B12&lt;V12,E12&lt;V12,H12&lt;0),"YES","NO")</f>
        <v>NO</v>
      </c>
      <c r="AW12" t="str">
        <f>IF(AND(AO12&gt;0,AP12&gt;1,Y12&gt;0,Z12&gt;1,V12&gt;AL12,S12&gt;AI12,S12&lt;AL12,H12&gt;0,I12&gt;1,E12&gt;V12,B12&lt;V12,B12&gt;S12),"YES","NO")</f>
        <v>NO</v>
      </c>
      <c r="AX12" t="str">
        <f>IF(AND(AO12&lt;0,AP12&gt;1,Y12&lt;0,Z12&gt;1,V12&lt;AL12,S12&lt;AI12,S12&gt;AL12,H12&lt;0,I12&gt;1,E12&lt;V12,B12&gt;V12,B12&lt;S12),"YES","NO")</f>
        <v>NO</v>
      </c>
    </row>
    <row r="13" spans="1:50" x14ac:dyDescent="0.25">
      <c r="A13" t="s">
        <v>15</v>
      </c>
      <c r="B13" s="3">
        <v>3042.5</v>
      </c>
      <c r="C13" s="3">
        <v>3058.8</v>
      </c>
      <c r="D13" s="3">
        <v>2872.05</v>
      </c>
      <c r="E13" s="3">
        <v>2912</v>
      </c>
      <c r="F13">
        <v>-93.35</v>
      </c>
      <c r="G13">
        <v>-3.11</v>
      </c>
      <c r="H13" s="1">
        <f>(E13-B13)/B13*100</f>
        <v>-4.2892358258011507</v>
      </c>
      <c r="I13" s="1">
        <f>ABS(H13)</f>
        <v>4.2892358258011507</v>
      </c>
      <c r="J13" s="1">
        <f>IF(H13&gt;=0,(C13-E13)/E13*100,(C13-B13)/B13*100)</f>
        <v>0.53574363188168217</v>
      </c>
      <c r="K13" s="1">
        <f>IF(H13&gt;=0,(B13-D13)/B13*100,(E13-D13)/E13*100)</f>
        <v>1.3719093406593343</v>
      </c>
      <c r="L13" s="1" t="str">
        <f>IF(AND((K13-J13)&gt;1.5,I13&lt;0.5),"YES","NO")</f>
        <v>NO</v>
      </c>
      <c r="M13" t="str">
        <f>IF(AND((K13-J13)&gt;1.5,I13&lt;2,I13&gt;0.5),"YES","NO")</f>
        <v>NO</v>
      </c>
      <c r="N13" t="str">
        <f>IF(AND((J13-K13)&gt;1.5,I13&lt;0.5),"YES","NO")</f>
        <v>NO</v>
      </c>
      <c r="O13" s="1" t="str">
        <f>IF(AND((J13-K13)&gt;1.5,I13&lt;2,I13&gt;2),"YES","NO")</f>
        <v>NO</v>
      </c>
      <c r="P13" s="1" t="str">
        <f>IF(AND(I13&lt;1,J13&gt;1.5,K13&gt;1.5),"YES","NO")</f>
        <v>NO</v>
      </c>
      <c r="Q13" s="1" t="str">
        <f>IF(AND(I13&gt;5,J13&lt;0.25,K13&lt;0.25,H13&gt;0),"YES","NO")</f>
        <v>NO</v>
      </c>
      <c r="R13" s="1" t="str">
        <f>IF(AND(I14&gt;5,J14&lt;0.25,K14&lt;0.25,H14&lt;0),"YES","NO")</f>
        <v>NO</v>
      </c>
      <c r="S13" s="3">
        <v>2878.05</v>
      </c>
      <c r="T13" s="3">
        <v>3046</v>
      </c>
      <c r="U13" s="3">
        <v>2851</v>
      </c>
      <c r="V13" s="3">
        <v>2990</v>
      </c>
      <c r="W13">
        <v>55.55</v>
      </c>
      <c r="X13">
        <v>1.89</v>
      </c>
      <c r="Y13" s="1">
        <f>(V13-S13)/S13*100</f>
        <v>3.8897864873786006</v>
      </c>
      <c r="Z13" s="1">
        <f>ABS(Y13)</f>
        <v>3.8897864873786006</v>
      </c>
      <c r="AA13" s="1">
        <f>IF(Y13&gt;=0,(T13-V13)/V13*100,(T13-S13)/S13*100)</f>
        <v>1.8729096989966554</v>
      </c>
      <c r="AB13" s="1">
        <f>IF(Y13&gt;=0,(S13-U13)/S13*100,(V13-U13)/V13*100)</f>
        <v>0.93987248310488625</v>
      </c>
      <c r="AC13" s="1" t="str">
        <f>IF(AND(I13&lt;Z13/2,S13&gt;E13,E13&gt;(S13+V13)/2,V13&lt;B13,B13&lt;(S13+V13)/2),"YES","NO")</f>
        <v>NO</v>
      </c>
      <c r="AD13" s="1" t="str">
        <f>IF(AND(I13&lt;Z13/2,V13&gt;B13,B13&gt;(S13+V13)/2,S13&lt;E13,E13&lt;(S13+V13)/2),"YES","NO")</f>
        <v>NO</v>
      </c>
      <c r="AE13" s="1" t="str">
        <f>IF(AND(I13&gt;=2*Z13,E13&gt;S13,S13&gt;(B13+E13)/2,B13&lt;V13,V13&lt;(B13+E13)/2),"YES","NO")</f>
        <v>NO</v>
      </c>
      <c r="AF13" s="1" t="str">
        <f>IF(AND(I13&gt;=2*Z13,S13&gt;E13,E13&gt;(S13+V13)/2,V13&lt;B13,B13&lt;(S13+V13)/2),"YES","NO")</f>
        <v>NO</v>
      </c>
      <c r="AG13" s="1" t="str">
        <f>IF(AND(B13&lt;V13,E13&lt;S13,E13&gt;(S13+V13)/2,I13&gt;3,Z13&gt;3),"YES","NO")</f>
        <v>NO</v>
      </c>
      <c r="AH13" s="1" t="str">
        <f>IF(AND(B13&gt;V13,E13&gt;S13,E13&lt;(S13+V13)/2,Z13&gt;3,I13&gt;3),"YES","NO")</f>
        <v>YES</v>
      </c>
      <c r="AI13" s="3">
        <v>3125</v>
      </c>
      <c r="AJ13" s="3">
        <v>3125</v>
      </c>
      <c r="AK13" s="3">
        <v>2911</v>
      </c>
      <c r="AL13" s="3">
        <v>2954</v>
      </c>
      <c r="AM13">
        <v>-71.5</v>
      </c>
      <c r="AN13">
        <v>-2.36</v>
      </c>
      <c r="AO13" s="1">
        <f>(AL13-AI13)/AI13*100</f>
        <v>-5.4719999999999995</v>
      </c>
      <c r="AP13" s="1">
        <f>ABS(AO13)</f>
        <v>5.4719999999999995</v>
      </c>
      <c r="AQ13" s="1">
        <f>IF(AO13&gt;=0,(AJ13-AL13)/AL13*100,(AJ13-AI13)/AI13*100)</f>
        <v>0</v>
      </c>
      <c r="AR13" s="1">
        <f>IF(AO13&gt;=0,(AI13-AK13)/AI13*100,(AL13-AK13)/AL13*100)</f>
        <v>1.4556533513879486</v>
      </c>
      <c r="AS13" t="str">
        <f>IF(AND(AO13&lt;0,AP13&gt;1.5,Y13&lt;0,Z13&gt;1.5,AL13&gt;S13,AL13&lt;E13,H13&gt;0,I13&gt;1.5),"YES","NO")</f>
        <v>NO</v>
      </c>
      <c r="AT13" t="str">
        <f>IF(AND(AO13&gt;0,AP13&gt;1.5,Y13&gt;0,Z13&gt;1.5,AL13&lt;S13,AL13&gt;E13,H13&lt;0,I13&gt;1.5),"YES","NO")</f>
        <v>NO</v>
      </c>
      <c r="AU13" t="str">
        <f>IF(AND(AO13&lt;0,S13&lt;AL13,V13&lt;AL13,B13&gt;V13,E13&gt;V13,H13&gt;0),"YES","NO")</f>
        <v>NO</v>
      </c>
      <c r="AV13" t="str">
        <f>IF(AND(AO13&gt;0,S13&gt;AL13,V13&gt;AL13,B13&lt;V13,E13&lt;V13,H13&lt;0),"YES","NO")</f>
        <v>NO</v>
      </c>
      <c r="AW13" t="str">
        <f>IF(AND(AO13&gt;0,AP13&gt;1,Y13&gt;0,Z13&gt;1,V13&gt;AL13,S13&gt;AI13,S13&lt;AL13,H13&gt;0,I13&gt;1,E13&gt;V13,B13&lt;V13,B13&gt;S13),"YES","NO")</f>
        <v>NO</v>
      </c>
      <c r="AX13" t="str">
        <f>IF(AND(AO13&lt;0,AP13&gt;1,Y13&lt;0,Z13&gt;1,V13&lt;AL13,S13&lt;AI13,S13&gt;AL13,H13&lt;0,I13&gt;1,E13&lt;V13,B13&gt;V13,B13&lt;S13),"YES","NO")</f>
        <v>NO</v>
      </c>
    </row>
    <row r="14" spans="1:50" x14ac:dyDescent="0.25">
      <c r="A14" t="s">
        <v>63</v>
      </c>
      <c r="B14">
        <v>340.7</v>
      </c>
      <c r="C14">
        <v>345.3</v>
      </c>
      <c r="D14">
        <v>332.35</v>
      </c>
      <c r="E14">
        <v>338.75</v>
      </c>
      <c r="F14">
        <v>3.35</v>
      </c>
      <c r="G14">
        <v>1</v>
      </c>
      <c r="H14" s="1">
        <f>(E14-B14)/B14*100</f>
        <v>-0.57235104197240638</v>
      </c>
      <c r="I14" s="1">
        <f>ABS(H14)</f>
        <v>0.57235104197240638</v>
      </c>
      <c r="J14" s="1">
        <f>IF(H14&gt;=0,(C14-E14)/E14*100,(C14-B14)/B14*100)</f>
        <v>1.3501614323451785</v>
      </c>
      <c r="K14" s="1">
        <f>IF(H14&gt;=0,(B14-D14)/B14*100,(E14-D14)/E14*100)</f>
        <v>1.8892988929889232</v>
      </c>
      <c r="L14" s="1" t="str">
        <f>IF(AND((K14-J14)&gt;1.5,I14&lt;0.5),"YES","NO")</f>
        <v>NO</v>
      </c>
      <c r="M14" t="str">
        <f>IF(AND((K14-J14)&gt;1.5,I14&lt;2,I14&gt;0.5),"YES","NO")</f>
        <v>NO</v>
      </c>
      <c r="N14" t="str">
        <f>IF(AND((J14-K14)&gt;1.5,I14&lt;0.5),"YES","NO")</f>
        <v>NO</v>
      </c>
      <c r="O14" s="1" t="str">
        <f>IF(AND((J14-K14)&gt;1.5,I14&lt;2,I14&gt;2),"YES","NO")</f>
        <v>NO</v>
      </c>
      <c r="P14" s="1" t="str">
        <f>IF(AND(I14&lt;1,J14&gt;1.5,K14&gt;1.5),"YES","NO")</f>
        <v>NO</v>
      </c>
      <c r="Q14" s="1" t="str">
        <f>IF(AND(I14&gt;5,J14&lt;0.25,K14&lt;0.25,H14&gt;0),"YES","NO")</f>
        <v>NO</v>
      </c>
      <c r="R14" s="1" t="str">
        <f>IF(AND(I15&gt;5,J15&lt;0.25,K15&lt;0.25,H15&lt;0),"YES","NO")</f>
        <v>NO</v>
      </c>
      <c r="S14">
        <v>320.05</v>
      </c>
      <c r="T14">
        <v>343.35</v>
      </c>
      <c r="U14">
        <v>319.05</v>
      </c>
      <c r="V14">
        <v>336</v>
      </c>
      <c r="W14">
        <v>4.6500000000000004</v>
      </c>
      <c r="X14">
        <v>1.4</v>
      </c>
      <c r="Y14" s="1">
        <f>(V14-S14)/S14*100</f>
        <v>4.9835963130760783</v>
      </c>
      <c r="Z14" s="1">
        <f>ABS(Y14)</f>
        <v>4.9835963130760783</v>
      </c>
      <c r="AA14" s="1">
        <f>IF(Y14&gt;=0,(T14-V14)/V14*100,(T14-S14)/S14*100)</f>
        <v>2.1875000000000067</v>
      </c>
      <c r="AB14" s="1">
        <f>IF(Y14&gt;=0,(S14-U14)/S14*100,(V14-U14)/V14*100)</f>
        <v>0.31245117950320261</v>
      </c>
      <c r="AC14" s="1" t="str">
        <f>IF(AND(I14&lt;Z14/2,S14&gt;E14,E14&gt;(S14+V14)/2,V14&lt;B14,B14&lt;(S14+V14)/2),"YES","NO")</f>
        <v>NO</v>
      </c>
      <c r="AD14" s="1" t="str">
        <f>IF(AND(I14&lt;Z14/2,V14&gt;B14,B14&gt;(S14+V14)/2,S14&lt;E14,E14&lt;(S14+V14)/2),"YES","NO")</f>
        <v>NO</v>
      </c>
      <c r="AE14" s="1" t="str">
        <f>IF(AND(I14&gt;=2*Z14,E14&gt;S14,S14&gt;(B14+E14)/2,B14&lt;V14,V14&lt;(B14+E14)/2),"YES","NO")</f>
        <v>NO</v>
      </c>
      <c r="AF14" s="1" t="str">
        <f>IF(AND(I14&gt;=2*Z14,S14&gt;E14,E14&gt;(S14+V14)/2,V14&lt;B14,B14&lt;(S14+V14)/2),"YES","NO")</f>
        <v>NO</v>
      </c>
      <c r="AG14" s="1" t="str">
        <f>IF(AND(B14&lt;V14,E14&lt;S14,E14&gt;(S14+V14)/2,I14&gt;3,Z14&gt;3),"YES","NO")</f>
        <v>NO</v>
      </c>
      <c r="AH14" s="1" t="str">
        <f>IF(AND(B14&gt;V14,E14&gt;S14,E14&lt;(S14+V14)/2,Z14&gt;3,I14&gt;3),"YES","NO")</f>
        <v>NO</v>
      </c>
      <c r="AI14">
        <v>365</v>
      </c>
      <c r="AJ14">
        <v>367.8</v>
      </c>
      <c r="AK14">
        <v>328.1</v>
      </c>
      <c r="AL14">
        <v>331</v>
      </c>
      <c r="AM14">
        <v>-19.850000000000001</v>
      </c>
      <c r="AN14">
        <v>-5.66</v>
      </c>
      <c r="AO14" s="1">
        <f>(AL14-AI14)/AI14*100</f>
        <v>-9.3150684931506849</v>
      </c>
      <c r="AP14" s="1">
        <f>ABS(AO14)</f>
        <v>9.3150684931506849</v>
      </c>
      <c r="AQ14" s="1">
        <f>IF(AO14&gt;=0,(AJ14-AL14)/AL14*100,(AJ14-AI14)/AI14*100)</f>
        <v>0.76712328767123594</v>
      </c>
      <c r="AR14" s="1">
        <f>IF(AO14&gt;=0,(AI14-AK14)/AI14*100,(AL14-AK14)/AL14*100)</f>
        <v>0.87613293051358831</v>
      </c>
      <c r="AS14" t="str">
        <f>IF(AND(AO14&lt;0,AP14&gt;1.5,Y14&lt;0,Z14&gt;1.5,AL14&gt;S14,AL14&lt;E14,H14&gt;0,I14&gt;1.5),"YES","NO")</f>
        <v>NO</v>
      </c>
      <c r="AT14" t="str">
        <f>IF(AND(AO14&gt;0,AP14&gt;1.5,Y14&gt;0,Z14&gt;1.5,AL14&lt;S14,AL14&gt;E14,H14&lt;0,I14&gt;1.5),"YES","NO")</f>
        <v>NO</v>
      </c>
      <c r="AU14" t="str">
        <f>IF(AND(AO14&lt;0,S14&lt;AL14,V14&lt;AL14,B14&gt;V14,E14&gt;V14,H14&gt;0),"YES","NO")</f>
        <v>NO</v>
      </c>
      <c r="AV14" t="str">
        <f>IF(AND(AO14&gt;0,S14&gt;AL14,V14&gt;AL14,B14&lt;V14,E14&lt;V14,H14&lt;0),"YES","NO")</f>
        <v>NO</v>
      </c>
      <c r="AW14" t="str">
        <f>IF(AND(AO14&gt;0,AP14&gt;1,Y14&gt;0,Z14&gt;1,V14&gt;AL14,S14&gt;AI14,S14&lt;AL14,H14&gt;0,I14&gt;1,E14&gt;V14,B14&lt;V14,B14&gt;S14),"YES","NO")</f>
        <v>NO</v>
      </c>
      <c r="AX14" t="str">
        <f>IF(AND(AO14&lt;0,AP14&gt;1,Y14&lt;0,Z14&gt;1,V14&lt;AL14,S14&lt;AI14,S14&gt;AL14,H14&lt;0,I14&gt;1,E14&lt;V14,B14&gt;V14,B14&lt;S14),"YES","NO")</f>
        <v>NO</v>
      </c>
    </row>
    <row r="15" spans="1:50" x14ac:dyDescent="0.25">
      <c r="A15" t="s">
        <v>59</v>
      </c>
      <c r="B15">
        <v>52.9</v>
      </c>
      <c r="C15">
        <v>53.1</v>
      </c>
      <c r="D15">
        <v>51.5</v>
      </c>
      <c r="E15">
        <v>51.8</v>
      </c>
      <c r="F15">
        <v>-0.2</v>
      </c>
      <c r="G15">
        <v>-0.38</v>
      </c>
      <c r="H15" s="1">
        <f>(E15-B15)/B15*100</f>
        <v>-2.0793950850661655</v>
      </c>
      <c r="I15" s="1">
        <f>ABS(H15)</f>
        <v>2.0793950850661655</v>
      </c>
      <c r="J15" s="1">
        <f>IF(H15&gt;=0,(C15-E15)/E15*100,(C15-B15)/B15*100)</f>
        <v>0.37807183364839858</v>
      </c>
      <c r="K15" s="1">
        <f>IF(H15&gt;=0,(B15-D15)/B15*100,(E15-D15)/E15*100)</f>
        <v>0.57915057915057366</v>
      </c>
      <c r="L15" s="1" t="str">
        <f>IF(AND((K15-J15)&gt;1.5,I15&lt;0.5),"YES","NO")</f>
        <v>NO</v>
      </c>
      <c r="M15" t="str">
        <f>IF(AND((K15-J15)&gt;1.5,I15&lt;2,I15&gt;0.5),"YES","NO")</f>
        <v>NO</v>
      </c>
      <c r="N15" t="str">
        <f>IF(AND((J15-K15)&gt;1.5,I15&lt;0.5),"YES","NO")</f>
        <v>NO</v>
      </c>
      <c r="O15" s="1" t="str">
        <f>IF(AND((J15-K15)&gt;1.5,I15&lt;2,I15&gt;2),"YES","NO")</f>
        <v>NO</v>
      </c>
      <c r="P15" s="1" t="str">
        <f>IF(AND(I15&lt;1,J15&gt;1.5,K15&gt;1.5),"YES","NO")</f>
        <v>NO</v>
      </c>
      <c r="Q15" s="1" t="str">
        <f>IF(AND(I15&gt;5,J15&lt;0.25,K15&lt;0.25,H15&gt;0),"YES","NO")</f>
        <v>NO</v>
      </c>
      <c r="R15" s="1" t="str">
        <f>IF(AND(I16&gt;5,J16&lt;0.25,K16&lt;0.25,H16&lt;0),"YES","NO")</f>
        <v>NO</v>
      </c>
      <c r="S15">
        <v>51</v>
      </c>
      <c r="T15">
        <v>53</v>
      </c>
      <c r="U15">
        <v>50.1</v>
      </c>
      <c r="V15">
        <v>52.35</v>
      </c>
      <c r="W15">
        <v>0.75</v>
      </c>
      <c r="X15">
        <v>1.45</v>
      </c>
      <c r="Y15" s="1">
        <f>(V15-S15)/S15*100</f>
        <v>2.6470588235294144</v>
      </c>
      <c r="Z15" s="1">
        <f>ABS(Y15)</f>
        <v>2.6470588235294144</v>
      </c>
      <c r="AA15" s="1">
        <f>IF(Y15&gt;=0,(T15-V15)/V15*100,(T15-S15)/S15*100)</f>
        <v>1.2416427889207231</v>
      </c>
      <c r="AB15" s="1">
        <f>IF(Y15&gt;=0,(S15-U15)/S15*100,(V15-U15)/V15*100)</f>
        <v>1.7647058823529385</v>
      </c>
      <c r="AC15" s="1" t="str">
        <f>IF(AND(I15&lt;Z15/2,S15&gt;E15,E15&gt;(S15+V15)/2,V15&lt;B15,B15&lt;(S15+V15)/2),"YES","NO")</f>
        <v>NO</v>
      </c>
      <c r="AD15" s="1" t="str">
        <f>IF(AND(I15&lt;Z15/2,V15&gt;B15,B15&gt;(S15+V15)/2,S15&lt;E15,E15&lt;(S15+V15)/2),"YES","NO")</f>
        <v>NO</v>
      </c>
      <c r="AE15" s="1" t="str">
        <f>IF(AND(I15&gt;=2*Z15,E15&gt;S15,S15&gt;(B15+E15)/2,B15&lt;V15,V15&lt;(B15+E15)/2),"YES","NO")</f>
        <v>NO</v>
      </c>
      <c r="AF15" s="1" t="str">
        <f>IF(AND(I15&gt;=2*Z15,S15&gt;E15,E15&gt;(S15+V15)/2,V15&lt;B15,B15&lt;(S15+V15)/2),"YES","NO")</f>
        <v>NO</v>
      </c>
      <c r="AG15" s="1" t="str">
        <f>IF(AND(B15&lt;V15,E15&lt;S15,E15&gt;(S15+V15)/2,I15&gt;3,Z15&gt;3),"YES","NO")</f>
        <v>NO</v>
      </c>
      <c r="AH15" s="1" t="str">
        <f>IF(AND(B15&gt;V15,E15&gt;S15,E15&lt;(S15+V15)/2,Z15&gt;3,I15&gt;3),"YES","NO")</f>
        <v>NO</v>
      </c>
      <c r="AI15">
        <v>54.8</v>
      </c>
      <c r="AJ15">
        <v>54.8</v>
      </c>
      <c r="AK15">
        <v>51.1</v>
      </c>
      <c r="AL15">
        <v>51.65</v>
      </c>
      <c r="AM15">
        <v>1.1499999999999999</v>
      </c>
      <c r="AN15">
        <v>2.2799999999999998</v>
      </c>
      <c r="AO15" s="1">
        <f>(AL15-AI15)/AI15*100</f>
        <v>-5.7481751824817495</v>
      </c>
      <c r="AP15" s="1">
        <f>ABS(AO15)</f>
        <v>5.7481751824817495</v>
      </c>
      <c r="AQ15" s="1">
        <f>IF(AO15&gt;=0,(AJ15-AL15)/AL15*100,(AJ15-AI15)/AI15*100)</f>
        <v>0</v>
      </c>
      <c r="AR15" s="1">
        <f>IF(AO15&gt;=0,(AI15-AK15)/AI15*100,(AL15-AK15)/AL15*100)</f>
        <v>1.0648596321393942</v>
      </c>
      <c r="AS15" t="str">
        <f>IF(AND(AO15&lt;0,AP15&gt;1.5,Y15&lt;0,Z15&gt;1.5,AL15&gt;S15,AL15&lt;E15,H15&gt;0,I15&gt;1.5),"YES","NO")</f>
        <v>NO</v>
      </c>
      <c r="AT15" t="str">
        <f>IF(AND(AO15&gt;0,AP15&gt;1.5,Y15&gt;0,Z15&gt;1.5,AL15&lt;S15,AL15&gt;E15,H15&lt;0,I15&gt;1.5),"YES","NO")</f>
        <v>NO</v>
      </c>
      <c r="AU15" t="str">
        <f>IF(AND(AO15&lt;0,S15&lt;AL15,V15&lt;AL15,B15&gt;V15,E15&gt;V15,H15&gt;0),"YES","NO")</f>
        <v>NO</v>
      </c>
      <c r="AV15" t="str">
        <f>IF(AND(AO15&gt;0,S15&gt;AL15,V15&gt;AL15,B15&lt;V15,E15&lt;V15,H15&lt;0),"YES","NO")</f>
        <v>NO</v>
      </c>
      <c r="AW15" t="str">
        <f>IF(AND(AO15&gt;0,AP15&gt;1,Y15&gt;0,Z15&gt;1,V15&gt;AL15,S15&gt;AI15,S15&lt;AL15,H15&gt;0,I15&gt;1,E15&gt;V15,B15&lt;V15,B15&gt;S15),"YES","NO")</f>
        <v>NO</v>
      </c>
      <c r="AX15" t="str">
        <f>IF(AND(AO15&lt;0,AP15&gt;1,Y15&lt;0,Z15&gt;1,V15&lt;AL15,S15&lt;AI15,S15&gt;AL15,H15&lt;0,I15&gt;1,E15&lt;V15,B15&gt;V15,B15&lt;S15),"YES","NO")</f>
        <v>NO</v>
      </c>
    </row>
    <row r="16" spans="1:50" x14ac:dyDescent="0.25">
      <c r="A16" t="s">
        <v>84</v>
      </c>
      <c r="B16">
        <v>526</v>
      </c>
      <c r="C16">
        <v>528.4</v>
      </c>
      <c r="D16">
        <v>508</v>
      </c>
      <c r="E16">
        <v>511.75</v>
      </c>
      <c r="F16">
        <v>-8.4499999999999993</v>
      </c>
      <c r="G16">
        <v>-1.62</v>
      </c>
      <c r="H16" s="1">
        <f>(E16-B16)/B16*100</f>
        <v>-2.709125475285171</v>
      </c>
      <c r="I16" s="1">
        <f>ABS(H16)</f>
        <v>2.709125475285171</v>
      </c>
      <c r="J16" s="1">
        <f>IF(H16&gt;=0,(C16-E16)/E16*100,(C16-B16)/B16*100)</f>
        <v>0.45627376425855082</v>
      </c>
      <c r="K16" s="1">
        <f>IF(H16&gt;=0,(B16-D16)/B16*100,(E16-D16)/E16*100)</f>
        <v>0.73277967757694185</v>
      </c>
      <c r="L16" s="1" t="str">
        <f>IF(AND((K16-J16)&gt;1.5,I16&lt;0.5),"YES","NO")</f>
        <v>NO</v>
      </c>
      <c r="M16" t="str">
        <f>IF(AND((K16-J16)&gt;1.5,I16&lt;2,I16&gt;0.5),"YES","NO")</f>
        <v>NO</v>
      </c>
      <c r="N16" t="str">
        <f>IF(AND((J16-K16)&gt;1.5,I16&lt;0.5),"YES","NO")</f>
        <v>NO</v>
      </c>
      <c r="O16" s="1" t="str">
        <f>IF(AND((J16-K16)&gt;1.5,I16&lt;2,I16&gt;2),"YES","NO")</f>
        <v>NO</v>
      </c>
      <c r="P16" s="1" t="str">
        <f>IF(AND(I16&lt;1,J16&gt;1.5,K16&gt;1.5),"YES","NO")</f>
        <v>NO</v>
      </c>
      <c r="Q16" s="1" t="str">
        <f>IF(AND(I16&gt;5,J16&lt;0.25,K16&lt;0.25,H16&gt;0),"YES","NO")</f>
        <v>NO</v>
      </c>
      <c r="R16" s="1" t="str">
        <f>IF(AND(I17&gt;5,J17&lt;0.25,K17&lt;0.25,H17&lt;0),"YES","NO")</f>
        <v>NO</v>
      </c>
      <c r="S16">
        <v>540</v>
      </c>
      <c r="T16">
        <v>543.9</v>
      </c>
      <c r="U16">
        <v>517.35</v>
      </c>
      <c r="V16">
        <v>522.9</v>
      </c>
      <c r="W16">
        <v>-17.899999999999999</v>
      </c>
      <c r="X16">
        <v>-3.31</v>
      </c>
      <c r="Y16" s="1">
        <f>(V16-S16)/S16*100</f>
        <v>-3.166666666666671</v>
      </c>
      <c r="Z16" s="1">
        <f>ABS(Y16)</f>
        <v>3.166666666666671</v>
      </c>
      <c r="AA16" s="1">
        <f>IF(Y16&gt;=0,(T16-V16)/V16*100,(T16-S16)/S16*100)</f>
        <v>0.72222222222221799</v>
      </c>
      <c r="AB16" s="1">
        <f>IF(Y16&gt;=0,(S16-U16)/S16*100,(V16-U16)/V16*100)</f>
        <v>1.0613884107859926</v>
      </c>
      <c r="AC16" s="1" t="str">
        <f>IF(AND(I16&lt;Z16/2,S16&gt;E16,E16&gt;(S16+V16)/2,V16&lt;B16,B16&lt;(S16+V16)/2),"YES","NO")</f>
        <v>NO</v>
      </c>
      <c r="AD16" s="1" t="str">
        <f>IF(AND(I16&lt;Z16/2,V16&gt;B16,B16&gt;(S16+V16)/2,S16&lt;E16,E16&lt;(S16+V16)/2),"YES","NO")</f>
        <v>NO</v>
      </c>
      <c r="AE16" s="1" t="str">
        <f>IF(AND(I16&gt;=2*Z16,E16&gt;S16,S16&gt;(B16+E16)/2,B16&lt;V16,V16&lt;(B16+E16)/2),"YES","NO")</f>
        <v>NO</v>
      </c>
      <c r="AF16" s="1" t="str">
        <f>IF(AND(I16&gt;=2*Z16,S16&gt;E16,E16&gt;(S16+V16)/2,V16&lt;B16,B16&lt;(S16+V16)/2),"YES","NO")</f>
        <v>NO</v>
      </c>
      <c r="AG16" s="1" t="str">
        <f>IF(AND(B16&lt;V16,E16&lt;S16,E16&gt;(S16+V16)/2,I16&gt;3,Z16&gt;3),"YES","NO")</f>
        <v>NO</v>
      </c>
      <c r="AH16" s="1" t="str">
        <f>IF(AND(B16&gt;V16,E16&gt;S16,E16&lt;(S16+V16)/2,Z16&gt;3,I16&gt;3),"YES","NO")</f>
        <v>NO</v>
      </c>
      <c r="AI16">
        <v>516</v>
      </c>
      <c r="AJ16">
        <v>552</v>
      </c>
      <c r="AK16">
        <v>515.6</v>
      </c>
      <c r="AL16">
        <v>544.5</v>
      </c>
      <c r="AM16">
        <v>29</v>
      </c>
      <c r="AN16">
        <v>5.63</v>
      </c>
      <c r="AO16" s="1">
        <f>(AL16-AI16)/AI16*100</f>
        <v>5.5232558139534884</v>
      </c>
      <c r="AP16" s="1">
        <f>ABS(AO16)</f>
        <v>5.5232558139534884</v>
      </c>
      <c r="AQ16" s="1">
        <f>IF(AO16&gt;=0,(AJ16-AL16)/AL16*100,(AJ16-AI16)/AI16*100)</f>
        <v>1.3774104683195594</v>
      </c>
      <c r="AR16" s="1">
        <f>IF(AO16&gt;=0,(AI16-AK16)/AI16*100,(AL16-AK16)/AL16*100)</f>
        <v>7.751937984495684E-2</v>
      </c>
      <c r="AS16" t="str">
        <f>IF(AND(AO16&lt;0,AP16&gt;1.5,Y16&lt;0,Z16&gt;1.5,AL16&gt;S16,AL16&lt;E16,H16&gt;0,I16&gt;1.5),"YES","NO")</f>
        <v>NO</v>
      </c>
      <c r="AT16" t="str">
        <f>IF(AND(AO16&gt;0,AP16&gt;1.5,Y16&gt;0,Z16&gt;1.5,AL16&lt;S16,AL16&gt;E16,H16&lt;0,I16&gt;1.5),"YES","NO")</f>
        <v>NO</v>
      </c>
      <c r="AU16" t="str">
        <f>IF(AND(AO16&lt;0,S16&lt;AL16,V16&lt;AL16,B16&gt;V16,E16&gt;V16,H16&gt;0),"YES","NO")</f>
        <v>NO</v>
      </c>
      <c r="AV16" t="str">
        <f>IF(AND(AO16&gt;0,S16&gt;AL16,V16&gt;AL16,B16&lt;V16,E16&lt;V16,H16&lt;0),"YES","NO")</f>
        <v>NO</v>
      </c>
      <c r="AW16" t="str">
        <f>IF(AND(AO16&gt;0,AP16&gt;1,Y16&gt;0,Z16&gt;1,V16&gt;AL16,S16&gt;AI16,S16&lt;AL16,H16&gt;0,I16&gt;1,E16&gt;V16,B16&lt;V16,B16&gt;S16),"YES","NO")</f>
        <v>NO</v>
      </c>
      <c r="AX16" t="str">
        <f>IF(AND(AO16&lt;0,AP16&gt;1,Y16&lt;0,Z16&gt;1,V16&lt;AL16,S16&lt;AI16,S16&gt;AL16,H16&lt;0,I16&gt;1,E16&lt;V16,B16&gt;V16,B16&lt;S16),"YES","NO")</f>
        <v>NO</v>
      </c>
    </row>
    <row r="17" spans="1:50" x14ac:dyDescent="0.25">
      <c r="A17" t="s">
        <v>31</v>
      </c>
      <c r="B17">
        <v>560</v>
      </c>
      <c r="C17">
        <v>566.4</v>
      </c>
      <c r="D17">
        <v>557.15</v>
      </c>
      <c r="E17">
        <v>560</v>
      </c>
      <c r="F17">
        <v>1</v>
      </c>
      <c r="G17">
        <v>0.18</v>
      </c>
      <c r="H17" s="1">
        <f>(E17-B17)/B17*100</f>
        <v>0</v>
      </c>
      <c r="I17" s="1">
        <f>ABS(H17)</f>
        <v>0</v>
      </c>
      <c r="J17" s="1">
        <f>IF(H17&gt;=0,(C17-E17)/E17*100,(C17-B17)/B17*100)</f>
        <v>1.1428571428571388</v>
      </c>
      <c r="K17" s="1">
        <f>IF(H17&gt;=0,(B17-D17)/B17*100,(E17-D17)/E17*100)</f>
        <v>0.50892857142857539</v>
      </c>
      <c r="L17" s="1" t="str">
        <f>IF(AND((K17-J17)&gt;1.5,I17&lt;0.5),"YES","NO")</f>
        <v>NO</v>
      </c>
      <c r="M17" t="str">
        <f>IF(AND((K17-J17)&gt;1.5,I17&lt;2,I17&gt;0.5),"YES","NO")</f>
        <v>NO</v>
      </c>
      <c r="N17" t="str">
        <f>IF(AND((J17-K17)&gt;1.5,I17&lt;0.5),"YES","NO")</f>
        <v>NO</v>
      </c>
      <c r="O17" s="1" t="str">
        <f>IF(AND((J17-K17)&gt;1.5,I17&lt;2,I17&gt;2),"YES","NO")</f>
        <v>NO</v>
      </c>
      <c r="P17" s="1" t="str">
        <f>IF(AND(I17&lt;1,J17&gt;1.5,K17&gt;1.5),"YES","NO")</f>
        <v>NO</v>
      </c>
      <c r="Q17" s="1" t="str">
        <f>IF(AND(I17&gt;5,J17&lt;0.25,K17&lt;0.25,H17&gt;0),"YES","NO")</f>
        <v>NO</v>
      </c>
      <c r="R17" s="1" t="str">
        <f>IF(AND(I18&gt;5,J18&lt;0.25,K18&lt;0.25,H18&lt;0),"YES","NO")</f>
        <v>NO</v>
      </c>
      <c r="S17">
        <v>553.9</v>
      </c>
      <c r="T17">
        <v>563.70000000000005</v>
      </c>
      <c r="U17">
        <v>550</v>
      </c>
      <c r="V17">
        <v>557</v>
      </c>
      <c r="W17">
        <v>-0.35</v>
      </c>
      <c r="X17">
        <v>-0.06</v>
      </c>
      <c r="Y17" s="1">
        <f>(V17-S17)/S17*100</f>
        <v>0.55966781007402466</v>
      </c>
      <c r="Z17" s="1">
        <f>ABS(Y17)</f>
        <v>0.55966781007402466</v>
      </c>
      <c r="AA17" s="1">
        <f>IF(Y17&gt;=0,(T17-V17)/V17*100,(T17-S17)/S17*100)</f>
        <v>1.2028725314183206</v>
      </c>
      <c r="AB17" s="1">
        <f>IF(Y17&gt;=0,(S17-U17)/S17*100,(V17-U17)/V17*100)</f>
        <v>0.70409821267376371</v>
      </c>
      <c r="AC17" s="1" t="str">
        <f>IF(AND(I17&lt;Z17/2,S17&gt;E17,E17&gt;(S17+V17)/2,V17&lt;B17,B17&lt;(S17+V17)/2),"YES","NO")</f>
        <v>NO</v>
      </c>
      <c r="AD17" s="1" t="str">
        <f>IF(AND(I17&lt;Z17/2,V17&gt;B17,B17&gt;(S17+V17)/2,S17&lt;E17,E17&lt;(S17+V17)/2),"YES","NO")</f>
        <v>NO</v>
      </c>
      <c r="AE17" s="1" t="str">
        <f>IF(AND(I17&gt;=2*Z17,E17&gt;S17,S17&gt;(B17+E17)/2,B17&lt;V17,V17&lt;(B17+E17)/2),"YES","NO")</f>
        <v>NO</v>
      </c>
      <c r="AF17" s="1" t="str">
        <f>IF(AND(I17&gt;=2*Z17,S17&gt;E17,E17&gt;(S17+V17)/2,V17&lt;B17,B17&lt;(S17+V17)/2),"YES","NO")</f>
        <v>NO</v>
      </c>
      <c r="AG17" s="1" t="str">
        <f>IF(AND(B17&lt;V17,E17&lt;S17,E17&gt;(S17+V17)/2,I17&gt;3,Z17&gt;3),"YES","NO")</f>
        <v>NO</v>
      </c>
      <c r="AH17" s="1" t="str">
        <f>IF(AND(B17&gt;V17,E17&gt;S17,E17&lt;(S17+V17)/2,Z17&gt;3,I17&gt;3),"YES","NO")</f>
        <v>NO</v>
      </c>
      <c r="AI17">
        <v>581</v>
      </c>
      <c r="AJ17">
        <v>582</v>
      </c>
      <c r="AK17">
        <v>555</v>
      </c>
      <c r="AL17">
        <v>558.54999999999995</v>
      </c>
      <c r="AM17">
        <v>-20.25</v>
      </c>
      <c r="AN17">
        <v>-3.5</v>
      </c>
      <c r="AO17" s="1">
        <f>(AL17-AI17)/AI17*100</f>
        <v>-3.8640275387263419</v>
      </c>
      <c r="AP17" s="1">
        <f>ABS(AO17)</f>
        <v>3.8640275387263419</v>
      </c>
      <c r="AQ17" s="1">
        <f>IF(AO17&gt;=0,(AJ17-AL17)/AL17*100,(AJ17-AI17)/AI17*100)</f>
        <v>0.17211703958691912</v>
      </c>
      <c r="AR17" s="1">
        <f>IF(AO17&gt;=0,(AI17-AK17)/AI17*100,(AL17-AK17)/AL17*100)</f>
        <v>0.63557425476679885</v>
      </c>
      <c r="AS17" t="str">
        <f>IF(AND(AO17&lt;0,AP17&gt;1.5,Y17&lt;0,Z17&gt;1.5,AL17&gt;S17,AL17&lt;E17,H17&gt;0,I17&gt;1.5),"YES","NO")</f>
        <v>NO</v>
      </c>
      <c r="AT17" t="str">
        <f>IF(AND(AO17&gt;0,AP17&gt;1.5,Y17&gt;0,Z17&gt;1.5,AL17&lt;S17,AL17&gt;E17,H17&lt;0,I17&gt;1.5),"YES","NO")</f>
        <v>NO</v>
      </c>
      <c r="AU17" t="str">
        <f>IF(AND(AO17&lt;0,S17&lt;AL17,V17&lt;AL17,B17&gt;V17,E17&gt;V17,H17&gt;0),"YES","NO")</f>
        <v>NO</v>
      </c>
      <c r="AV17" t="str">
        <f>IF(AND(AO17&gt;0,S17&gt;AL17,V17&gt;AL17,B17&lt;V17,E17&lt;V17,H17&lt;0),"YES","NO")</f>
        <v>NO</v>
      </c>
      <c r="AW17" t="str">
        <f>IF(AND(AO17&gt;0,AP17&gt;1,Y17&gt;0,Z17&gt;1,V17&gt;AL17,S17&gt;AI17,S17&lt;AL17,H17&gt;0,I17&gt;1,E17&gt;V17,B17&lt;V17,B17&gt;S17),"YES","NO")</f>
        <v>NO</v>
      </c>
      <c r="AX17" t="str">
        <f>IF(AND(AO17&lt;0,AP17&gt;1,Y17&lt;0,Z17&gt;1,V17&lt;AL17,S17&lt;AI17,S17&gt;AL17,H17&lt;0,I17&gt;1,E17&lt;V17,B17&gt;V17,B17&lt;S17),"YES","NO")</f>
        <v>NO</v>
      </c>
    </row>
    <row r="18" spans="1:50" x14ac:dyDescent="0.25">
      <c r="A18" t="s">
        <v>100</v>
      </c>
      <c r="B18">
        <v>406</v>
      </c>
      <c r="C18">
        <v>410.45</v>
      </c>
      <c r="D18">
        <v>399.3</v>
      </c>
      <c r="E18">
        <v>402.25</v>
      </c>
      <c r="F18">
        <v>-2.0499999999999998</v>
      </c>
      <c r="G18">
        <v>-0.51</v>
      </c>
      <c r="H18" s="1">
        <f>(E18-B18)/B18*100</f>
        <v>-0.92364532019704437</v>
      </c>
      <c r="I18" s="1">
        <f>ABS(H18)</f>
        <v>0.92364532019704437</v>
      </c>
      <c r="J18" s="1">
        <f>IF(H18&gt;=0,(C18-E18)/E18*100,(C18-B18)/B18*100)</f>
        <v>1.0960591133004898</v>
      </c>
      <c r="K18" s="1">
        <f>IF(H18&gt;=0,(B18-D18)/B18*100,(E18-D18)/E18*100)</f>
        <v>0.73337476693598225</v>
      </c>
      <c r="L18" s="1" t="str">
        <f>IF(AND((K18-J18)&gt;1.5,I18&lt;0.5),"YES","NO")</f>
        <v>NO</v>
      </c>
      <c r="M18" t="str">
        <f>IF(AND((K18-J18)&gt;1.5,I18&lt;2,I18&gt;0.5),"YES","NO")</f>
        <v>NO</v>
      </c>
      <c r="N18" t="str">
        <f>IF(AND((J18-K18)&gt;1.5,I18&lt;0.5),"YES","NO")</f>
        <v>NO</v>
      </c>
      <c r="O18" s="1" t="str">
        <f>IF(AND((J18-K18)&gt;1.5,I18&lt;2,I18&gt;2),"YES","NO")</f>
        <v>NO</v>
      </c>
      <c r="P18" s="1" t="str">
        <f>IF(AND(I18&lt;1,J18&gt;1.5,K18&gt;1.5),"YES","NO")</f>
        <v>NO</v>
      </c>
      <c r="Q18" s="1" t="str">
        <f>IF(AND(I18&gt;5,J18&lt;0.25,K18&lt;0.25,H18&gt;0),"YES","NO")</f>
        <v>NO</v>
      </c>
      <c r="R18" s="1" t="str">
        <f>IF(AND(I19&gt;5,J19&lt;0.25,K19&lt;0.25,H19&lt;0),"YES","NO")</f>
        <v>NO</v>
      </c>
      <c r="S18">
        <v>389</v>
      </c>
      <c r="T18">
        <v>406.4</v>
      </c>
      <c r="U18">
        <v>388.45</v>
      </c>
      <c r="V18">
        <v>403.95</v>
      </c>
      <c r="W18">
        <v>14.05</v>
      </c>
      <c r="X18">
        <v>3.6</v>
      </c>
      <c r="Y18" s="1">
        <f>(V18-S18)/S18*100</f>
        <v>3.8431876606683777</v>
      </c>
      <c r="Z18" s="1">
        <f>ABS(Y18)</f>
        <v>3.8431876606683777</v>
      </c>
      <c r="AA18" s="1">
        <f>IF(Y18&gt;=0,(T18-V18)/V18*100,(T18-S18)/S18*100)</f>
        <v>0.60651070677063712</v>
      </c>
      <c r="AB18" s="1">
        <f>IF(Y18&gt;=0,(S18-U18)/S18*100,(V18-U18)/V18*100)</f>
        <v>0.14138817480720087</v>
      </c>
      <c r="AC18" s="1" t="str">
        <f>IF(AND(I18&lt;Z18/2,S18&gt;E18,E18&gt;(S18+V18)/2,V18&lt;B18,B18&lt;(S18+V18)/2),"YES","NO")</f>
        <v>NO</v>
      </c>
      <c r="AD18" s="1" t="str">
        <f>IF(AND(I18&lt;Z18/2,V18&gt;B18,B18&gt;(S18+V18)/2,S18&lt;E18,E18&lt;(S18+V18)/2),"YES","NO")</f>
        <v>NO</v>
      </c>
      <c r="AE18" s="1" t="str">
        <f>IF(AND(I18&gt;=2*Z18,E18&gt;S18,S18&gt;(B18+E18)/2,B18&lt;V18,V18&lt;(B18+E18)/2),"YES","NO")</f>
        <v>NO</v>
      </c>
      <c r="AF18" s="1" t="str">
        <f>IF(AND(I18&gt;=2*Z18,S18&gt;E18,E18&gt;(S18+V18)/2,V18&lt;B18,B18&lt;(S18+V18)/2),"YES","NO")</f>
        <v>NO</v>
      </c>
      <c r="AG18" s="1" t="str">
        <f>IF(AND(B18&lt;V18,E18&lt;S18,E18&gt;(S18+V18)/2,I18&gt;3,Z18&gt;3),"YES","NO")</f>
        <v>NO</v>
      </c>
      <c r="AH18" s="1" t="str">
        <f>IF(AND(B18&gt;V18,E18&gt;S18,E18&lt;(S18+V18)/2,Z18&gt;3,I18&gt;3),"YES","NO")</f>
        <v>NO</v>
      </c>
      <c r="AI18">
        <v>399</v>
      </c>
      <c r="AJ18">
        <v>403.7</v>
      </c>
      <c r="AK18">
        <v>387.6</v>
      </c>
      <c r="AL18">
        <v>392</v>
      </c>
      <c r="AM18">
        <v>-4.5</v>
      </c>
      <c r="AN18">
        <v>-1.1299999999999999</v>
      </c>
      <c r="AO18" s="1">
        <f>(AL18-AI18)/AI18*100</f>
        <v>-1.7543859649122806</v>
      </c>
      <c r="AP18" s="1">
        <f>ABS(AO18)</f>
        <v>1.7543859649122806</v>
      </c>
      <c r="AQ18" s="1">
        <f>IF(AO18&gt;=0,(AJ18-AL18)/AL18*100,(AJ18-AI18)/AI18*100)</f>
        <v>1.1779448621553856</v>
      </c>
      <c r="AR18" s="1">
        <f>IF(AO18&gt;=0,(AI18-AK18)/AI18*100,(AL18-AK18)/AL18*100)</f>
        <v>1.1224489795918309</v>
      </c>
      <c r="AS18" t="str">
        <f>IF(AND(AO18&lt;0,AP18&gt;1.5,Y18&lt;0,Z18&gt;1.5,AL18&gt;S18,AL18&lt;E18,H18&gt;0,I18&gt;1.5),"YES","NO")</f>
        <v>NO</v>
      </c>
      <c r="AT18" t="str">
        <f>IF(AND(AO18&gt;0,AP18&gt;1.5,Y18&gt;0,Z18&gt;1.5,AL18&lt;S18,AL18&gt;E18,H18&lt;0,I18&gt;1.5),"YES","NO")</f>
        <v>NO</v>
      </c>
      <c r="AU18" t="str">
        <f>IF(AND(AO18&lt;0,S18&lt;AL18,V18&lt;AL18,B18&gt;V18,E18&gt;V18,H18&gt;0),"YES","NO")</f>
        <v>NO</v>
      </c>
      <c r="AV18" t="str">
        <f>IF(AND(AO18&gt;0,S18&gt;AL18,V18&gt;AL18,B18&lt;V18,E18&lt;V18,H18&lt;0),"YES","NO")</f>
        <v>NO</v>
      </c>
      <c r="AW18" t="str">
        <f>IF(AND(AO18&gt;0,AP18&gt;1,Y18&gt;0,Z18&gt;1,V18&gt;AL18,S18&gt;AI18,S18&lt;AL18,H18&gt;0,I18&gt;1,E18&gt;V18,B18&lt;V18,B18&gt;S18),"YES","NO")</f>
        <v>NO</v>
      </c>
      <c r="AX18" t="str">
        <f>IF(AND(AO18&lt;0,AP18&gt;1,Y18&lt;0,Z18&gt;1,V18&lt;AL18,S18&lt;AI18,S18&gt;AL18,H18&lt;0,I18&gt;1,E18&lt;V18,B18&gt;V18,B18&lt;S18),"YES","NO")</f>
        <v>NO</v>
      </c>
    </row>
    <row r="19" spans="1:50" x14ac:dyDescent="0.25">
      <c r="A19" t="s">
        <v>66</v>
      </c>
      <c r="B19" s="3">
        <v>11488</v>
      </c>
      <c r="C19" s="3">
        <v>11574.55</v>
      </c>
      <c r="D19" s="3">
        <v>11118</v>
      </c>
      <c r="E19" s="3">
        <v>11247.7</v>
      </c>
      <c r="F19">
        <v>-199.35</v>
      </c>
      <c r="G19">
        <v>-1.74</v>
      </c>
      <c r="H19" s="1">
        <f>(E19-B19)/B19*100</f>
        <v>-2.0917479108635035</v>
      </c>
      <c r="I19" s="1">
        <f>ABS(H19)</f>
        <v>2.0917479108635035</v>
      </c>
      <c r="J19" s="1">
        <f>IF(H19&gt;=0,(C19-E19)/E19*100,(C19-B19)/B19*100)</f>
        <v>0.75339484679665103</v>
      </c>
      <c r="K19" s="1">
        <f>IF(H19&gt;=0,(B19-D19)/B19*100,(E19-D19)/E19*100)</f>
        <v>1.1531246388150531</v>
      </c>
      <c r="L19" s="1" t="str">
        <f>IF(AND((K19-J19)&gt;1.5,I19&lt;0.5),"YES","NO")</f>
        <v>NO</v>
      </c>
      <c r="M19" t="str">
        <f>IF(AND((K19-J19)&gt;1.5,I19&lt;2,I19&gt;0.5),"YES","NO")</f>
        <v>NO</v>
      </c>
      <c r="N19" t="str">
        <f>IF(AND((J19-K19)&gt;1.5,I19&lt;0.5),"YES","NO")</f>
        <v>NO</v>
      </c>
      <c r="O19" s="1" t="str">
        <f>IF(AND((J19-K19)&gt;1.5,I19&lt;2,I19&gt;2),"YES","NO")</f>
        <v>NO</v>
      </c>
      <c r="P19" s="1" t="str">
        <f>IF(AND(I19&lt;1,J19&gt;1.5,K19&gt;1.5),"YES","NO")</f>
        <v>NO</v>
      </c>
      <c r="Q19" s="1" t="str">
        <f>IF(AND(I19&gt;5,J19&lt;0.25,K19&lt;0.25,H19&gt;0),"YES","NO")</f>
        <v>NO</v>
      </c>
      <c r="R19" s="1" t="str">
        <f>IF(AND(I20&gt;5,J20&lt;0.25,K20&lt;0.25,H20&lt;0),"YES","NO")</f>
        <v>NO</v>
      </c>
      <c r="S19" s="3">
        <v>11339</v>
      </c>
      <c r="T19" s="3">
        <v>11508.05</v>
      </c>
      <c r="U19" s="3">
        <v>11230</v>
      </c>
      <c r="V19" s="3">
        <v>11405</v>
      </c>
      <c r="W19">
        <v>3.7</v>
      </c>
      <c r="X19">
        <v>0.03</v>
      </c>
      <c r="Y19" s="1">
        <f>(V19-S19)/S19*100</f>
        <v>0.58206191022135989</v>
      </c>
      <c r="Z19" s="1">
        <f>ABS(Y19)</f>
        <v>0.58206191022135989</v>
      </c>
      <c r="AA19" s="1">
        <f>IF(Y19&gt;=0,(T19-V19)/V19*100,(T19-S19)/S19*100)</f>
        <v>0.90355107409030488</v>
      </c>
      <c r="AB19" s="1">
        <f>IF(Y19&gt;=0,(S19-U19)/S19*100,(V19-U19)/V19*100)</f>
        <v>0.96128406385042764</v>
      </c>
      <c r="AC19" s="1" t="str">
        <f>IF(AND(I19&lt;Z19/2,S19&gt;E19,E19&gt;(S19+V19)/2,V19&lt;B19,B19&lt;(S19+V19)/2),"YES","NO")</f>
        <v>NO</v>
      </c>
      <c r="AD19" s="1" t="str">
        <f>IF(AND(I19&lt;Z19/2,V19&gt;B19,B19&gt;(S19+V19)/2,S19&lt;E19,E19&lt;(S19+V19)/2),"YES","NO")</f>
        <v>NO</v>
      </c>
      <c r="AE19" s="1" t="str">
        <f>IF(AND(I19&gt;=2*Z19,E19&gt;S19,S19&gt;(B19+E19)/2,B19&lt;V19,V19&lt;(B19+E19)/2),"YES","NO")</f>
        <v>NO</v>
      </c>
      <c r="AF19" s="1" t="str">
        <f>IF(AND(I19&gt;=2*Z19,S19&gt;E19,E19&gt;(S19+V19)/2,V19&lt;B19,B19&lt;(S19+V19)/2),"YES","NO")</f>
        <v>NO</v>
      </c>
      <c r="AG19" s="1" t="str">
        <f>IF(AND(B19&lt;V19,E19&lt;S19,E19&gt;(S19+V19)/2,I19&gt;3,Z19&gt;3),"YES","NO")</f>
        <v>NO</v>
      </c>
      <c r="AH19" s="1" t="str">
        <f>IF(AND(B19&gt;V19,E19&gt;S19,E19&lt;(S19+V19)/2,Z19&gt;3,I19&gt;3),"YES","NO")</f>
        <v>NO</v>
      </c>
      <c r="AI19" s="3">
        <v>11398.5</v>
      </c>
      <c r="AJ19" s="3">
        <v>11584</v>
      </c>
      <c r="AK19" s="3">
        <v>11259.1</v>
      </c>
      <c r="AL19" s="3">
        <v>11415</v>
      </c>
      <c r="AM19">
        <v>78.2</v>
      </c>
      <c r="AN19">
        <v>0.69</v>
      </c>
      <c r="AO19" s="1">
        <f>(AL19-AI19)/AI19*100</f>
        <v>0.14475588893275432</v>
      </c>
      <c r="AP19" s="1">
        <f>ABS(AO19)</f>
        <v>0.14475588893275432</v>
      </c>
      <c r="AQ19" s="1">
        <f>IF(AO19&gt;=0,(AJ19-AL19)/AL19*100,(AJ19-AI19)/AI19*100)</f>
        <v>1.4805081033727552</v>
      </c>
      <c r="AR19" s="1">
        <f>IF(AO19&gt;=0,(AI19-AK19)/AI19*100,(AL19-AK19)/AL19*100)</f>
        <v>1.2229679343773272</v>
      </c>
      <c r="AS19" t="str">
        <f>IF(AND(AO19&lt;0,AP19&gt;1.5,Y19&lt;0,Z19&gt;1.5,AL19&gt;S19,AL19&lt;E19,H19&gt;0,I19&gt;1.5),"YES","NO")</f>
        <v>NO</v>
      </c>
      <c r="AT19" t="str">
        <f>IF(AND(AO19&gt;0,AP19&gt;1.5,Y19&gt;0,Z19&gt;1.5,AL19&lt;S19,AL19&gt;E19,H19&lt;0,I19&gt;1.5),"YES","NO")</f>
        <v>NO</v>
      </c>
      <c r="AU19" t="str">
        <f>IF(AND(AO19&lt;0,S19&lt;AL19,V19&lt;AL19,B19&gt;V19,E19&gt;V19,H19&gt;0),"YES","NO")</f>
        <v>NO</v>
      </c>
      <c r="AV19" t="str">
        <f>IF(AND(AO19&gt;0,S19&gt;AL19,V19&gt;AL19,B19&lt;V19,E19&lt;V19,H19&lt;0),"YES","NO")</f>
        <v>NO</v>
      </c>
      <c r="AW19" t="str">
        <f>IF(AND(AO19&gt;0,AP19&gt;1,Y19&gt;0,Z19&gt;1,V19&gt;AL19,S19&gt;AI19,S19&lt;AL19,H19&gt;0,I19&gt;1,E19&gt;V19,B19&lt;V19,B19&gt;S19),"YES","NO")</f>
        <v>NO</v>
      </c>
      <c r="AX19" t="str">
        <f>IF(AND(AO19&lt;0,AP19&gt;1,Y19&lt;0,Z19&gt;1,V19&lt;AL19,S19&lt;AI19,S19&gt;AL19,H19&lt;0,I19&gt;1,E19&lt;V19,B19&gt;V19,B19&lt;S19),"YES","NO")</f>
        <v>NO</v>
      </c>
    </row>
    <row r="20" spans="1:50" x14ac:dyDescent="0.25">
      <c r="A20" t="s">
        <v>16</v>
      </c>
      <c r="B20">
        <v>376.4</v>
      </c>
      <c r="C20">
        <v>396.95</v>
      </c>
      <c r="D20">
        <v>373</v>
      </c>
      <c r="E20">
        <v>394.5</v>
      </c>
      <c r="F20">
        <v>24.25</v>
      </c>
      <c r="G20">
        <v>6.55</v>
      </c>
      <c r="H20" s="1">
        <f>(E20-B20)/B20*100</f>
        <v>4.8087141339001125</v>
      </c>
      <c r="I20" s="1">
        <f>ABS(H20)</f>
        <v>4.8087141339001125</v>
      </c>
      <c r="J20" s="1">
        <f>IF(H20&gt;=0,(C20-E20)/E20*100,(C20-B20)/B20*100)</f>
        <v>0.62103929024080828</v>
      </c>
      <c r="K20" s="1">
        <f>IF(H20&gt;=0,(B20-D20)/B20*100,(E20-D20)/E20*100)</f>
        <v>0.90329436769393656</v>
      </c>
      <c r="L20" s="1" t="str">
        <f>IF(AND((K20-J20)&gt;1.5,I20&lt;0.5),"YES","NO")</f>
        <v>NO</v>
      </c>
      <c r="M20" t="str">
        <f>IF(AND((K20-J20)&gt;1.5,I20&lt;2,I20&gt;0.5),"YES","NO")</f>
        <v>NO</v>
      </c>
      <c r="N20" t="str">
        <f>IF(AND((J20-K20)&gt;1.5,I20&lt;0.5),"YES","NO")</f>
        <v>NO</v>
      </c>
      <c r="O20" s="1" t="str">
        <f>IF(AND((J20-K20)&gt;1.5,I20&lt;2,I20&gt;2),"YES","NO")</f>
        <v>NO</v>
      </c>
      <c r="P20" s="1" t="str">
        <f>IF(AND(I20&lt;1,J20&gt;1.5,K20&gt;1.5),"YES","NO")</f>
        <v>NO</v>
      </c>
      <c r="Q20" s="1" t="str">
        <f>IF(AND(I20&gt;5,J20&lt;0.25,K20&lt;0.25,H20&gt;0),"YES","NO")</f>
        <v>NO</v>
      </c>
      <c r="R20" s="1" t="str">
        <f>IF(AND(I21&gt;5,J21&lt;0.25,K21&lt;0.25,H21&lt;0),"YES","NO")</f>
        <v>NO</v>
      </c>
      <c r="S20">
        <v>378</v>
      </c>
      <c r="T20">
        <v>384.3</v>
      </c>
      <c r="U20">
        <v>367.3</v>
      </c>
      <c r="V20">
        <v>372</v>
      </c>
      <c r="W20">
        <v>-6.55</v>
      </c>
      <c r="X20">
        <v>-1.73</v>
      </c>
      <c r="Y20" s="1">
        <f>(V20-S20)/S20*100</f>
        <v>-1.5873015873015872</v>
      </c>
      <c r="Z20" s="1">
        <f>ABS(Y20)</f>
        <v>1.5873015873015872</v>
      </c>
      <c r="AA20" s="1">
        <f>IF(Y20&gt;=0,(T20-V20)/V20*100,(T20-S20)/S20*100)</f>
        <v>1.6666666666666698</v>
      </c>
      <c r="AB20" s="1">
        <f>IF(Y20&gt;=0,(S20-U20)/S20*100,(V20-U20)/V20*100)</f>
        <v>1.2634408602150506</v>
      </c>
      <c r="AC20" s="1" t="str">
        <f>IF(AND(I20&lt;Z20/2,S20&gt;E20,E20&gt;(S20+V20)/2,V20&lt;B20,B20&lt;(S20+V20)/2),"YES","NO")</f>
        <v>NO</v>
      </c>
      <c r="AD20" s="1" t="str">
        <f>IF(AND(I20&lt;Z20/2,V20&gt;B20,B20&gt;(S20+V20)/2,S20&lt;E20,E20&lt;(S20+V20)/2),"YES","NO")</f>
        <v>NO</v>
      </c>
      <c r="AE20" s="1" t="str">
        <f>IF(AND(I20&gt;=2*Z20,E20&gt;S20,S20&gt;(B20+E20)/2,B20&lt;V20,V20&lt;(B20+E20)/2),"YES","NO")</f>
        <v>NO</v>
      </c>
      <c r="AF20" s="1" t="str">
        <f>IF(AND(I20&gt;=2*Z20,S20&gt;E20,E20&gt;(S20+V20)/2,V20&lt;B20,B20&lt;(S20+V20)/2),"YES","NO")</f>
        <v>NO</v>
      </c>
      <c r="AG20" s="1" t="str">
        <f>IF(AND(B20&lt;V20,E20&lt;S20,E20&gt;(S20+V20)/2,I20&gt;3,Z20&gt;3),"YES","NO")</f>
        <v>NO</v>
      </c>
      <c r="AH20" s="1" t="str">
        <f>IF(AND(B20&gt;V20,E20&gt;S20,E20&lt;(S20+V20)/2,Z20&gt;3,I20&gt;3),"YES","NO")</f>
        <v>NO</v>
      </c>
      <c r="AI20">
        <v>392</v>
      </c>
      <c r="AJ20">
        <v>394.4</v>
      </c>
      <c r="AK20">
        <v>375</v>
      </c>
      <c r="AL20">
        <v>379</v>
      </c>
      <c r="AM20">
        <v>-13</v>
      </c>
      <c r="AN20">
        <v>-3.32</v>
      </c>
      <c r="AO20" s="1">
        <f>(AL20-AI20)/AI20*100</f>
        <v>-3.3163265306122449</v>
      </c>
      <c r="AP20" s="1">
        <f>ABS(AO20)</f>
        <v>3.3163265306122449</v>
      </c>
      <c r="AQ20" s="1">
        <f>IF(AO20&gt;=0,(AJ20-AL20)/AL20*100,(AJ20-AI20)/AI20*100)</f>
        <v>0.6122448979591778</v>
      </c>
      <c r="AR20" s="1">
        <f>IF(AO20&gt;=0,(AI20-AK20)/AI20*100,(AL20-AK20)/AL20*100)</f>
        <v>1.0554089709762533</v>
      </c>
      <c r="AS20" t="str">
        <f>IF(AND(AO20&lt;0,AP20&gt;1.5,Y20&lt;0,Z20&gt;1.5,AL20&gt;S20,AL20&lt;E20,H20&gt;0,I20&gt;1.5),"YES","NO")</f>
        <v>YES</v>
      </c>
      <c r="AT20" t="str">
        <f>IF(AND(AO20&gt;0,AP20&gt;1.5,Y20&gt;0,Z20&gt;1.5,AL20&lt;S20,AL20&gt;E20,H20&lt;0,I20&gt;1.5),"YES","NO")</f>
        <v>NO</v>
      </c>
      <c r="AU20" t="str">
        <f>IF(AND(AO20&lt;0,S20&lt;AL20,V20&lt;AL20,B20&gt;V20,E20&gt;V20,H20&gt;0),"YES","NO")</f>
        <v>YES</v>
      </c>
      <c r="AV20" t="str">
        <f>IF(AND(AO20&gt;0,S20&gt;AL20,V20&gt;AL20,B20&lt;V20,E20&lt;V20,H20&lt;0),"YES","NO")</f>
        <v>NO</v>
      </c>
      <c r="AW20" t="str">
        <f>IF(AND(AO20&gt;0,AP20&gt;1,Y20&gt;0,Z20&gt;1,V20&gt;AL20,S20&gt;AI20,S20&lt;AL20,H20&gt;0,I20&gt;1,E20&gt;V20,B20&lt;V20,B20&gt;S20),"YES","NO")</f>
        <v>NO</v>
      </c>
      <c r="AX20" t="str">
        <f>IF(AND(AO20&lt;0,AP20&gt;1,Y20&lt;0,Z20&gt;1,V20&lt;AL20,S20&lt;AI20,S20&gt;AL20,H20&lt;0,I20&gt;1,E20&lt;V20,B20&gt;V20,B20&lt;S20),"YES","NO")</f>
        <v>NO</v>
      </c>
    </row>
    <row r="21" spans="1:50" x14ac:dyDescent="0.25">
      <c r="A21" t="s">
        <v>45</v>
      </c>
      <c r="B21" s="3">
        <v>3457.3</v>
      </c>
      <c r="C21" s="3">
        <v>3499.9</v>
      </c>
      <c r="D21" s="3">
        <v>3444.3</v>
      </c>
      <c r="E21" s="3">
        <v>3454.95</v>
      </c>
      <c r="F21">
        <v>4.55</v>
      </c>
      <c r="G21">
        <v>0.13</v>
      </c>
      <c r="H21" s="1">
        <f>(E21-B21)/B21*100</f>
        <v>-6.7972116969900326E-2</v>
      </c>
      <c r="I21" s="1">
        <f>ABS(H21)</f>
        <v>6.7972116969900326E-2</v>
      </c>
      <c r="J21" s="1">
        <f>IF(H21&gt;=0,(C21-E21)/E21*100,(C21-B21)/B21*100)</f>
        <v>1.2321753969860847</v>
      </c>
      <c r="K21" s="1">
        <f>IF(H21&gt;=0,(B21-D21)/B21*100,(E21-D21)/E21*100)</f>
        <v>0.30825337559153204</v>
      </c>
      <c r="L21" s="1" t="str">
        <f>IF(AND((K21-J21)&gt;1.5,I21&lt;0.5),"YES","NO")</f>
        <v>NO</v>
      </c>
      <c r="M21" t="str">
        <f>IF(AND((K21-J21)&gt;1.5,I21&lt;2,I21&gt;0.5),"YES","NO")</f>
        <v>NO</v>
      </c>
      <c r="N21" t="str">
        <f>IF(AND((J21-K21)&gt;1.5,I21&lt;0.5),"YES","NO")</f>
        <v>NO</v>
      </c>
      <c r="O21" s="1" t="str">
        <f>IF(AND((J21-K21)&gt;1.5,I21&lt;2,I21&gt;2),"YES","NO")</f>
        <v>NO</v>
      </c>
      <c r="P21" s="1" t="str">
        <f>IF(AND(I21&lt;1,J21&gt;1.5,K21&gt;1.5),"YES","NO")</f>
        <v>NO</v>
      </c>
      <c r="Q21" s="1" t="str">
        <f>IF(AND(I21&gt;5,J21&lt;0.25,K21&lt;0.25,H21&gt;0),"YES","NO")</f>
        <v>NO</v>
      </c>
      <c r="R21" s="1" t="str">
        <f>IF(AND(I22&gt;5,J22&lt;0.25,K22&lt;0.25,H22&lt;0),"YES","NO")</f>
        <v>NO</v>
      </c>
      <c r="S21" s="3">
        <v>3424.9</v>
      </c>
      <c r="T21" s="3">
        <v>3474.4</v>
      </c>
      <c r="U21" s="3">
        <v>3420</v>
      </c>
      <c r="V21" s="3">
        <v>3440.45</v>
      </c>
      <c r="W21">
        <v>-5.95</v>
      </c>
      <c r="X21">
        <v>-0.17</v>
      </c>
      <c r="Y21" s="1">
        <f>(V21-S21)/S21*100</f>
        <v>0.45402785482787023</v>
      </c>
      <c r="Z21" s="1">
        <f>ABS(Y21)</f>
        <v>0.45402785482787023</v>
      </c>
      <c r="AA21" s="1">
        <f>IF(Y21&gt;=0,(T21-V21)/V21*100,(T21-S21)/S21*100)</f>
        <v>0.98678951881295396</v>
      </c>
      <c r="AB21" s="1">
        <f>IF(Y21&gt;=0,(S21-U21)/S21*100,(V21-U21)/V21*100)</f>
        <v>0.1430698706531604</v>
      </c>
      <c r="AC21" s="1" t="str">
        <f>IF(AND(I21&lt;Z21/2,S21&gt;E21,E21&gt;(S21+V21)/2,V21&lt;B21,B21&lt;(S21+V21)/2),"YES","NO")</f>
        <v>NO</v>
      </c>
      <c r="AD21" s="1" t="str">
        <f>IF(AND(I21&lt;Z21/2,V21&gt;B21,B21&gt;(S21+V21)/2,S21&lt;E21,E21&lt;(S21+V21)/2),"YES","NO")</f>
        <v>NO</v>
      </c>
      <c r="AE21" s="1" t="str">
        <f>IF(AND(I21&gt;=2*Z21,E21&gt;S21,S21&gt;(B21+E21)/2,B21&lt;V21,V21&lt;(B21+E21)/2),"YES","NO")</f>
        <v>NO</v>
      </c>
      <c r="AF21" s="1" t="str">
        <f>IF(AND(I21&gt;=2*Z21,S21&gt;E21,E21&gt;(S21+V21)/2,V21&lt;B21,B21&lt;(S21+V21)/2),"YES","NO")</f>
        <v>NO</v>
      </c>
      <c r="AG21" s="1" t="str">
        <f>IF(AND(B21&lt;V21,E21&lt;S21,E21&gt;(S21+V21)/2,I21&gt;3,Z21&gt;3),"YES","NO")</f>
        <v>NO</v>
      </c>
      <c r="AH21" s="1" t="str">
        <f>IF(AND(B21&gt;V21,E21&gt;S21,E21&lt;(S21+V21)/2,Z21&gt;3,I21&gt;3),"YES","NO")</f>
        <v>NO</v>
      </c>
      <c r="AI21" s="3">
        <v>3487</v>
      </c>
      <c r="AJ21" s="3">
        <v>3504.9</v>
      </c>
      <c r="AK21" s="3">
        <v>3440</v>
      </c>
      <c r="AL21" s="3">
        <v>3440</v>
      </c>
      <c r="AM21">
        <v>-27.05</v>
      </c>
      <c r="AN21">
        <v>-0.78</v>
      </c>
      <c r="AO21" s="1">
        <f>(AL21-AI21)/AI21*100</f>
        <v>-1.3478634929739031</v>
      </c>
      <c r="AP21" s="1">
        <f>ABS(AO21)</f>
        <v>1.3478634929739031</v>
      </c>
      <c r="AQ21" s="1">
        <f>IF(AO21&gt;=0,(AJ21-AL21)/AL21*100,(AJ21-AI21)/AI21*100)</f>
        <v>0.51333524519644658</v>
      </c>
      <c r="AR21" s="1">
        <f>IF(AO21&gt;=0,(AI21-AK21)/AI21*100,(AL21-AK21)/AL21*100)</f>
        <v>0</v>
      </c>
      <c r="AS21" t="str">
        <f>IF(AND(AO21&lt;0,AP21&gt;1.5,Y21&lt;0,Z21&gt;1.5,AL21&gt;S21,AL21&lt;E21,H21&gt;0,I21&gt;1.5),"YES","NO")</f>
        <v>NO</v>
      </c>
      <c r="AT21" t="str">
        <f>IF(AND(AO21&gt;0,AP21&gt;1.5,Y21&gt;0,Z21&gt;1.5,AL21&lt;S21,AL21&gt;E21,H21&lt;0,I21&gt;1.5),"YES","NO")</f>
        <v>NO</v>
      </c>
      <c r="AU21" t="str">
        <f>IF(AND(AO21&lt;0,S21&lt;AL21,V21&lt;AL21,B21&gt;V21,E21&gt;V21,H21&gt;0),"YES","NO")</f>
        <v>NO</v>
      </c>
      <c r="AV21" t="str">
        <f>IF(AND(AO21&gt;0,S21&gt;AL21,V21&gt;AL21,B21&lt;V21,E21&lt;V21,H21&lt;0),"YES","NO")</f>
        <v>NO</v>
      </c>
      <c r="AW21" t="str">
        <f>IF(AND(AO21&gt;0,AP21&gt;1,Y21&gt;0,Z21&gt;1,V21&gt;AL21,S21&gt;AI21,S21&lt;AL21,H21&gt;0,I21&gt;1,E21&gt;V21,B21&lt;V21,B21&gt;S21),"YES","NO")</f>
        <v>NO</v>
      </c>
      <c r="AX21" t="str">
        <f>IF(AND(AO21&lt;0,AP21&gt;1,Y21&lt;0,Z21&gt;1,V21&lt;AL21,S21&lt;AI21,S21&gt;AL21,H21&lt;0,I21&gt;1,E21&lt;V21,B21&gt;V21,B21&lt;S21),"YES","NO")</f>
        <v>NO</v>
      </c>
    </row>
    <row r="22" spans="1:50" x14ac:dyDescent="0.25">
      <c r="A22" t="s">
        <v>102</v>
      </c>
      <c r="B22">
        <v>364.9</v>
      </c>
      <c r="C22">
        <v>372.7</v>
      </c>
      <c r="D22">
        <v>363.05</v>
      </c>
      <c r="E22">
        <v>363.85</v>
      </c>
      <c r="F22">
        <v>0.5</v>
      </c>
      <c r="G22">
        <v>0.14000000000000001</v>
      </c>
      <c r="H22" s="1">
        <f>(E22-B22)/B22*100</f>
        <v>-0.28775006851190865</v>
      </c>
      <c r="I22" s="1">
        <f>ABS(H22)</f>
        <v>0.28775006851190865</v>
      </c>
      <c r="J22" s="1">
        <f>IF(H22&gt;=0,(C22-E22)/E22*100,(C22-B22)/B22*100)</f>
        <v>2.1375719375171314</v>
      </c>
      <c r="K22" s="1">
        <f>IF(H22&gt;=0,(B22-D22)/B22*100,(E22-D22)/E22*100)</f>
        <v>0.21987082588979284</v>
      </c>
      <c r="L22" s="1" t="str">
        <f>IF(AND((K22-J22)&gt;1.5,I22&lt;0.5),"YES","NO")</f>
        <v>NO</v>
      </c>
      <c r="M22" t="str">
        <f>IF(AND((K22-J22)&gt;1.5,I22&lt;2,I22&gt;0.5),"YES","NO")</f>
        <v>NO</v>
      </c>
      <c r="N22" t="str">
        <f>IF(AND((J22-K22)&gt;1.5,I22&lt;0.5),"YES","NO")</f>
        <v>YES</v>
      </c>
      <c r="O22" s="1" t="str">
        <f>IF(AND((J22-K22)&gt;1.5,I22&lt;2,I22&gt;2),"YES","NO")</f>
        <v>NO</v>
      </c>
      <c r="P22" s="1" t="str">
        <f>IF(AND(I22&lt;1,J22&gt;1.5,K22&gt;1.5),"YES","NO")</f>
        <v>NO</v>
      </c>
      <c r="Q22" s="1" t="str">
        <f>IF(AND(I22&gt;5,J22&lt;0.25,K22&lt;0.25,H22&gt;0),"YES","NO")</f>
        <v>NO</v>
      </c>
      <c r="R22" s="1" t="str">
        <f>IF(AND(I23&gt;5,J23&lt;0.25,K23&lt;0.25,H23&lt;0),"YES","NO")</f>
        <v>NO</v>
      </c>
      <c r="S22">
        <v>362.8</v>
      </c>
      <c r="T22">
        <v>367.2</v>
      </c>
      <c r="U22">
        <v>360</v>
      </c>
      <c r="V22">
        <v>363</v>
      </c>
      <c r="W22">
        <v>0.2</v>
      </c>
      <c r="X22">
        <v>0.06</v>
      </c>
      <c r="Y22" s="1">
        <f>(V22-S22)/S22*100</f>
        <v>5.5126791620724543E-2</v>
      </c>
      <c r="Z22" s="1">
        <f>ABS(Y22)</f>
        <v>5.5126791620724543E-2</v>
      </c>
      <c r="AA22" s="1">
        <f>IF(Y22&gt;=0,(T22-V22)/V22*100,(T22-S22)/S22*100)</f>
        <v>1.1570247933884266</v>
      </c>
      <c r="AB22" s="1">
        <f>IF(Y22&gt;=0,(S22-U22)/S22*100,(V22-U22)/V22*100)</f>
        <v>0.77177508269019057</v>
      </c>
      <c r="AC22" s="1" t="str">
        <f>IF(AND(I22&lt;Z22/2,S22&gt;E22,E22&gt;(S22+V22)/2,V22&lt;B22,B22&lt;(S22+V22)/2),"YES","NO")</f>
        <v>NO</v>
      </c>
      <c r="AD22" s="1" t="str">
        <f>IF(AND(I22&lt;Z22/2,V22&gt;B22,B22&gt;(S22+V22)/2,S22&lt;E22,E22&lt;(S22+V22)/2),"YES","NO")</f>
        <v>NO</v>
      </c>
      <c r="AE22" s="1" t="str">
        <f>IF(AND(I22&gt;=2*Z22,E22&gt;S22,S22&gt;(B22+E22)/2,B22&lt;V22,V22&lt;(B22+E22)/2),"YES","NO")</f>
        <v>NO</v>
      </c>
      <c r="AF22" s="1" t="str">
        <f>IF(AND(I22&gt;=2*Z22,S22&gt;E22,E22&gt;(S22+V22)/2,V22&lt;B22,B22&lt;(S22+V22)/2),"YES","NO")</f>
        <v>NO</v>
      </c>
      <c r="AG22" s="1" t="str">
        <f>IF(AND(B22&lt;V22,E22&lt;S22,E22&gt;(S22+V22)/2,I22&gt;3,Z22&gt;3),"YES","NO")</f>
        <v>NO</v>
      </c>
      <c r="AH22" s="1" t="str">
        <f>IF(AND(B22&gt;V22,E22&gt;S22,E22&lt;(S22+V22)/2,Z22&gt;3,I22&gt;3),"YES","NO")</f>
        <v>NO</v>
      </c>
      <c r="AI22">
        <v>368.2</v>
      </c>
      <c r="AJ22">
        <v>373.3</v>
      </c>
      <c r="AK22">
        <v>361.55</v>
      </c>
      <c r="AL22">
        <v>363.55</v>
      </c>
      <c r="AM22">
        <v>-3.5</v>
      </c>
      <c r="AN22">
        <v>-0.95</v>
      </c>
      <c r="AO22" s="1">
        <f>(AL22-AI22)/AI22*100</f>
        <v>-1.2629005975013519</v>
      </c>
      <c r="AP22" s="1">
        <f>ABS(AO22)</f>
        <v>1.2629005975013519</v>
      </c>
      <c r="AQ22" s="1">
        <f>IF(AO22&gt;=0,(AJ22-AL22)/AL22*100,(AJ22-AI22)/AI22*100)</f>
        <v>1.3851167843563343</v>
      </c>
      <c r="AR22" s="1">
        <f>IF(AO22&gt;=0,(AI22-AK22)/AI22*100,(AL22-AK22)/AL22*100)</f>
        <v>0.55013065603080724</v>
      </c>
      <c r="AS22" t="str">
        <f>IF(AND(AO22&lt;0,AP22&gt;1.5,Y22&lt;0,Z22&gt;1.5,AL22&gt;S22,AL22&lt;E22,H22&gt;0,I22&gt;1.5),"YES","NO")</f>
        <v>NO</v>
      </c>
      <c r="AT22" t="str">
        <f>IF(AND(AO22&gt;0,AP22&gt;1.5,Y22&gt;0,Z22&gt;1.5,AL22&lt;S22,AL22&gt;E22,H22&lt;0,I22&gt;1.5),"YES","NO")</f>
        <v>NO</v>
      </c>
      <c r="AU22" t="str">
        <f>IF(AND(AO22&lt;0,S22&lt;AL22,V22&lt;AL22,B22&gt;V22,E22&gt;V22,H22&gt;0),"YES","NO")</f>
        <v>NO</v>
      </c>
      <c r="AV22" t="str">
        <f>IF(AND(AO22&gt;0,S22&gt;AL22,V22&gt;AL22,B22&lt;V22,E22&lt;V22,H22&lt;0),"YES","NO")</f>
        <v>NO</v>
      </c>
      <c r="AW22" t="str">
        <f>IF(AND(AO22&gt;0,AP22&gt;1,Y22&gt;0,Z22&gt;1,V22&gt;AL22,S22&gt;AI22,S22&lt;AL22,H22&gt;0,I22&gt;1,E22&gt;V22,B22&lt;V22,B22&gt;S22),"YES","NO")</f>
        <v>NO</v>
      </c>
      <c r="AX22" t="str">
        <f>IF(AND(AO22&lt;0,AP22&gt;1,Y22&lt;0,Z22&gt;1,V22&lt;AL22,S22&lt;AI22,S22&gt;AL22,H22&lt;0,I22&gt;1,E22&lt;V22,B22&gt;V22,B22&lt;S22),"YES","NO")</f>
        <v>NO</v>
      </c>
    </row>
    <row r="23" spans="1:50" x14ac:dyDescent="0.25">
      <c r="A23" t="s">
        <v>53</v>
      </c>
      <c r="B23">
        <v>639</v>
      </c>
      <c r="C23">
        <v>643.65</v>
      </c>
      <c r="D23">
        <v>631.6</v>
      </c>
      <c r="E23">
        <v>635</v>
      </c>
      <c r="F23">
        <v>0.1</v>
      </c>
      <c r="G23">
        <v>0.02</v>
      </c>
      <c r="H23" s="1">
        <f>(E23-B23)/B23*100</f>
        <v>-0.6259780907668232</v>
      </c>
      <c r="I23" s="1">
        <f>ABS(H23)</f>
        <v>0.6259780907668232</v>
      </c>
      <c r="J23" s="1">
        <f>IF(H23&gt;=0,(C23-E23)/E23*100,(C23-B23)/B23*100)</f>
        <v>0.72769953051642833</v>
      </c>
      <c r="K23" s="1">
        <f>IF(H23&gt;=0,(B23-D23)/B23*100,(E23-D23)/E23*100)</f>
        <v>0.53543307086613812</v>
      </c>
      <c r="L23" s="1" t="str">
        <f>IF(AND((K23-J23)&gt;1.5,I23&lt;0.5),"YES","NO")</f>
        <v>NO</v>
      </c>
      <c r="M23" t="str">
        <f>IF(AND((K23-J23)&gt;1.5,I23&lt;2,I23&gt;0.5),"YES","NO")</f>
        <v>NO</v>
      </c>
      <c r="N23" t="str">
        <f>IF(AND((J23-K23)&gt;1.5,I23&lt;0.5),"YES","NO")</f>
        <v>NO</v>
      </c>
      <c r="O23" s="1" t="str">
        <f>IF(AND((J23-K23)&gt;1.5,I23&lt;2,I23&gt;2),"YES","NO")</f>
        <v>NO</v>
      </c>
      <c r="P23" s="1" t="str">
        <f>IF(AND(I23&lt;1,J23&gt;1.5,K23&gt;1.5),"YES","NO")</f>
        <v>NO</v>
      </c>
      <c r="Q23" s="1" t="str">
        <f>IF(AND(I23&gt;5,J23&lt;0.25,K23&lt;0.25,H23&gt;0),"YES","NO")</f>
        <v>NO</v>
      </c>
      <c r="R23" s="1" t="str">
        <f>IF(AND(I24&gt;5,J24&lt;0.25,K24&lt;0.25,H24&lt;0),"YES","NO")</f>
        <v>NO</v>
      </c>
      <c r="S23">
        <v>632</v>
      </c>
      <c r="T23">
        <v>642</v>
      </c>
      <c r="U23">
        <v>629.15</v>
      </c>
      <c r="V23">
        <v>637.95000000000005</v>
      </c>
      <c r="W23">
        <v>6.75</v>
      </c>
      <c r="X23">
        <v>1.07</v>
      </c>
      <c r="Y23" s="1">
        <f>(V23-S23)/S23*100</f>
        <v>0.94145569620253888</v>
      </c>
      <c r="Z23" s="1">
        <f>ABS(Y23)</f>
        <v>0.94145569620253888</v>
      </c>
      <c r="AA23" s="1">
        <f>IF(Y23&gt;=0,(T23-V23)/V23*100,(T23-S23)/S23*100)</f>
        <v>0.63484599106512329</v>
      </c>
      <c r="AB23" s="1">
        <f>IF(Y23&gt;=0,(S23-U23)/S23*100,(V23-U23)/V23*100)</f>
        <v>0.45094936708861122</v>
      </c>
      <c r="AC23" s="1" t="str">
        <f>IF(AND(I23&lt;Z23/2,S23&gt;E23,E23&gt;(S23+V23)/2,V23&lt;B23,B23&lt;(S23+V23)/2),"YES","NO")</f>
        <v>NO</v>
      </c>
      <c r="AD23" s="1" t="str">
        <f>IF(AND(I23&lt;Z23/2,V23&gt;B23,B23&gt;(S23+V23)/2,S23&lt;E23,E23&lt;(S23+V23)/2),"YES","NO")</f>
        <v>NO</v>
      </c>
      <c r="AE23" s="1" t="str">
        <f>IF(AND(I23&gt;=2*Z23,E23&gt;S23,S23&gt;(B23+E23)/2,B23&lt;V23,V23&lt;(B23+E23)/2),"YES","NO")</f>
        <v>NO</v>
      </c>
      <c r="AF23" s="1" t="str">
        <f>IF(AND(I23&gt;=2*Z23,S23&gt;E23,E23&gt;(S23+V23)/2,V23&lt;B23,B23&lt;(S23+V23)/2),"YES","NO")</f>
        <v>NO</v>
      </c>
      <c r="AG23" s="1" t="str">
        <f>IF(AND(B23&lt;V23,E23&lt;S23,E23&gt;(S23+V23)/2,I23&gt;3,Z23&gt;3),"YES","NO")</f>
        <v>NO</v>
      </c>
      <c r="AH23" s="1" t="str">
        <f>IF(AND(B23&gt;V23,E23&gt;S23,E23&lt;(S23+V23)/2,Z23&gt;3,I23&gt;3),"YES","NO")</f>
        <v>NO</v>
      </c>
      <c r="AI23">
        <v>660</v>
      </c>
      <c r="AJ23">
        <v>662.25</v>
      </c>
      <c r="AK23">
        <v>628.29999999999995</v>
      </c>
      <c r="AL23">
        <v>633.1</v>
      </c>
      <c r="AM23">
        <v>-26.7</v>
      </c>
      <c r="AN23">
        <v>-4.05</v>
      </c>
      <c r="AO23" s="1">
        <f>(AL23-AI23)/AI23*100</f>
        <v>-4.0757575757575726</v>
      </c>
      <c r="AP23" s="1">
        <f>ABS(AO23)</f>
        <v>4.0757575757575726</v>
      </c>
      <c r="AQ23" s="1">
        <f>IF(AO23&gt;=0,(AJ23-AL23)/AL23*100,(AJ23-AI23)/AI23*100)</f>
        <v>0.34090909090909088</v>
      </c>
      <c r="AR23" s="1">
        <f>IF(AO23&gt;=0,(AI23-AK23)/AI23*100,(AL23-AK23)/AL23*100)</f>
        <v>0.75817406412890032</v>
      </c>
      <c r="AS23" t="str">
        <f>IF(AND(AO23&lt;0,AP23&gt;1.5,Y23&lt;0,Z23&gt;1.5,AL23&gt;S23,AL23&lt;E23,H23&gt;0,I23&gt;1.5),"YES","NO")</f>
        <v>NO</v>
      </c>
      <c r="AT23" t="str">
        <f>IF(AND(AO23&gt;0,AP23&gt;1.5,Y23&gt;0,Z23&gt;1.5,AL23&lt;S23,AL23&gt;E23,H23&lt;0,I23&gt;1.5),"YES","NO")</f>
        <v>NO</v>
      </c>
      <c r="AU23" t="str">
        <f>IF(AND(AO23&lt;0,S23&lt;AL23,V23&lt;AL23,B23&gt;V23,E23&gt;V23,H23&gt;0),"YES","NO")</f>
        <v>NO</v>
      </c>
      <c r="AV23" t="str">
        <f>IF(AND(AO23&gt;0,S23&gt;AL23,V23&gt;AL23,B23&lt;V23,E23&lt;V23,H23&lt;0),"YES","NO")</f>
        <v>NO</v>
      </c>
      <c r="AW23" t="str">
        <f>IF(AND(AO23&gt;0,AP23&gt;1,Y23&gt;0,Z23&gt;1,V23&gt;AL23,S23&gt;AI23,S23&lt;AL23,H23&gt;0,I23&gt;1,E23&gt;V23,B23&lt;V23,B23&gt;S23),"YES","NO")</f>
        <v>NO</v>
      </c>
      <c r="AX23" t="str">
        <f>IF(AND(AO23&lt;0,AP23&gt;1,Y23&lt;0,Z23&gt;1,V23&lt;AL23,S23&lt;AI23,S23&gt;AL23,H23&lt;0,I23&gt;1,E23&lt;V23,B23&gt;V23,B23&lt;S23),"YES","NO")</f>
        <v>NO</v>
      </c>
    </row>
    <row r="24" spans="1:50" x14ac:dyDescent="0.25">
      <c r="A24" t="s">
        <v>18</v>
      </c>
      <c r="B24">
        <v>140.9</v>
      </c>
      <c r="C24">
        <v>143</v>
      </c>
      <c r="D24">
        <v>139.6</v>
      </c>
      <c r="E24">
        <v>141.94999999999999</v>
      </c>
      <c r="F24">
        <v>1.55</v>
      </c>
      <c r="G24">
        <v>1.1000000000000001</v>
      </c>
      <c r="H24" s="1">
        <f>(E24-B24)/B24*100</f>
        <v>0.74520936834633278</v>
      </c>
      <c r="I24" s="1">
        <f>ABS(H24)</f>
        <v>0.74520936834633278</v>
      </c>
      <c r="J24" s="1">
        <f>IF(H24&gt;=0,(C24-E24)/E24*100,(C24-B24)/B24*100)</f>
        <v>0.73969707643537264</v>
      </c>
      <c r="K24" s="1">
        <f>IF(H24&gt;=0,(B24-D24)/B24*100,(E24-D24)/E24*100)</f>
        <v>0.92264017033357792</v>
      </c>
      <c r="L24" s="1" t="str">
        <f>IF(AND((K24-J24)&gt;1.5,I24&lt;0.5),"YES","NO")</f>
        <v>NO</v>
      </c>
      <c r="M24" t="str">
        <f>IF(AND((K24-J24)&gt;1.5,I24&lt;2,I24&gt;0.5),"YES","NO")</f>
        <v>NO</v>
      </c>
      <c r="N24" t="str">
        <f>IF(AND((J24-K24)&gt;1.5,I24&lt;0.5),"YES","NO")</f>
        <v>NO</v>
      </c>
      <c r="O24" s="1" t="str">
        <f>IF(AND((J24-K24)&gt;1.5,I24&lt;2,I24&gt;2),"YES","NO")</f>
        <v>NO</v>
      </c>
      <c r="P24" s="1" t="str">
        <f>IF(AND(I24&lt;1,J24&gt;1.5,K24&gt;1.5),"YES","NO")</f>
        <v>NO</v>
      </c>
      <c r="Q24" s="1" t="str">
        <f>IF(AND(I24&gt;5,J24&lt;0.25,K24&lt;0.25,H24&gt;0),"YES","NO")</f>
        <v>NO</v>
      </c>
      <c r="R24" s="1" t="str">
        <f>IF(AND(I25&gt;5,J25&lt;0.25,K25&lt;0.25,H25&lt;0),"YES","NO")</f>
        <v>NO</v>
      </c>
      <c r="S24">
        <v>140.35</v>
      </c>
      <c r="T24">
        <v>143.65</v>
      </c>
      <c r="U24">
        <v>138.35</v>
      </c>
      <c r="V24">
        <v>139.19999999999999</v>
      </c>
      <c r="W24">
        <v>-2.35</v>
      </c>
      <c r="X24">
        <v>-1.66</v>
      </c>
      <c r="Y24" s="1">
        <f>(V24-S24)/S24*100</f>
        <v>-0.81938012112576109</v>
      </c>
      <c r="Z24" s="1">
        <f>ABS(Y24)</f>
        <v>0.81938012112576109</v>
      </c>
      <c r="AA24" s="1">
        <f>IF(Y24&gt;=0,(T24-V24)/V24*100,(T24-S24)/S24*100)</f>
        <v>2.3512646954043546</v>
      </c>
      <c r="AB24" s="1">
        <f>IF(Y24&gt;=0,(S24-U24)/S24*100,(V24-U24)/V24*100)</f>
        <v>0.61063218390804197</v>
      </c>
      <c r="AC24" s="1" t="str">
        <f>IF(AND(I24&lt;Z24/2,S24&gt;E24,E24&gt;(S24+V24)/2,V24&lt;B24,B24&lt;(S24+V24)/2),"YES","NO")</f>
        <v>NO</v>
      </c>
      <c r="AD24" s="1" t="str">
        <f>IF(AND(I24&lt;Z24/2,V24&gt;B24,B24&gt;(S24+V24)/2,S24&lt;E24,E24&lt;(S24+V24)/2),"YES","NO")</f>
        <v>NO</v>
      </c>
      <c r="AE24" s="1" t="str">
        <f>IF(AND(I24&gt;=2*Z24,E24&gt;S24,S24&gt;(B24+E24)/2,B24&lt;V24,V24&lt;(B24+E24)/2),"YES","NO")</f>
        <v>NO</v>
      </c>
      <c r="AF24" s="1" t="str">
        <f>IF(AND(I24&gt;=2*Z24,S24&gt;E24,E24&gt;(S24+V24)/2,V24&lt;B24,B24&lt;(S24+V24)/2),"YES","NO")</f>
        <v>NO</v>
      </c>
      <c r="AG24" s="1" t="str">
        <f>IF(AND(B24&lt;V24,E24&lt;S24,E24&gt;(S24+V24)/2,I24&gt;3,Z24&gt;3),"YES","NO")</f>
        <v>NO</v>
      </c>
      <c r="AH24" s="1" t="str">
        <f>IF(AND(B24&gt;V24,E24&gt;S24,E24&lt;(S24+V24)/2,Z24&gt;3,I24&gt;3),"YES","NO")</f>
        <v>NO</v>
      </c>
      <c r="AI24">
        <v>145.69999999999999</v>
      </c>
      <c r="AJ24">
        <v>146.44999999999999</v>
      </c>
      <c r="AK24">
        <v>140.75</v>
      </c>
      <c r="AL24">
        <v>141.85</v>
      </c>
      <c r="AM24">
        <v>-2</v>
      </c>
      <c r="AN24">
        <v>-1.39</v>
      </c>
      <c r="AO24" s="1">
        <f>(AL24-AI24)/AI24*100</f>
        <v>-2.6424159231297151</v>
      </c>
      <c r="AP24" s="1">
        <f>ABS(AO24)</f>
        <v>2.6424159231297151</v>
      </c>
      <c r="AQ24" s="1">
        <f>IF(AO24&gt;=0,(AJ24-AL24)/AL24*100,(AJ24-AI24)/AI24*100)</f>
        <v>0.51475634866163356</v>
      </c>
      <c r="AR24" s="1">
        <f>IF(AO24&gt;=0,(AI24-AK24)/AI24*100,(AL24-AK24)/AL24*100)</f>
        <v>0.77546704265068334</v>
      </c>
      <c r="AS24" t="str">
        <f>IF(AND(AO24&lt;0,AP24&gt;1.5,Y24&lt;0,Z24&gt;1.5,AL24&gt;S24,AL24&lt;E24,H24&gt;0,I24&gt;1.5),"YES","NO")</f>
        <v>NO</v>
      </c>
      <c r="AT24" t="str">
        <f>IF(AND(AO24&gt;0,AP24&gt;1.5,Y24&gt;0,Z24&gt;1.5,AL24&lt;S24,AL24&gt;E24,H24&lt;0,I24&gt;1.5),"YES","NO")</f>
        <v>NO</v>
      </c>
      <c r="AU24" t="str">
        <f>IF(AND(AO24&lt;0,S24&lt;AL24,V24&lt;AL24,B24&gt;V24,E24&gt;V24,H24&gt;0),"YES","NO")</f>
        <v>YES</v>
      </c>
      <c r="AV24" t="str">
        <f>IF(AND(AO24&gt;0,S24&gt;AL24,V24&gt;AL24,B24&lt;V24,E24&lt;V24,H24&lt;0),"YES","NO")</f>
        <v>NO</v>
      </c>
      <c r="AW24" t="str">
        <f>IF(AND(AO24&gt;0,AP24&gt;1,Y24&gt;0,Z24&gt;1,V24&gt;AL24,S24&gt;AI24,S24&lt;AL24,H24&gt;0,I24&gt;1,E24&gt;V24,B24&lt;V24,B24&gt;S24),"YES","NO")</f>
        <v>NO</v>
      </c>
      <c r="AX24" t="str">
        <f>IF(AND(AO24&lt;0,AP24&gt;1,Y24&lt;0,Z24&gt;1,V24&lt;AL24,S24&lt;AI24,S24&gt;AL24,H24&lt;0,I24&gt;1,E24&lt;V24,B24&gt;V24,B24&lt;S24),"YES","NO")</f>
        <v>NO</v>
      </c>
    </row>
    <row r="25" spans="1:50" x14ac:dyDescent="0.25">
      <c r="A25" t="s">
        <v>85</v>
      </c>
      <c r="B25" s="3">
        <v>1421</v>
      </c>
      <c r="C25" s="3">
        <v>1421</v>
      </c>
      <c r="D25" s="3">
        <v>1383.3</v>
      </c>
      <c r="E25" s="3">
        <v>1397.5</v>
      </c>
      <c r="F25">
        <v>-0.1</v>
      </c>
      <c r="G25">
        <v>-0.01</v>
      </c>
      <c r="H25" s="1">
        <f>(E25-B25)/B25*100</f>
        <v>-1.6537649542575652</v>
      </c>
      <c r="I25" s="1">
        <f>ABS(H25)</f>
        <v>1.6537649542575652</v>
      </c>
      <c r="J25" s="1">
        <f>IF(H25&gt;=0,(C25-E25)/E25*100,(C25-B25)/B25*100)</f>
        <v>0</v>
      </c>
      <c r="K25" s="1">
        <f>IF(H25&gt;=0,(B25-D25)/B25*100,(E25-D25)/E25*100)</f>
        <v>1.0161001788908799</v>
      </c>
      <c r="L25" s="1" t="str">
        <f>IF(AND((K25-J25)&gt;1.5,I25&lt;0.5),"YES","NO")</f>
        <v>NO</v>
      </c>
      <c r="M25" t="str">
        <f>IF(AND((K25-J25)&gt;1.5,I25&lt;2,I25&gt;0.5),"YES","NO")</f>
        <v>NO</v>
      </c>
      <c r="N25" t="str">
        <f>IF(AND((J25-K25)&gt;1.5,I25&lt;0.5),"YES","NO")</f>
        <v>NO</v>
      </c>
      <c r="O25" s="1" t="str">
        <f>IF(AND((J25-K25)&gt;1.5,I25&lt;2,I25&gt;2),"YES","NO")</f>
        <v>NO</v>
      </c>
      <c r="P25" s="1" t="str">
        <f>IF(AND(I25&lt;1,J25&gt;1.5,K25&gt;1.5),"YES","NO")</f>
        <v>NO</v>
      </c>
      <c r="Q25" s="1" t="str">
        <f>IF(AND(I25&gt;5,J25&lt;0.25,K25&lt;0.25,H25&gt;0),"YES","NO")</f>
        <v>NO</v>
      </c>
      <c r="R25" s="1" t="str">
        <f>IF(AND(I26&gt;5,J26&lt;0.25,K26&lt;0.25,H26&lt;0),"YES","NO")</f>
        <v>NO</v>
      </c>
      <c r="S25" s="3">
        <v>1393.5</v>
      </c>
      <c r="T25" s="3">
        <v>1421</v>
      </c>
      <c r="U25" s="3">
        <v>1388.75</v>
      </c>
      <c r="V25" s="3">
        <v>1396</v>
      </c>
      <c r="W25">
        <v>7.65</v>
      </c>
      <c r="X25">
        <v>0.55000000000000004</v>
      </c>
      <c r="Y25" s="1">
        <f>(V25-S25)/S25*100</f>
        <v>0.17940437746681021</v>
      </c>
      <c r="Z25" s="1">
        <f>ABS(Y25)</f>
        <v>0.17940437746681021</v>
      </c>
      <c r="AA25" s="1">
        <f>IF(Y25&gt;=0,(T25-V25)/V25*100,(T25-S25)/S25*100)</f>
        <v>1.7908309455587392</v>
      </c>
      <c r="AB25" s="1">
        <f>IF(Y25&gt;=0,(S25-U25)/S25*100,(V25-U25)/V25*100)</f>
        <v>0.34086831718693938</v>
      </c>
      <c r="AC25" s="1" t="str">
        <f>IF(AND(I25&lt;Z25/2,S25&gt;E25,E25&gt;(S25+V25)/2,V25&lt;B25,B25&lt;(S25+V25)/2),"YES","NO")</f>
        <v>NO</v>
      </c>
      <c r="AD25" s="1" t="str">
        <f>IF(AND(I25&lt;Z25/2,V25&gt;B25,B25&gt;(S25+V25)/2,S25&lt;E25,E25&lt;(S25+V25)/2),"YES","NO")</f>
        <v>NO</v>
      </c>
      <c r="AE25" s="1" t="str">
        <f>IF(AND(I25&gt;=2*Z25,E25&gt;S25,S25&gt;(B25+E25)/2,B25&lt;V25,V25&lt;(B25+E25)/2),"YES","NO")</f>
        <v>NO</v>
      </c>
      <c r="AF25" s="1" t="str">
        <f>IF(AND(I25&gt;=2*Z25,S25&gt;E25,E25&gt;(S25+V25)/2,V25&lt;B25,B25&lt;(S25+V25)/2),"YES","NO")</f>
        <v>NO</v>
      </c>
      <c r="AG25" s="1" t="str">
        <f>IF(AND(B25&lt;V25,E25&lt;S25,E25&gt;(S25+V25)/2,I25&gt;3,Z25&gt;3),"YES","NO")</f>
        <v>NO</v>
      </c>
      <c r="AH25" s="1" t="str">
        <f>IF(AND(B25&gt;V25,E25&gt;S25,E25&lt;(S25+V25)/2,Z25&gt;3,I25&gt;3),"YES","NO")</f>
        <v>NO</v>
      </c>
      <c r="AI25" s="3">
        <v>1415</v>
      </c>
      <c r="AJ25" s="3">
        <v>1415</v>
      </c>
      <c r="AK25" s="3">
        <v>1381.15</v>
      </c>
      <c r="AL25" s="3">
        <v>1389.25</v>
      </c>
      <c r="AM25">
        <v>-18.75</v>
      </c>
      <c r="AN25">
        <v>-1.33</v>
      </c>
      <c r="AO25" s="1">
        <f>(AL25-AI25)/AI25*100</f>
        <v>-1.8197879858657242</v>
      </c>
      <c r="AP25" s="1">
        <f>ABS(AO25)</f>
        <v>1.8197879858657242</v>
      </c>
      <c r="AQ25" s="1">
        <f>IF(AO25&gt;=0,(AJ25-AL25)/AL25*100,(AJ25-AI25)/AI25*100)</f>
        <v>0</v>
      </c>
      <c r="AR25" s="1">
        <f>IF(AO25&gt;=0,(AI25-AK25)/AI25*100,(AL25-AK25)/AL25*100)</f>
        <v>0.58304840741406572</v>
      </c>
      <c r="AS25" t="str">
        <f>IF(AND(AO25&lt;0,AP25&gt;1.5,Y25&lt;0,Z25&gt;1.5,AL25&gt;S25,AL25&lt;E25,H25&gt;0,I25&gt;1.5),"YES","NO")</f>
        <v>NO</v>
      </c>
      <c r="AT25" t="str">
        <f>IF(AND(AO25&gt;0,AP25&gt;1.5,Y25&gt;0,Z25&gt;1.5,AL25&lt;S25,AL25&gt;E25,H25&lt;0,I25&gt;1.5),"YES","NO")</f>
        <v>NO</v>
      </c>
      <c r="AU25" t="str">
        <f>IF(AND(AO25&lt;0,S25&lt;AL25,V25&lt;AL25,B25&gt;V25,E25&gt;V25,H25&gt;0),"YES","NO")</f>
        <v>NO</v>
      </c>
      <c r="AV25" t="str">
        <f>IF(AND(AO25&gt;0,S25&gt;AL25,V25&gt;AL25,B25&lt;V25,E25&lt;V25,H25&lt;0),"YES","NO")</f>
        <v>NO</v>
      </c>
      <c r="AW25" t="str">
        <f>IF(AND(AO25&gt;0,AP25&gt;1,Y25&gt;0,Z25&gt;1,V25&gt;AL25,S25&gt;AI25,S25&lt;AL25,H25&gt;0,I25&gt;1,E25&gt;V25,B25&lt;V25,B25&gt;S25),"YES","NO")</f>
        <v>NO</v>
      </c>
      <c r="AX25" t="str">
        <f>IF(AND(AO25&lt;0,AP25&gt;1,Y25&lt;0,Z25&gt;1,V25&lt;AL25,S25&lt;AI25,S25&gt;AL25,H25&lt;0,I25&gt;1,E25&lt;V25,B25&gt;V25,B25&lt;S25),"YES","NO")</f>
        <v>NO</v>
      </c>
    </row>
    <row r="26" spans="1:50" x14ac:dyDescent="0.25">
      <c r="A26" t="s">
        <v>72</v>
      </c>
      <c r="B26">
        <v>429</v>
      </c>
      <c r="C26">
        <v>439</v>
      </c>
      <c r="D26">
        <v>423</v>
      </c>
      <c r="E26">
        <v>435</v>
      </c>
      <c r="F26">
        <v>8.8000000000000007</v>
      </c>
      <c r="G26">
        <v>2.06</v>
      </c>
      <c r="H26" s="1">
        <f>(E26-B26)/B26*100</f>
        <v>1.3986013986013985</v>
      </c>
      <c r="I26" s="1">
        <f>ABS(H26)</f>
        <v>1.3986013986013985</v>
      </c>
      <c r="J26" s="1">
        <f>IF(H26&gt;=0,(C26-E26)/E26*100,(C26-B26)/B26*100)</f>
        <v>0.91954022988505746</v>
      </c>
      <c r="K26" s="1">
        <f>IF(H26&gt;=0,(B26-D26)/B26*100,(E26-D26)/E26*100)</f>
        <v>1.3986013986013985</v>
      </c>
      <c r="L26" s="1" t="str">
        <f>IF(AND((K26-J26)&gt;1.5,I26&lt;0.5),"YES","NO")</f>
        <v>NO</v>
      </c>
      <c r="M26" t="str">
        <f>IF(AND((K26-J26)&gt;1.5,I26&lt;2,I26&gt;0.5),"YES","NO")</f>
        <v>NO</v>
      </c>
      <c r="N26" t="str">
        <f>IF(AND((J26-K26)&gt;1.5,I26&lt;0.5),"YES","NO")</f>
        <v>NO</v>
      </c>
      <c r="O26" s="1" t="str">
        <f>IF(AND((J26-K26)&gt;1.5,I26&lt;2,I26&gt;2),"YES","NO")</f>
        <v>NO</v>
      </c>
      <c r="P26" s="1" t="str">
        <f>IF(AND(I26&lt;1,J26&gt;1.5,K26&gt;1.5),"YES","NO")</f>
        <v>NO</v>
      </c>
      <c r="Q26" s="1" t="str">
        <f>IF(AND(I26&gt;5,J26&lt;0.25,K26&lt;0.25,H26&gt;0),"YES","NO")</f>
        <v>NO</v>
      </c>
      <c r="R26" s="1" t="str">
        <f>IF(AND(I27&gt;5,J27&lt;0.25,K27&lt;0.25,H27&lt;0),"YES","NO")</f>
        <v>NO</v>
      </c>
      <c r="S26">
        <v>416.95</v>
      </c>
      <c r="T26">
        <v>429.75</v>
      </c>
      <c r="U26">
        <v>410.55</v>
      </c>
      <c r="V26">
        <v>426.2</v>
      </c>
      <c r="W26">
        <v>8.4499999999999993</v>
      </c>
      <c r="X26">
        <v>2.02</v>
      </c>
      <c r="Y26" s="1">
        <f>(V26-S26)/S26*100</f>
        <v>2.2184914258304356</v>
      </c>
      <c r="Z26" s="1">
        <f>ABS(Y26)</f>
        <v>2.2184914258304356</v>
      </c>
      <c r="AA26" s="1">
        <f>IF(Y26&gt;=0,(T26-V26)/V26*100,(T26-S26)/S26*100)</f>
        <v>0.83294228061943021</v>
      </c>
      <c r="AB26" s="1">
        <f>IF(Y26&gt;=0,(S26-U26)/S26*100,(V26-U26)/V26*100)</f>
        <v>1.5349562297637553</v>
      </c>
      <c r="AC26" s="1" t="str">
        <f>IF(AND(I26&lt;Z26/2,S26&gt;E26,E26&gt;(S26+V26)/2,V26&lt;B26,B26&lt;(S26+V26)/2),"YES","NO")</f>
        <v>NO</v>
      </c>
      <c r="AD26" s="1" t="str">
        <f>IF(AND(I26&lt;Z26/2,V26&gt;B26,B26&gt;(S26+V26)/2,S26&lt;E26,E26&lt;(S26+V26)/2),"YES","NO")</f>
        <v>NO</v>
      </c>
      <c r="AE26" s="1" t="str">
        <f>IF(AND(I26&gt;=2*Z26,E26&gt;S26,S26&gt;(B26+E26)/2,B26&lt;V26,V26&lt;(B26+E26)/2),"YES","NO")</f>
        <v>NO</v>
      </c>
      <c r="AF26" s="1" t="str">
        <f>IF(AND(I26&gt;=2*Z26,S26&gt;E26,E26&gt;(S26+V26)/2,V26&lt;B26,B26&lt;(S26+V26)/2),"YES","NO")</f>
        <v>NO</v>
      </c>
      <c r="AG26" s="1" t="str">
        <f>IF(AND(B26&lt;V26,E26&lt;S26,E26&gt;(S26+V26)/2,I26&gt;3,Z26&gt;3),"YES","NO")</f>
        <v>NO</v>
      </c>
      <c r="AH26" s="1" t="str">
        <f>IF(AND(B26&gt;V26,E26&gt;S26,E26&lt;(S26+V26)/2,Z26&gt;3,I26&gt;3),"YES","NO")</f>
        <v>NO</v>
      </c>
      <c r="AI26">
        <v>423.35</v>
      </c>
      <c r="AJ26">
        <v>428.65</v>
      </c>
      <c r="AK26">
        <v>415.15</v>
      </c>
      <c r="AL26">
        <v>418.95</v>
      </c>
      <c r="AM26">
        <v>-2.5499999999999998</v>
      </c>
      <c r="AN26">
        <v>-0.6</v>
      </c>
      <c r="AO26" s="1">
        <f>(AL26-AI26)/AI26*100</f>
        <v>-1.0393291602692887</v>
      </c>
      <c r="AP26" s="1">
        <f>ABS(AO26)</f>
        <v>1.0393291602692887</v>
      </c>
      <c r="AQ26" s="1">
        <f>IF(AO26&gt;=0,(AJ26-AL26)/AL26*100,(AJ26-AI26)/AI26*100)</f>
        <v>1.2519192157788956</v>
      </c>
      <c r="AR26" s="1">
        <f>IF(AO26&gt;=0,(AI26-AK26)/AI26*100,(AL26-AK26)/AL26*100)</f>
        <v>0.90702947845805271</v>
      </c>
      <c r="AS26" t="str">
        <f>IF(AND(AO26&lt;0,AP26&gt;1.5,Y26&lt;0,Z26&gt;1.5,AL26&gt;S26,AL26&lt;E26,H26&gt;0,I26&gt;1.5),"YES","NO")</f>
        <v>NO</v>
      </c>
      <c r="AT26" t="str">
        <f>IF(AND(AO26&gt;0,AP26&gt;1.5,Y26&gt;0,Z26&gt;1.5,AL26&lt;S26,AL26&gt;E26,H26&lt;0,I26&gt;1.5),"YES","NO")</f>
        <v>NO</v>
      </c>
      <c r="AU26" t="str">
        <f>IF(AND(AO26&lt;0,S26&lt;AL26,V26&lt;AL26,B26&gt;V26,E26&gt;V26,H26&gt;0),"YES","NO")</f>
        <v>NO</v>
      </c>
      <c r="AV26" t="str">
        <f>IF(AND(AO26&gt;0,S26&gt;AL26,V26&gt;AL26,B26&lt;V26,E26&lt;V26,H26&lt;0),"YES","NO")</f>
        <v>NO</v>
      </c>
      <c r="AW26" t="str">
        <f>IF(AND(AO26&gt;0,AP26&gt;1,Y26&gt;0,Z26&gt;1,V26&gt;AL26,S26&gt;AI26,S26&lt;AL26,H26&gt;0,I26&gt;1,E26&gt;V26,B26&lt;V26,B26&gt;S26),"YES","NO")</f>
        <v>NO</v>
      </c>
      <c r="AX26" t="str">
        <f>IF(AND(AO26&lt;0,AP26&gt;1,Y26&lt;0,Z26&gt;1,V26&lt;AL26,S26&lt;AI26,S26&gt;AL26,H26&lt;0,I26&gt;1,E26&lt;V26,B26&gt;V26,B26&lt;S26),"YES","NO")</f>
        <v>NO</v>
      </c>
    </row>
    <row r="27" spans="1:50" x14ac:dyDescent="0.25">
      <c r="A27" t="s">
        <v>96</v>
      </c>
      <c r="B27">
        <v>462.1</v>
      </c>
      <c r="C27">
        <v>464.95</v>
      </c>
      <c r="D27">
        <v>455.05</v>
      </c>
      <c r="E27">
        <v>460.4</v>
      </c>
      <c r="F27">
        <v>1.25</v>
      </c>
      <c r="G27">
        <v>0.27</v>
      </c>
      <c r="H27" s="1">
        <f>(E27-B27)/B27*100</f>
        <v>-0.36788573901753846</v>
      </c>
      <c r="I27" s="1">
        <f>ABS(H27)</f>
        <v>0.36788573901753846</v>
      </c>
      <c r="J27" s="1">
        <f>IF(H27&gt;=0,(C27-E27)/E27*100,(C27-B27)/B27*100)</f>
        <v>0.61674962129408484</v>
      </c>
      <c r="K27" s="1">
        <f>IF(H27&gt;=0,(B27-D27)/B27*100,(E27-D27)/E27*100)</f>
        <v>1.1620330147697582</v>
      </c>
      <c r="L27" s="1" t="str">
        <f>IF(AND((K27-J27)&gt;1.5,I27&lt;0.5),"YES","NO")</f>
        <v>NO</v>
      </c>
      <c r="M27" t="str">
        <f>IF(AND((K27-J27)&gt;1.5,I27&lt;2,I27&gt;0.5),"YES","NO")</f>
        <v>NO</v>
      </c>
      <c r="N27" t="str">
        <f>IF(AND((J27-K27)&gt;1.5,I27&lt;0.5),"YES","NO")</f>
        <v>NO</v>
      </c>
      <c r="O27" s="1" t="str">
        <f>IF(AND((J27-K27)&gt;1.5,I27&lt;2,I27&gt;2),"YES","NO")</f>
        <v>NO</v>
      </c>
      <c r="P27" s="1" t="str">
        <f>IF(AND(I27&lt;1,J27&gt;1.5,K27&gt;1.5),"YES","NO")</f>
        <v>NO</v>
      </c>
      <c r="Q27" s="1" t="str">
        <f>IF(AND(I27&gt;5,J27&lt;0.25,K27&lt;0.25,H27&gt;0),"YES","NO")</f>
        <v>NO</v>
      </c>
      <c r="R27" s="1" t="str">
        <f>IF(AND(I28&gt;5,J28&lt;0.25,K28&lt;0.25,H28&lt;0),"YES","NO")</f>
        <v>NO</v>
      </c>
      <c r="S27">
        <v>454.6</v>
      </c>
      <c r="T27">
        <v>465.75</v>
      </c>
      <c r="U27">
        <v>452.75</v>
      </c>
      <c r="V27">
        <v>459.75</v>
      </c>
      <c r="W27">
        <v>4.7</v>
      </c>
      <c r="X27">
        <v>1.03</v>
      </c>
      <c r="Y27" s="1">
        <f>(V27-S27)/S27*100</f>
        <v>1.1328640563132373</v>
      </c>
      <c r="Z27" s="1">
        <f>ABS(Y27)</f>
        <v>1.1328640563132373</v>
      </c>
      <c r="AA27" s="1">
        <f>IF(Y27&gt;=0,(T27-V27)/V27*100,(T27-S27)/S27*100)</f>
        <v>1.3050570962479608</v>
      </c>
      <c r="AB27" s="1">
        <f>IF(Y27&gt;=0,(S27-U27)/S27*100,(V27-U27)/V27*100)</f>
        <v>0.40695116586010177</v>
      </c>
      <c r="AC27" s="1" t="str">
        <f>IF(AND(I27&lt;Z27/2,S27&gt;E27,E27&gt;(S27+V27)/2,V27&lt;B27,B27&lt;(S27+V27)/2),"YES","NO")</f>
        <v>NO</v>
      </c>
      <c r="AD27" s="1" t="str">
        <f>IF(AND(I27&lt;Z27/2,V27&gt;B27,B27&gt;(S27+V27)/2,S27&lt;E27,E27&lt;(S27+V27)/2),"YES","NO")</f>
        <v>NO</v>
      </c>
      <c r="AE27" s="1" t="str">
        <f>IF(AND(I27&gt;=2*Z27,E27&gt;S27,S27&gt;(B27+E27)/2,B27&lt;V27,V27&lt;(B27+E27)/2),"YES","NO")</f>
        <v>NO</v>
      </c>
      <c r="AF27" s="1" t="str">
        <f>IF(AND(I27&gt;=2*Z27,S27&gt;E27,E27&gt;(S27+V27)/2,V27&lt;B27,B27&lt;(S27+V27)/2),"YES","NO")</f>
        <v>NO</v>
      </c>
      <c r="AG27" s="1" t="str">
        <f>IF(AND(B27&lt;V27,E27&lt;S27,E27&gt;(S27+V27)/2,I27&gt;3,Z27&gt;3),"YES","NO")</f>
        <v>NO</v>
      </c>
      <c r="AH27" s="1" t="str">
        <f>IF(AND(B27&gt;V27,E27&gt;S27,E27&lt;(S27+V27)/2,Z27&gt;3,I27&gt;3),"YES","NO")</f>
        <v>NO</v>
      </c>
      <c r="AI27">
        <v>460.95</v>
      </c>
      <c r="AJ27">
        <v>464.85</v>
      </c>
      <c r="AK27">
        <v>450.8</v>
      </c>
      <c r="AL27">
        <v>455.25</v>
      </c>
      <c r="AM27">
        <v>-3.35</v>
      </c>
      <c r="AN27">
        <v>-0.73</v>
      </c>
      <c r="AO27" s="1">
        <f>(AL27-AI27)/AI27*100</f>
        <v>-1.2365766352098901</v>
      </c>
      <c r="AP27" s="1">
        <f>ABS(AO27)</f>
        <v>1.2365766352098901</v>
      </c>
      <c r="AQ27" s="1">
        <f>IF(AO27&gt;=0,(AJ27-AL27)/AL27*100,(AJ27-AI27)/AI27*100)</f>
        <v>0.84607875040677605</v>
      </c>
      <c r="AR27" s="1">
        <f>IF(AO27&gt;=0,(AI27-AK27)/AI27*100,(AL27-AK27)/AL27*100)</f>
        <v>0.977484898407466</v>
      </c>
      <c r="AS27" t="str">
        <f>IF(AND(AO27&lt;0,AP27&gt;1.5,Y27&lt;0,Z27&gt;1.5,AL27&gt;S27,AL27&lt;E27,H27&gt;0,I27&gt;1.5),"YES","NO")</f>
        <v>NO</v>
      </c>
      <c r="AT27" t="str">
        <f>IF(AND(AO27&gt;0,AP27&gt;1.5,Y27&gt;0,Z27&gt;1.5,AL27&lt;S27,AL27&gt;E27,H27&lt;0,I27&gt;1.5),"YES","NO")</f>
        <v>NO</v>
      </c>
      <c r="AU27" t="str">
        <f>IF(AND(AO27&lt;0,S27&lt;AL27,V27&lt;AL27,B27&gt;V27,E27&gt;V27,H27&gt;0),"YES","NO")</f>
        <v>NO</v>
      </c>
      <c r="AV27" t="str">
        <f>IF(AND(AO27&gt;0,S27&gt;AL27,V27&gt;AL27,B27&lt;V27,E27&lt;V27,H27&lt;0),"YES","NO")</f>
        <v>NO</v>
      </c>
      <c r="AW27" t="str">
        <f>IF(AND(AO27&gt;0,AP27&gt;1,Y27&gt;0,Z27&gt;1,V27&gt;AL27,S27&gt;AI27,S27&lt;AL27,H27&gt;0,I27&gt;1,E27&gt;V27,B27&lt;V27,B27&gt;S27),"YES","NO")</f>
        <v>NO</v>
      </c>
      <c r="AX27" t="str">
        <f>IF(AND(AO27&lt;0,AP27&gt;1,Y27&lt;0,Z27&gt;1,V27&lt;AL27,S27&lt;AI27,S27&gt;AL27,H27&lt;0,I27&gt;1,E27&lt;V27,B27&gt;V27,B27&lt;S27),"YES","NO")</f>
        <v>NO</v>
      </c>
    </row>
    <row r="28" spans="1:50" x14ac:dyDescent="0.25">
      <c r="A28" t="s">
        <v>78</v>
      </c>
      <c r="B28" s="3">
        <v>2344</v>
      </c>
      <c r="C28" s="3">
        <v>2381.9</v>
      </c>
      <c r="D28" s="3">
        <v>2332.5500000000002</v>
      </c>
      <c r="E28" s="3">
        <v>2352.1</v>
      </c>
      <c r="F28">
        <v>21.65</v>
      </c>
      <c r="G28">
        <v>0.93</v>
      </c>
      <c r="H28" s="1">
        <f>(E28-B28)/B28*100</f>
        <v>0.34556313993173671</v>
      </c>
      <c r="I28" s="1">
        <f>ABS(H28)</f>
        <v>0.34556313993173671</v>
      </c>
      <c r="J28" s="1">
        <f>IF(H28&gt;=0,(C28-E28)/E28*100,(C28-B28)/B28*100)</f>
        <v>1.2669529356745115</v>
      </c>
      <c r="K28" s="1">
        <f>IF(H28&gt;=0,(B28-D28)/B28*100,(E28-D28)/E28*100)</f>
        <v>0.48848122866893423</v>
      </c>
      <c r="L28" s="1" t="str">
        <f>IF(AND((K28-J28)&gt;1.5,I28&lt;0.5),"YES","NO")</f>
        <v>NO</v>
      </c>
      <c r="M28" t="str">
        <f>IF(AND((K28-J28)&gt;1.5,I28&lt;2,I28&gt;0.5),"YES","NO")</f>
        <v>NO</v>
      </c>
      <c r="N28" t="str">
        <f>IF(AND((J28-K28)&gt;1.5,I28&lt;0.5),"YES","NO")</f>
        <v>NO</v>
      </c>
      <c r="O28" s="1" t="str">
        <f>IF(AND((J28-K28)&gt;1.5,I28&lt;2,I28&gt;2),"YES","NO")</f>
        <v>NO</v>
      </c>
      <c r="P28" s="1" t="str">
        <f>IF(AND(I28&lt;1,J28&gt;1.5,K28&gt;1.5),"YES","NO")</f>
        <v>NO</v>
      </c>
      <c r="Q28" s="1" t="str">
        <f>IF(AND(I28&gt;5,J28&lt;0.25,K28&lt;0.25,H28&gt;0),"YES","NO")</f>
        <v>NO</v>
      </c>
      <c r="R28" s="1" t="str">
        <f>IF(AND(I29&gt;5,J29&lt;0.25,K29&lt;0.25,H29&lt;0),"YES","NO")</f>
        <v>NO</v>
      </c>
      <c r="S28" s="3">
        <v>2340.5500000000002</v>
      </c>
      <c r="T28" s="3">
        <v>2378</v>
      </c>
      <c r="U28" s="3">
        <v>2325.35</v>
      </c>
      <c r="V28" s="3">
        <v>2337</v>
      </c>
      <c r="W28">
        <v>-4.3499999999999996</v>
      </c>
      <c r="X28">
        <v>-0.19</v>
      </c>
      <c r="Y28" s="1">
        <f>(V28-S28)/S28*100</f>
        <v>-0.15167375189592966</v>
      </c>
      <c r="Z28" s="1">
        <f>ABS(Y28)</f>
        <v>0.15167375189592966</v>
      </c>
      <c r="AA28" s="1">
        <f>IF(Y28&gt;=0,(T28-V28)/V28*100,(T28-S28)/S28*100)</f>
        <v>1.6000512700006329</v>
      </c>
      <c r="AB28" s="1">
        <f>IF(Y28&gt;=0,(S28-U28)/S28*100,(V28-U28)/V28*100)</f>
        <v>0.49850235344459093</v>
      </c>
      <c r="AC28" s="1" t="str">
        <f>IF(AND(I28&lt;Z28/2,S28&gt;E28,E28&gt;(S28+V28)/2,V28&lt;B28,B28&lt;(S28+V28)/2),"YES","NO")</f>
        <v>NO</v>
      </c>
      <c r="AD28" s="1" t="str">
        <f>IF(AND(I28&lt;Z28/2,V28&gt;B28,B28&gt;(S28+V28)/2,S28&lt;E28,E28&lt;(S28+V28)/2),"YES","NO")</f>
        <v>NO</v>
      </c>
      <c r="AE28" s="1" t="str">
        <f>IF(AND(I28&gt;=2*Z28,E28&gt;S28,S28&gt;(B28+E28)/2,B28&lt;V28,V28&lt;(B28+E28)/2),"YES","NO")</f>
        <v>NO</v>
      </c>
      <c r="AF28" s="1" t="str">
        <f>IF(AND(I28&gt;=2*Z28,S28&gt;E28,E28&gt;(S28+V28)/2,V28&lt;B28,B28&lt;(S28+V28)/2),"YES","NO")</f>
        <v>NO</v>
      </c>
      <c r="AG28" s="1" t="str">
        <f>IF(AND(B28&lt;V28,E28&lt;S28,E28&gt;(S28+V28)/2,I28&gt;3,Z28&gt;3),"YES","NO")</f>
        <v>NO</v>
      </c>
      <c r="AH28" s="1" t="str">
        <f>IF(AND(B28&gt;V28,E28&gt;S28,E28&lt;(S28+V28)/2,Z28&gt;3,I28&gt;3),"YES","NO")</f>
        <v>NO</v>
      </c>
      <c r="AI28" s="3">
        <v>2395</v>
      </c>
      <c r="AJ28" s="3">
        <v>2412</v>
      </c>
      <c r="AK28" s="3">
        <v>2331.5</v>
      </c>
      <c r="AL28" s="3">
        <v>2347</v>
      </c>
      <c r="AM28">
        <v>-33.049999999999997</v>
      </c>
      <c r="AN28">
        <v>-1.39</v>
      </c>
      <c r="AO28" s="1">
        <f>(AL28-AI28)/AI28*100</f>
        <v>-2.0041753653444676</v>
      </c>
      <c r="AP28" s="1">
        <f>ABS(AO28)</f>
        <v>2.0041753653444676</v>
      </c>
      <c r="AQ28" s="1">
        <f>IF(AO28&gt;=0,(AJ28-AL28)/AL28*100,(AJ28-AI28)/AI28*100)</f>
        <v>0.70981210855949894</v>
      </c>
      <c r="AR28" s="1">
        <f>IF(AO28&gt;=0,(AI28-AK28)/AI28*100,(AL28-AK28)/AL28*100)</f>
        <v>0.66041755432466975</v>
      </c>
      <c r="AS28" t="str">
        <f>IF(AND(AO28&lt;0,AP28&gt;1.5,Y28&lt;0,Z28&gt;1.5,AL28&gt;S28,AL28&lt;E28,H28&gt;0,I28&gt;1.5),"YES","NO")</f>
        <v>NO</v>
      </c>
      <c r="AT28" t="str">
        <f>IF(AND(AO28&gt;0,AP28&gt;1.5,Y28&gt;0,Z28&gt;1.5,AL28&lt;S28,AL28&gt;E28,H28&lt;0,I28&gt;1.5),"YES","NO")</f>
        <v>NO</v>
      </c>
      <c r="AU28" t="str">
        <f>IF(AND(AO28&lt;0,S28&lt;AL28,V28&lt;AL28,B28&gt;V28,E28&gt;V28,H28&gt;0),"YES","NO")</f>
        <v>YES</v>
      </c>
      <c r="AV28" t="str">
        <f>IF(AND(AO28&gt;0,S28&gt;AL28,V28&gt;AL28,B28&lt;V28,E28&lt;V28,H28&lt;0),"YES","NO")</f>
        <v>NO</v>
      </c>
      <c r="AW28" t="str">
        <f>IF(AND(AO28&gt;0,AP28&gt;1,Y28&gt;0,Z28&gt;1,V28&gt;AL28,S28&gt;AI28,S28&lt;AL28,H28&gt;0,I28&gt;1,E28&gt;V28,B28&lt;V28,B28&gt;S28),"YES","NO")</f>
        <v>NO</v>
      </c>
      <c r="AX28" t="str">
        <f>IF(AND(AO28&lt;0,AP28&gt;1,Y28&lt;0,Z28&gt;1,V28&lt;AL28,S28&lt;AI28,S28&gt;AL28,H28&lt;0,I28&gt;1,E28&lt;V28,B28&gt;V28,B28&lt;S28),"YES","NO")</f>
        <v>NO</v>
      </c>
    </row>
    <row r="29" spans="1:50" x14ac:dyDescent="0.25">
      <c r="A29" t="s">
        <v>94</v>
      </c>
      <c r="B29">
        <v>159.15</v>
      </c>
      <c r="C29">
        <v>159.15</v>
      </c>
      <c r="D29">
        <v>152.35</v>
      </c>
      <c r="E29">
        <v>154.69999999999999</v>
      </c>
      <c r="F29">
        <v>-2.5499999999999998</v>
      </c>
      <c r="G29">
        <v>-1.62</v>
      </c>
      <c r="H29" s="1">
        <f>(E29-B29)/B29*100</f>
        <v>-2.7961043041156248</v>
      </c>
      <c r="I29" s="1">
        <f>ABS(H29)</f>
        <v>2.7961043041156248</v>
      </c>
      <c r="J29" s="1">
        <f>IF(H29&gt;=0,(C29-E29)/E29*100,(C29-B29)/B29*100)</f>
        <v>0</v>
      </c>
      <c r="K29" s="1">
        <f>IF(H29&gt;=0,(B29-D29)/B29*100,(E29-D29)/E29*100)</f>
        <v>1.5190691661279863</v>
      </c>
      <c r="L29" s="1" t="str">
        <f>IF(AND((K29-J29)&gt;1.5,I29&lt;0.5),"YES","NO")</f>
        <v>NO</v>
      </c>
      <c r="M29" t="str">
        <f>IF(AND((K29-J29)&gt;1.5,I29&lt;2,I29&gt;0.5),"YES","NO")</f>
        <v>NO</v>
      </c>
      <c r="N29" t="str">
        <f>IF(AND((J29-K29)&gt;1.5,I29&lt;0.5),"YES","NO")</f>
        <v>NO</v>
      </c>
      <c r="O29" s="1" t="str">
        <f>IF(AND((J29-K29)&gt;1.5,I29&lt;2,I29&gt;2),"YES","NO")</f>
        <v>NO</v>
      </c>
      <c r="P29" s="1" t="str">
        <f>IF(AND(I29&lt;1,J29&gt;1.5,K29&gt;1.5),"YES","NO")</f>
        <v>NO</v>
      </c>
      <c r="Q29" s="1" t="str">
        <f>IF(AND(I29&gt;5,J29&lt;0.25,K29&lt;0.25,H29&gt;0),"YES","NO")</f>
        <v>NO</v>
      </c>
      <c r="R29" s="1" t="str">
        <f>IF(AND(I30&gt;5,J30&lt;0.25,K30&lt;0.25,H30&lt;0),"YES","NO")</f>
        <v>NO</v>
      </c>
      <c r="S29">
        <v>159.80000000000001</v>
      </c>
      <c r="T29">
        <v>161.4</v>
      </c>
      <c r="U29">
        <v>156.55000000000001</v>
      </c>
      <c r="V29">
        <v>157.35</v>
      </c>
      <c r="W29">
        <v>-2.7</v>
      </c>
      <c r="X29">
        <v>-1.69</v>
      </c>
      <c r="Y29" s="1">
        <f>(V29-S29)/S29*100</f>
        <v>-1.5331664580726012</v>
      </c>
      <c r="Z29" s="1">
        <f>ABS(Y29)</f>
        <v>1.5331664580726012</v>
      </c>
      <c r="AA29" s="1">
        <f>IF(Y29&gt;=0,(T29-V29)/V29*100,(T29-S29)/S29*100)</f>
        <v>1.0012515644555657</v>
      </c>
      <c r="AB29" s="1">
        <f>IF(Y29&gt;=0,(S29-U29)/S29*100,(V29-U29)/V29*100)</f>
        <v>0.5084207181442536</v>
      </c>
      <c r="AC29" s="1" t="str">
        <f>IF(AND(I29&lt;Z29/2,S29&gt;E29,E29&gt;(S29+V29)/2,V29&lt;B29,B29&lt;(S29+V29)/2),"YES","NO")</f>
        <v>NO</v>
      </c>
      <c r="AD29" s="1" t="str">
        <f>IF(AND(I29&lt;Z29/2,V29&gt;B29,B29&gt;(S29+V29)/2,S29&lt;E29,E29&lt;(S29+V29)/2),"YES","NO")</f>
        <v>NO</v>
      </c>
      <c r="AE29" s="1" t="str">
        <f>IF(AND(I29&gt;=2*Z29,E29&gt;S29,S29&gt;(B29+E29)/2,B29&lt;V29,V29&lt;(B29+E29)/2),"YES","NO")</f>
        <v>NO</v>
      </c>
      <c r="AF29" s="1" t="str">
        <f>IF(AND(I29&gt;=2*Z29,S29&gt;E29,E29&gt;(S29+V29)/2,V29&lt;B29,B29&lt;(S29+V29)/2),"YES","NO")</f>
        <v>NO</v>
      </c>
      <c r="AG29" s="1" t="str">
        <f>IF(AND(B29&lt;V29,E29&lt;S29,E29&gt;(S29+V29)/2,I29&gt;3,Z29&gt;3),"YES","NO")</f>
        <v>NO</v>
      </c>
      <c r="AH29" s="1" t="str">
        <f>IF(AND(B29&gt;V29,E29&gt;S29,E29&lt;(S29+V29)/2,Z29&gt;3,I29&gt;3),"YES","NO")</f>
        <v>NO</v>
      </c>
      <c r="AI29">
        <v>168.65</v>
      </c>
      <c r="AJ29">
        <v>171.25</v>
      </c>
      <c r="AK29">
        <v>158.85</v>
      </c>
      <c r="AL29">
        <v>159.9</v>
      </c>
      <c r="AM29">
        <v>-8.75</v>
      </c>
      <c r="AN29">
        <v>-5.19</v>
      </c>
      <c r="AO29" s="1">
        <f>(AL29-AI29)/AI29*100</f>
        <v>-5.1882597094574558</v>
      </c>
      <c r="AP29" s="1">
        <f>ABS(AO29)</f>
        <v>5.1882597094574558</v>
      </c>
      <c r="AQ29" s="1">
        <f>IF(AO29&gt;=0,(AJ29-AL29)/AL29*100,(AJ29-AI29)/AI29*100)</f>
        <v>1.5416543136673551</v>
      </c>
      <c r="AR29" s="1">
        <f>IF(AO29&gt;=0,(AI29-AK29)/AI29*100,(AL29-AK29)/AL29*100)</f>
        <v>0.65666041275798082</v>
      </c>
      <c r="AS29" t="str">
        <f>IF(AND(AO29&lt;0,AP29&gt;1.5,Y29&lt;0,Z29&gt;1.5,AL29&gt;S29,AL29&lt;E29,H29&gt;0,I29&gt;1.5),"YES","NO")</f>
        <v>NO</v>
      </c>
      <c r="AT29" t="str">
        <f>IF(AND(AO29&gt;0,AP29&gt;1.5,Y29&gt;0,Z29&gt;1.5,AL29&lt;S29,AL29&gt;E29,H29&lt;0,I29&gt;1.5),"YES","NO")</f>
        <v>NO</v>
      </c>
      <c r="AU29" t="str">
        <f>IF(AND(AO29&lt;0,S29&lt;AL29,V29&lt;AL29,B29&gt;V29,E29&gt;V29,H29&gt;0),"YES","NO")</f>
        <v>NO</v>
      </c>
      <c r="AV29" t="str">
        <f>IF(AND(AO29&gt;0,S29&gt;AL29,V29&gt;AL29,B29&lt;V29,E29&lt;V29,H29&lt;0),"YES","NO")</f>
        <v>NO</v>
      </c>
      <c r="AW29" t="str">
        <f>IF(AND(AO29&gt;0,AP29&gt;1,Y29&gt;0,Z29&gt;1,V29&gt;AL29,S29&gt;AI29,S29&lt;AL29,H29&gt;0,I29&gt;1,E29&gt;V29,B29&lt;V29,B29&gt;S29),"YES","NO")</f>
        <v>NO</v>
      </c>
      <c r="AX29" t="str">
        <f>IF(AND(AO29&lt;0,AP29&gt;1,Y29&lt;0,Z29&gt;1,V29&lt;AL29,S29&lt;AI29,S29&gt;AL29,H29&lt;0,I29&gt;1,E29&lt;V29,B29&gt;V29,B29&lt;S29),"YES","NO")</f>
        <v>NO</v>
      </c>
    </row>
    <row r="30" spans="1:50" x14ac:dyDescent="0.25">
      <c r="A30" t="s">
        <v>71</v>
      </c>
      <c r="B30" s="3">
        <v>2329.6999999999998</v>
      </c>
      <c r="C30" s="3">
        <v>2337.85</v>
      </c>
      <c r="D30" s="3">
        <v>2290</v>
      </c>
      <c r="E30" s="3">
        <v>2293.6999999999998</v>
      </c>
      <c r="F30">
        <v>-11.85</v>
      </c>
      <c r="G30">
        <v>-0.51</v>
      </c>
      <c r="H30" s="1">
        <f>(E30-B30)/B30*100</f>
        <v>-1.5452633386272911</v>
      </c>
      <c r="I30" s="1">
        <f>ABS(H30)</f>
        <v>1.5452633386272911</v>
      </c>
      <c r="J30" s="1">
        <f>IF(H30&gt;=0,(C30-E30)/E30*100,(C30-B30)/B30*100)</f>
        <v>0.3498304502725712</v>
      </c>
      <c r="K30" s="1">
        <f>IF(H30&gt;=0,(B30-D30)/B30*100,(E30-D30)/E30*100)</f>
        <v>0.16131141823254211</v>
      </c>
      <c r="L30" s="1" t="str">
        <f>IF(AND((K30-J30)&gt;1.5,I30&lt;0.5),"YES","NO")</f>
        <v>NO</v>
      </c>
      <c r="M30" t="str">
        <f>IF(AND((K30-J30)&gt;1.5,I30&lt;2,I30&gt;0.5),"YES","NO")</f>
        <v>NO</v>
      </c>
      <c r="N30" t="str">
        <f>IF(AND((J30-K30)&gt;1.5,I30&lt;0.5),"YES","NO")</f>
        <v>NO</v>
      </c>
      <c r="O30" s="1" t="str">
        <f>IF(AND((J30-K30)&gt;1.5,I30&lt;2,I30&gt;2),"YES","NO")</f>
        <v>NO</v>
      </c>
      <c r="P30" s="1" t="str">
        <f>IF(AND(I30&lt;1,J30&gt;1.5,K30&gt;1.5),"YES","NO")</f>
        <v>NO</v>
      </c>
      <c r="Q30" s="1" t="str">
        <f>IF(AND(I30&gt;5,J30&lt;0.25,K30&lt;0.25,H30&gt;0),"YES","NO")</f>
        <v>NO</v>
      </c>
      <c r="R30" s="1" t="str">
        <f>IF(AND(I31&gt;5,J31&lt;0.25,K31&lt;0.25,H31&lt;0),"YES","NO")</f>
        <v>NO</v>
      </c>
      <c r="S30" s="3">
        <v>2348</v>
      </c>
      <c r="T30" s="3">
        <v>2348.6999999999998</v>
      </c>
      <c r="U30" s="3">
        <v>2298.1</v>
      </c>
      <c r="V30" s="3">
        <v>2309.6999999999998</v>
      </c>
      <c r="W30">
        <v>-48.65</v>
      </c>
      <c r="X30">
        <v>-2.06</v>
      </c>
      <c r="Y30" s="1">
        <f>(V30-S30)/S30*100</f>
        <v>-1.6311754684838236</v>
      </c>
      <c r="Z30" s="1">
        <f>ABS(Y30)</f>
        <v>1.6311754684838236</v>
      </c>
      <c r="AA30" s="1">
        <f>IF(Y30&gt;=0,(T30-V30)/V30*100,(T30-S30)/S30*100)</f>
        <v>2.98126064735868E-2</v>
      </c>
      <c r="AB30" s="1">
        <f>IF(Y30&gt;=0,(S30-U30)/S30*100,(V30-U30)/V30*100)</f>
        <v>0.50222972680434297</v>
      </c>
      <c r="AC30" s="1" t="str">
        <f>IF(AND(I30&lt;Z30/2,S30&gt;E30,E30&gt;(S30+V30)/2,V30&lt;B30,B30&lt;(S30+V30)/2),"YES","NO")</f>
        <v>NO</v>
      </c>
      <c r="AD30" s="1" t="str">
        <f>IF(AND(I30&lt;Z30/2,V30&gt;B30,B30&gt;(S30+V30)/2,S30&lt;E30,E30&lt;(S30+V30)/2),"YES","NO")</f>
        <v>NO</v>
      </c>
      <c r="AE30" s="1" t="str">
        <f>IF(AND(I30&gt;=2*Z30,E30&gt;S30,S30&gt;(B30+E30)/2,B30&lt;V30,V30&lt;(B30+E30)/2),"YES","NO")</f>
        <v>NO</v>
      </c>
      <c r="AF30" s="1" t="str">
        <f>IF(AND(I30&gt;=2*Z30,S30&gt;E30,E30&gt;(S30+V30)/2,V30&lt;B30,B30&lt;(S30+V30)/2),"YES","NO")</f>
        <v>NO</v>
      </c>
      <c r="AG30" s="1" t="str">
        <f>IF(AND(B30&lt;V30,E30&lt;S30,E30&gt;(S30+V30)/2,I30&gt;3,Z30&gt;3),"YES","NO")</f>
        <v>NO</v>
      </c>
      <c r="AH30" s="1" t="str">
        <f>IF(AND(B30&gt;V30,E30&gt;S30,E30&lt;(S30+V30)/2,Z30&gt;3,I30&gt;3),"YES","NO")</f>
        <v>NO</v>
      </c>
      <c r="AI30" s="3">
        <v>2397.8000000000002</v>
      </c>
      <c r="AJ30" s="3">
        <v>2424</v>
      </c>
      <c r="AK30" s="3">
        <v>2342</v>
      </c>
      <c r="AL30" s="3">
        <v>2349</v>
      </c>
      <c r="AM30">
        <v>-10.9</v>
      </c>
      <c r="AN30">
        <v>-0.46</v>
      </c>
      <c r="AO30" s="1">
        <f>(AL30-AI30)/AI30*100</f>
        <v>-2.0351989323546658</v>
      </c>
      <c r="AP30" s="1">
        <f>ABS(AO30)</f>
        <v>2.0351989323546658</v>
      </c>
      <c r="AQ30" s="1">
        <f>IF(AO30&gt;=0,(AJ30-AL30)/AL30*100,(AJ30-AI30)/AI30*100)</f>
        <v>1.092668279255977</v>
      </c>
      <c r="AR30" s="1">
        <f>IF(AO30&gt;=0,(AI30-AK30)/AI30*100,(AL30-AK30)/AL30*100)</f>
        <v>0.29799914857386123</v>
      </c>
      <c r="AS30" t="str">
        <f>IF(AND(AO30&lt;0,AP30&gt;1.5,Y30&lt;0,Z30&gt;1.5,AL30&gt;S30,AL30&lt;E30,H30&gt;0,I30&gt;1.5),"YES","NO")</f>
        <v>NO</v>
      </c>
      <c r="AT30" t="str">
        <f>IF(AND(AO30&gt;0,AP30&gt;1.5,Y30&gt;0,Z30&gt;1.5,AL30&lt;S30,AL30&gt;E30,H30&lt;0,I30&gt;1.5),"YES","NO")</f>
        <v>NO</v>
      </c>
      <c r="AU30" t="str">
        <f>IF(AND(AO30&lt;0,S30&lt;AL30,V30&lt;AL30,B30&gt;V30,E30&gt;V30,H30&gt;0),"YES","NO")</f>
        <v>NO</v>
      </c>
      <c r="AV30" t="str">
        <f>IF(AND(AO30&gt;0,S30&gt;AL30,V30&gt;AL30,B30&lt;V30,E30&lt;V30,H30&lt;0),"YES","NO")</f>
        <v>NO</v>
      </c>
      <c r="AW30" t="str">
        <f>IF(AND(AO30&gt;0,AP30&gt;1,Y30&gt;0,Z30&gt;1,V30&gt;AL30,S30&gt;AI30,S30&lt;AL30,H30&gt;0,I30&gt;1,E30&gt;V30,B30&lt;V30,B30&gt;S30),"YES","NO")</f>
        <v>NO</v>
      </c>
      <c r="AX30" t="str">
        <f>IF(AND(AO30&lt;0,AP30&gt;1,Y30&lt;0,Z30&gt;1,V30&lt;AL30,S30&lt;AI30,S30&gt;AL30,H30&lt;0,I30&gt;1,E30&lt;V30,B30&gt;V30,B30&lt;S30),"YES","NO")</f>
        <v>NO</v>
      </c>
    </row>
    <row r="31" spans="1:50" x14ac:dyDescent="0.25">
      <c r="A31" t="s">
        <v>41</v>
      </c>
      <c r="B31" s="3">
        <v>4015</v>
      </c>
      <c r="C31" s="3">
        <v>4065</v>
      </c>
      <c r="D31" s="3">
        <v>3965</v>
      </c>
      <c r="E31" s="3">
        <v>4005</v>
      </c>
      <c r="F31">
        <v>-1.6</v>
      </c>
      <c r="G31">
        <v>-0.04</v>
      </c>
      <c r="H31" s="1">
        <f>(E31-B31)/B31*100</f>
        <v>-0.24906600249066002</v>
      </c>
      <c r="I31" s="1">
        <f>ABS(H31)</f>
        <v>0.24906600249066002</v>
      </c>
      <c r="J31" s="1">
        <f>IF(H31&gt;=0,(C31-E31)/E31*100,(C31-B31)/B31*100)</f>
        <v>1.2453300124533</v>
      </c>
      <c r="K31" s="1">
        <f>IF(H31&gt;=0,(B31-D31)/B31*100,(E31-D31)/E31*100)</f>
        <v>0.99875156054931336</v>
      </c>
      <c r="L31" s="1" t="str">
        <f>IF(AND((K31-J31)&gt;1.5,I31&lt;0.5),"YES","NO")</f>
        <v>NO</v>
      </c>
      <c r="M31" t="str">
        <f>IF(AND((K31-J31)&gt;1.5,I31&lt;2,I31&gt;0.5),"YES","NO")</f>
        <v>NO</v>
      </c>
      <c r="N31" t="str">
        <f>IF(AND((J31-K31)&gt;1.5,I31&lt;0.5),"YES","NO")</f>
        <v>NO</v>
      </c>
      <c r="O31" s="1" t="str">
        <f>IF(AND((J31-K31)&gt;1.5,I31&lt;2,I31&gt;2),"YES","NO")</f>
        <v>NO</v>
      </c>
      <c r="P31" s="1" t="str">
        <f>IF(AND(I31&lt;1,J31&gt;1.5,K31&gt;1.5),"YES","NO")</f>
        <v>NO</v>
      </c>
      <c r="Q31" s="1" t="str">
        <f>IF(AND(I31&gt;5,J31&lt;0.25,K31&lt;0.25,H31&gt;0),"YES","NO")</f>
        <v>NO</v>
      </c>
      <c r="R31" s="1" t="str">
        <f>IF(AND(I32&gt;5,J32&lt;0.25,K32&lt;0.25,H32&lt;0),"YES","NO")</f>
        <v>NO</v>
      </c>
      <c r="S31" s="3">
        <v>4030</v>
      </c>
      <c r="T31" s="3">
        <v>4041</v>
      </c>
      <c r="U31" s="3">
        <v>3976.55</v>
      </c>
      <c r="V31" s="3">
        <v>4004.45</v>
      </c>
      <c r="W31">
        <v>-38.200000000000003</v>
      </c>
      <c r="X31">
        <v>-0.94</v>
      </c>
      <c r="Y31" s="1">
        <f>(V31-S31)/S31*100</f>
        <v>-0.63399503722084816</v>
      </c>
      <c r="Z31" s="1">
        <f>ABS(Y31)</f>
        <v>0.63399503722084816</v>
      </c>
      <c r="AA31" s="1">
        <f>IF(Y31&gt;=0,(T31-V31)/V31*100,(T31-S31)/S31*100)</f>
        <v>0.27295285359801491</v>
      </c>
      <c r="AB31" s="1">
        <f>IF(Y31&gt;=0,(S31-U31)/S31*100,(V31-U31)/V31*100)</f>
        <v>0.69672489355590994</v>
      </c>
      <c r="AC31" s="1" t="str">
        <f>IF(AND(I31&lt;Z31/2,S31&gt;E31,E31&gt;(S31+V31)/2,V31&lt;B31,B31&lt;(S31+V31)/2),"YES","NO")</f>
        <v>NO</v>
      </c>
      <c r="AD31" s="1" t="str">
        <f>IF(AND(I31&lt;Z31/2,V31&gt;B31,B31&gt;(S31+V31)/2,S31&lt;E31,E31&lt;(S31+V31)/2),"YES","NO")</f>
        <v>NO</v>
      </c>
      <c r="AE31" s="1" t="str">
        <f>IF(AND(I31&gt;=2*Z31,E31&gt;S31,S31&gt;(B31+E31)/2,B31&lt;V31,V31&lt;(B31+E31)/2),"YES","NO")</f>
        <v>NO</v>
      </c>
      <c r="AF31" s="1" t="str">
        <f>IF(AND(I31&gt;=2*Z31,S31&gt;E31,E31&gt;(S31+V31)/2,V31&lt;B31,B31&lt;(S31+V31)/2),"YES","NO")</f>
        <v>NO</v>
      </c>
      <c r="AG31" s="1" t="str">
        <f>IF(AND(B31&lt;V31,E31&lt;S31,E31&gt;(S31+V31)/2,I31&gt;3,Z31&gt;3),"YES","NO")</f>
        <v>NO</v>
      </c>
      <c r="AH31" s="1" t="str">
        <f>IF(AND(B31&gt;V31,E31&gt;S31,E31&lt;(S31+V31)/2,Z31&gt;3,I31&gt;3),"YES","NO")</f>
        <v>NO</v>
      </c>
      <c r="AI31" s="3">
        <v>4112.45</v>
      </c>
      <c r="AJ31" s="3">
        <v>4136.7</v>
      </c>
      <c r="AK31" s="3">
        <v>4028.3</v>
      </c>
      <c r="AL31" s="3">
        <v>4049.8</v>
      </c>
      <c r="AM31">
        <v>-59.05</v>
      </c>
      <c r="AN31">
        <v>-1.44</v>
      </c>
      <c r="AO31" s="1">
        <f>(AL31-AI31)/AI31*100</f>
        <v>-1.5234227771766136</v>
      </c>
      <c r="AP31" s="1">
        <f>ABS(AO31)</f>
        <v>1.5234227771766136</v>
      </c>
      <c r="AQ31" s="1">
        <f>IF(AO31&gt;=0,(AJ31-AL31)/AL31*100,(AJ31-AI31)/AI31*100)</f>
        <v>0.58967282276988175</v>
      </c>
      <c r="AR31" s="1">
        <f>IF(AO31&gt;=0,(AI31-AK31)/AI31*100,(AL31-AK31)/AL31*100)</f>
        <v>0.5308904143414489</v>
      </c>
      <c r="AS31" t="str">
        <f>IF(AND(AO31&lt;0,AP31&gt;1.5,Y31&lt;0,Z31&gt;1.5,AL31&gt;S31,AL31&lt;E31,H31&gt;0,I31&gt;1.5),"YES","NO")</f>
        <v>NO</v>
      </c>
      <c r="AT31" t="str">
        <f>IF(AND(AO31&gt;0,AP31&gt;1.5,Y31&gt;0,Z31&gt;1.5,AL31&lt;S31,AL31&gt;E31,H31&lt;0,I31&gt;1.5),"YES","NO")</f>
        <v>NO</v>
      </c>
      <c r="AU31" t="str">
        <f>IF(AND(AO31&lt;0,S31&lt;AL31,V31&lt;AL31,B31&gt;V31,E31&gt;V31,H31&gt;0),"YES","NO")</f>
        <v>NO</v>
      </c>
      <c r="AV31" t="str">
        <f>IF(AND(AO31&gt;0,S31&gt;AL31,V31&gt;AL31,B31&lt;V31,E31&lt;V31,H31&lt;0),"YES","NO")</f>
        <v>NO</v>
      </c>
      <c r="AW31" t="str">
        <f>IF(AND(AO31&gt;0,AP31&gt;1,Y31&gt;0,Z31&gt;1,V31&gt;AL31,S31&gt;AI31,S31&lt;AL31,H31&gt;0,I31&gt;1,E31&gt;V31,B31&lt;V31,B31&gt;S31),"YES","NO")</f>
        <v>NO</v>
      </c>
      <c r="AX31" t="str">
        <f>IF(AND(AO31&lt;0,AP31&gt;1,Y31&lt;0,Z31&gt;1,V31&lt;AL31,S31&lt;AI31,S31&gt;AL31,H31&lt;0,I31&gt;1,E31&lt;V31,B31&gt;V31,B31&lt;S31),"YES","NO")</f>
        <v>NO</v>
      </c>
    </row>
    <row r="32" spans="1:50" x14ac:dyDescent="0.25">
      <c r="A32" t="s">
        <v>32</v>
      </c>
      <c r="B32" s="3">
        <v>18290</v>
      </c>
      <c r="C32" s="3">
        <v>18551.099999999999</v>
      </c>
      <c r="D32" s="3">
        <v>18097</v>
      </c>
      <c r="E32" s="3">
        <v>18512</v>
      </c>
      <c r="F32">
        <v>421.3</v>
      </c>
      <c r="G32">
        <v>2.33</v>
      </c>
      <c r="H32" s="1">
        <f>(E32-B32)/B32*100</f>
        <v>1.2137780207763804</v>
      </c>
      <c r="I32" s="1">
        <f>ABS(H32)</f>
        <v>1.2137780207763804</v>
      </c>
      <c r="J32" s="1">
        <f>IF(H32&gt;=0,(C32-E32)/E32*100,(C32-B32)/B32*100)</f>
        <v>0.21121434745029463</v>
      </c>
      <c r="K32" s="1">
        <f>IF(H32&gt;=0,(B32-D32)/B32*100,(E32-D32)/E32*100)</f>
        <v>1.0552214324767633</v>
      </c>
      <c r="L32" s="1" t="str">
        <f>IF(AND((K32-J32)&gt;1.5,I32&lt;0.5),"YES","NO")</f>
        <v>NO</v>
      </c>
      <c r="M32" t="str">
        <f>IF(AND((K32-J32)&gt;1.5,I32&lt;2,I32&gt;0.5),"YES","NO")</f>
        <v>NO</v>
      </c>
      <c r="N32" t="str">
        <f>IF(AND((J32-K32)&gt;1.5,I32&lt;0.5),"YES","NO")</f>
        <v>NO</v>
      </c>
      <c r="O32" s="1" t="str">
        <f>IF(AND((J32-K32)&gt;1.5,I32&lt;2,I32&gt;2),"YES","NO")</f>
        <v>NO</v>
      </c>
      <c r="P32" s="1" t="str">
        <f>IF(AND(I32&lt;1,J32&gt;1.5,K32&gt;1.5),"YES","NO")</f>
        <v>NO</v>
      </c>
      <c r="Q32" s="1" t="str">
        <f>IF(AND(I32&gt;5,J32&lt;0.25,K32&lt;0.25,H32&gt;0),"YES","NO")</f>
        <v>NO</v>
      </c>
      <c r="R32" s="1" t="str">
        <f>IF(AND(I33&gt;5,J33&lt;0.25,K33&lt;0.25,H33&lt;0),"YES","NO")</f>
        <v>NO</v>
      </c>
      <c r="S32" s="3">
        <v>18374.95</v>
      </c>
      <c r="T32" s="3">
        <v>18374.95</v>
      </c>
      <c r="U32" s="3">
        <v>17920</v>
      </c>
      <c r="V32" s="3">
        <v>18049</v>
      </c>
      <c r="W32">
        <v>-387.85</v>
      </c>
      <c r="X32">
        <v>-2.1</v>
      </c>
      <c r="Y32" s="1">
        <f>(V32-S32)/S32*100</f>
        <v>-1.7738823779112363</v>
      </c>
      <c r="Z32" s="1">
        <f>ABS(Y32)</f>
        <v>1.7738823779112363</v>
      </c>
      <c r="AA32" s="1">
        <f>IF(Y32&gt;=0,(T32-V32)/V32*100,(T32-S32)/S32*100)</f>
        <v>0</v>
      </c>
      <c r="AB32" s="1">
        <f>IF(Y32&gt;=0,(S32-U32)/S32*100,(V32-U32)/V32*100)</f>
        <v>0.71472103717657487</v>
      </c>
      <c r="AC32" s="1" t="str">
        <f>IF(AND(I32&lt;Z32/2,S32&gt;E32,E32&gt;(S32+V32)/2,V32&lt;B32,B32&lt;(S32+V32)/2),"YES","NO")</f>
        <v>NO</v>
      </c>
      <c r="AD32" s="1" t="str">
        <f>IF(AND(I32&lt;Z32/2,V32&gt;B32,B32&gt;(S32+V32)/2,S32&lt;E32,E32&lt;(S32+V32)/2),"YES","NO")</f>
        <v>NO</v>
      </c>
      <c r="AE32" s="1" t="str">
        <f>IF(AND(I32&gt;=2*Z32,E32&gt;S32,S32&gt;(B32+E32)/2,B32&lt;V32,V32&lt;(B32+E32)/2),"YES","NO")</f>
        <v>NO</v>
      </c>
      <c r="AF32" s="1" t="str">
        <f>IF(AND(I32&gt;=2*Z32,S32&gt;E32,E32&gt;(S32+V32)/2,V32&lt;B32,B32&lt;(S32+V32)/2),"YES","NO")</f>
        <v>NO</v>
      </c>
      <c r="AG32" s="1" t="str">
        <f>IF(AND(B32&lt;V32,E32&lt;S32,E32&gt;(S32+V32)/2,I32&gt;3,Z32&gt;3),"YES","NO")</f>
        <v>NO</v>
      </c>
      <c r="AH32" s="1" t="str">
        <f>IF(AND(B32&gt;V32,E32&gt;S32,E32&lt;(S32+V32)/2,Z32&gt;3,I32&gt;3),"YES","NO")</f>
        <v>NO</v>
      </c>
      <c r="AI32" s="3">
        <v>18100</v>
      </c>
      <c r="AJ32" s="3">
        <v>18490</v>
      </c>
      <c r="AK32" s="3">
        <v>17850.05</v>
      </c>
      <c r="AL32" s="3">
        <v>18449.95</v>
      </c>
      <c r="AM32">
        <v>558.79999999999995</v>
      </c>
      <c r="AN32">
        <v>3.12</v>
      </c>
      <c r="AO32" s="1">
        <f>(AL32-AI32)/AI32*100</f>
        <v>1.9334254143646448</v>
      </c>
      <c r="AP32" s="1">
        <f>ABS(AO32)</f>
        <v>1.9334254143646448</v>
      </c>
      <c r="AQ32" s="1">
        <f>IF(AO32&gt;=0,(AJ32-AL32)/AL32*100,(AJ32-AI32)/AI32*100)</f>
        <v>0.21707375900747303</v>
      </c>
      <c r="AR32" s="1">
        <f>IF(AO32&gt;=0,(AI32-AK32)/AI32*100,(AL32-AK32)/AL32*100)</f>
        <v>1.380939226519341</v>
      </c>
      <c r="AS32" t="str">
        <f>IF(AND(AO32&lt;0,AP32&gt;1.5,Y32&lt;0,Z32&gt;1.5,AL32&gt;S32,AL32&lt;E32,H32&gt;0,I32&gt;1.5),"YES","NO")</f>
        <v>NO</v>
      </c>
      <c r="AT32" t="str">
        <f>IF(AND(AO32&gt;0,AP32&gt;1.5,Y32&gt;0,Z32&gt;1.5,AL32&lt;S32,AL32&gt;E32,H32&lt;0,I32&gt;1.5),"YES","NO")</f>
        <v>NO</v>
      </c>
      <c r="AU32" t="str">
        <f>IF(AND(AO32&lt;0,S32&lt;AL32,V32&lt;AL32,B32&gt;V32,E32&gt;V32,H32&gt;0),"YES","NO")</f>
        <v>NO</v>
      </c>
      <c r="AV32" t="str">
        <f>IF(AND(AO32&gt;0,S32&gt;AL32,V32&gt;AL32,B32&lt;V32,E32&lt;V32,H32&lt;0),"YES","NO")</f>
        <v>NO</v>
      </c>
      <c r="AW32" t="str">
        <f>IF(AND(AO32&gt;0,AP32&gt;1,Y32&gt;0,Z32&gt;1,V32&gt;AL32,S32&gt;AI32,S32&lt;AL32,H32&gt;0,I32&gt;1,E32&gt;V32,B32&lt;V32,B32&gt;S32),"YES","NO")</f>
        <v>NO</v>
      </c>
      <c r="AX32" t="str">
        <f>IF(AND(AO32&lt;0,AP32&gt;1,Y32&lt;0,Z32&gt;1,V32&lt;AL32,S32&lt;AI32,S32&gt;AL32,H32&lt;0,I32&gt;1,E32&lt;V32,B32&gt;V32,B32&lt;S32),"YES","NO")</f>
        <v>NO</v>
      </c>
    </row>
    <row r="33" spans="1:50" x14ac:dyDescent="0.25">
      <c r="A33" t="s">
        <v>39</v>
      </c>
      <c r="B33">
        <v>104.95</v>
      </c>
      <c r="C33">
        <v>105.5</v>
      </c>
      <c r="D33">
        <v>102.75</v>
      </c>
      <c r="E33">
        <v>105.3</v>
      </c>
      <c r="F33">
        <v>2.2000000000000002</v>
      </c>
      <c r="G33">
        <v>2.13</v>
      </c>
      <c r="H33" s="1">
        <f>(E33-B33)/B33*100</f>
        <v>0.33349213911385833</v>
      </c>
      <c r="I33" s="1">
        <f>ABS(H33)</f>
        <v>0.33349213911385833</v>
      </c>
      <c r="J33" s="1">
        <f>IF(H33&gt;=0,(C33-E33)/E33*100,(C33-B33)/B33*100)</f>
        <v>0.18993352326685931</v>
      </c>
      <c r="K33" s="1">
        <f>IF(H33&gt;=0,(B33-D33)/B33*100,(E33-D33)/E33*100)</f>
        <v>2.0962363030014317</v>
      </c>
      <c r="L33" s="1" t="str">
        <f>IF(AND((K33-J33)&gt;1.5,I33&lt;0.5),"YES","NO")</f>
        <v>YES</v>
      </c>
      <c r="M33" t="str">
        <f>IF(AND((K33-J33)&gt;1.5,I33&lt;2,I33&gt;0.5),"YES","NO")</f>
        <v>NO</v>
      </c>
      <c r="N33" t="str">
        <f>IF(AND((J33-K33)&gt;1.5,I33&lt;0.5),"YES","NO")</f>
        <v>NO</v>
      </c>
      <c r="O33" s="1" t="str">
        <f>IF(AND((J33-K33)&gt;1.5,I33&lt;2,I33&gt;2),"YES","NO")</f>
        <v>NO</v>
      </c>
      <c r="P33" s="1" t="str">
        <f>IF(AND(I33&lt;1,J33&gt;1.5,K33&gt;1.5),"YES","NO")</f>
        <v>NO</v>
      </c>
      <c r="Q33" s="1" t="str">
        <f>IF(AND(I33&gt;5,J33&lt;0.25,K33&lt;0.25,H33&gt;0),"YES","NO")</f>
        <v>NO</v>
      </c>
      <c r="R33" s="1" t="str">
        <f>IF(AND(I34&gt;5,J34&lt;0.25,K34&lt;0.25,H34&lt;0),"YES","NO")</f>
        <v>NO</v>
      </c>
      <c r="S33">
        <v>103</v>
      </c>
      <c r="T33">
        <v>107</v>
      </c>
      <c r="U33">
        <v>102.5</v>
      </c>
      <c r="V33">
        <v>103.1</v>
      </c>
      <c r="W33">
        <v>1.7</v>
      </c>
      <c r="X33">
        <v>1.68</v>
      </c>
      <c r="Y33" s="1">
        <f>(V33-S33)/S33*100</f>
        <v>9.7087378640771174E-2</v>
      </c>
      <c r="Z33" s="1">
        <f>ABS(Y33)</f>
        <v>9.7087378640771174E-2</v>
      </c>
      <c r="AA33" s="1">
        <f>IF(Y33&gt;=0,(T33-V33)/V33*100,(T33-S33)/S33*100)</f>
        <v>3.7827352085354078</v>
      </c>
      <c r="AB33" s="1">
        <f>IF(Y33&gt;=0,(S33-U33)/S33*100,(V33-U33)/V33*100)</f>
        <v>0.48543689320388345</v>
      </c>
      <c r="AC33" s="1" t="str">
        <f>IF(AND(I33&lt;Z33/2,S33&gt;E33,E33&gt;(S33+V33)/2,V33&lt;B33,B33&lt;(S33+V33)/2),"YES","NO")</f>
        <v>NO</v>
      </c>
      <c r="AD33" s="1" t="str">
        <f>IF(AND(I33&lt;Z33/2,V33&gt;B33,B33&gt;(S33+V33)/2,S33&lt;E33,E33&lt;(S33+V33)/2),"YES","NO")</f>
        <v>NO</v>
      </c>
      <c r="AE33" s="1" t="str">
        <f>IF(AND(I33&gt;=2*Z33,E33&gt;S33,S33&gt;(B33+E33)/2,B33&lt;V33,V33&lt;(B33+E33)/2),"YES","NO")</f>
        <v>NO</v>
      </c>
      <c r="AF33" s="1" t="str">
        <f>IF(AND(I33&gt;=2*Z33,S33&gt;E33,E33&gt;(S33+V33)/2,V33&lt;B33,B33&lt;(S33+V33)/2),"YES","NO")</f>
        <v>NO</v>
      </c>
      <c r="AG33" s="1" t="str">
        <f>IF(AND(B33&lt;V33,E33&lt;S33,E33&gt;(S33+V33)/2,I33&gt;3,Z33&gt;3),"YES","NO")</f>
        <v>NO</v>
      </c>
      <c r="AH33" s="1" t="str">
        <f>IF(AND(B33&gt;V33,E33&gt;S33,E33&lt;(S33+V33)/2,Z33&gt;3,I33&gt;3),"YES","NO")</f>
        <v>NO</v>
      </c>
      <c r="AI33">
        <v>100</v>
      </c>
      <c r="AJ33">
        <v>104.35</v>
      </c>
      <c r="AK33">
        <v>98.5</v>
      </c>
      <c r="AL33">
        <v>102.15</v>
      </c>
      <c r="AM33">
        <v>2.9</v>
      </c>
      <c r="AN33">
        <v>2.92</v>
      </c>
      <c r="AO33" s="1">
        <f>(AL33-AI33)/AI33*100</f>
        <v>2.1500000000000057</v>
      </c>
      <c r="AP33" s="1">
        <f>ABS(AO33)</f>
        <v>2.1500000000000057</v>
      </c>
      <c r="AQ33" s="1">
        <f>IF(AO33&gt;=0,(AJ33-AL33)/AL33*100,(AJ33-AI33)/AI33*100)</f>
        <v>2.153695545766019</v>
      </c>
      <c r="AR33" s="1">
        <f>IF(AO33&gt;=0,(AI33-AK33)/AI33*100,(AL33-AK33)/AL33*100)</f>
        <v>1.5</v>
      </c>
      <c r="AS33" t="str">
        <f>IF(AND(AO33&lt;0,AP33&gt;1.5,Y33&lt;0,Z33&gt;1.5,AL33&gt;S33,AL33&lt;E33,H33&gt;0,I33&gt;1.5),"YES","NO")</f>
        <v>NO</v>
      </c>
      <c r="AT33" t="str">
        <f>IF(AND(AO33&gt;0,AP33&gt;1.5,Y33&gt;0,Z33&gt;1.5,AL33&lt;S33,AL33&gt;E33,H33&lt;0,I33&gt;1.5),"YES","NO")</f>
        <v>NO</v>
      </c>
      <c r="AU33" t="str">
        <f>IF(AND(AO33&lt;0,S33&lt;AL33,V33&lt;AL33,B33&gt;V33,E33&gt;V33,H33&gt;0),"YES","NO")</f>
        <v>NO</v>
      </c>
      <c r="AV33" t="str">
        <f>IF(AND(AO33&gt;0,S33&gt;AL33,V33&gt;AL33,B33&lt;V33,E33&lt;V33,H33&lt;0),"YES","NO")</f>
        <v>NO</v>
      </c>
      <c r="AW33" t="str">
        <f>IF(AND(AO33&gt;0,AP33&gt;1,Y33&gt;0,Z33&gt;1,V33&gt;AL33,S33&gt;AI33,S33&lt;AL33,H33&gt;0,I33&gt;1,E33&gt;V33,B33&lt;V33,B33&gt;S33),"YES","NO")</f>
        <v>NO</v>
      </c>
      <c r="AX33" t="str">
        <f>IF(AND(AO33&lt;0,AP33&gt;1,Y33&lt;0,Z33&gt;1,V33&lt;AL33,S33&lt;AI33,S33&gt;AL33,H33&lt;0,I33&gt;1,E33&lt;V33,B33&gt;V33,B33&lt;S33),"YES","NO")</f>
        <v>NO</v>
      </c>
    </row>
    <row r="34" spans="1:50" x14ac:dyDescent="0.25">
      <c r="A34" t="s">
        <v>74</v>
      </c>
      <c r="B34">
        <v>158.05000000000001</v>
      </c>
      <c r="C34">
        <v>161.9</v>
      </c>
      <c r="D34">
        <v>154</v>
      </c>
      <c r="E34">
        <v>155.05000000000001</v>
      </c>
      <c r="F34">
        <v>-1.3</v>
      </c>
      <c r="G34">
        <v>-0.83</v>
      </c>
      <c r="H34" s="1">
        <f>(E34-B34)/B34*100</f>
        <v>-1.8981335020563113</v>
      </c>
      <c r="I34" s="1">
        <f>ABS(H34)</f>
        <v>1.8981335020563113</v>
      </c>
      <c r="J34" s="1">
        <f>IF(H34&gt;=0,(C34-E34)/E34*100,(C34-B34)/B34*100)</f>
        <v>2.4359379943055957</v>
      </c>
      <c r="K34" s="1">
        <f>IF(H34&gt;=0,(B34-D34)/B34*100,(E34-D34)/E34*100)</f>
        <v>0.67720090293454449</v>
      </c>
      <c r="L34" s="1" t="str">
        <f>IF(AND((K34-J34)&gt;1.5,I34&lt;0.5),"YES","NO")</f>
        <v>NO</v>
      </c>
      <c r="M34" t="str">
        <f>IF(AND((K34-J34)&gt;1.5,I34&lt;2,I34&gt;0.5),"YES","NO")</f>
        <v>NO</v>
      </c>
      <c r="N34" t="str">
        <f>IF(AND((J34-K34)&gt;1.5,I34&lt;0.5),"YES","NO")</f>
        <v>NO</v>
      </c>
      <c r="O34" s="1" t="str">
        <f>IF(AND((J34-K34)&gt;1.5,I34&lt;2,I34&gt;2),"YES","NO")</f>
        <v>NO</v>
      </c>
      <c r="P34" s="1" t="str">
        <f>IF(AND(I34&lt;1,J34&gt;1.5,K34&gt;1.5),"YES","NO")</f>
        <v>NO</v>
      </c>
      <c r="Q34" s="1" t="str">
        <f>IF(AND(I34&gt;5,J34&lt;0.25,K34&lt;0.25,H34&gt;0),"YES","NO")</f>
        <v>NO</v>
      </c>
      <c r="R34" s="1" t="str">
        <f>IF(AND(I35&gt;5,J35&lt;0.25,K35&lt;0.25,H35&lt;0),"YES","NO")</f>
        <v>NO</v>
      </c>
      <c r="S34">
        <v>160</v>
      </c>
      <c r="T34">
        <v>165.45</v>
      </c>
      <c r="U34">
        <v>154.4</v>
      </c>
      <c r="V34">
        <v>155.30000000000001</v>
      </c>
      <c r="W34">
        <v>2.5</v>
      </c>
      <c r="X34">
        <v>1.64</v>
      </c>
      <c r="Y34" s="1">
        <f>(V34-S34)/S34*100</f>
        <v>-2.9374999999999929</v>
      </c>
      <c r="Z34" s="1">
        <f>ABS(Y34)</f>
        <v>2.9374999999999929</v>
      </c>
      <c r="AA34" s="1">
        <f>IF(Y34&gt;=0,(T34-V34)/V34*100,(T34-S34)/S34*100)</f>
        <v>3.4062499999999925</v>
      </c>
      <c r="AB34" s="1">
        <f>IF(Y34&gt;=0,(S34-U34)/S34*100,(V34-U34)/V34*100)</f>
        <v>0.57952350289762111</v>
      </c>
      <c r="AC34" s="1" t="str">
        <f>IF(AND(I34&lt;Z34/2,S34&gt;E34,E34&gt;(S34+V34)/2,V34&lt;B34,B34&lt;(S34+V34)/2),"YES","NO")</f>
        <v>NO</v>
      </c>
      <c r="AD34" s="1" t="str">
        <f>IF(AND(I34&lt;Z34/2,V34&gt;B34,B34&gt;(S34+V34)/2,S34&lt;E34,E34&lt;(S34+V34)/2),"YES","NO")</f>
        <v>NO</v>
      </c>
      <c r="AE34" s="1" t="str">
        <f>IF(AND(I34&gt;=2*Z34,E34&gt;S34,S34&gt;(B34+E34)/2,B34&lt;V34,V34&lt;(B34+E34)/2),"YES","NO")</f>
        <v>NO</v>
      </c>
      <c r="AF34" s="1" t="str">
        <f>IF(AND(I34&gt;=2*Z34,S34&gt;E34,E34&gt;(S34+V34)/2,V34&lt;B34,B34&lt;(S34+V34)/2),"YES","NO")</f>
        <v>NO</v>
      </c>
      <c r="AG34" s="1" t="str">
        <f>IF(AND(B34&lt;V34,E34&lt;S34,E34&gt;(S34+V34)/2,I34&gt;3,Z34&gt;3),"YES","NO")</f>
        <v>NO</v>
      </c>
      <c r="AH34" s="1" t="str">
        <f>IF(AND(B34&gt;V34,E34&gt;S34,E34&lt;(S34+V34)/2,Z34&gt;3,I34&gt;3),"YES","NO")</f>
        <v>NO</v>
      </c>
      <c r="AI34">
        <v>156.35</v>
      </c>
      <c r="AJ34">
        <v>158.4</v>
      </c>
      <c r="AK34">
        <v>152.05000000000001</v>
      </c>
      <c r="AL34">
        <v>152.5</v>
      </c>
      <c r="AM34">
        <v>-2.0499999999999998</v>
      </c>
      <c r="AN34">
        <v>-1.33</v>
      </c>
      <c r="AO34" s="1">
        <f>(AL34-AI34)/AI34*100</f>
        <v>-2.4624240486088871</v>
      </c>
      <c r="AP34" s="1">
        <f>ABS(AO34)</f>
        <v>2.4624240486088871</v>
      </c>
      <c r="AQ34" s="1">
        <f>IF(AO34&gt;=0,(AJ34-AL34)/AL34*100,(AJ34-AI34)/AI34*100)</f>
        <v>1.3111608570514943</v>
      </c>
      <c r="AR34" s="1">
        <f>IF(AO34&gt;=0,(AI34-AK34)/AI34*100,(AL34-AK34)/AL34*100)</f>
        <v>0.29508196721310731</v>
      </c>
      <c r="AS34" t="str">
        <f>IF(AND(AO34&lt;0,AP34&gt;1.5,Y34&lt;0,Z34&gt;1.5,AL34&gt;S34,AL34&lt;E34,H34&gt;0,I34&gt;1.5),"YES","NO")</f>
        <v>NO</v>
      </c>
      <c r="AT34" t="str">
        <f>IF(AND(AO34&gt;0,AP34&gt;1.5,Y34&gt;0,Z34&gt;1.5,AL34&lt;S34,AL34&gt;E34,H34&lt;0,I34&gt;1.5),"YES","NO")</f>
        <v>NO</v>
      </c>
      <c r="AU34" t="str">
        <f>IF(AND(AO34&lt;0,S34&lt;AL34,V34&lt;AL34,B34&gt;V34,E34&gt;V34,H34&gt;0),"YES","NO")</f>
        <v>NO</v>
      </c>
      <c r="AV34" t="str">
        <f>IF(AND(AO34&gt;0,S34&gt;AL34,V34&gt;AL34,B34&lt;V34,E34&lt;V34,H34&lt;0),"YES","NO")</f>
        <v>NO</v>
      </c>
      <c r="AW34" t="str">
        <f>IF(AND(AO34&gt;0,AP34&gt;1,Y34&gt;0,Z34&gt;1,V34&gt;AL34,S34&gt;AI34,S34&lt;AL34,H34&gt;0,I34&gt;1,E34&gt;V34,B34&lt;V34,B34&gt;S34),"YES","NO")</f>
        <v>NO</v>
      </c>
      <c r="AX34" t="str">
        <f>IF(AND(AO34&lt;0,AP34&gt;1,Y34&lt;0,Z34&gt;1,V34&lt;AL34,S34&lt;AI34,S34&gt;AL34,H34&lt;0,I34&gt;1,E34&lt;V34,B34&gt;V34,B34&lt;S34),"YES","NO")</f>
        <v>NO</v>
      </c>
    </row>
    <row r="35" spans="1:50" x14ac:dyDescent="0.25">
      <c r="A35" t="s">
        <v>101</v>
      </c>
      <c r="B35">
        <v>680</v>
      </c>
      <c r="C35">
        <v>696.8</v>
      </c>
      <c r="D35">
        <v>679</v>
      </c>
      <c r="E35">
        <v>686.05</v>
      </c>
      <c r="F35">
        <v>9.75</v>
      </c>
      <c r="G35">
        <v>1.44</v>
      </c>
      <c r="H35" s="1">
        <f>(E35-B35)/B35*100</f>
        <v>0.88970588235293446</v>
      </c>
      <c r="I35" s="1">
        <f>ABS(H35)</f>
        <v>0.88970588235293446</v>
      </c>
      <c r="J35" s="1">
        <f>IF(H35&gt;=0,(C35-E35)/E35*100,(C35-B35)/B35*100)</f>
        <v>1.566941185044822</v>
      </c>
      <c r="K35" s="1">
        <f>IF(H35&gt;=0,(B35-D35)/B35*100,(E35-D35)/E35*100)</f>
        <v>0.14705882352941177</v>
      </c>
      <c r="L35" s="1" t="str">
        <f>IF(AND((K35-J35)&gt;1.5,I35&lt;0.5),"YES","NO")</f>
        <v>NO</v>
      </c>
      <c r="M35" t="str">
        <f>IF(AND((K35-J35)&gt;1.5,I35&lt;2,I35&gt;0.5),"YES","NO")</f>
        <v>NO</v>
      </c>
      <c r="N35" t="str">
        <f>IF(AND((J35-K35)&gt;1.5,I35&lt;0.5),"YES","NO")</f>
        <v>NO</v>
      </c>
      <c r="O35" s="1" t="str">
        <f>IF(AND((J35-K35)&gt;1.5,I35&lt;2,I35&gt;2),"YES","NO")</f>
        <v>NO</v>
      </c>
      <c r="P35" s="1" t="str">
        <f>IF(AND(I35&lt;1,J35&gt;1.5,K35&gt;1.5),"YES","NO")</f>
        <v>NO</v>
      </c>
      <c r="Q35" s="1" t="str">
        <f>IF(AND(I35&gt;5,J35&lt;0.25,K35&lt;0.25,H35&gt;0),"YES","NO")</f>
        <v>NO</v>
      </c>
      <c r="R35" s="1" t="str">
        <f>IF(AND(I36&gt;5,J36&lt;0.25,K36&lt;0.25,H36&lt;0),"YES","NO")</f>
        <v>NO</v>
      </c>
      <c r="S35">
        <v>671.7</v>
      </c>
      <c r="T35">
        <v>687.1</v>
      </c>
      <c r="U35">
        <v>669.45</v>
      </c>
      <c r="V35">
        <v>678.55</v>
      </c>
      <c r="W35">
        <v>6.85</v>
      </c>
      <c r="X35">
        <v>1.02</v>
      </c>
      <c r="Y35" s="1">
        <f>(V35-S35)/S35*100</f>
        <v>1.0198005061783397</v>
      </c>
      <c r="Z35" s="1">
        <f>ABS(Y35)</f>
        <v>1.0198005061783397</v>
      </c>
      <c r="AA35" s="1">
        <f>IF(Y35&gt;=0,(T35-V35)/V35*100,(T35-S35)/S35*100)</f>
        <v>1.2600397907302436</v>
      </c>
      <c r="AB35" s="1">
        <f>IF(Y35&gt;=0,(S35-U35)/S35*100,(V35-U35)/V35*100)</f>
        <v>0.33497096918267083</v>
      </c>
      <c r="AC35" s="1" t="str">
        <f>IF(AND(I35&lt;Z35/2,S35&gt;E35,E35&gt;(S35+V35)/2,V35&lt;B35,B35&lt;(S35+V35)/2),"YES","NO")</f>
        <v>NO</v>
      </c>
      <c r="AD35" s="1" t="str">
        <f>IF(AND(I35&lt;Z35/2,V35&gt;B35,B35&gt;(S35+V35)/2,S35&lt;E35,E35&lt;(S35+V35)/2),"YES","NO")</f>
        <v>NO</v>
      </c>
      <c r="AE35" s="1" t="str">
        <f>IF(AND(I35&gt;=2*Z35,E35&gt;S35,S35&gt;(B35+E35)/2,B35&lt;V35,V35&lt;(B35+E35)/2),"YES","NO")</f>
        <v>NO</v>
      </c>
      <c r="AF35" s="1" t="str">
        <f>IF(AND(I35&gt;=2*Z35,S35&gt;E35,E35&gt;(S35+V35)/2,V35&lt;B35,B35&lt;(S35+V35)/2),"YES","NO")</f>
        <v>NO</v>
      </c>
      <c r="AG35" s="1" t="str">
        <f>IF(AND(B35&lt;V35,E35&lt;S35,E35&gt;(S35+V35)/2,I35&gt;3,Z35&gt;3),"YES","NO")</f>
        <v>NO</v>
      </c>
      <c r="AH35" s="1" t="str">
        <f>IF(AND(B35&gt;V35,E35&gt;S35,E35&lt;(S35+V35)/2,Z35&gt;3,I35&gt;3),"YES","NO")</f>
        <v>NO</v>
      </c>
      <c r="AI35">
        <v>671.25</v>
      </c>
      <c r="AJ35">
        <v>686.45</v>
      </c>
      <c r="AK35">
        <v>668.05</v>
      </c>
      <c r="AL35">
        <v>673.15</v>
      </c>
      <c r="AM35">
        <v>8.1999999999999993</v>
      </c>
      <c r="AN35">
        <v>1.23</v>
      </c>
      <c r="AO35" s="1">
        <f>(AL35-AI35)/AI35*100</f>
        <v>0.28305400372439138</v>
      </c>
      <c r="AP35" s="1">
        <f>ABS(AO35)</f>
        <v>0.28305400372439138</v>
      </c>
      <c r="AQ35" s="1">
        <f>IF(AO35&gt;=0,(AJ35-AL35)/AL35*100,(AJ35-AI35)/AI35*100)</f>
        <v>1.9757854861472284</v>
      </c>
      <c r="AR35" s="1">
        <f>IF(AO35&gt;=0,(AI35-AK35)/AI35*100,(AL35-AK35)/AL35*100)</f>
        <v>0.4767225325884612</v>
      </c>
      <c r="AS35" t="str">
        <f>IF(AND(AO35&lt;0,AP35&gt;1.5,Y35&lt;0,Z35&gt;1.5,AL35&gt;S35,AL35&lt;E35,H35&gt;0,I35&gt;1.5),"YES","NO")</f>
        <v>NO</v>
      </c>
      <c r="AT35" t="str">
        <f>IF(AND(AO35&gt;0,AP35&gt;1.5,Y35&gt;0,Z35&gt;1.5,AL35&lt;S35,AL35&gt;E35,H35&lt;0,I35&gt;1.5),"YES","NO")</f>
        <v>NO</v>
      </c>
      <c r="AU35" t="str">
        <f>IF(AND(AO35&lt;0,S35&lt;AL35,V35&lt;AL35,B35&gt;V35,E35&gt;V35,H35&gt;0),"YES","NO")</f>
        <v>NO</v>
      </c>
      <c r="AV35" t="str">
        <f>IF(AND(AO35&gt;0,S35&gt;AL35,V35&gt;AL35,B35&lt;V35,E35&lt;V35,H35&lt;0),"YES","NO")</f>
        <v>NO</v>
      </c>
      <c r="AW35" t="str">
        <f>IF(AND(AO35&gt;0,AP35&gt;1,Y35&gt;0,Z35&gt;1,V35&gt;AL35,S35&gt;AI35,S35&lt;AL35,H35&gt;0,I35&gt;1,E35&gt;V35,B35&lt;V35,B35&gt;S35),"YES","NO")</f>
        <v>NO</v>
      </c>
      <c r="AX35" t="str">
        <f>IF(AND(AO35&lt;0,AP35&gt;1,Y35&lt;0,Z35&gt;1,V35&lt;AL35,S35&lt;AI35,S35&gt;AL35,H35&lt;0,I35&gt;1,E35&lt;V35,B35&gt;V35,B35&lt;S35),"YES","NO")</f>
        <v>NO</v>
      </c>
    </row>
    <row r="36" spans="1:50" x14ac:dyDescent="0.25">
      <c r="A36" t="s">
        <v>14</v>
      </c>
      <c r="B36">
        <v>612.9</v>
      </c>
      <c r="C36">
        <v>626.35</v>
      </c>
      <c r="D36">
        <v>610</v>
      </c>
      <c r="E36">
        <v>615.45000000000005</v>
      </c>
      <c r="F36">
        <v>8</v>
      </c>
      <c r="G36">
        <v>1.32</v>
      </c>
      <c r="H36" s="1">
        <f>(E36-B36)/B36*100</f>
        <v>0.41605482134117616</v>
      </c>
      <c r="I36" s="1">
        <f>ABS(H36)</f>
        <v>0.41605482134117616</v>
      </c>
      <c r="J36" s="1">
        <f>IF(H36&gt;=0,(C36-E36)/E36*100,(C36-B36)/B36*100)</f>
        <v>1.7710618246811238</v>
      </c>
      <c r="K36" s="1">
        <f>IF(H36&gt;=0,(B36-D36)/B36*100,(E36-D36)/E36*100)</f>
        <v>0.47316038505465446</v>
      </c>
      <c r="L36" s="1" t="str">
        <f>IF(AND((K36-J36)&gt;1.5,I36&lt;0.5),"YES","NO")</f>
        <v>NO</v>
      </c>
      <c r="M36" t="str">
        <f>IF(AND((K36-J36)&gt;1.5,I36&lt;2,I36&gt;0.5),"YES","NO")</f>
        <v>NO</v>
      </c>
      <c r="N36" t="str">
        <f>IF(AND((J36-K36)&gt;1.5,I36&lt;0.5),"YES","NO")</f>
        <v>NO</v>
      </c>
      <c r="O36" s="1" t="str">
        <f>IF(AND((J36-K36)&gt;1.5,I36&lt;2,I36&gt;2),"YES","NO")</f>
        <v>NO</v>
      </c>
      <c r="P36" s="1" t="str">
        <f>IF(AND(I36&lt;1,J36&gt;1.5,K36&gt;1.5),"YES","NO")</f>
        <v>NO</v>
      </c>
      <c r="Q36" s="1" t="str">
        <f>IF(AND(I36&gt;5,J36&lt;0.25,K36&lt;0.25,H36&gt;0),"YES","NO")</f>
        <v>NO</v>
      </c>
      <c r="R36" s="1" t="str">
        <f>IF(AND(I37&gt;5,J37&lt;0.25,K37&lt;0.25,H37&lt;0),"YES","NO")</f>
        <v>NO</v>
      </c>
      <c r="S36">
        <v>610.95000000000005</v>
      </c>
      <c r="T36">
        <v>626.54999999999995</v>
      </c>
      <c r="U36">
        <v>604.04999999999995</v>
      </c>
      <c r="V36">
        <v>607.45000000000005</v>
      </c>
      <c r="W36">
        <v>-6.2</v>
      </c>
      <c r="X36">
        <v>-1.01</v>
      </c>
      <c r="Y36" s="1">
        <f>(V36-S36)/S36*100</f>
        <v>-0.57287830428021924</v>
      </c>
      <c r="Z36" s="1">
        <f>ABS(Y36)</f>
        <v>0.57287830428021924</v>
      </c>
      <c r="AA36" s="1">
        <f>IF(Y36&gt;=0,(T36-V36)/V36*100,(T36-S36)/S36*100)</f>
        <v>2.5534004419346767</v>
      </c>
      <c r="AB36" s="1">
        <f>IF(Y36&gt;=0,(S36-U36)/S36*100,(V36-U36)/V36*100)</f>
        <v>0.55971684912339958</v>
      </c>
      <c r="AC36" s="1" t="str">
        <f>IF(AND(I36&lt;Z36/2,S36&gt;E36,E36&gt;(S36+V36)/2,V36&lt;B36,B36&lt;(S36+V36)/2),"YES","NO")</f>
        <v>NO</v>
      </c>
      <c r="AD36" s="1" t="str">
        <f>IF(AND(I36&lt;Z36/2,V36&gt;B36,B36&gt;(S36+V36)/2,S36&lt;E36,E36&lt;(S36+V36)/2),"YES","NO")</f>
        <v>NO</v>
      </c>
      <c r="AE36" s="1" t="str">
        <f>IF(AND(I36&gt;=2*Z36,E36&gt;S36,S36&gt;(B36+E36)/2,B36&lt;V36,V36&lt;(B36+E36)/2),"YES","NO")</f>
        <v>NO</v>
      </c>
      <c r="AF36" s="1" t="str">
        <f>IF(AND(I36&gt;=2*Z36,S36&gt;E36,E36&gt;(S36+V36)/2,V36&lt;B36,B36&lt;(S36+V36)/2),"YES","NO")</f>
        <v>NO</v>
      </c>
      <c r="AG36" s="1" t="str">
        <f>IF(AND(B36&lt;V36,E36&lt;S36,E36&gt;(S36+V36)/2,I36&gt;3,Z36&gt;3),"YES","NO")</f>
        <v>NO</v>
      </c>
      <c r="AH36" s="1" t="str">
        <f>IF(AND(B36&gt;V36,E36&gt;S36,E36&lt;(S36+V36)/2,Z36&gt;3,I36&gt;3),"YES","NO")</f>
        <v>NO</v>
      </c>
      <c r="AI36">
        <v>626</v>
      </c>
      <c r="AJ36">
        <v>633.45000000000005</v>
      </c>
      <c r="AK36">
        <v>598.5</v>
      </c>
      <c r="AL36">
        <v>616.29999999999995</v>
      </c>
      <c r="AM36">
        <v>-6.05</v>
      </c>
      <c r="AN36">
        <v>-0.97</v>
      </c>
      <c r="AO36" s="1">
        <f>(AL36-AI36)/AI36*100</f>
        <v>-1.5495207667731703</v>
      </c>
      <c r="AP36" s="1">
        <f>ABS(AO36)</f>
        <v>1.5495207667731703</v>
      </c>
      <c r="AQ36" s="1">
        <f>IF(AO36&gt;=0,(AJ36-AL36)/AL36*100,(AJ36-AI36)/AI36*100)</f>
        <v>1.1900958466453746</v>
      </c>
      <c r="AR36" s="1">
        <f>IF(AO36&gt;=0,(AI36-AK36)/AI36*100,(AL36-AK36)/AL36*100)</f>
        <v>2.8882037968521752</v>
      </c>
      <c r="AS36" t="str">
        <f>IF(AND(AO36&lt;0,AP36&gt;1.5,Y36&lt;0,Z36&gt;1.5,AL36&gt;S36,AL36&lt;E36,H36&gt;0,I36&gt;1.5),"YES","NO")</f>
        <v>NO</v>
      </c>
      <c r="AT36" t="str">
        <f>IF(AND(AO36&gt;0,AP36&gt;1.5,Y36&gt;0,Z36&gt;1.5,AL36&lt;S36,AL36&gt;E36,H36&lt;0,I36&gt;1.5),"YES","NO")</f>
        <v>NO</v>
      </c>
      <c r="AU36" t="str">
        <f>IF(AND(AO36&lt;0,S36&lt;AL36,V36&lt;AL36,B36&gt;V36,E36&gt;V36,H36&gt;0),"YES","NO")</f>
        <v>YES</v>
      </c>
      <c r="AV36" t="str">
        <f>IF(AND(AO36&gt;0,S36&gt;AL36,V36&gt;AL36,B36&lt;V36,E36&lt;V36,H36&lt;0),"YES","NO")</f>
        <v>NO</v>
      </c>
      <c r="AW36" t="str">
        <f>IF(AND(AO36&gt;0,AP36&gt;1,Y36&gt;0,Z36&gt;1,V36&gt;AL36,S36&gt;AI36,S36&lt;AL36,H36&gt;0,I36&gt;1,E36&gt;V36,B36&lt;V36,B36&gt;S36),"YES","NO")</f>
        <v>NO</v>
      </c>
      <c r="AX36" t="str">
        <f>IF(AND(AO36&lt;0,AP36&gt;1,Y36&lt;0,Z36&gt;1,V36&lt;AL36,S36&lt;AI36,S36&gt;AL36,H36&lt;0,I36&gt;1,E36&lt;V36,B36&gt;V36,B36&lt;S36),"YES","NO")</f>
        <v>NO</v>
      </c>
    </row>
    <row r="37" spans="1:50" x14ac:dyDescent="0.25">
      <c r="A37" t="s">
        <v>95</v>
      </c>
      <c r="B37">
        <v>581.15</v>
      </c>
      <c r="C37">
        <v>593.4</v>
      </c>
      <c r="D37">
        <v>580.04999999999995</v>
      </c>
      <c r="E37">
        <v>584.6</v>
      </c>
      <c r="F37">
        <v>5.2</v>
      </c>
      <c r="G37">
        <v>0.9</v>
      </c>
      <c r="H37" s="1">
        <f>(E37-B37)/B37*100</f>
        <v>0.59365052051966716</v>
      </c>
      <c r="I37" s="1">
        <f>ABS(H37)</f>
        <v>0.59365052051966716</v>
      </c>
      <c r="J37" s="1">
        <f>IF(H37&gt;=0,(C37-E37)/E37*100,(C37-B37)/B37*100)</f>
        <v>1.5053027711255482</v>
      </c>
      <c r="K37" s="1">
        <f>IF(H37&gt;=0,(B37-D37)/B37*100,(E37-D37)/E37*100)</f>
        <v>0.18927987610772137</v>
      </c>
      <c r="L37" s="1" t="str">
        <f>IF(AND((K37-J37)&gt;1.5,I37&lt;0.5),"YES","NO")</f>
        <v>NO</v>
      </c>
      <c r="M37" t="str">
        <f>IF(AND((K37-J37)&gt;1.5,I37&lt;2,I37&gt;0.5),"YES","NO")</f>
        <v>NO</v>
      </c>
      <c r="N37" t="str">
        <f>IF(AND((J37-K37)&gt;1.5,I37&lt;0.5),"YES","NO")</f>
        <v>NO</v>
      </c>
      <c r="O37" s="1" t="str">
        <f>IF(AND((J37-K37)&gt;1.5,I37&lt;2,I37&gt;2),"YES","NO")</f>
        <v>NO</v>
      </c>
      <c r="P37" s="1" t="str">
        <f>IF(AND(I37&lt;1,J37&gt;1.5,K37&gt;1.5),"YES","NO")</f>
        <v>NO</v>
      </c>
      <c r="Q37" s="1" t="str">
        <f>IF(AND(I37&gt;5,J37&lt;0.25,K37&lt;0.25,H37&gt;0),"YES","NO")</f>
        <v>NO</v>
      </c>
      <c r="R37" s="1" t="str">
        <f>IF(AND(I38&gt;5,J38&lt;0.25,K38&lt;0.25,H38&lt;0),"YES","NO")</f>
        <v>NO</v>
      </c>
      <c r="S37">
        <v>578.9</v>
      </c>
      <c r="T37">
        <v>589.9</v>
      </c>
      <c r="U37">
        <v>575.4</v>
      </c>
      <c r="V37">
        <v>580.70000000000005</v>
      </c>
      <c r="W37">
        <v>-1.4</v>
      </c>
      <c r="X37">
        <v>-0.24</v>
      </c>
      <c r="Y37" s="1">
        <f>(V37-S37)/S37*100</f>
        <v>0.31093453100709417</v>
      </c>
      <c r="Z37" s="1">
        <f>ABS(Y37)</f>
        <v>0.31093453100709417</v>
      </c>
      <c r="AA37" s="1">
        <f>IF(Y37&gt;=0,(T37-V37)/V37*100,(T37-S37)/S37*100)</f>
        <v>1.5842948166006425</v>
      </c>
      <c r="AB37" s="1">
        <f>IF(Y37&gt;=0,(S37-U37)/S37*100,(V37-U37)/V37*100)</f>
        <v>0.60459492140266025</v>
      </c>
      <c r="AC37" s="1" t="str">
        <f>IF(AND(I37&lt;Z37/2,S37&gt;E37,E37&gt;(S37+V37)/2,V37&lt;B37,B37&lt;(S37+V37)/2),"YES","NO")</f>
        <v>NO</v>
      </c>
      <c r="AD37" s="1" t="str">
        <f>IF(AND(I37&lt;Z37/2,V37&gt;B37,B37&gt;(S37+V37)/2,S37&lt;E37,E37&lt;(S37+V37)/2),"YES","NO")</f>
        <v>NO</v>
      </c>
      <c r="AE37" s="1" t="str">
        <f>IF(AND(I37&gt;=2*Z37,E37&gt;S37,S37&gt;(B37+E37)/2,B37&lt;V37,V37&lt;(B37+E37)/2),"YES","NO")</f>
        <v>NO</v>
      </c>
      <c r="AF37" s="1" t="str">
        <f>IF(AND(I37&gt;=2*Z37,S37&gt;E37,E37&gt;(S37+V37)/2,V37&lt;B37,B37&lt;(S37+V37)/2),"YES","NO")</f>
        <v>NO</v>
      </c>
      <c r="AG37" s="1" t="str">
        <f>IF(AND(B37&lt;V37,E37&lt;S37,E37&gt;(S37+V37)/2,I37&gt;3,Z37&gt;3),"YES","NO")</f>
        <v>NO</v>
      </c>
      <c r="AH37" s="1" t="str">
        <f>IF(AND(B37&gt;V37,E37&gt;S37,E37&lt;(S37+V37)/2,Z37&gt;3,I37&gt;3),"YES","NO")</f>
        <v>NO</v>
      </c>
      <c r="AI37">
        <v>577.5</v>
      </c>
      <c r="AJ37">
        <v>586.4</v>
      </c>
      <c r="AK37">
        <v>570.4</v>
      </c>
      <c r="AL37">
        <v>581</v>
      </c>
      <c r="AM37">
        <v>3.7</v>
      </c>
      <c r="AN37">
        <v>0.64</v>
      </c>
      <c r="AO37" s="1">
        <f>(AL37-AI37)/AI37*100</f>
        <v>0.60606060606060608</v>
      </c>
      <c r="AP37" s="1">
        <f>ABS(AO37)</f>
        <v>0.60606060606060608</v>
      </c>
      <c r="AQ37" s="1">
        <f>IF(AO37&gt;=0,(AJ37-AL37)/AL37*100,(AJ37-AI37)/AI37*100)</f>
        <v>0.92943201376935924</v>
      </c>
      <c r="AR37" s="1">
        <f>IF(AO37&gt;=0,(AI37-AK37)/AI37*100,(AL37-AK37)/AL37*100)</f>
        <v>1.2294372294372333</v>
      </c>
      <c r="AS37" t="str">
        <f>IF(AND(AO37&lt;0,AP37&gt;1.5,Y37&lt;0,Z37&gt;1.5,AL37&gt;S37,AL37&lt;E37,H37&gt;0,I37&gt;1.5),"YES","NO")</f>
        <v>NO</v>
      </c>
      <c r="AT37" t="str">
        <f>IF(AND(AO37&gt;0,AP37&gt;1.5,Y37&gt;0,Z37&gt;1.5,AL37&lt;S37,AL37&gt;E37,H37&lt;0,I37&gt;1.5),"YES","NO")</f>
        <v>NO</v>
      </c>
      <c r="AU37" t="str">
        <f>IF(AND(AO37&lt;0,S37&lt;AL37,V37&lt;AL37,B37&gt;V37,E37&gt;V37,H37&gt;0),"YES","NO")</f>
        <v>NO</v>
      </c>
      <c r="AV37" t="str">
        <f>IF(AND(AO37&gt;0,S37&gt;AL37,V37&gt;AL37,B37&lt;V37,E37&lt;V37,H37&lt;0),"YES","NO")</f>
        <v>NO</v>
      </c>
      <c r="AW37" t="str">
        <f>IF(AND(AO37&gt;0,AP37&gt;1,Y37&gt;0,Z37&gt;1,V37&gt;AL37,S37&gt;AI37,S37&lt;AL37,H37&gt;0,I37&gt;1,E37&gt;V37,B37&lt;V37,B37&gt;S37),"YES","NO")</f>
        <v>NO</v>
      </c>
      <c r="AX37" t="str">
        <f>IF(AND(AO37&lt;0,AP37&gt;1,Y37&lt;0,Z37&gt;1,V37&lt;AL37,S37&lt;AI37,S37&gt;AL37,H37&lt;0,I37&gt;1,E37&lt;V37,B37&gt;V37,B37&lt;S37),"YES","NO")</f>
        <v>NO</v>
      </c>
    </row>
    <row r="38" spans="1:50" x14ac:dyDescent="0.25">
      <c r="A38" t="s">
        <v>51</v>
      </c>
      <c r="B38">
        <v>550.04999999999995</v>
      </c>
      <c r="C38">
        <v>573.9</v>
      </c>
      <c r="D38">
        <v>545</v>
      </c>
      <c r="E38">
        <v>563.35</v>
      </c>
      <c r="F38">
        <v>13.3</v>
      </c>
      <c r="G38">
        <v>2.42</v>
      </c>
      <c r="H38" s="1">
        <f>(E38-B38)/B38*100</f>
        <v>2.4179620034542442</v>
      </c>
      <c r="I38" s="1">
        <f>ABS(H38)</f>
        <v>2.4179620034542442</v>
      </c>
      <c r="J38" s="1">
        <f>IF(H38&gt;=0,(C38-E38)/E38*100,(C38-B38)/B38*100)</f>
        <v>1.8727256590041634</v>
      </c>
      <c r="K38" s="1">
        <f>IF(H38&gt;=0,(B38-D38)/B38*100,(E38-D38)/E38*100)</f>
        <v>0.91809835469501955</v>
      </c>
      <c r="L38" s="1" t="str">
        <f>IF(AND((K38-J38)&gt;1.5,I38&lt;0.5),"YES","NO")</f>
        <v>NO</v>
      </c>
      <c r="M38" t="str">
        <f>IF(AND((K38-J38)&gt;1.5,I38&lt;2,I38&gt;0.5),"YES","NO")</f>
        <v>NO</v>
      </c>
      <c r="N38" t="str">
        <f>IF(AND((J38-K38)&gt;1.5,I38&lt;0.5),"YES","NO")</f>
        <v>NO</v>
      </c>
      <c r="O38" s="1" t="str">
        <f>IF(AND((J38-K38)&gt;1.5,I38&lt;2,I38&gt;2),"YES","NO")</f>
        <v>NO</v>
      </c>
      <c r="P38" s="1" t="str">
        <f>IF(AND(I38&lt;1,J38&gt;1.5,K38&gt;1.5),"YES","NO")</f>
        <v>NO</v>
      </c>
      <c r="Q38" s="1" t="str">
        <f>IF(AND(I38&gt;5,J38&lt;0.25,K38&lt;0.25,H38&gt;0),"YES","NO")</f>
        <v>NO</v>
      </c>
      <c r="R38" s="1" t="str">
        <f>IF(AND(I39&gt;5,J39&lt;0.25,K39&lt;0.25,H39&lt;0),"YES","NO")</f>
        <v>NO</v>
      </c>
      <c r="S38">
        <v>557.6</v>
      </c>
      <c r="T38">
        <v>560.70000000000005</v>
      </c>
      <c r="U38">
        <v>548</v>
      </c>
      <c r="V38">
        <v>548.4</v>
      </c>
      <c r="W38">
        <v>-11.2</v>
      </c>
      <c r="X38">
        <v>-2</v>
      </c>
      <c r="Y38" s="1">
        <f>(V38-S38)/S38*100</f>
        <v>-1.6499282639885304</v>
      </c>
      <c r="Z38" s="1">
        <f>ABS(Y38)</f>
        <v>1.6499282639885304</v>
      </c>
      <c r="AA38" s="1">
        <f>IF(Y38&gt;=0,(T38-V38)/V38*100,(T38-S38)/S38*100)</f>
        <v>0.5559540889526583</v>
      </c>
      <c r="AB38" s="1">
        <f>IF(Y38&gt;=0,(S38-U38)/S38*100,(V38-U38)/V38*100)</f>
        <v>7.2939460247990029E-2</v>
      </c>
      <c r="AC38" s="1" t="str">
        <f>IF(AND(I38&lt;Z38/2,S38&gt;E38,E38&gt;(S38+V38)/2,V38&lt;B38,B38&lt;(S38+V38)/2),"YES","NO")</f>
        <v>NO</v>
      </c>
      <c r="AD38" s="1" t="str">
        <f>IF(AND(I38&lt;Z38/2,V38&gt;B38,B38&gt;(S38+V38)/2,S38&lt;E38,E38&lt;(S38+V38)/2),"YES","NO")</f>
        <v>NO</v>
      </c>
      <c r="AE38" s="1" t="str">
        <f>IF(AND(I38&gt;=2*Z38,E38&gt;S38,S38&gt;(B38+E38)/2,B38&lt;V38,V38&lt;(B38+E38)/2),"YES","NO")</f>
        <v>NO</v>
      </c>
      <c r="AF38" s="1" t="str">
        <f>IF(AND(I38&gt;=2*Z38,S38&gt;E38,E38&gt;(S38+V38)/2,V38&lt;B38,B38&lt;(S38+V38)/2),"YES","NO")</f>
        <v>NO</v>
      </c>
      <c r="AG38" s="1" t="str">
        <f>IF(AND(B38&lt;V38,E38&lt;S38,E38&gt;(S38+V38)/2,I38&gt;3,Z38&gt;3),"YES","NO")</f>
        <v>NO</v>
      </c>
      <c r="AH38" s="1" t="str">
        <f>IF(AND(B38&gt;V38,E38&gt;S38,E38&lt;(S38+V38)/2,Z38&gt;3,I38&gt;3),"YES","NO")</f>
        <v>NO</v>
      </c>
      <c r="AI38">
        <v>575</v>
      </c>
      <c r="AJ38">
        <v>579.79999999999995</v>
      </c>
      <c r="AK38">
        <v>554.4</v>
      </c>
      <c r="AL38">
        <v>561</v>
      </c>
      <c r="AM38">
        <v>-19.25</v>
      </c>
      <c r="AN38">
        <v>-3.32</v>
      </c>
      <c r="AO38" s="1">
        <f>(AL38-AI38)/AI38*100</f>
        <v>-2.4347826086956523</v>
      </c>
      <c r="AP38" s="1">
        <f>ABS(AO38)</f>
        <v>2.4347826086956523</v>
      </c>
      <c r="AQ38" s="1">
        <f>IF(AO38&gt;=0,(AJ38-AL38)/AL38*100,(AJ38-AI38)/AI38*100)</f>
        <v>0.83478260869564425</v>
      </c>
      <c r="AR38" s="1">
        <f>IF(AO38&gt;=0,(AI38-AK38)/AI38*100,(AL38-AK38)/AL38*100)</f>
        <v>1.1764705882352982</v>
      </c>
      <c r="AS38" t="str">
        <f>IF(AND(AO38&lt;0,AP38&gt;1.5,Y38&lt;0,Z38&gt;1.5,AL38&gt;S38,AL38&lt;E38,H38&gt;0,I38&gt;1.5),"YES","NO")</f>
        <v>YES</v>
      </c>
      <c r="AT38" t="str">
        <f>IF(AND(AO38&gt;0,AP38&gt;1.5,Y38&gt;0,Z38&gt;1.5,AL38&lt;S38,AL38&gt;E38,H38&lt;0,I38&gt;1.5),"YES","NO")</f>
        <v>NO</v>
      </c>
      <c r="AU38" t="str">
        <f>IF(AND(AO38&lt;0,S38&lt;AL38,V38&lt;AL38,B38&gt;V38,E38&gt;V38,H38&gt;0),"YES","NO")</f>
        <v>YES</v>
      </c>
      <c r="AV38" t="str">
        <f>IF(AND(AO38&gt;0,S38&gt;AL38,V38&gt;AL38,B38&lt;V38,E38&lt;V38,H38&lt;0),"YES","NO")</f>
        <v>NO</v>
      </c>
      <c r="AW38" t="str">
        <f>IF(AND(AO38&gt;0,AP38&gt;1,Y38&gt;0,Z38&gt;1,V38&gt;AL38,S38&gt;AI38,S38&lt;AL38,H38&gt;0,I38&gt;1,E38&gt;V38,B38&lt;V38,B38&gt;S38),"YES","NO")</f>
        <v>NO</v>
      </c>
      <c r="AX38" t="str">
        <f>IF(AND(AO38&lt;0,AP38&gt;1,Y38&lt;0,Z38&gt;1,V38&lt;AL38,S38&lt;AI38,S38&gt;AL38,H38&lt;0,I38&gt;1,E38&lt;V38,B38&gt;V38,B38&lt;S38),"YES","NO")</f>
        <v>NO</v>
      </c>
    </row>
    <row r="39" spans="1:50" x14ac:dyDescent="0.25">
      <c r="A39" t="s">
        <v>43</v>
      </c>
      <c r="B39" s="3">
        <v>1793.85</v>
      </c>
      <c r="C39" s="3">
        <v>1799.9</v>
      </c>
      <c r="D39" s="3">
        <v>1752.4</v>
      </c>
      <c r="E39" s="3">
        <v>1770.25</v>
      </c>
      <c r="F39">
        <v>-7.55</v>
      </c>
      <c r="G39">
        <v>-0.42</v>
      </c>
      <c r="H39" s="1">
        <f>(E39-B39)/B39*100</f>
        <v>-1.3156060986147065</v>
      </c>
      <c r="I39" s="1">
        <f>ABS(H39)</f>
        <v>1.3156060986147065</v>
      </c>
      <c r="J39" s="1">
        <f>IF(H39&gt;=0,(C39-E39)/E39*100,(C39-B39)/B39*100)</f>
        <v>0.33726342782284929</v>
      </c>
      <c r="K39" s="1">
        <f>IF(H39&gt;=0,(B39-D39)/B39*100,(E39-D39)/E39*100)</f>
        <v>1.0083321564750689</v>
      </c>
      <c r="L39" s="1" t="str">
        <f>IF(AND((K39-J39)&gt;1.5,I39&lt;0.5),"YES","NO")</f>
        <v>NO</v>
      </c>
      <c r="M39" t="str">
        <f>IF(AND((K39-J39)&gt;1.5,I39&lt;2,I39&gt;0.5),"YES","NO")</f>
        <v>NO</v>
      </c>
      <c r="N39" t="str">
        <f>IF(AND((J39-K39)&gt;1.5,I39&lt;0.5),"YES","NO")</f>
        <v>NO</v>
      </c>
      <c r="O39" s="1" t="str">
        <f>IF(AND((J39-K39)&gt;1.5,I39&lt;2,I39&gt;2),"YES","NO")</f>
        <v>NO</v>
      </c>
      <c r="P39" s="1" t="str">
        <f>IF(AND(I39&lt;1,J39&gt;1.5,K39&gt;1.5),"YES","NO")</f>
        <v>NO</v>
      </c>
      <c r="Q39" s="1" t="str">
        <f>IF(AND(I39&gt;5,J39&lt;0.25,K39&lt;0.25,H39&gt;0),"YES","NO")</f>
        <v>NO</v>
      </c>
      <c r="R39" s="1" t="str">
        <f>IF(AND(I40&gt;5,J40&lt;0.25,K40&lt;0.25,H40&lt;0),"YES","NO")</f>
        <v>NO</v>
      </c>
      <c r="S39" s="3">
        <v>1782.2</v>
      </c>
      <c r="T39" s="3">
        <v>1811</v>
      </c>
      <c r="U39" s="3">
        <v>1761.9</v>
      </c>
      <c r="V39" s="3">
        <v>1775.95</v>
      </c>
      <c r="W39">
        <v>-21.8</v>
      </c>
      <c r="X39">
        <v>-1.21</v>
      </c>
      <c r="Y39" s="1">
        <f>(V39-S39)/S39*100</f>
        <v>-0.35069015823139937</v>
      </c>
      <c r="Z39" s="1">
        <f>ABS(Y39)</f>
        <v>0.35069015823139937</v>
      </c>
      <c r="AA39" s="1">
        <f>IF(Y39&gt;=0,(T39-V39)/V39*100,(T39-S39)/S39*100)</f>
        <v>1.6159802491302857</v>
      </c>
      <c r="AB39" s="1">
        <f>IF(Y39&gt;=0,(S39-U39)/S39*100,(V39-U39)/V39*100)</f>
        <v>0.79112587629155962</v>
      </c>
      <c r="AC39" s="1" t="str">
        <f>IF(AND(I39&lt;Z39/2,S39&gt;E39,E39&gt;(S39+V39)/2,V39&lt;B39,B39&lt;(S39+V39)/2),"YES","NO")</f>
        <v>NO</v>
      </c>
      <c r="AD39" s="1" t="str">
        <f>IF(AND(I39&lt;Z39/2,V39&gt;B39,B39&gt;(S39+V39)/2,S39&lt;E39,E39&lt;(S39+V39)/2),"YES","NO")</f>
        <v>NO</v>
      </c>
      <c r="AE39" s="1" t="str">
        <f>IF(AND(I39&gt;=2*Z39,E39&gt;S39,S39&gt;(B39+E39)/2,B39&lt;V39,V39&lt;(B39+E39)/2),"YES","NO")</f>
        <v>NO</v>
      </c>
      <c r="AF39" s="1" t="str">
        <f>IF(AND(I39&gt;=2*Z39,S39&gt;E39,E39&gt;(S39+V39)/2,V39&lt;B39,B39&lt;(S39+V39)/2),"YES","NO")</f>
        <v>NO</v>
      </c>
      <c r="AG39" s="1" t="str">
        <f>IF(AND(B39&lt;V39,E39&lt;S39,E39&gt;(S39+V39)/2,I39&gt;3,Z39&gt;3),"YES","NO")</f>
        <v>NO</v>
      </c>
      <c r="AH39" s="1" t="str">
        <f>IF(AND(B39&gt;V39,E39&gt;S39,E39&lt;(S39+V39)/2,Z39&gt;3,I39&gt;3),"YES","NO")</f>
        <v>NO</v>
      </c>
      <c r="AI39" s="3">
        <v>1825</v>
      </c>
      <c r="AJ39" s="3">
        <v>1869</v>
      </c>
      <c r="AK39" s="3">
        <v>1788.6</v>
      </c>
      <c r="AL39" s="3">
        <v>1797.65</v>
      </c>
      <c r="AM39">
        <v>-40.450000000000003</v>
      </c>
      <c r="AN39">
        <v>-2.2000000000000002</v>
      </c>
      <c r="AO39" s="1">
        <f>(AL39-AI39)/AI39*100</f>
        <v>-1.4986301369862964</v>
      </c>
      <c r="AP39" s="1">
        <f>ABS(AO39)</f>
        <v>1.4986301369862964</v>
      </c>
      <c r="AQ39" s="1">
        <f>IF(AO39&gt;=0,(AJ39-AL39)/AL39*100,(AJ39-AI39)/AI39*100)</f>
        <v>2.4109589041095889</v>
      </c>
      <c r="AR39" s="1">
        <f>IF(AO39&gt;=0,(AI39-AK39)/AI39*100,(AL39-AK39)/AL39*100)</f>
        <v>0.50343504019137109</v>
      </c>
      <c r="AS39" t="str">
        <f>IF(AND(AO39&lt;0,AP39&gt;1.5,Y39&lt;0,Z39&gt;1.5,AL39&gt;S39,AL39&lt;E39,H39&gt;0,I39&gt;1.5),"YES","NO")</f>
        <v>NO</v>
      </c>
      <c r="AT39" t="str">
        <f>IF(AND(AO39&gt;0,AP39&gt;1.5,Y39&gt;0,Z39&gt;1.5,AL39&lt;S39,AL39&gt;E39,H39&lt;0,I39&gt;1.5),"YES","NO")</f>
        <v>NO</v>
      </c>
      <c r="AU39" t="str">
        <f>IF(AND(AO39&lt;0,S39&lt;AL39,V39&lt;AL39,B39&gt;V39,E39&gt;V39,H39&gt;0),"YES","NO")</f>
        <v>NO</v>
      </c>
      <c r="AV39" t="str">
        <f>IF(AND(AO39&gt;0,S39&gt;AL39,V39&gt;AL39,B39&lt;V39,E39&lt;V39,H39&lt;0),"YES","NO")</f>
        <v>NO</v>
      </c>
      <c r="AW39" t="str">
        <f>IF(AND(AO39&gt;0,AP39&gt;1,Y39&gt;0,Z39&gt;1,V39&gt;AL39,S39&gt;AI39,S39&lt;AL39,H39&gt;0,I39&gt;1,E39&gt;V39,B39&lt;V39,B39&gt;S39),"YES","NO")</f>
        <v>NO</v>
      </c>
      <c r="AX39" t="str">
        <f>IF(AND(AO39&lt;0,AP39&gt;1,Y39&lt;0,Z39&gt;1,V39&lt;AL39,S39&lt;AI39,S39&gt;AL39,H39&lt;0,I39&gt;1,E39&lt;V39,B39&gt;V39,B39&lt;S39),"YES","NO")</f>
        <v>NO</v>
      </c>
    </row>
    <row r="40" spans="1:50" x14ac:dyDescent="0.25">
      <c r="A40" t="s">
        <v>99</v>
      </c>
      <c r="B40" s="3">
        <v>2470</v>
      </c>
      <c r="C40" s="3">
        <v>2503.3000000000002</v>
      </c>
      <c r="D40" s="3">
        <v>2450</v>
      </c>
      <c r="E40" s="3">
        <v>2488.85</v>
      </c>
      <c r="F40">
        <v>40.450000000000003</v>
      </c>
      <c r="G40">
        <v>1.65</v>
      </c>
      <c r="H40" s="1">
        <f>(E40-B40)/B40*100</f>
        <v>0.76315789473683837</v>
      </c>
      <c r="I40" s="1">
        <f>ABS(H40)</f>
        <v>0.76315789473683837</v>
      </c>
      <c r="J40" s="1">
        <f>IF(H40&gt;=0,(C40-E40)/E40*100,(C40-B40)/B40*100)</f>
        <v>0.58058942885269393</v>
      </c>
      <c r="K40" s="1">
        <f>IF(H40&gt;=0,(B40-D40)/B40*100,(E40-D40)/E40*100)</f>
        <v>0.80971659919028338</v>
      </c>
      <c r="L40" s="1" t="str">
        <f>IF(AND((K40-J40)&gt;1.5,I40&lt;0.5),"YES","NO")</f>
        <v>NO</v>
      </c>
      <c r="M40" t="str">
        <f>IF(AND((K40-J40)&gt;1.5,I40&lt;2,I40&gt;0.5),"YES","NO")</f>
        <v>NO</v>
      </c>
      <c r="N40" t="str">
        <f>IF(AND((J40-K40)&gt;1.5,I40&lt;0.5),"YES","NO")</f>
        <v>NO</v>
      </c>
      <c r="O40" s="1" t="str">
        <f>IF(AND((J40-K40)&gt;1.5,I40&lt;2,I40&gt;2),"YES","NO")</f>
        <v>NO</v>
      </c>
      <c r="P40" s="1" t="str">
        <f>IF(AND(I40&lt;1,J40&gt;1.5,K40&gt;1.5),"YES","NO")</f>
        <v>NO</v>
      </c>
      <c r="Q40" s="1" t="str">
        <f>IF(AND(I40&gt;5,J40&lt;0.25,K40&lt;0.25,H40&gt;0),"YES","NO")</f>
        <v>NO</v>
      </c>
      <c r="R40" s="1" t="str">
        <f>IF(AND(I41&gt;5,J41&lt;0.25,K41&lt;0.25,H41&lt;0),"YES","NO")</f>
        <v>NO</v>
      </c>
      <c r="S40" s="3">
        <v>2440</v>
      </c>
      <c r="T40" s="3">
        <v>2468.8000000000002</v>
      </c>
      <c r="U40" s="3">
        <v>2424.85</v>
      </c>
      <c r="V40" s="3">
        <v>2445.6999999999998</v>
      </c>
      <c r="W40">
        <v>-1.6</v>
      </c>
      <c r="X40">
        <v>-7.0000000000000007E-2</v>
      </c>
      <c r="Y40" s="1">
        <f>(V40-S40)/S40*100</f>
        <v>0.2336065573770417</v>
      </c>
      <c r="Z40" s="1">
        <f>ABS(Y40)</f>
        <v>0.2336065573770417</v>
      </c>
      <c r="AA40" s="1">
        <f>IF(Y40&gt;=0,(T40-V40)/V40*100,(T40-S40)/S40*100)</f>
        <v>0.94451486282047548</v>
      </c>
      <c r="AB40" s="1">
        <f>IF(Y40&gt;=0,(S40-U40)/S40*100,(V40-U40)/V40*100)</f>
        <v>0.62090163934426601</v>
      </c>
      <c r="AC40" s="1" t="str">
        <f>IF(AND(I40&lt;Z40/2,S40&gt;E40,E40&gt;(S40+V40)/2,V40&lt;B40,B40&lt;(S40+V40)/2),"YES","NO")</f>
        <v>NO</v>
      </c>
      <c r="AD40" s="1" t="str">
        <f>IF(AND(I40&lt;Z40/2,V40&gt;B40,B40&gt;(S40+V40)/2,S40&lt;E40,E40&lt;(S40+V40)/2),"YES","NO")</f>
        <v>NO</v>
      </c>
      <c r="AE40" s="1" t="str">
        <f>IF(AND(I40&gt;=2*Z40,E40&gt;S40,S40&gt;(B40+E40)/2,B40&lt;V40,V40&lt;(B40+E40)/2),"YES","NO")</f>
        <v>NO</v>
      </c>
      <c r="AF40" s="1" t="str">
        <f>IF(AND(I40&gt;=2*Z40,S40&gt;E40,E40&gt;(S40+V40)/2,V40&lt;B40,B40&lt;(S40+V40)/2),"YES","NO")</f>
        <v>NO</v>
      </c>
      <c r="AG40" s="1" t="str">
        <f>IF(AND(B40&lt;V40,E40&lt;S40,E40&gt;(S40+V40)/2,I40&gt;3,Z40&gt;3),"YES","NO")</f>
        <v>NO</v>
      </c>
      <c r="AH40" s="1" t="str">
        <f>IF(AND(B40&gt;V40,E40&gt;S40,E40&lt;(S40+V40)/2,Z40&gt;3,I40&gt;3),"YES","NO")</f>
        <v>NO</v>
      </c>
      <c r="AI40" s="3">
        <v>2526</v>
      </c>
      <c r="AJ40" s="3">
        <v>2540.8000000000002</v>
      </c>
      <c r="AK40" s="3">
        <v>2440</v>
      </c>
      <c r="AL40" s="3">
        <v>2456.8000000000002</v>
      </c>
      <c r="AM40">
        <v>-48.25</v>
      </c>
      <c r="AN40">
        <v>-1.93</v>
      </c>
      <c r="AO40" s="1">
        <f>(AL40-AI40)/AI40*100</f>
        <v>-2.7395091053048226</v>
      </c>
      <c r="AP40" s="1">
        <f>ABS(AO40)</f>
        <v>2.7395091053048226</v>
      </c>
      <c r="AQ40" s="1">
        <f>IF(AO40&gt;=0,(AJ40-AL40)/AL40*100,(AJ40-AI40)/AI40*100)</f>
        <v>0.58590657165479743</v>
      </c>
      <c r="AR40" s="1">
        <f>IF(AO40&gt;=0,(AI40-AK40)/AI40*100,(AL40-AK40)/AL40*100)</f>
        <v>0.68381634646695622</v>
      </c>
      <c r="AS40" t="str">
        <f>IF(AND(AO40&lt;0,AP40&gt;1.5,Y40&lt;0,Z40&gt;1.5,AL40&gt;S40,AL40&lt;E40,H40&gt;0,I40&gt;1.5),"YES","NO")</f>
        <v>NO</v>
      </c>
      <c r="AT40" t="str">
        <f>IF(AND(AO40&gt;0,AP40&gt;1.5,Y40&gt;0,Z40&gt;1.5,AL40&lt;S40,AL40&gt;E40,H40&lt;0,I40&gt;1.5),"YES","NO")</f>
        <v>NO</v>
      </c>
      <c r="AU40" t="str">
        <f>IF(AND(AO40&lt;0,S40&lt;AL40,V40&lt;AL40,B40&gt;V40,E40&gt;V40,H40&gt;0),"YES","NO")</f>
        <v>YES</v>
      </c>
      <c r="AV40" t="str">
        <f>IF(AND(AO40&gt;0,S40&gt;AL40,V40&gt;AL40,B40&lt;V40,E40&lt;V40,H40&lt;0),"YES","NO")</f>
        <v>NO</v>
      </c>
      <c r="AW40" t="str">
        <f>IF(AND(AO40&gt;0,AP40&gt;1,Y40&gt;0,Z40&gt;1,V40&gt;AL40,S40&gt;AI40,S40&lt;AL40,H40&gt;0,I40&gt;1,E40&gt;V40,B40&lt;V40,B40&gt;S40),"YES","NO")</f>
        <v>NO</v>
      </c>
      <c r="AX40" t="str">
        <f>IF(AND(AO40&lt;0,AP40&gt;1,Y40&lt;0,Z40&gt;1,V40&lt;AL40,S40&lt;AI40,S40&gt;AL40,H40&lt;0,I40&gt;1,E40&lt;V40,B40&gt;V40,B40&lt;S40),"YES","NO")</f>
        <v>NO</v>
      </c>
    </row>
    <row r="41" spans="1:50" x14ac:dyDescent="0.25">
      <c r="A41" t="s">
        <v>17</v>
      </c>
      <c r="B41" s="3">
        <v>1041</v>
      </c>
      <c r="C41" s="3">
        <v>1063</v>
      </c>
      <c r="D41" s="3">
        <v>1028</v>
      </c>
      <c r="E41" s="3">
        <v>1057.75</v>
      </c>
      <c r="F41">
        <v>29</v>
      </c>
      <c r="G41">
        <v>2.82</v>
      </c>
      <c r="H41" s="1">
        <f>(E41-B41)/B41*100</f>
        <v>1.6090297790585975</v>
      </c>
      <c r="I41" s="1">
        <f>ABS(H41)</f>
        <v>1.6090297790585975</v>
      </c>
      <c r="J41" s="1">
        <f>IF(H41&gt;=0,(C41-E41)/E41*100,(C41-B41)/B41*100)</f>
        <v>0.49633656346017485</v>
      </c>
      <c r="K41" s="1">
        <f>IF(H41&gt;=0,(B41-D41)/B41*100,(E41-D41)/E41*100)</f>
        <v>1.2487992315081651</v>
      </c>
      <c r="L41" s="1" t="str">
        <f>IF(AND((K41-J41)&gt;1.5,I41&lt;0.5),"YES","NO")</f>
        <v>NO</v>
      </c>
      <c r="M41" t="str">
        <f>IF(AND((K41-J41)&gt;1.5,I41&lt;2,I41&gt;0.5),"YES","NO")</f>
        <v>NO</v>
      </c>
      <c r="N41" t="str">
        <f>IF(AND((J41-K41)&gt;1.5,I41&lt;0.5),"YES","NO")</f>
        <v>NO</v>
      </c>
      <c r="O41" s="1" t="str">
        <f>IF(AND((J41-K41)&gt;1.5,I41&lt;2,I41&gt;2),"YES","NO")</f>
        <v>NO</v>
      </c>
      <c r="P41" s="1" t="str">
        <f>IF(AND(I41&lt;1,J41&gt;1.5,K41&gt;1.5),"YES","NO")</f>
        <v>NO</v>
      </c>
      <c r="Q41" s="1" t="str">
        <f>IF(AND(I41&gt;5,J41&lt;0.25,K41&lt;0.25,H41&gt;0),"YES","NO")</f>
        <v>NO</v>
      </c>
      <c r="R41" s="1" t="str">
        <f>IF(AND(I42&gt;5,J42&lt;0.25,K42&lt;0.25,H42&lt;0),"YES","NO")</f>
        <v>NO</v>
      </c>
      <c r="S41" s="3">
        <v>1021.9</v>
      </c>
      <c r="T41" s="3">
        <v>1049</v>
      </c>
      <c r="U41" s="3">
        <v>1007</v>
      </c>
      <c r="V41" s="3">
        <v>1035</v>
      </c>
      <c r="W41">
        <v>2.5</v>
      </c>
      <c r="X41">
        <v>0.24</v>
      </c>
      <c r="Y41" s="1">
        <f>(V41-S41)/S41*100</f>
        <v>1.2819258244446641</v>
      </c>
      <c r="Z41" s="1">
        <f>ABS(Y41)</f>
        <v>1.2819258244446641</v>
      </c>
      <c r="AA41" s="1">
        <f>IF(Y41&gt;=0,(T41-V41)/V41*100,(T41-S41)/S41*100)</f>
        <v>1.3526570048309179</v>
      </c>
      <c r="AB41" s="1">
        <f>IF(Y41&gt;=0,(S41-U41)/S41*100,(V41-U41)/V41*100)</f>
        <v>1.4580683041393461</v>
      </c>
      <c r="AC41" s="1" t="str">
        <f>IF(AND(I41&lt;Z41/2,S41&gt;E41,E41&gt;(S41+V41)/2,V41&lt;B41,B41&lt;(S41+V41)/2),"YES","NO")</f>
        <v>NO</v>
      </c>
      <c r="AD41" s="1" t="str">
        <f>IF(AND(I41&lt;Z41/2,V41&gt;B41,B41&gt;(S41+V41)/2,S41&lt;E41,E41&lt;(S41+V41)/2),"YES","NO")</f>
        <v>NO</v>
      </c>
      <c r="AE41" s="1" t="str">
        <f>IF(AND(I41&gt;=2*Z41,E41&gt;S41,S41&gt;(B41+E41)/2,B41&lt;V41,V41&lt;(B41+E41)/2),"YES","NO")</f>
        <v>NO</v>
      </c>
      <c r="AF41" s="1" t="str">
        <f>IF(AND(I41&gt;=2*Z41,S41&gt;E41,E41&gt;(S41+V41)/2,V41&lt;B41,B41&lt;(S41+V41)/2),"YES","NO")</f>
        <v>NO</v>
      </c>
      <c r="AG41" s="1" t="str">
        <f>IF(AND(B41&lt;V41,E41&lt;S41,E41&gt;(S41+V41)/2,I41&gt;3,Z41&gt;3),"YES","NO")</f>
        <v>NO</v>
      </c>
      <c r="AH41" s="1" t="str">
        <f>IF(AND(B41&gt;V41,E41&gt;S41,E41&lt;(S41+V41)/2,Z41&gt;3,I41&gt;3),"YES","NO")</f>
        <v>NO</v>
      </c>
      <c r="AI41" s="3">
        <v>1048.5</v>
      </c>
      <c r="AJ41" s="3">
        <v>1057.5</v>
      </c>
      <c r="AK41" s="3">
        <v>1030.05</v>
      </c>
      <c r="AL41" s="3">
        <v>1031.95</v>
      </c>
      <c r="AM41">
        <v>-10.35</v>
      </c>
      <c r="AN41">
        <v>-0.99</v>
      </c>
      <c r="AO41" s="1">
        <f>(AL41-AI41)/AI41*100</f>
        <v>-1.5784453981878832</v>
      </c>
      <c r="AP41" s="1">
        <f>ABS(AO41)</f>
        <v>1.5784453981878832</v>
      </c>
      <c r="AQ41" s="1">
        <f>IF(AO41&gt;=0,(AJ41-AL41)/AL41*100,(AJ41-AI41)/AI41*100)</f>
        <v>0.85836909871244638</v>
      </c>
      <c r="AR41" s="1">
        <f>IF(AO41&gt;=0,(AI41-AK41)/AI41*100,(AL41-AK41)/AL41*100)</f>
        <v>0.18411744755076223</v>
      </c>
      <c r="AS41" t="str">
        <f>IF(AND(AO41&lt;0,AP41&gt;1.5,Y41&lt;0,Z41&gt;1.5,AL41&gt;S41,AL41&lt;E41,H41&gt;0,I41&gt;1.5),"YES","NO")</f>
        <v>NO</v>
      </c>
      <c r="AT41" t="str">
        <f>IF(AND(AO41&gt;0,AP41&gt;1.5,Y41&gt;0,Z41&gt;1.5,AL41&lt;S41,AL41&gt;E41,H41&lt;0,I41&gt;1.5),"YES","NO")</f>
        <v>NO</v>
      </c>
      <c r="AU41" t="str">
        <f>IF(AND(AO41&lt;0,S41&lt;AL41,V41&lt;AL41,B41&gt;V41,E41&gt;V41,H41&gt;0),"YES","NO")</f>
        <v>NO</v>
      </c>
      <c r="AV41" t="str">
        <f>IF(AND(AO41&gt;0,S41&gt;AL41,V41&gt;AL41,B41&lt;V41,E41&lt;V41,H41&lt;0),"YES","NO")</f>
        <v>NO</v>
      </c>
      <c r="AW41" t="str">
        <f>IF(AND(AO41&gt;0,AP41&gt;1,Y41&gt;0,Z41&gt;1,V41&gt;AL41,S41&gt;AI41,S41&lt;AL41,H41&gt;0,I41&gt;1,E41&gt;V41,B41&lt;V41,B41&gt;S41),"YES","NO")</f>
        <v>NO</v>
      </c>
      <c r="AX41" t="str">
        <f>IF(AND(AO41&lt;0,AP41&gt;1,Y41&lt;0,Z41&gt;1,V41&lt;AL41,S41&lt;AI41,S41&gt;AL41,H41&lt;0,I41&gt;1,E41&lt;V41,B41&gt;V41,B41&lt;S41),"YES","NO")</f>
        <v>NO</v>
      </c>
    </row>
    <row r="42" spans="1:50" x14ac:dyDescent="0.25">
      <c r="A42" t="s">
        <v>97</v>
      </c>
      <c r="B42">
        <v>541.4</v>
      </c>
      <c r="C42">
        <v>547.45000000000005</v>
      </c>
      <c r="D42">
        <v>535</v>
      </c>
      <c r="E42">
        <v>543.20000000000005</v>
      </c>
      <c r="F42">
        <v>4.8</v>
      </c>
      <c r="G42">
        <v>0.89</v>
      </c>
      <c r="H42" s="1">
        <f>(E42-B42)/B42*100</f>
        <v>0.33247137052088443</v>
      </c>
      <c r="I42" s="1">
        <f>ABS(H42)</f>
        <v>0.33247137052088443</v>
      </c>
      <c r="J42" s="1">
        <f>IF(H42&gt;=0,(C42-E42)/E42*100,(C42-B42)/B42*100)</f>
        <v>0.78240058910162003</v>
      </c>
      <c r="K42" s="1">
        <f>IF(H42&gt;=0,(B42-D42)/B42*100,(E42-D42)/E42*100)</f>
        <v>1.1821204285186511</v>
      </c>
      <c r="L42" s="1" t="str">
        <f>IF(AND((K42-J42)&gt;1.5,I42&lt;0.5),"YES","NO")</f>
        <v>NO</v>
      </c>
      <c r="M42" t="str">
        <f>IF(AND((K42-J42)&gt;1.5,I42&lt;2,I42&gt;0.5),"YES","NO")</f>
        <v>NO</v>
      </c>
      <c r="N42" t="str">
        <f>IF(AND((J42-K42)&gt;1.5,I42&lt;0.5),"YES","NO")</f>
        <v>NO</v>
      </c>
      <c r="O42" s="1" t="str">
        <f>IF(AND((J42-K42)&gt;1.5,I42&lt;2,I42&gt;2),"YES","NO")</f>
        <v>NO</v>
      </c>
      <c r="P42" s="1" t="str">
        <f>IF(AND(I42&lt;1,J42&gt;1.5,K42&gt;1.5),"YES","NO")</f>
        <v>NO</v>
      </c>
      <c r="Q42" s="1" t="str">
        <f>IF(AND(I42&gt;5,J42&lt;0.25,K42&lt;0.25,H42&gt;0),"YES","NO")</f>
        <v>NO</v>
      </c>
      <c r="R42" s="1" t="str">
        <f>IF(AND(I43&gt;5,J43&lt;0.25,K43&lt;0.25,H43&lt;0),"YES","NO")</f>
        <v>NO</v>
      </c>
      <c r="S42">
        <v>520</v>
      </c>
      <c r="T42">
        <v>539.75</v>
      </c>
      <c r="U42">
        <v>519</v>
      </c>
      <c r="V42">
        <v>536.95000000000005</v>
      </c>
      <c r="W42">
        <v>9.6999999999999993</v>
      </c>
      <c r="X42">
        <v>1.84</v>
      </c>
      <c r="Y42" s="1">
        <f>(V42-S42)/S42*100</f>
        <v>3.2596153846153935</v>
      </c>
      <c r="Z42" s="1">
        <f>ABS(Y42)</f>
        <v>3.2596153846153935</v>
      </c>
      <c r="AA42" s="1">
        <f>IF(Y42&gt;=0,(T42-V42)/V42*100,(T42-S42)/S42*100)</f>
        <v>0.52146382344723985</v>
      </c>
      <c r="AB42" s="1">
        <f>IF(Y42&gt;=0,(S42-U42)/S42*100,(V42-U42)/V42*100)</f>
        <v>0.19230769230769232</v>
      </c>
      <c r="AC42" s="1" t="str">
        <f>IF(AND(I42&lt;Z42/2,S42&gt;E42,E42&gt;(S42+V42)/2,V42&lt;B42,B42&lt;(S42+V42)/2),"YES","NO")</f>
        <v>NO</v>
      </c>
      <c r="AD42" s="1" t="str">
        <f>IF(AND(I42&lt;Z42/2,V42&gt;B42,B42&gt;(S42+V42)/2,S42&lt;E42,E42&lt;(S42+V42)/2),"YES","NO")</f>
        <v>NO</v>
      </c>
      <c r="AE42" s="1" t="str">
        <f>IF(AND(I42&gt;=2*Z42,E42&gt;S42,S42&gt;(B42+E42)/2,B42&lt;V42,V42&lt;(B42+E42)/2),"YES","NO")</f>
        <v>NO</v>
      </c>
      <c r="AF42" s="1" t="str">
        <f>IF(AND(I42&gt;=2*Z42,S42&gt;E42,E42&gt;(S42+V42)/2,V42&lt;B42,B42&lt;(S42+V42)/2),"YES","NO")</f>
        <v>NO</v>
      </c>
      <c r="AG42" s="1" t="str">
        <f>IF(AND(B42&lt;V42,E42&lt;S42,E42&gt;(S42+V42)/2,I42&gt;3,Z42&gt;3),"YES","NO")</f>
        <v>NO</v>
      </c>
      <c r="AH42" s="1" t="str">
        <f>IF(AND(B42&gt;V42,E42&gt;S42,E42&lt;(S42+V42)/2,Z42&gt;3,I42&gt;3),"YES","NO")</f>
        <v>NO</v>
      </c>
      <c r="AI42">
        <v>542.70000000000005</v>
      </c>
      <c r="AJ42">
        <v>545.6</v>
      </c>
      <c r="AK42">
        <v>523.70000000000005</v>
      </c>
      <c r="AL42">
        <v>527.79999999999995</v>
      </c>
      <c r="AM42">
        <v>-9.25</v>
      </c>
      <c r="AN42">
        <v>-1.72</v>
      </c>
      <c r="AO42" s="1">
        <f>(AL42-AI42)/AI42*100</f>
        <v>-2.7455316012530111</v>
      </c>
      <c r="AP42" s="1">
        <f>ABS(AO42)</f>
        <v>2.7455316012530111</v>
      </c>
      <c r="AQ42" s="1">
        <f>IF(AO42&gt;=0,(AJ42-AL42)/AL42*100,(AJ42-AI42)/AI42*100)</f>
        <v>0.5343652109821222</v>
      </c>
      <c r="AR42" s="1">
        <f>IF(AO42&gt;=0,(AI42-AK42)/AI42*100,(AL42-AK42)/AL42*100)</f>
        <v>0.77680939749903555</v>
      </c>
      <c r="AS42" t="str">
        <f>IF(AND(AO42&lt;0,AP42&gt;1.5,Y42&lt;0,Z42&gt;1.5,AL42&gt;S42,AL42&lt;E42,H42&gt;0,I42&gt;1.5),"YES","NO")</f>
        <v>NO</v>
      </c>
      <c r="AT42" t="str">
        <f>IF(AND(AO42&gt;0,AP42&gt;1.5,Y42&gt;0,Z42&gt;1.5,AL42&lt;S42,AL42&gt;E42,H42&lt;0,I42&gt;1.5),"YES","NO")</f>
        <v>NO</v>
      </c>
      <c r="AU42" t="str">
        <f>IF(AND(AO42&lt;0,S42&lt;AL42,V42&lt;AL42,B42&gt;V42,E42&gt;V42,H42&gt;0),"YES","NO")</f>
        <v>NO</v>
      </c>
      <c r="AV42" t="str">
        <f>IF(AND(AO42&gt;0,S42&gt;AL42,V42&gt;AL42,B42&lt;V42,E42&lt;V42,H42&lt;0),"YES","NO")</f>
        <v>NO</v>
      </c>
      <c r="AW42" t="str">
        <f>IF(AND(AO42&gt;0,AP42&gt;1,Y42&gt;0,Z42&gt;1,V42&gt;AL42,S42&gt;AI42,S42&lt;AL42,H42&gt;0,I42&gt;1,E42&gt;V42,B42&lt;V42,B42&gt;S42),"YES","NO")</f>
        <v>NO</v>
      </c>
      <c r="AX42" t="str">
        <f>IF(AND(AO42&lt;0,AP42&gt;1,Y42&lt;0,Z42&gt;1,V42&lt;AL42,S42&lt;AI42,S42&gt;AL42,H42&lt;0,I42&gt;1,E42&lt;V42,B42&gt;V42,B42&lt;S42),"YES","NO")</f>
        <v>NO</v>
      </c>
    </row>
    <row r="43" spans="1:50" x14ac:dyDescent="0.25">
      <c r="A43" t="s">
        <v>42</v>
      </c>
      <c r="B43" s="3">
        <v>2580</v>
      </c>
      <c r="C43" s="3">
        <v>2590.65</v>
      </c>
      <c r="D43" s="3">
        <v>2530.8000000000002</v>
      </c>
      <c r="E43" s="3">
        <v>2544.8000000000002</v>
      </c>
      <c r="F43">
        <v>-14.9</v>
      </c>
      <c r="G43">
        <v>-0.57999999999999996</v>
      </c>
      <c r="H43" s="1">
        <f>(E43-B43)/B43*100</f>
        <v>-1.3643410852713109</v>
      </c>
      <c r="I43" s="1">
        <f>ABS(H43)</f>
        <v>1.3643410852713109</v>
      </c>
      <c r="J43" s="1">
        <f>IF(H43&gt;=0,(C43-E43)/E43*100,(C43-B43)/B43*100)</f>
        <v>0.41279069767442217</v>
      </c>
      <c r="K43" s="1">
        <f>IF(H43&gt;=0,(B43-D43)/B43*100,(E43-D43)/E43*100)</f>
        <v>0.55014146494812943</v>
      </c>
      <c r="L43" s="1" t="str">
        <f>IF(AND((K43-J43)&gt;1.5,I43&lt;0.5),"YES","NO")</f>
        <v>NO</v>
      </c>
      <c r="M43" t="str">
        <f>IF(AND((K43-J43)&gt;1.5,I43&lt;2,I43&gt;0.5),"YES","NO")</f>
        <v>NO</v>
      </c>
      <c r="N43" t="str">
        <f>IF(AND((J43-K43)&gt;1.5,I43&lt;0.5),"YES","NO")</f>
        <v>NO</v>
      </c>
      <c r="O43" s="1" t="str">
        <f>IF(AND((J43-K43)&gt;1.5,I43&lt;2,I43&gt;2),"YES","NO")</f>
        <v>NO</v>
      </c>
      <c r="P43" s="1" t="str">
        <f>IF(AND(I43&lt;1,J43&gt;1.5,K43&gt;1.5),"YES","NO")</f>
        <v>NO</v>
      </c>
      <c r="Q43" s="1" t="str">
        <f>IF(AND(I43&gt;5,J43&lt;0.25,K43&lt;0.25,H43&gt;0),"YES","NO")</f>
        <v>NO</v>
      </c>
      <c r="R43" s="1" t="str">
        <f>IF(AND(I44&gt;5,J44&lt;0.25,K44&lt;0.25,H44&lt;0),"YES","NO")</f>
        <v>NO</v>
      </c>
      <c r="S43" s="3">
        <v>2472.9499999999998</v>
      </c>
      <c r="T43" s="3">
        <v>2585</v>
      </c>
      <c r="U43" s="3">
        <v>2454.15</v>
      </c>
      <c r="V43" s="3">
        <v>2565</v>
      </c>
      <c r="W43">
        <v>71.2</v>
      </c>
      <c r="X43">
        <v>2.86</v>
      </c>
      <c r="Y43" s="1">
        <f>(V43-S43)/S43*100</f>
        <v>3.7222750156695525</v>
      </c>
      <c r="Z43" s="1">
        <f>ABS(Y43)</f>
        <v>3.7222750156695525</v>
      </c>
      <c r="AA43" s="1">
        <f>IF(Y43&gt;=0,(T43-V43)/V43*100,(T43-S43)/S43*100)</f>
        <v>0.77972709551656916</v>
      </c>
      <c r="AB43" s="1">
        <f>IF(Y43&gt;=0,(S43-U43)/S43*100,(V43-U43)/V43*100)</f>
        <v>0.76022564144037397</v>
      </c>
      <c r="AC43" s="1" t="str">
        <f>IF(AND(I43&lt;Z43/2,S43&gt;E43,E43&gt;(S43+V43)/2,V43&lt;B43,B43&lt;(S43+V43)/2),"YES","NO")</f>
        <v>NO</v>
      </c>
      <c r="AD43" s="1" t="str">
        <f>IF(AND(I43&lt;Z43/2,V43&gt;B43,B43&gt;(S43+V43)/2,S43&lt;E43,E43&lt;(S43+V43)/2),"YES","NO")</f>
        <v>NO</v>
      </c>
      <c r="AE43" s="1" t="str">
        <f>IF(AND(I43&gt;=2*Z43,E43&gt;S43,S43&gt;(B43+E43)/2,B43&lt;V43,V43&lt;(B43+E43)/2),"YES","NO")</f>
        <v>NO</v>
      </c>
      <c r="AF43" s="1" t="str">
        <f>IF(AND(I43&gt;=2*Z43,S43&gt;E43,E43&gt;(S43+V43)/2,V43&lt;B43,B43&lt;(S43+V43)/2),"YES","NO")</f>
        <v>NO</v>
      </c>
      <c r="AG43" s="1" t="str">
        <f>IF(AND(B43&lt;V43,E43&lt;S43,E43&gt;(S43+V43)/2,I43&gt;3,Z43&gt;3),"YES","NO")</f>
        <v>NO</v>
      </c>
      <c r="AH43" s="1" t="str">
        <f>IF(AND(B43&gt;V43,E43&gt;S43,E43&lt;(S43+V43)/2,Z43&gt;3,I43&gt;3),"YES","NO")</f>
        <v>NO</v>
      </c>
      <c r="AI43" s="3">
        <v>2450</v>
      </c>
      <c r="AJ43" s="3">
        <v>2545</v>
      </c>
      <c r="AK43" s="3">
        <v>2439.75</v>
      </c>
      <c r="AL43" s="3">
        <v>2490.0500000000002</v>
      </c>
      <c r="AM43">
        <v>71.2</v>
      </c>
      <c r="AN43">
        <v>2.94</v>
      </c>
      <c r="AO43" s="1">
        <f>(AL43-AI43)/AI43*100</f>
        <v>1.634693877551028</v>
      </c>
      <c r="AP43" s="1">
        <f>ABS(AO43)</f>
        <v>1.634693877551028</v>
      </c>
      <c r="AQ43" s="1">
        <f>IF(AO43&gt;=0,(AJ43-AL43)/AL43*100,(AJ43-AI43)/AI43*100)</f>
        <v>2.2067829963253676</v>
      </c>
      <c r="AR43" s="1">
        <f>IF(AO43&gt;=0,(AI43-AK43)/AI43*100,(AL43-AK43)/AL43*100)</f>
        <v>0.41836734693877548</v>
      </c>
      <c r="AS43" t="str">
        <f>IF(AND(AO43&lt;0,AP43&gt;1.5,Y43&lt;0,Z43&gt;1.5,AL43&gt;S43,AL43&lt;E43,H43&gt;0,I43&gt;1.5),"YES","NO")</f>
        <v>NO</v>
      </c>
      <c r="AT43" t="str">
        <f>IF(AND(AO43&gt;0,AP43&gt;1.5,Y43&gt;0,Z43&gt;1.5,AL43&lt;S43,AL43&gt;E43,H43&lt;0,I43&gt;1.5),"YES","NO")</f>
        <v>NO</v>
      </c>
      <c r="AU43" t="str">
        <f>IF(AND(AO43&lt;0,S43&lt;AL43,V43&lt;AL43,B43&gt;V43,E43&gt;V43,H43&gt;0),"YES","NO")</f>
        <v>NO</v>
      </c>
      <c r="AV43" t="str">
        <f>IF(AND(AO43&gt;0,S43&gt;AL43,V43&gt;AL43,B43&lt;V43,E43&lt;V43,H43&lt;0),"YES","NO")</f>
        <v>NO</v>
      </c>
      <c r="AW43" t="str">
        <f>IF(AND(AO43&gt;0,AP43&gt;1,Y43&gt;0,Z43&gt;1,V43&gt;AL43,S43&gt;AI43,S43&lt;AL43,H43&gt;0,I43&gt;1,E43&gt;V43,B43&lt;V43,B43&gt;S43),"YES","NO")</f>
        <v>NO</v>
      </c>
      <c r="AX43" t="str">
        <f>IF(AND(AO43&lt;0,AP43&gt;1,Y43&lt;0,Z43&gt;1,V43&lt;AL43,S43&lt;AI43,S43&gt;AL43,H43&lt;0,I43&gt;1,E43&lt;V43,B43&gt;V43,B43&lt;S43),"YES","NO")</f>
        <v>NO</v>
      </c>
    </row>
    <row r="44" spans="1:50" x14ac:dyDescent="0.25">
      <c r="A44" t="s">
        <v>11</v>
      </c>
      <c r="B44">
        <v>149</v>
      </c>
      <c r="C44">
        <v>152</v>
      </c>
      <c r="D44">
        <v>148.19999999999999</v>
      </c>
      <c r="E44">
        <v>150.80000000000001</v>
      </c>
      <c r="F44">
        <v>4.2</v>
      </c>
      <c r="G44">
        <v>2.86</v>
      </c>
      <c r="H44" s="1">
        <f>(E44-B44)/B44*100</f>
        <v>1.2080536912751754</v>
      </c>
      <c r="I44" s="1">
        <f>ABS(H44)</f>
        <v>1.2080536912751754</v>
      </c>
      <c r="J44" s="1">
        <f>IF(H44&gt;=0,(C44-E44)/E44*100,(C44-B44)/B44*100)</f>
        <v>0.79575596816975369</v>
      </c>
      <c r="K44" s="1">
        <f>IF(H44&gt;=0,(B44-D44)/B44*100,(E44-D44)/E44*100)</f>
        <v>0.5369127516778599</v>
      </c>
      <c r="L44" s="1" t="str">
        <f>IF(AND((K44-J44)&gt;1.5,I44&lt;0.5),"YES","NO")</f>
        <v>NO</v>
      </c>
      <c r="M44" t="str">
        <f>IF(AND((K44-J44)&gt;1.5,I44&lt;2,I44&gt;0.5),"YES","NO")</f>
        <v>NO</v>
      </c>
      <c r="N44" t="str">
        <f>IF(AND((J44-K44)&gt;1.5,I44&lt;0.5),"YES","NO")</f>
        <v>NO</v>
      </c>
      <c r="O44" s="1" t="str">
        <f>IF(AND((J44-K44)&gt;1.5,I44&lt;2,I44&gt;2),"YES","NO")</f>
        <v>NO</v>
      </c>
      <c r="P44" s="1" t="str">
        <f>IF(AND(I44&lt;1,J44&gt;1.5,K44&gt;1.5),"YES","NO")</f>
        <v>NO</v>
      </c>
      <c r="Q44" s="1" t="str">
        <f>IF(AND(I44&gt;5,J44&lt;0.25,K44&lt;0.25,H44&gt;0),"YES","NO")</f>
        <v>NO</v>
      </c>
      <c r="R44" s="1" t="str">
        <f>IF(AND(I45&gt;5,J45&lt;0.25,K45&lt;0.25,H45&lt;0),"YES","NO")</f>
        <v>NO</v>
      </c>
      <c r="S44">
        <v>149</v>
      </c>
      <c r="T44">
        <v>152.30000000000001</v>
      </c>
      <c r="U44">
        <v>144.6</v>
      </c>
      <c r="V44">
        <v>147.85</v>
      </c>
      <c r="W44">
        <v>-3.55</v>
      </c>
      <c r="X44">
        <v>-2.34</v>
      </c>
      <c r="Y44" s="1">
        <f>(V44-S44)/S44*100</f>
        <v>-0.77181208053691652</v>
      </c>
      <c r="Z44" s="1">
        <f>ABS(Y44)</f>
        <v>0.77181208053691652</v>
      </c>
      <c r="AA44" s="1">
        <f>IF(Y44&gt;=0,(T44-V44)/V44*100,(T44-S44)/S44*100)</f>
        <v>2.2147651006711486</v>
      </c>
      <c r="AB44" s="1">
        <f>IF(Y44&gt;=0,(S44-U44)/S44*100,(V44-U44)/V44*100)</f>
        <v>2.1981738248224554</v>
      </c>
      <c r="AC44" s="1" t="str">
        <f>IF(AND(I44&lt;Z44/2,S44&gt;E44,E44&gt;(S44+V44)/2,V44&lt;B44,B44&lt;(S44+V44)/2),"YES","NO")</f>
        <v>NO</v>
      </c>
      <c r="AD44" s="1" t="str">
        <f>IF(AND(I44&lt;Z44/2,V44&gt;B44,B44&gt;(S44+V44)/2,S44&lt;E44,E44&lt;(S44+V44)/2),"YES","NO")</f>
        <v>NO</v>
      </c>
      <c r="AE44" s="1" t="str">
        <f>IF(AND(I44&gt;=2*Z44,E44&gt;S44,S44&gt;(B44+E44)/2,B44&lt;V44,V44&lt;(B44+E44)/2),"YES","NO")</f>
        <v>NO</v>
      </c>
      <c r="AF44" s="1" t="str">
        <f>IF(AND(I44&gt;=2*Z44,S44&gt;E44,E44&gt;(S44+V44)/2,V44&lt;B44,B44&lt;(S44+V44)/2),"YES","NO")</f>
        <v>NO</v>
      </c>
      <c r="AG44" s="1" t="str">
        <f>IF(AND(B44&lt;V44,E44&lt;S44,E44&gt;(S44+V44)/2,I44&gt;3,Z44&gt;3),"YES","NO")</f>
        <v>NO</v>
      </c>
      <c r="AH44" s="1" t="str">
        <f>IF(AND(B44&gt;V44,E44&gt;S44,E44&lt;(S44+V44)/2,Z44&gt;3,I44&gt;3),"YES","NO")</f>
        <v>NO</v>
      </c>
      <c r="AI44">
        <v>159.4</v>
      </c>
      <c r="AJ44">
        <v>160.1</v>
      </c>
      <c r="AK44">
        <v>150.44999999999999</v>
      </c>
      <c r="AL44">
        <v>151.1</v>
      </c>
      <c r="AM44">
        <v>-7.25</v>
      </c>
      <c r="AN44">
        <v>-4.58</v>
      </c>
      <c r="AO44" s="1">
        <f>(AL44-AI44)/AI44*100</f>
        <v>-5.2070263488080375</v>
      </c>
      <c r="AP44" s="1">
        <f>ABS(AO44)</f>
        <v>5.2070263488080375</v>
      </c>
      <c r="AQ44" s="1">
        <f>IF(AO44&gt;=0,(AJ44-AL44)/AL44*100,(AJ44-AI44)/AI44*100)</f>
        <v>0.43914680050187493</v>
      </c>
      <c r="AR44" s="1">
        <f>IF(AO44&gt;=0,(AI44-AK44)/AI44*100,(AL44-AK44)/AL44*100)</f>
        <v>0.43017868960953387</v>
      </c>
      <c r="AS44" t="str">
        <f>IF(AND(AO44&lt;0,AP44&gt;1.5,Y44&lt;0,Z44&gt;1.5,AL44&gt;S44,AL44&lt;E44,H44&gt;0,I44&gt;1.5),"YES","NO")</f>
        <v>NO</v>
      </c>
      <c r="AT44" t="str">
        <f>IF(AND(AO44&gt;0,AP44&gt;1.5,Y44&gt;0,Z44&gt;1.5,AL44&lt;S44,AL44&gt;E44,H44&lt;0,I44&gt;1.5),"YES","NO")</f>
        <v>NO</v>
      </c>
      <c r="AU44" t="str">
        <f>IF(AND(AO44&lt;0,S44&lt;AL44,V44&lt;AL44,B44&gt;V44,E44&gt;V44,H44&gt;0),"YES","NO")</f>
        <v>YES</v>
      </c>
      <c r="AV44" t="str">
        <f>IF(AND(AO44&gt;0,S44&gt;AL44,V44&gt;AL44,B44&lt;V44,E44&lt;V44,H44&lt;0),"YES","NO")</f>
        <v>NO</v>
      </c>
      <c r="AW44" t="str">
        <f>IF(AND(AO44&gt;0,AP44&gt;1,Y44&gt;0,Z44&gt;1,V44&gt;AL44,S44&gt;AI44,S44&lt;AL44,H44&gt;0,I44&gt;1,E44&gt;V44,B44&lt;V44,B44&gt;S44),"YES","NO")</f>
        <v>NO</v>
      </c>
      <c r="AX44" t="str">
        <f>IF(AND(AO44&lt;0,AP44&gt;1,Y44&lt;0,Z44&gt;1,V44&lt;AL44,S44&lt;AI44,S44&gt;AL44,H44&lt;0,I44&gt;1,E44&lt;V44,B44&gt;V44,B44&lt;S44),"YES","NO")</f>
        <v>NO</v>
      </c>
    </row>
    <row r="45" spans="1:50" x14ac:dyDescent="0.25">
      <c r="A45" t="s">
        <v>67</v>
      </c>
      <c r="B45">
        <v>226.95</v>
      </c>
      <c r="C45">
        <v>235.85</v>
      </c>
      <c r="D45">
        <v>224.55</v>
      </c>
      <c r="E45">
        <v>231.45</v>
      </c>
      <c r="F45">
        <v>9.6</v>
      </c>
      <c r="G45">
        <v>4.33</v>
      </c>
      <c r="H45" s="1">
        <f>(E45-B45)/B45*100</f>
        <v>1.9828155981493722</v>
      </c>
      <c r="I45" s="1">
        <f>ABS(H45)</f>
        <v>1.9828155981493722</v>
      </c>
      <c r="J45" s="1">
        <f>IF(H45&gt;=0,(C45-E45)/E45*100,(C45-B45)/B45*100)</f>
        <v>1.9010585439619814</v>
      </c>
      <c r="K45" s="1">
        <f>IF(H45&gt;=0,(B45-D45)/B45*100,(E45-D45)/E45*100)</f>
        <v>1.0575016523463219</v>
      </c>
      <c r="L45" s="1" t="str">
        <f>IF(AND((K45-J45)&gt;1.5,I45&lt;0.5),"YES","NO")</f>
        <v>NO</v>
      </c>
      <c r="M45" t="str">
        <f>IF(AND((K45-J45)&gt;1.5,I45&lt;2,I45&gt;0.5),"YES","NO")</f>
        <v>NO</v>
      </c>
      <c r="N45" t="str">
        <f>IF(AND((J45-K45)&gt;1.5,I45&lt;0.5),"YES","NO")</f>
        <v>NO</v>
      </c>
      <c r="O45" s="1" t="str">
        <f>IF(AND((J45-K45)&gt;1.5,I45&lt;2,I45&gt;2),"YES","NO")</f>
        <v>NO</v>
      </c>
      <c r="P45" s="1" t="str">
        <f>IF(AND(I45&lt;1,J45&gt;1.5,K45&gt;1.5),"YES","NO")</f>
        <v>NO</v>
      </c>
      <c r="Q45" s="1" t="str">
        <f>IF(AND(I45&gt;5,J45&lt;0.25,K45&lt;0.25,H45&gt;0),"YES","NO")</f>
        <v>NO</v>
      </c>
      <c r="R45" s="1" t="str">
        <f>IF(AND(I46&gt;5,J46&lt;0.25,K46&lt;0.25,H46&lt;0),"YES","NO")</f>
        <v>NO</v>
      </c>
      <c r="S45">
        <v>228.45</v>
      </c>
      <c r="T45">
        <v>231.9</v>
      </c>
      <c r="U45">
        <v>220.85</v>
      </c>
      <c r="V45">
        <v>222.55</v>
      </c>
      <c r="W45">
        <v>-5.85</v>
      </c>
      <c r="X45">
        <v>-2.56</v>
      </c>
      <c r="Y45" s="1">
        <f>(V45-S45)/S45*100</f>
        <v>-2.5826220179470245</v>
      </c>
      <c r="Z45" s="1">
        <f>ABS(Y45)</f>
        <v>2.5826220179470245</v>
      </c>
      <c r="AA45" s="1">
        <f>IF(Y45&gt;=0,(T45-V45)/V45*100,(T45-S45)/S45*100)</f>
        <v>1.5101772816809005</v>
      </c>
      <c r="AB45" s="1">
        <f>IF(Y45&gt;=0,(S45-U45)/S45*100,(V45-U45)/V45*100)</f>
        <v>0.76387328690182743</v>
      </c>
      <c r="AC45" s="1" t="str">
        <f>IF(AND(I45&lt;Z45/2,S45&gt;E45,E45&gt;(S45+V45)/2,V45&lt;B45,B45&lt;(S45+V45)/2),"YES","NO")</f>
        <v>NO</v>
      </c>
      <c r="AD45" s="1" t="str">
        <f>IF(AND(I45&lt;Z45/2,V45&gt;B45,B45&gt;(S45+V45)/2,S45&lt;E45,E45&lt;(S45+V45)/2),"YES","NO")</f>
        <v>NO</v>
      </c>
      <c r="AE45" s="1" t="str">
        <f>IF(AND(I45&gt;=2*Z45,E45&gt;S45,S45&gt;(B45+E45)/2,B45&lt;V45,V45&lt;(B45+E45)/2),"YES","NO")</f>
        <v>NO</v>
      </c>
      <c r="AF45" s="1" t="str">
        <f>IF(AND(I45&gt;=2*Z45,S45&gt;E45,E45&gt;(S45+V45)/2,V45&lt;B45,B45&lt;(S45+V45)/2),"YES","NO")</f>
        <v>NO</v>
      </c>
      <c r="AG45" s="1" t="str">
        <f>IF(AND(B45&lt;V45,E45&lt;S45,E45&gt;(S45+V45)/2,I45&gt;3,Z45&gt;3),"YES","NO")</f>
        <v>NO</v>
      </c>
      <c r="AH45" s="1" t="str">
        <f>IF(AND(B45&gt;V45,E45&gt;S45,E45&lt;(S45+V45)/2,Z45&gt;3,I45&gt;3),"YES","NO")</f>
        <v>NO</v>
      </c>
      <c r="AI45">
        <v>238</v>
      </c>
      <c r="AJ45">
        <v>239</v>
      </c>
      <c r="AK45">
        <v>226.6</v>
      </c>
      <c r="AL45">
        <v>227.8</v>
      </c>
      <c r="AM45">
        <v>-9.8000000000000007</v>
      </c>
      <c r="AN45">
        <v>-4.12</v>
      </c>
      <c r="AO45" s="1">
        <f>(AL45-AI45)/AI45*100</f>
        <v>-4.2857142857142811</v>
      </c>
      <c r="AP45" s="1">
        <f>ABS(AO45)</f>
        <v>4.2857142857142811</v>
      </c>
      <c r="AQ45" s="1">
        <f>IF(AO45&gt;=0,(AJ45-AL45)/AL45*100,(AJ45-AI45)/AI45*100)</f>
        <v>0.42016806722689076</v>
      </c>
      <c r="AR45" s="1">
        <f>IF(AO45&gt;=0,(AI45-AK45)/AI45*100,(AL45-AK45)/AL45*100)</f>
        <v>0.52677787532924358</v>
      </c>
      <c r="AS45" t="str">
        <f>IF(AND(AO45&lt;0,AP45&gt;1.5,Y45&lt;0,Z45&gt;1.5,AL45&gt;S45,AL45&lt;E45,H45&gt;0,I45&gt;1.5),"YES","NO")</f>
        <v>NO</v>
      </c>
      <c r="AT45" t="str">
        <f>IF(AND(AO45&gt;0,AP45&gt;1.5,Y45&gt;0,Z45&gt;1.5,AL45&lt;S45,AL45&gt;E45,H45&lt;0,I45&gt;1.5),"YES","NO")</f>
        <v>NO</v>
      </c>
      <c r="AU45" t="str">
        <f>IF(AND(AO45&lt;0,S45&lt;AL45,V45&lt;AL45,B45&gt;V45,E45&gt;V45,H45&gt;0),"YES","NO")</f>
        <v>NO</v>
      </c>
      <c r="AV45" t="str">
        <f>IF(AND(AO45&gt;0,S45&gt;AL45,V45&gt;AL45,B45&lt;V45,E45&lt;V45,H45&lt;0),"YES","NO")</f>
        <v>NO</v>
      </c>
      <c r="AW45" t="str">
        <f>IF(AND(AO45&gt;0,AP45&gt;1,Y45&gt;0,Z45&gt;1,V45&gt;AL45,S45&gt;AI45,S45&lt;AL45,H45&gt;0,I45&gt;1,E45&gt;V45,B45&lt;V45,B45&gt;S45),"YES","NO")</f>
        <v>NO</v>
      </c>
      <c r="AX45" t="str">
        <f>IF(AND(AO45&lt;0,AP45&gt;1,Y45&lt;0,Z45&gt;1,V45&lt;AL45,S45&lt;AI45,S45&gt;AL45,H45&lt;0,I45&gt;1,E45&lt;V45,B45&gt;V45,B45&lt;S45),"YES","NO")</f>
        <v>NO</v>
      </c>
    </row>
    <row r="46" spans="1:50" x14ac:dyDescent="0.25">
      <c r="A46" t="s">
        <v>55</v>
      </c>
      <c r="B46" s="3">
        <v>2179.9499999999998</v>
      </c>
      <c r="C46" s="3">
        <v>2179.9499999999998</v>
      </c>
      <c r="D46" s="3">
        <v>2138.1</v>
      </c>
      <c r="E46" s="3">
        <v>2150.5</v>
      </c>
      <c r="F46">
        <v>-22.65</v>
      </c>
      <c r="G46">
        <v>-1.04</v>
      </c>
      <c r="H46" s="1">
        <f>(E46-B46)/B46*100</f>
        <v>-1.3509484162480707</v>
      </c>
      <c r="I46" s="1">
        <f>ABS(H46)</f>
        <v>1.3509484162480707</v>
      </c>
      <c r="J46" s="1">
        <f>IF(H46&gt;=0,(C46-E46)/E46*100,(C46-B46)/B46*100)</f>
        <v>0</v>
      </c>
      <c r="K46" s="1">
        <f>IF(H46&gt;=0,(B46-D46)/B46*100,(E46-D46)/E46*100)</f>
        <v>0.57661009067659108</v>
      </c>
      <c r="L46" s="1" t="str">
        <f>IF(AND((K46-J46)&gt;1.5,I46&lt;0.5),"YES","NO")</f>
        <v>NO</v>
      </c>
      <c r="M46" t="str">
        <f>IF(AND((K46-J46)&gt;1.5,I46&lt;2,I46&gt;0.5),"YES","NO")</f>
        <v>NO</v>
      </c>
      <c r="N46" t="str">
        <f>IF(AND((J46-K46)&gt;1.5,I46&lt;0.5),"YES","NO")</f>
        <v>NO</v>
      </c>
      <c r="O46" s="1" t="str">
        <f>IF(AND((J46-K46)&gt;1.5,I46&lt;2,I46&gt;2),"YES","NO")</f>
        <v>NO</v>
      </c>
      <c r="P46" s="1" t="str">
        <f>IF(AND(I46&lt;1,J46&gt;1.5,K46&gt;1.5),"YES","NO")</f>
        <v>NO</v>
      </c>
      <c r="Q46" s="1" t="str">
        <f>IF(AND(I46&gt;5,J46&lt;0.25,K46&lt;0.25,H46&gt;0),"YES","NO")</f>
        <v>NO</v>
      </c>
      <c r="R46" s="1" t="str">
        <f>IF(AND(I47&gt;5,J47&lt;0.25,K47&lt;0.25,H47&lt;0),"YES","NO")</f>
        <v>NO</v>
      </c>
      <c r="S46" s="3">
        <v>2114.3000000000002</v>
      </c>
      <c r="T46" s="3">
        <v>2189.9</v>
      </c>
      <c r="U46" s="3">
        <v>2112</v>
      </c>
      <c r="V46" s="3">
        <v>2157.1999999999998</v>
      </c>
      <c r="W46">
        <v>26.9</v>
      </c>
      <c r="X46">
        <v>1.26</v>
      </c>
      <c r="Y46" s="1">
        <f>(V46-S46)/S46*100</f>
        <v>2.0290403443219804</v>
      </c>
      <c r="Z46" s="1">
        <f>ABS(Y46)</f>
        <v>2.0290403443219804</v>
      </c>
      <c r="AA46" s="1">
        <f>IF(Y46&gt;=0,(T46-V46)/V46*100,(T46-S46)/S46*100)</f>
        <v>1.5158538846653196</v>
      </c>
      <c r="AB46" s="1">
        <f>IF(Y46&gt;=0,(S46-U46)/S46*100,(V46-U46)/V46*100)</f>
        <v>0.10878304876319263</v>
      </c>
      <c r="AC46" s="1" t="str">
        <f>IF(AND(I46&lt;Z46/2,S46&gt;E46,E46&gt;(S46+V46)/2,V46&lt;B46,B46&lt;(S46+V46)/2),"YES","NO")</f>
        <v>NO</v>
      </c>
      <c r="AD46" s="1" t="str">
        <f>IF(AND(I46&lt;Z46/2,V46&gt;B46,B46&gt;(S46+V46)/2,S46&lt;E46,E46&lt;(S46+V46)/2),"YES","NO")</f>
        <v>NO</v>
      </c>
      <c r="AE46" s="1" t="str">
        <f>IF(AND(I46&gt;=2*Z46,E46&gt;S46,S46&gt;(B46+E46)/2,B46&lt;V46,V46&lt;(B46+E46)/2),"YES","NO")</f>
        <v>NO</v>
      </c>
      <c r="AF46" s="1" t="str">
        <f>IF(AND(I46&gt;=2*Z46,S46&gt;E46,E46&gt;(S46+V46)/2,V46&lt;B46,B46&lt;(S46+V46)/2),"YES","NO")</f>
        <v>NO</v>
      </c>
      <c r="AG46" s="1" t="str">
        <f>IF(AND(B46&lt;V46,E46&lt;S46,E46&gt;(S46+V46)/2,I46&gt;3,Z46&gt;3),"YES","NO")</f>
        <v>NO</v>
      </c>
      <c r="AH46" s="1" t="str">
        <f>IF(AND(B46&gt;V46,E46&gt;S46,E46&lt;(S46+V46)/2,Z46&gt;3,I46&gt;3),"YES","NO")</f>
        <v>NO</v>
      </c>
      <c r="AI46" s="3">
        <v>2172</v>
      </c>
      <c r="AJ46" s="3">
        <v>2176.9</v>
      </c>
      <c r="AK46" s="3">
        <v>2125</v>
      </c>
      <c r="AL46" s="3">
        <v>2133</v>
      </c>
      <c r="AM46">
        <v>-22.95</v>
      </c>
      <c r="AN46">
        <v>-1.06</v>
      </c>
      <c r="AO46" s="1">
        <f>(AL46-AI46)/AI46*100</f>
        <v>-1.7955801104972375</v>
      </c>
      <c r="AP46" s="1">
        <f>ABS(AO46)</f>
        <v>1.7955801104972375</v>
      </c>
      <c r="AQ46" s="1">
        <f>IF(AO46&gt;=0,(AJ46-AL46)/AL46*100,(AJ46-AI46)/AI46*100)</f>
        <v>0.22559852670350328</v>
      </c>
      <c r="AR46" s="1">
        <f>IF(AO46&gt;=0,(AI46-AK46)/AI46*100,(AL46-AK46)/AL46*100)</f>
        <v>0.37505860290670417</v>
      </c>
      <c r="AS46" t="str">
        <f>IF(AND(AO46&lt;0,AP46&gt;1.5,Y46&lt;0,Z46&gt;1.5,AL46&gt;S46,AL46&lt;E46,H46&gt;0,I46&gt;1.5),"YES","NO")</f>
        <v>NO</v>
      </c>
      <c r="AT46" t="str">
        <f>IF(AND(AO46&gt;0,AP46&gt;1.5,Y46&gt;0,Z46&gt;1.5,AL46&lt;S46,AL46&gt;E46,H46&lt;0,I46&gt;1.5),"YES","NO")</f>
        <v>NO</v>
      </c>
      <c r="AU46" t="str">
        <f>IF(AND(AO46&lt;0,S46&lt;AL46,V46&lt;AL46,B46&gt;V46,E46&gt;V46,H46&gt;0),"YES","NO")</f>
        <v>NO</v>
      </c>
      <c r="AV46" t="str">
        <f>IF(AND(AO46&gt;0,S46&gt;AL46,V46&gt;AL46,B46&lt;V46,E46&lt;V46,H46&lt;0),"YES","NO")</f>
        <v>NO</v>
      </c>
      <c r="AW46" t="str">
        <f>IF(AND(AO46&gt;0,AP46&gt;1,Y46&gt;0,Z46&gt;1,V46&gt;AL46,S46&gt;AI46,S46&lt;AL46,H46&gt;0,I46&gt;1,E46&gt;V46,B46&lt;V46,B46&gt;S46),"YES","NO")</f>
        <v>NO</v>
      </c>
      <c r="AX46" t="str">
        <f>IF(AND(AO46&lt;0,AP46&gt;1,Y46&lt;0,Z46&gt;1,V46&lt;AL46,S46&lt;AI46,S46&gt;AL46,H46&lt;0,I46&gt;1,E46&lt;V46,B46&gt;V46,B46&lt;S46),"YES","NO")</f>
        <v>NO</v>
      </c>
    </row>
    <row r="47" spans="1:50" x14ac:dyDescent="0.25">
      <c r="A47" t="s">
        <v>87</v>
      </c>
      <c r="B47">
        <v>191</v>
      </c>
      <c r="C47">
        <v>204.75</v>
      </c>
      <c r="D47">
        <v>191</v>
      </c>
      <c r="E47">
        <v>199.9</v>
      </c>
      <c r="F47">
        <v>10.25</v>
      </c>
      <c r="G47">
        <v>5.4</v>
      </c>
      <c r="H47" s="1">
        <f>(E47-B47)/B47*100</f>
        <v>4.6596858638743486</v>
      </c>
      <c r="I47" s="1">
        <f>ABS(H47)</f>
        <v>4.6596858638743486</v>
      </c>
      <c r="J47" s="1">
        <f>IF(H47&gt;=0,(C47-E47)/E47*100,(C47-B47)/B47*100)</f>
        <v>2.4262131065532739</v>
      </c>
      <c r="K47" s="1">
        <f>IF(H47&gt;=0,(B47-D47)/B47*100,(E47-D47)/E47*100)</f>
        <v>0</v>
      </c>
      <c r="L47" s="1" t="str">
        <f>IF(AND((K47-J47)&gt;1.5,I47&lt;0.5),"YES","NO")</f>
        <v>NO</v>
      </c>
      <c r="M47" t="str">
        <f>IF(AND((K47-J47)&gt;1.5,I47&lt;2,I47&gt;0.5),"YES","NO")</f>
        <v>NO</v>
      </c>
      <c r="N47" t="str">
        <f>IF(AND((J47-K47)&gt;1.5,I47&lt;0.5),"YES","NO")</f>
        <v>NO</v>
      </c>
      <c r="O47" s="1" t="str">
        <f>IF(AND((J47-K47)&gt;1.5,I47&lt;2,I47&gt;2),"YES","NO")</f>
        <v>NO</v>
      </c>
      <c r="P47" s="1" t="str">
        <f>IF(AND(I47&lt;1,J47&gt;1.5,K47&gt;1.5),"YES","NO")</f>
        <v>NO</v>
      </c>
      <c r="Q47" s="1" t="str">
        <f>IF(AND(I47&gt;5,J47&lt;0.25,K47&lt;0.25,H47&gt;0),"YES","NO")</f>
        <v>NO</v>
      </c>
      <c r="R47" s="1" t="str">
        <f>IF(AND(I48&gt;5,J48&lt;0.25,K48&lt;0.25,H48&lt;0),"YES","NO")</f>
        <v>NO</v>
      </c>
      <c r="S47">
        <v>186.8</v>
      </c>
      <c r="T47">
        <v>193.9</v>
      </c>
      <c r="U47">
        <v>184.05</v>
      </c>
      <c r="V47">
        <v>191.8</v>
      </c>
      <c r="W47">
        <v>4.8499999999999996</v>
      </c>
      <c r="X47">
        <v>2.59</v>
      </c>
      <c r="Y47" s="1">
        <f>(V47-S47)/S47*100</f>
        <v>2.6766595289079227</v>
      </c>
      <c r="Z47" s="1">
        <f>ABS(Y47)</f>
        <v>2.6766595289079227</v>
      </c>
      <c r="AA47" s="1">
        <f>IF(Y47&gt;=0,(T47-V47)/V47*100,(T47-S47)/S47*100)</f>
        <v>1.094890510948902</v>
      </c>
      <c r="AB47" s="1">
        <f>IF(Y47&gt;=0,(S47-U47)/S47*100,(V47-U47)/V47*100)</f>
        <v>1.4721627408993574</v>
      </c>
      <c r="AC47" s="1" t="str">
        <f>IF(AND(I47&lt;Z47/2,S47&gt;E47,E47&gt;(S47+V47)/2,V47&lt;B47,B47&lt;(S47+V47)/2),"YES","NO")</f>
        <v>NO</v>
      </c>
      <c r="AD47" s="1" t="str">
        <f>IF(AND(I47&lt;Z47/2,V47&gt;B47,B47&gt;(S47+V47)/2,S47&lt;E47,E47&lt;(S47+V47)/2),"YES","NO")</f>
        <v>NO</v>
      </c>
      <c r="AE47" s="1" t="str">
        <f>IF(AND(I47&gt;=2*Z47,E47&gt;S47,S47&gt;(B47+E47)/2,B47&lt;V47,V47&lt;(B47+E47)/2),"YES","NO")</f>
        <v>NO</v>
      </c>
      <c r="AF47" s="1" t="str">
        <f>IF(AND(I47&gt;=2*Z47,S47&gt;E47,E47&gt;(S47+V47)/2,V47&lt;B47,B47&lt;(S47+V47)/2),"YES","NO")</f>
        <v>NO</v>
      </c>
      <c r="AG47" s="1" t="str">
        <f>IF(AND(B47&lt;V47,E47&lt;S47,E47&gt;(S47+V47)/2,I47&gt;3,Z47&gt;3),"YES","NO")</f>
        <v>NO</v>
      </c>
      <c r="AH47" s="1" t="str">
        <f>IF(AND(B47&gt;V47,E47&gt;S47,E47&lt;(S47+V47)/2,Z47&gt;3,I47&gt;3),"YES","NO")</f>
        <v>NO</v>
      </c>
      <c r="AI47">
        <v>189.2</v>
      </c>
      <c r="AJ47">
        <v>194.7</v>
      </c>
      <c r="AK47">
        <v>185.4</v>
      </c>
      <c r="AL47">
        <v>188</v>
      </c>
      <c r="AM47">
        <v>0.05</v>
      </c>
      <c r="AN47">
        <v>0.03</v>
      </c>
      <c r="AO47" s="1">
        <f>(AL47-AI47)/AI47*100</f>
        <v>-0.63424947145876776</v>
      </c>
      <c r="AP47" s="1">
        <f>ABS(AO47)</f>
        <v>0.63424947145876776</v>
      </c>
      <c r="AQ47" s="1">
        <f>IF(AO47&gt;=0,(AJ47-AL47)/AL47*100,(AJ47-AI47)/AI47*100)</f>
        <v>2.9069767441860468</v>
      </c>
      <c r="AR47" s="1">
        <f>IF(AO47&gt;=0,(AI47-AK47)/AI47*100,(AL47-AK47)/AL47*100)</f>
        <v>1.3829787234042523</v>
      </c>
      <c r="AS47" t="str">
        <f>IF(AND(AO47&lt;0,AP47&gt;1.5,Y47&lt;0,Z47&gt;1.5,AL47&gt;S47,AL47&lt;E47,H47&gt;0,I47&gt;1.5),"YES","NO")</f>
        <v>NO</v>
      </c>
      <c r="AT47" t="str">
        <f>IF(AND(AO47&gt;0,AP47&gt;1.5,Y47&gt;0,Z47&gt;1.5,AL47&lt;S47,AL47&gt;E47,H47&lt;0,I47&gt;1.5),"YES","NO")</f>
        <v>NO</v>
      </c>
      <c r="AU47" t="str">
        <f>IF(AND(AO47&lt;0,S47&lt;AL47,V47&lt;AL47,B47&gt;V47,E47&gt;V47,H47&gt;0),"YES","NO")</f>
        <v>NO</v>
      </c>
      <c r="AV47" t="str">
        <f>IF(AND(AO47&gt;0,S47&gt;AL47,V47&gt;AL47,B47&lt;V47,E47&lt;V47,H47&lt;0),"YES","NO")</f>
        <v>NO</v>
      </c>
      <c r="AW47" t="str">
        <f>IF(AND(AO47&gt;0,AP47&gt;1,Y47&gt;0,Z47&gt;1,V47&gt;AL47,S47&gt;AI47,S47&lt;AL47,H47&gt;0,I47&gt;1,E47&gt;V47,B47&lt;V47,B47&gt;S47),"YES","NO")</f>
        <v>NO</v>
      </c>
      <c r="AX47" t="str">
        <f>IF(AND(AO47&lt;0,AP47&gt;1,Y47&lt;0,Z47&gt;1,V47&lt;AL47,S47&lt;AI47,S47&gt;AL47,H47&lt;0,I47&gt;1,E47&lt;V47,B47&gt;V47,B47&lt;S47),"YES","NO")</f>
        <v>NO</v>
      </c>
    </row>
    <row r="48" spans="1:50" x14ac:dyDescent="0.25">
      <c r="A48" t="s">
        <v>79</v>
      </c>
      <c r="B48">
        <v>355.6</v>
      </c>
      <c r="C48">
        <v>358.5</v>
      </c>
      <c r="D48">
        <v>346.1</v>
      </c>
      <c r="E48">
        <v>351</v>
      </c>
      <c r="F48">
        <v>0</v>
      </c>
      <c r="G48">
        <v>0</v>
      </c>
      <c r="H48" s="1">
        <f>(E48-B48)/B48*100</f>
        <v>-1.2935883014623235</v>
      </c>
      <c r="I48" s="1">
        <f>ABS(H48)</f>
        <v>1.2935883014623235</v>
      </c>
      <c r="J48" s="1">
        <f>IF(H48&gt;=0,(C48-E48)/E48*100,(C48-B48)/B48*100)</f>
        <v>0.81552305961754135</v>
      </c>
      <c r="K48" s="1">
        <f>IF(H48&gt;=0,(B48-D48)/B48*100,(E48-D48)/E48*100)</f>
        <v>1.3960113960113896</v>
      </c>
      <c r="L48" s="1" t="str">
        <f>IF(AND((K48-J48)&gt;1.5,I48&lt;0.5),"YES","NO")</f>
        <v>NO</v>
      </c>
      <c r="M48" t="str">
        <f>IF(AND((K48-J48)&gt;1.5,I48&lt;2,I48&gt;0.5),"YES","NO")</f>
        <v>NO</v>
      </c>
      <c r="N48" t="str">
        <f>IF(AND((J48-K48)&gt;1.5,I48&lt;0.5),"YES","NO")</f>
        <v>NO</v>
      </c>
      <c r="O48" s="1" t="str">
        <f>IF(AND((J48-K48)&gt;1.5,I48&lt;2,I48&gt;2),"YES","NO")</f>
        <v>NO</v>
      </c>
      <c r="P48" s="1" t="str">
        <f>IF(AND(I48&lt;1,J48&gt;1.5,K48&gt;1.5),"YES","NO")</f>
        <v>NO</v>
      </c>
      <c r="Q48" s="1" t="str">
        <f>IF(AND(I48&gt;5,J48&lt;0.25,K48&lt;0.25,H48&gt;0),"YES","NO")</f>
        <v>NO</v>
      </c>
      <c r="R48" s="1" t="str">
        <f>IF(AND(I49&gt;5,J49&lt;0.25,K49&lt;0.25,H49&lt;0),"YES","NO")</f>
        <v>NO</v>
      </c>
      <c r="S48">
        <v>200</v>
      </c>
      <c r="T48">
        <v>239.2</v>
      </c>
      <c r="U48">
        <v>197.45</v>
      </c>
      <c r="V48">
        <v>227.15</v>
      </c>
      <c r="W48">
        <v>19.05</v>
      </c>
      <c r="X48">
        <v>9.15</v>
      </c>
      <c r="Y48" s="1">
        <f>(V48-S48)/S48*100</f>
        <v>13.575000000000003</v>
      </c>
      <c r="Z48" s="1">
        <f>ABS(Y48)</f>
        <v>13.575000000000003</v>
      </c>
      <c r="AA48" s="1">
        <f>IF(Y48&gt;=0,(T48-V48)/V48*100,(T48-S48)/S48*100)</f>
        <v>5.3048646268985173</v>
      </c>
      <c r="AB48" s="1">
        <f>IF(Y48&gt;=0,(S48-U48)/S48*100,(V48-U48)/V48*100)</f>
        <v>1.2750000000000057</v>
      </c>
      <c r="AC48" s="1" t="str">
        <f>IF(AND(I48&lt;Z48/2,S48&gt;E48,E48&gt;(S48+V48)/2,V48&lt;B48,B48&lt;(S48+V48)/2),"YES","NO")</f>
        <v>NO</v>
      </c>
      <c r="AD48" s="1" t="str">
        <f>IF(AND(I48&lt;Z48/2,V48&gt;B48,B48&gt;(S48+V48)/2,S48&lt;E48,E48&lt;(S48+V48)/2),"YES","NO")</f>
        <v>NO</v>
      </c>
      <c r="AE48" s="1" t="str">
        <f>IF(AND(I48&gt;=2*Z48,E48&gt;S48,S48&gt;(B48+E48)/2,B48&lt;V48,V48&lt;(B48+E48)/2),"YES","NO")</f>
        <v>NO</v>
      </c>
      <c r="AF48" s="1" t="str">
        <f>IF(AND(I48&gt;=2*Z48,S48&gt;E48,E48&gt;(S48+V48)/2,V48&lt;B48,B48&lt;(S48+V48)/2),"YES","NO")</f>
        <v>NO</v>
      </c>
      <c r="AG48" s="1" t="str">
        <f>IF(AND(B48&lt;V48,E48&lt;S48,E48&gt;(S48+V48)/2,I48&gt;3,Z48&gt;3),"YES","NO")</f>
        <v>NO</v>
      </c>
      <c r="AH48" s="1" t="str">
        <f>IF(AND(B48&gt;V48,E48&gt;S48,E48&lt;(S48+V48)/2,Z48&gt;3,I48&gt;3),"YES","NO")</f>
        <v>NO</v>
      </c>
      <c r="AI48">
        <v>243.1</v>
      </c>
      <c r="AJ48">
        <v>245.9</v>
      </c>
      <c r="AK48">
        <v>193.8</v>
      </c>
      <c r="AL48">
        <v>208.15</v>
      </c>
      <c r="AM48">
        <v>-32.15</v>
      </c>
      <c r="AN48">
        <v>-13.38</v>
      </c>
      <c r="AO48" s="1">
        <f>(AL48-AI48)/AI48*100</f>
        <v>-14.376799670917315</v>
      </c>
      <c r="AP48" s="1">
        <f>ABS(AO48)</f>
        <v>14.376799670917315</v>
      </c>
      <c r="AQ48" s="1">
        <f>IF(AO48&gt;=0,(AJ48-AL48)/AL48*100,(AJ48-AI48)/AI48*100)</f>
        <v>1.1517893870835094</v>
      </c>
      <c r="AR48" s="1">
        <f>IF(AO48&gt;=0,(AI48-AK48)/AI48*100,(AL48-AK48)/AL48*100)</f>
        <v>6.8940667787653105</v>
      </c>
      <c r="AS48" t="str">
        <f>IF(AND(AO48&lt;0,AP48&gt;1.5,Y48&lt;0,Z48&gt;1.5,AL48&gt;S48,AL48&lt;E48,H48&gt;0,I48&gt;1.5),"YES","NO")</f>
        <v>NO</v>
      </c>
      <c r="AT48" t="str">
        <f>IF(AND(AO48&gt;0,AP48&gt;1.5,Y48&gt;0,Z48&gt;1.5,AL48&lt;S48,AL48&gt;E48,H48&lt;0,I48&gt;1.5),"YES","NO")</f>
        <v>NO</v>
      </c>
      <c r="AU48" t="str">
        <f>IF(AND(AO48&lt;0,S48&lt;AL48,V48&lt;AL48,B48&gt;V48,E48&gt;V48,H48&gt;0),"YES","NO")</f>
        <v>NO</v>
      </c>
      <c r="AV48" t="str">
        <f>IF(AND(AO48&gt;0,S48&gt;AL48,V48&gt;AL48,B48&lt;V48,E48&lt;V48,H48&lt;0),"YES","NO")</f>
        <v>NO</v>
      </c>
      <c r="AW48" t="str">
        <f>IF(AND(AO48&gt;0,AP48&gt;1,Y48&gt;0,Z48&gt;1,V48&gt;AL48,S48&gt;AI48,S48&lt;AL48,H48&gt;0,I48&gt;1,E48&gt;V48,B48&lt;V48,B48&gt;S48),"YES","NO")</f>
        <v>NO</v>
      </c>
      <c r="AX48" t="str">
        <f>IF(AND(AO48&lt;0,AP48&gt;1,Y48&lt;0,Z48&gt;1,V48&lt;AL48,S48&lt;AI48,S48&gt;AL48,H48&lt;0,I48&gt;1,E48&lt;V48,B48&gt;V48,B48&lt;S48),"YES","NO")</f>
        <v>NO</v>
      </c>
    </row>
    <row r="49" spans="1:50" x14ac:dyDescent="0.25">
      <c r="A49" t="s">
        <v>20</v>
      </c>
      <c r="B49" s="3">
        <v>1290</v>
      </c>
      <c r="C49" s="3">
        <v>1290</v>
      </c>
      <c r="D49" s="3">
        <v>1253.25</v>
      </c>
      <c r="E49" s="3">
        <v>1265.5999999999999</v>
      </c>
      <c r="F49">
        <v>-8.4</v>
      </c>
      <c r="G49">
        <v>-0.66</v>
      </c>
      <c r="H49" s="1">
        <f>(E49-B49)/B49*100</f>
        <v>-1.8914728682170614</v>
      </c>
      <c r="I49" s="1">
        <f>ABS(H49)</f>
        <v>1.8914728682170614</v>
      </c>
      <c r="J49" s="1">
        <f>IF(H49&gt;=0,(C49-E49)/E49*100,(C49-B49)/B49*100)</f>
        <v>0</v>
      </c>
      <c r="K49" s="1">
        <f>IF(H49&gt;=0,(B49-D49)/B49*100,(E49-D49)/E49*100)</f>
        <v>0.97582174462704729</v>
      </c>
      <c r="L49" s="1" t="str">
        <f>IF(AND((K49-J49)&gt;1.5,I49&lt;0.5),"YES","NO")</f>
        <v>NO</v>
      </c>
      <c r="M49" t="str">
        <f>IF(AND((K49-J49)&gt;1.5,I49&lt;2,I49&gt;0.5),"YES","NO")</f>
        <v>NO</v>
      </c>
      <c r="N49" t="str">
        <f>IF(AND((J49-K49)&gt;1.5,I49&lt;0.5),"YES","NO")</f>
        <v>NO</v>
      </c>
      <c r="O49" s="1" t="str">
        <f>IF(AND((J49-K49)&gt;1.5,I49&lt;2,I49&gt;2),"YES","NO")</f>
        <v>NO</v>
      </c>
      <c r="P49" s="1" t="str">
        <f>IF(AND(I49&lt;1,J49&gt;1.5,K49&gt;1.5),"YES","NO")</f>
        <v>NO</v>
      </c>
      <c r="Q49" s="1" t="str">
        <f>IF(AND(I49&gt;5,J49&lt;0.25,K49&lt;0.25,H49&gt;0),"YES","NO")</f>
        <v>NO</v>
      </c>
      <c r="R49" s="1" t="str">
        <f>IF(AND(I50&gt;5,J50&lt;0.25,K50&lt;0.25,H50&lt;0),"YES","NO")</f>
        <v>NO</v>
      </c>
      <c r="S49">
        <v>345.9</v>
      </c>
      <c r="T49">
        <v>355.6</v>
      </c>
      <c r="U49">
        <v>338.5</v>
      </c>
      <c r="V49">
        <v>350.5</v>
      </c>
      <c r="W49">
        <v>2.4</v>
      </c>
      <c r="X49">
        <v>0.69</v>
      </c>
      <c r="Y49" s="1">
        <f>(V49-S49)/S49*100</f>
        <v>1.3298641225787866</v>
      </c>
      <c r="Z49" s="1">
        <f>ABS(Y49)</f>
        <v>1.3298641225787866</v>
      </c>
      <c r="AA49" s="1">
        <f>IF(Y49&gt;=0,(T49-V49)/V49*100,(T49-S49)/S49*100)</f>
        <v>1.4550641940085656</v>
      </c>
      <c r="AB49" s="1">
        <f>IF(Y49&gt;=0,(S49-U49)/S49*100,(V49-U49)/V49*100)</f>
        <v>2.1393466319745529</v>
      </c>
      <c r="AC49" s="1" t="str">
        <f>IF(AND(I49&lt;Z49/2,S49&gt;E49,E49&gt;(S49+V49)/2,V49&lt;B49,B49&lt;(S49+V49)/2),"YES","NO")</f>
        <v>NO</v>
      </c>
      <c r="AD49" s="1" t="str">
        <f>IF(AND(I49&lt;Z49/2,V49&gt;B49,B49&gt;(S49+V49)/2,S49&lt;E49,E49&lt;(S49+V49)/2),"YES","NO")</f>
        <v>NO</v>
      </c>
      <c r="AE49" s="1" t="str">
        <f>IF(AND(I49&gt;=2*Z49,E49&gt;S49,S49&gt;(B49+E49)/2,B49&lt;V49,V49&lt;(B49+E49)/2),"YES","NO")</f>
        <v>NO</v>
      </c>
      <c r="AF49" s="1" t="str">
        <f>IF(AND(I49&gt;=2*Z49,S49&gt;E49,E49&gt;(S49+V49)/2,V49&lt;B49,B49&lt;(S49+V49)/2),"YES","NO")</f>
        <v>NO</v>
      </c>
      <c r="AG49" s="1" t="str">
        <f>IF(AND(B49&lt;V49,E49&lt;S49,E49&gt;(S49+V49)/2,I49&gt;3,Z49&gt;3),"YES","NO")</f>
        <v>NO</v>
      </c>
      <c r="AH49" s="1" t="str">
        <f>IF(AND(B49&gt;V49,E49&gt;S49,E49&lt;(S49+V49)/2,Z49&gt;3,I49&gt;3),"YES","NO")</f>
        <v>NO</v>
      </c>
      <c r="AI49">
        <v>380</v>
      </c>
      <c r="AJ49">
        <v>380</v>
      </c>
      <c r="AK49">
        <v>345</v>
      </c>
      <c r="AL49">
        <v>349.35</v>
      </c>
      <c r="AM49">
        <v>-26.8</v>
      </c>
      <c r="AN49">
        <v>-7.12</v>
      </c>
      <c r="AO49" s="1">
        <f>(AL49-AI49)/AI49*100</f>
        <v>-8.0657894736842035</v>
      </c>
      <c r="AP49" s="1">
        <f>ABS(AO49)</f>
        <v>8.0657894736842035</v>
      </c>
      <c r="AQ49" s="1">
        <f>IF(AO49&gt;=0,(AJ49-AL49)/AL49*100,(AJ49-AI49)/AI49*100)</f>
        <v>0</v>
      </c>
      <c r="AR49" s="1">
        <f>IF(AO49&gt;=0,(AI49-AK49)/AI49*100,(AL49-AK49)/AL49*100)</f>
        <v>1.2451696006869966</v>
      </c>
      <c r="AS49" t="str">
        <f>IF(AND(AO49&lt;0,AP49&gt;1.5,Y49&lt;0,Z49&gt;1.5,AL49&gt;S49,AL49&lt;E49,H49&gt;0,I49&gt;1.5),"YES","NO")</f>
        <v>NO</v>
      </c>
      <c r="AT49" t="str">
        <f>IF(AND(AO49&gt;0,AP49&gt;1.5,Y49&gt;0,Z49&gt;1.5,AL49&lt;S49,AL49&gt;E49,H49&lt;0,I49&gt;1.5),"YES","NO")</f>
        <v>NO</v>
      </c>
      <c r="AU49" t="str">
        <f>IF(AND(AO49&lt;0,S49&lt;AL49,V49&lt;AL49,B49&gt;V49,E49&gt;V49,H49&gt;0),"YES","NO")</f>
        <v>NO</v>
      </c>
      <c r="AV49" t="str">
        <f>IF(AND(AO49&gt;0,S49&gt;AL49,V49&gt;AL49,B49&lt;V49,E49&lt;V49,H49&lt;0),"YES","NO")</f>
        <v>NO</v>
      </c>
      <c r="AW49" t="str">
        <f>IF(AND(AO49&gt;0,AP49&gt;1,Y49&gt;0,Z49&gt;1,V49&gt;AL49,S49&gt;AI49,S49&lt;AL49,H49&gt;0,I49&gt;1,E49&gt;V49,B49&lt;V49,B49&gt;S49),"YES","NO")</f>
        <v>NO</v>
      </c>
      <c r="AX49" t="str">
        <f>IF(AND(AO49&lt;0,AP49&gt;1,Y49&lt;0,Z49&gt;1,V49&lt;AL49,S49&lt;AI49,S49&gt;AL49,H49&lt;0,I49&gt;1,E49&lt;V49,B49&gt;V49,B49&lt;S49),"YES","NO")</f>
        <v>NO</v>
      </c>
    </row>
    <row r="50" spans="1:50" x14ac:dyDescent="0.25">
      <c r="A50" t="s">
        <v>75</v>
      </c>
      <c r="B50">
        <v>429.5</v>
      </c>
      <c r="C50">
        <v>434.75</v>
      </c>
      <c r="D50">
        <v>420.15</v>
      </c>
      <c r="E50">
        <v>423.85</v>
      </c>
      <c r="F50">
        <v>-4.4000000000000004</v>
      </c>
      <c r="G50">
        <v>-1.03</v>
      </c>
      <c r="H50" s="1">
        <f>(E50-B50)/B50*100</f>
        <v>-1.3154831199068633</v>
      </c>
      <c r="I50" s="1">
        <f>ABS(H50)</f>
        <v>1.3154831199068633</v>
      </c>
      <c r="J50" s="1">
        <f>IF(H50&gt;=0,(C50-E50)/E50*100,(C50-B50)/B50*100)</f>
        <v>1.2223515715948778</v>
      </c>
      <c r="K50" s="1">
        <f>IF(H50&gt;=0,(B50-D50)/B50*100,(E50-D50)/E50*100)</f>
        <v>0.87295033620385631</v>
      </c>
      <c r="L50" s="1" t="str">
        <f>IF(AND((K50-J50)&gt;1.5,I50&lt;0.5),"YES","NO")</f>
        <v>NO</v>
      </c>
      <c r="M50" t="str">
        <f>IF(AND((K50-J50)&gt;1.5,I50&lt;2,I50&gt;0.5),"YES","NO")</f>
        <v>NO</v>
      </c>
      <c r="N50" t="str">
        <f>IF(AND((J50-K50)&gt;1.5,I50&lt;0.5),"YES","NO")</f>
        <v>NO</v>
      </c>
      <c r="O50" s="1" t="str">
        <f>IF(AND((J50-K50)&gt;1.5,I50&lt;2,I50&gt;2),"YES","NO")</f>
        <v>NO</v>
      </c>
      <c r="P50" s="1" t="str">
        <f>IF(AND(I50&lt;1,J50&gt;1.5,K50&gt;1.5),"YES","NO")</f>
        <v>NO</v>
      </c>
      <c r="Q50" s="1" t="str">
        <f>IF(AND(I50&gt;5,J50&lt;0.25,K50&lt;0.25,H50&gt;0),"YES","NO")</f>
        <v>NO</v>
      </c>
      <c r="R50" s="1" t="str">
        <f>IF(AND(I51&gt;5,J51&lt;0.25,K51&lt;0.25,H51&lt;0),"YES","NO")</f>
        <v>NO</v>
      </c>
      <c r="S50" s="3">
        <v>1279</v>
      </c>
      <c r="T50" s="3">
        <v>1287.95</v>
      </c>
      <c r="U50" s="3">
        <v>1267.2</v>
      </c>
      <c r="V50" s="3">
        <v>1278</v>
      </c>
      <c r="W50">
        <v>-15.1</v>
      </c>
      <c r="X50">
        <v>-1.17</v>
      </c>
      <c r="Y50" s="1">
        <f>(V50-S50)/S50*100</f>
        <v>-7.8186082877247848E-2</v>
      </c>
      <c r="Z50" s="1">
        <f>ABS(Y50)</f>
        <v>7.8186082877247848E-2</v>
      </c>
      <c r="AA50" s="1">
        <f>IF(Y50&gt;=0,(T50-V50)/V50*100,(T50-S50)/S50*100)</f>
        <v>0.69976544175137179</v>
      </c>
      <c r="AB50" s="1">
        <f>IF(Y50&gt;=0,(S50-U50)/S50*100,(V50-U50)/V50*100)</f>
        <v>0.8450704225352077</v>
      </c>
      <c r="AC50" s="1" t="str">
        <f>IF(AND(I50&lt;Z50/2,S50&gt;E50,E50&gt;(S50+V50)/2,V50&lt;B50,B50&lt;(S50+V50)/2),"YES","NO")</f>
        <v>NO</v>
      </c>
      <c r="AD50" s="1" t="str">
        <f>IF(AND(I50&lt;Z50/2,V50&gt;B50,B50&gt;(S50+V50)/2,S50&lt;E50,E50&lt;(S50+V50)/2),"YES","NO")</f>
        <v>NO</v>
      </c>
      <c r="AE50" s="1" t="str">
        <f>IF(AND(I50&gt;=2*Z50,E50&gt;S50,S50&gt;(B50+E50)/2,B50&lt;V50,V50&lt;(B50+E50)/2),"YES","NO")</f>
        <v>NO</v>
      </c>
      <c r="AF50" s="1" t="str">
        <f>IF(AND(I50&gt;=2*Z50,S50&gt;E50,E50&gt;(S50+V50)/2,V50&lt;B50,B50&lt;(S50+V50)/2),"YES","NO")</f>
        <v>NO</v>
      </c>
      <c r="AG50" s="1" t="str">
        <f>IF(AND(B50&lt;V50,E50&lt;S50,E50&gt;(S50+V50)/2,I50&gt;3,Z50&gt;3),"YES","NO")</f>
        <v>NO</v>
      </c>
      <c r="AH50" s="1" t="str">
        <f>IF(AND(B50&gt;V50,E50&gt;S50,E50&lt;(S50+V50)/2,Z50&gt;3,I50&gt;3),"YES","NO")</f>
        <v>NO</v>
      </c>
      <c r="AI50" s="3">
        <v>1296</v>
      </c>
      <c r="AJ50" s="3">
        <v>1311</v>
      </c>
      <c r="AK50" s="3">
        <v>1277</v>
      </c>
      <c r="AL50" s="3">
        <v>1287.2</v>
      </c>
      <c r="AM50">
        <v>-3.25</v>
      </c>
      <c r="AN50">
        <v>-0.25</v>
      </c>
      <c r="AO50" s="1">
        <f>(AL50-AI50)/AI50*100</f>
        <v>-0.67901234567900892</v>
      </c>
      <c r="AP50" s="1">
        <f>ABS(AO50)</f>
        <v>0.67901234567900892</v>
      </c>
      <c r="AQ50" s="1">
        <f>IF(AO50&gt;=0,(AJ50-AL50)/AL50*100,(AJ50-AI50)/AI50*100)</f>
        <v>1.1574074074074074</v>
      </c>
      <c r="AR50" s="1">
        <f>IF(AO50&gt;=0,(AI50-AK50)/AI50*100,(AL50-AK50)/AL50*100)</f>
        <v>0.79241765071473313</v>
      </c>
      <c r="AS50" t="str">
        <f>IF(AND(AO50&lt;0,AP50&gt;1.5,Y50&lt;0,Z50&gt;1.5,AL50&gt;S50,AL50&lt;E50,H50&gt;0,I50&gt;1.5),"YES","NO")</f>
        <v>NO</v>
      </c>
      <c r="AT50" t="str">
        <f>IF(AND(AO50&gt;0,AP50&gt;1.5,Y50&gt;0,Z50&gt;1.5,AL50&lt;S50,AL50&gt;E50,H50&lt;0,I50&gt;1.5),"YES","NO")</f>
        <v>NO</v>
      </c>
      <c r="AU50" t="str">
        <f>IF(AND(AO50&lt;0,S50&lt;AL50,V50&lt;AL50,B50&gt;V50,E50&gt;V50,H50&gt;0),"YES","NO")</f>
        <v>NO</v>
      </c>
      <c r="AV50" t="str">
        <f>IF(AND(AO50&gt;0,S50&gt;AL50,V50&gt;AL50,B50&lt;V50,E50&lt;V50,H50&lt;0),"YES","NO")</f>
        <v>NO</v>
      </c>
      <c r="AW50" t="str">
        <f>IF(AND(AO50&gt;0,AP50&gt;1,Y50&gt;0,Z50&gt;1,V50&gt;AL50,S50&gt;AI50,S50&lt;AL50,H50&gt;0,I50&gt;1,E50&gt;V50,B50&lt;V50,B50&gt;S50),"YES","NO")</f>
        <v>NO</v>
      </c>
      <c r="AX50" t="str">
        <f>IF(AND(AO50&lt;0,AP50&gt;1,Y50&lt;0,Z50&gt;1,V50&lt;AL50,S50&lt;AI50,S50&gt;AL50,H50&lt;0,I50&gt;1,E50&lt;V50,B50&gt;V50,B50&lt;S50),"YES","NO")</f>
        <v>NO</v>
      </c>
    </row>
    <row r="51" spans="1:50" x14ac:dyDescent="0.25">
      <c r="A51" t="s">
        <v>82</v>
      </c>
      <c r="B51">
        <v>448.9</v>
      </c>
      <c r="C51">
        <v>450.8</v>
      </c>
      <c r="D51">
        <v>439.2</v>
      </c>
      <c r="E51">
        <v>442.75</v>
      </c>
      <c r="F51">
        <v>-2.4</v>
      </c>
      <c r="G51">
        <v>-0.54</v>
      </c>
      <c r="H51" s="1">
        <f>(E51-B51)/B51*100</f>
        <v>-1.3700155936734189</v>
      </c>
      <c r="I51" s="1">
        <f>ABS(H51)</f>
        <v>1.3700155936734189</v>
      </c>
      <c r="J51" s="1">
        <f>IF(H51&gt;=0,(C51-E51)/E51*100,(C51-B51)/B51*100)</f>
        <v>0.42325685007797598</v>
      </c>
      <c r="K51" s="1">
        <f>IF(H51&gt;=0,(B51-D51)/B51*100,(E51-D51)/E51*100)</f>
        <v>0.80180688876341311</v>
      </c>
      <c r="L51" s="1" t="str">
        <f>IF(AND((K51-J51)&gt;1.5,I51&lt;0.5),"YES","NO")</f>
        <v>NO</v>
      </c>
      <c r="M51" t="str">
        <f>IF(AND((K51-J51)&gt;1.5,I51&lt;2,I51&gt;0.5),"YES","NO")</f>
        <v>NO</v>
      </c>
      <c r="N51" t="str">
        <f>IF(AND((J51-K51)&gt;1.5,I51&lt;0.5),"YES","NO")</f>
        <v>NO</v>
      </c>
      <c r="O51" s="1" t="str">
        <f>IF(AND((J51-K51)&gt;1.5,I51&lt;2,I51&gt;2),"YES","NO")</f>
        <v>NO</v>
      </c>
      <c r="P51" s="1" t="str">
        <f>IF(AND(I51&lt;1,J51&gt;1.5,K51&gt;1.5),"YES","NO")</f>
        <v>NO</v>
      </c>
      <c r="Q51" s="1" t="str">
        <f>IF(AND(I51&gt;5,J51&lt;0.25,K51&lt;0.25,H51&gt;0),"YES","NO")</f>
        <v>NO</v>
      </c>
      <c r="R51" s="1" t="str">
        <f>IF(AND(I52&gt;5,J52&lt;0.25,K52&lt;0.25,H52&lt;0),"YES","NO")</f>
        <v>NO</v>
      </c>
      <c r="S51">
        <v>431.9</v>
      </c>
      <c r="T51">
        <v>433.5</v>
      </c>
      <c r="U51">
        <v>423</v>
      </c>
      <c r="V51">
        <v>426.45</v>
      </c>
      <c r="W51">
        <v>-4.2</v>
      </c>
      <c r="X51">
        <v>-0.98</v>
      </c>
      <c r="Y51" s="1">
        <f>(V51-S51)/S51*100</f>
        <v>-1.2618661727251652</v>
      </c>
      <c r="Z51" s="1">
        <f>ABS(Y51)</f>
        <v>1.2618661727251652</v>
      </c>
      <c r="AA51" s="1">
        <f>IF(Y51&gt;=0,(T51-V51)/V51*100,(T51-S51)/S51*100)</f>
        <v>0.37045612410280687</v>
      </c>
      <c r="AB51" s="1">
        <f>IF(Y51&gt;=0,(S51-U51)/S51*100,(V51-U51)/V51*100)</f>
        <v>0.8090045726345384</v>
      </c>
      <c r="AC51" s="1" t="str">
        <f>IF(AND(I51&lt;Z51/2,S51&gt;E51,E51&gt;(S51+V51)/2,V51&lt;B51,B51&lt;(S51+V51)/2),"YES","NO")</f>
        <v>NO</v>
      </c>
      <c r="AD51" s="1" t="str">
        <f>IF(AND(I51&lt;Z51/2,V51&gt;B51,B51&gt;(S51+V51)/2,S51&lt;E51,E51&lt;(S51+V51)/2),"YES","NO")</f>
        <v>NO</v>
      </c>
      <c r="AE51" s="1" t="str">
        <f>IF(AND(I51&gt;=2*Z51,E51&gt;S51,S51&gt;(B51+E51)/2,B51&lt;V51,V51&lt;(B51+E51)/2),"YES","NO")</f>
        <v>NO</v>
      </c>
      <c r="AF51" s="1" t="str">
        <f>IF(AND(I51&gt;=2*Z51,S51&gt;E51,E51&gt;(S51+V51)/2,V51&lt;B51,B51&lt;(S51+V51)/2),"YES","NO")</f>
        <v>NO</v>
      </c>
      <c r="AG51" s="1" t="str">
        <f>IF(AND(B51&lt;V51,E51&lt;S51,E51&gt;(S51+V51)/2,I51&gt;3,Z51&gt;3),"YES","NO")</f>
        <v>NO</v>
      </c>
      <c r="AH51" s="1" t="str">
        <f>IF(AND(B51&gt;V51,E51&gt;S51,E51&lt;(S51+V51)/2,Z51&gt;3,I51&gt;3),"YES","NO")</f>
        <v>NO</v>
      </c>
      <c r="AI51">
        <v>430.45</v>
      </c>
      <c r="AJ51">
        <v>441.45</v>
      </c>
      <c r="AK51">
        <v>428.15</v>
      </c>
      <c r="AL51">
        <v>431.15</v>
      </c>
      <c r="AM51">
        <v>4.2</v>
      </c>
      <c r="AN51">
        <v>0.98</v>
      </c>
      <c r="AO51" s="1">
        <f>(AL51-AI51)/AI51*100</f>
        <v>0.16262051341618972</v>
      </c>
      <c r="AP51" s="1">
        <f>ABS(AO51)</f>
        <v>0.16262051341618972</v>
      </c>
      <c r="AQ51" s="1">
        <f>IF(AO51&gt;=0,(AJ51-AL51)/AL51*100,(AJ51-AI51)/AI51*100)</f>
        <v>2.3889597587846487</v>
      </c>
      <c r="AR51" s="1">
        <f>IF(AO51&gt;=0,(AI51-AK51)/AI51*100,(AL51-AK51)/AL51*100)</f>
        <v>0.53432454408177754</v>
      </c>
      <c r="AS51" t="str">
        <f>IF(AND(AO51&lt;0,AP51&gt;1.5,Y51&lt;0,Z51&gt;1.5,AL51&gt;S51,AL51&lt;E51,H51&gt;0,I51&gt;1.5),"YES","NO")</f>
        <v>NO</v>
      </c>
      <c r="AT51" t="str">
        <f>IF(AND(AO51&gt;0,AP51&gt;1.5,Y51&gt;0,Z51&gt;1.5,AL51&lt;S51,AL51&gt;E51,H51&lt;0,I51&gt;1.5),"YES","NO")</f>
        <v>NO</v>
      </c>
      <c r="AU51" t="str">
        <f>IF(AND(AO51&lt;0,S51&lt;AL51,V51&lt;AL51,B51&gt;V51,E51&gt;V51,H51&gt;0),"YES","NO")</f>
        <v>NO</v>
      </c>
      <c r="AV51" t="str">
        <f>IF(AND(AO51&gt;0,S51&gt;AL51,V51&gt;AL51,B51&lt;V51,E51&lt;V51,H51&lt;0),"YES","NO")</f>
        <v>NO</v>
      </c>
      <c r="AW51" t="str">
        <f>IF(AND(AO51&gt;0,AP51&gt;1,Y51&gt;0,Z51&gt;1,V51&gt;AL51,S51&gt;AI51,S51&lt;AL51,H51&gt;0,I51&gt;1,E51&gt;V51,B51&lt;V51,B51&gt;S51),"YES","NO")</f>
        <v>NO</v>
      </c>
      <c r="AX51" t="str">
        <f>IF(AND(AO51&lt;0,AP51&gt;1,Y51&lt;0,Z51&gt;1,V51&lt;AL51,S51&lt;AI51,S51&gt;AL51,H51&lt;0,I51&gt;1,E51&lt;V51,B51&gt;V51,B51&lt;S51),"YES","NO")</f>
        <v>NO</v>
      </c>
    </row>
    <row r="52" spans="1:50" x14ac:dyDescent="0.25">
      <c r="A52" t="s">
        <v>57</v>
      </c>
      <c r="B52" s="3">
        <v>1048</v>
      </c>
      <c r="C52" s="3">
        <v>1062</v>
      </c>
      <c r="D52" s="3">
        <v>1022.7</v>
      </c>
      <c r="E52" s="3">
        <v>1027.2</v>
      </c>
      <c r="F52">
        <v>-17.75</v>
      </c>
      <c r="G52">
        <v>-1.7</v>
      </c>
      <c r="H52" s="1">
        <f>(E52-B52)/B52*100</f>
        <v>-1.9847328244274764</v>
      </c>
      <c r="I52" s="1">
        <f>ABS(H52)</f>
        <v>1.9847328244274764</v>
      </c>
      <c r="J52" s="1">
        <f>IF(H52&gt;=0,(C52-E52)/E52*100,(C52-B52)/B52*100)</f>
        <v>1.3358778625954197</v>
      </c>
      <c r="K52" s="1">
        <f>IF(H52&gt;=0,(B52-D52)/B52*100,(E52-D52)/E52*100)</f>
        <v>0.43808411214953269</v>
      </c>
      <c r="L52" s="1" t="str">
        <f>IF(AND((K52-J52)&gt;1.5,I52&lt;0.5),"YES","NO")</f>
        <v>NO</v>
      </c>
      <c r="M52" t="str">
        <f>IF(AND((K52-J52)&gt;1.5,I52&lt;2,I52&gt;0.5),"YES","NO")</f>
        <v>NO</v>
      </c>
      <c r="N52" t="str">
        <f>IF(AND((J52-K52)&gt;1.5,I52&lt;0.5),"YES","NO")</f>
        <v>NO</v>
      </c>
      <c r="O52" s="1" t="str">
        <f>IF(AND((J52-K52)&gt;1.5,I52&lt;2,I52&gt;2),"YES","NO")</f>
        <v>NO</v>
      </c>
      <c r="P52" s="1" t="str">
        <f>IF(AND(I52&lt;1,J52&gt;1.5,K52&gt;1.5),"YES","NO")</f>
        <v>NO</v>
      </c>
      <c r="Q52" s="1" t="str">
        <f>IF(AND(I52&gt;5,J52&lt;0.25,K52&lt;0.25,H52&gt;0),"YES","NO")</f>
        <v>NO</v>
      </c>
      <c r="R52" s="1" t="str">
        <f>IF(AND(I53&gt;5,J53&lt;0.25,K53&lt;0.25,H53&lt;0),"YES","NO")</f>
        <v>NO</v>
      </c>
      <c r="S52">
        <v>9.4</v>
      </c>
      <c r="T52">
        <v>10.1</v>
      </c>
      <c r="U52">
        <v>9.25</v>
      </c>
      <c r="V52">
        <v>9.6999999999999993</v>
      </c>
      <c r="W52">
        <v>-0.1</v>
      </c>
      <c r="X52">
        <v>-1.02</v>
      </c>
      <c r="Y52" s="1">
        <f>(V52-S52)/S52*100</f>
        <v>3.1914893617021165</v>
      </c>
      <c r="Z52" s="1">
        <f>ABS(Y52)</f>
        <v>3.1914893617021165</v>
      </c>
      <c r="AA52" s="1">
        <f>IF(Y52&gt;=0,(T52-V52)/V52*100,(T52-S52)/S52*100)</f>
        <v>4.1237113402061896</v>
      </c>
      <c r="AB52" s="1">
        <f>IF(Y52&gt;=0,(S52-U52)/S52*100,(V52-U52)/V52*100)</f>
        <v>1.5957446808510676</v>
      </c>
      <c r="AC52" s="1" t="str">
        <f>IF(AND(I52&lt;Z52/2,S52&gt;E52,E52&gt;(S52+V52)/2,V52&lt;B52,B52&lt;(S52+V52)/2),"YES","NO")</f>
        <v>NO</v>
      </c>
      <c r="AD52" s="1" t="str">
        <f>IF(AND(I52&lt;Z52/2,V52&gt;B52,B52&gt;(S52+V52)/2,S52&lt;E52,E52&lt;(S52+V52)/2),"YES","NO")</f>
        <v>NO</v>
      </c>
      <c r="AE52" s="1" t="str">
        <f>IF(AND(I52&gt;=2*Z52,E52&gt;S52,S52&gt;(B52+E52)/2,B52&lt;V52,V52&lt;(B52+E52)/2),"YES","NO")</f>
        <v>NO</v>
      </c>
      <c r="AF52" s="1" t="str">
        <f>IF(AND(I52&gt;=2*Z52,S52&gt;E52,E52&gt;(S52+V52)/2,V52&lt;B52,B52&lt;(S52+V52)/2),"YES","NO")</f>
        <v>NO</v>
      </c>
      <c r="AG52" s="1" t="str">
        <f>IF(AND(B52&lt;V52,E52&lt;S52,E52&gt;(S52+V52)/2,I52&gt;3,Z52&gt;3),"YES","NO")</f>
        <v>NO</v>
      </c>
      <c r="AH52" s="1" t="str">
        <f>IF(AND(B52&gt;V52,E52&gt;S52,E52&lt;(S52+V52)/2,Z52&gt;3,I52&gt;3),"YES","NO")</f>
        <v>NO</v>
      </c>
      <c r="AI52">
        <v>10.35</v>
      </c>
      <c r="AJ52">
        <v>10.4</v>
      </c>
      <c r="AK52">
        <v>9.5</v>
      </c>
      <c r="AL52">
        <v>9.8000000000000007</v>
      </c>
      <c r="AM52">
        <v>-0.45</v>
      </c>
      <c r="AN52">
        <v>-4.3899999999999997</v>
      </c>
      <c r="AO52" s="1">
        <f>(AL52-AI52)/AI52*100</f>
        <v>-5.3140096618357386</v>
      </c>
      <c r="AP52" s="1">
        <f>ABS(AO52)</f>
        <v>5.3140096618357386</v>
      </c>
      <c r="AQ52" s="1">
        <f>IF(AO52&gt;=0,(AJ52-AL52)/AL52*100,(AJ52-AI52)/AI52*100)</f>
        <v>0.48309178743962045</v>
      </c>
      <c r="AR52" s="1">
        <f>IF(AO52&gt;=0,(AI52-AK52)/AI52*100,(AL52-AK52)/AL52*100)</f>
        <v>3.0612244897959253</v>
      </c>
      <c r="AS52" t="str">
        <f>IF(AND(AO52&lt;0,AP52&gt;1.5,Y52&lt;0,Z52&gt;1.5,AL52&gt;S52,AL52&lt;E52,H52&gt;0,I52&gt;1.5),"YES","NO")</f>
        <v>NO</v>
      </c>
      <c r="AT52" t="str">
        <f>IF(AND(AO52&gt;0,AP52&gt;1.5,Y52&gt;0,Z52&gt;1.5,AL52&lt;S52,AL52&gt;E52,H52&lt;0,I52&gt;1.5),"YES","NO")</f>
        <v>NO</v>
      </c>
      <c r="AU52" t="str">
        <f>IF(AND(AO52&lt;0,S52&lt;AL52,V52&lt;AL52,B52&gt;V52,E52&gt;V52,H52&gt;0),"YES","NO")</f>
        <v>NO</v>
      </c>
      <c r="AV52" t="str">
        <f>IF(AND(AO52&gt;0,S52&gt;AL52,V52&gt;AL52,B52&lt;V52,E52&lt;V52,H52&lt;0),"YES","NO")</f>
        <v>NO</v>
      </c>
      <c r="AW52" t="str">
        <f>IF(AND(AO52&gt;0,AP52&gt;1,Y52&gt;0,Z52&gt;1,V52&gt;AL52,S52&gt;AI52,S52&lt;AL52,H52&gt;0,I52&gt;1,E52&gt;V52,B52&lt;V52,B52&gt;S52),"YES","NO")</f>
        <v>NO</v>
      </c>
      <c r="AX52" t="str">
        <f>IF(AND(AO52&lt;0,AP52&gt;1,Y52&lt;0,Z52&gt;1,V52&lt;AL52,S52&lt;AI52,S52&gt;AL52,H52&lt;0,I52&gt;1,E52&lt;V52,B52&gt;V52,B52&lt;S52),"YES","NO")</f>
        <v>NO</v>
      </c>
    </row>
    <row r="53" spans="1:50" x14ac:dyDescent="0.25">
      <c r="A53" t="s">
        <v>65</v>
      </c>
      <c r="B53">
        <v>483</v>
      </c>
      <c r="C53">
        <v>501</v>
      </c>
      <c r="D53">
        <v>481.05</v>
      </c>
      <c r="E53">
        <v>493.05</v>
      </c>
      <c r="F53">
        <v>17.899999999999999</v>
      </c>
      <c r="G53">
        <v>3.77</v>
      </c>
      <c r="H53" s="1">
        <f>(E53-B53)/B53*100</f>
        <v>2.0807453416149091</v>
      </c>
      <c r="I53" s="1">
        <f>ABS(H53)</f>
        <v>2.0807453416149091</v>
      </c>
      <c r="J53" s="1">
        <f>IF(H53&gt;=0,(C53-E53)/E53*100,(C53-B53)/B53*100)</f>
        <v>1.6124125342257354</v>
      </c>
      <c r="K53" s="1">
        <f>IF(H53&gt;=0,(B53-D53)/B53*100,(E53-D53)/E53*100)</f>
        <v>0.40372670807453181</v>
      </c>
      <c r="L53" s="1" t="str">
        <f>IF(AND((K53-J53)&gt;1.5,I53&lt;0.5),"YES","NO")</f>
        <v>NO</v>
      </c>
      <c r="M53" t="str">
        <f>IF(AND((K53-J53)&gt;1.5,I53&lt;2,I53&gt;0.5),"YES","NO")</f>
        <v>NO</v>
      </c>
      <c r="N53" t="str">
        <f>IF(AND((J53-K53)&gt;1.5,I53&lt;0.5),"YES","NO")</f>
        <v>NO</v>
      </c>
      <c r="O53" s="1" t="str">
        <f>IF(AND((J53-K53)&gt;1.5,I53&lt;2,I53&gt;2),"YES","NO")</f>
        <v>NO</v>
      </c>
      <c r="P53" s="1" t="str">
        <f>IF(AND(I53&lt;1,J53&gt;1.5,K53&gt;1.5),"YES","NO")</f>
        <v>NO</v>
      </c>
      <c r="Q53" s="1" t="str">
        <f>IF(AND(I53&gt;5,J53&lt;0.25,K53&lt;0.25,H53&gt;0),"YES","NO")</f>
        <v>NO</v>
      </c>
      <c r="R53" s="1" t="str">
        <f>IF(AND(I54&gt;5,J54&lt;0.25,K54&lt;0.25,H54&lt;0),"YES","NO")</f>
        <v>NO</v>
      </c>
      <c r="S53" s="3">
        <v>1055</v>
      </c>
      <c r="T53" s="3">
        <v>1068</v>
      </c>
      <c r="U53" s="3">
        <v>1037.05</v>
      </c>
      <c r="V53" s="3">
        <v>1046.7</v>
      </c>
      <c r="W53">
        <v>-15.8</v>
      </c>
      <c r="X53">
        <v>-1.49</v>
      </c>
      <c r="Y53" s="1">
        <f>(V53-S53)/S53*100</f>
        <v>-0.7867298578199009</v>
      </c>
      <c r="Z53" s="1">
        <f>ABS(Y53)</f>
        <v>0.7867298578199009</v>
      </c>
      <c r="AA53" s="1">
        <f>IF(Y53&gt;=0,(T53-V53)/V53*100,(T53-S53)/S53*100)</f>
        <v>1.2322274881516588</v>
      </c>
      <c r="AB53" s="1">
        <f>IF(Y53&gt;=0,(S53-U53)/S53*100,(V53-U53)/V53*100)</f>
        <v>0.92194516098214296</v>
      </c>
      <c r="AC53" s="1" t="str">
        <f>IF(AND(I53&lt;Z53/2,S53&gt;E53,E53&gt;(S53+V53)/2,V53&lt;B53,B53&lt;(S53+V53)/2),"YES","NO")</f>
        <v>NO</v>
      </c>
      <c r="AD53" s="1" t="str">
        <f>IF(AND(I53&lt;Z53/2,V53&gt;B53,B53&gt;(S53+V53)/2,S53&lt;E53,E53&lt;(S53+V53)/2),"YES","NO")</f>
        <v>NO</v>
      </c>
      <c r="AE53" s="1" t="str">
        <f>IF(AND(I53&gt;=2*Z53,E53&gt;S53,S53&gt;(B53+E53)/2,B53&lt;V53,V53&lt;(B53+E53)/2),"YES","NO")</f>
        <v>NO</v>
      </c>
      <c r="AF53" s="1" t="str">
        <f>IF(AND(I53&gt;=2*Z53,S53&gt;E53,E53&gt;(S53+V53)/2,V53&lt;B53,B53&lt;(S53+V53)/2),"YES","NO")</f>
        <v>NO</v>
      </c>
      <c r="AG53" s="1" t="str">
        <f>IF(AND(B53&lt;V53,E53&lt;S53,E53&gt;(S53+V53)/2,I53&gt;3,Z53&gt;3),"YES","NO")</f>
        <v>NO</v>
      </c>
      <c r="AH53" s="1" t="str">
        <f>IF(AND(B53&gt;V53,E53&gt;S53,E53&lt;(S53+V53)/2,Z53&gt;3,I53&gt;3),"YES","NO")</f>
        <v>NO</v>
      </c>
      <c r="AI53" s="3">
        <v>1072</v>
      </c>
      <c r="AJ53" s="3">
        <v>1105.8499999999999</v>
      </c>
      <c r="AK53" s="3">
        <v>1051</v>
      </c>
      <c r="AL53" s="3">
        <v>1065</v>
      </c>
      <c r="AM53">
        <v>-7.1</v>
      </c>
      <c r="AN53">
        <v>-0.66</v>
      </c>
      <c r="AO53" s="1">
        <f>(AL53-AI53)/AI53*100</f>
        <v>-0.65298507462686561</v>
      </c>
      <c r="AP53" s="1">
        <f>ABS(AO53)</f>
        <v>0.65298507462686561</v>
      </c>
      <c r="AQ53" s="1">
        <f>IF(AO53&gt;=0,(AJ53-AL53)/AL53*100,(AJ53-AI53)/AI53*100)</f>
        <v>3.1576492537313352</v>
      </c>
      <c r="AR53" s="1">
        <f>IF(AO53&gt;=0,(AI53-AK53)/AI53*100,(AL53-AK53)/AL53*100)</f>
        <v>1.3145539906103285</v>
      </c>
      <c r="AS53" t="str">
        <f>IF(AND(AO53&lt;0,AP53&gt;1.5,Y53&lt;0,Z53&gt;1.5,AL53&gt;S53,AL53&lt;E53,H53&gt;0,I53&gt;1.5),"YES","NO")</f>
        <v>NO</v>
      </c>
      <c r="AT53" t="str">
        <f>IF(AND(AO53&gt;0,AP53&gt;1.5,Y53&gt;0,Z53&gt;1.5,AL53&lt;S53,AL53&gt;E53,H53&lt;0,I53&gt;1.5),"YES","NO")</f>
        <v>NO</v>
      </c>
      <c r="AU53" t="str">
        <f>IF(AND(AO53&lt;0,S53&lt;AL53,V53&lt;AL53,B53&gt;V53,E53&gt;V53,H53&gt;0),"YES","NO")</f>
        <v>NO</v>
      </c>
      <c r="AV53" t="str">
        <f>IF(AND(AO53&gt;0,S53&gt;AL53,V53&gt;AL53,B53&lt;V53,E53&lt;V53,H53&lt;0),"YES","NO")</f>
        <v>NO</v>
      </c>
      <c r="AW53" t="str">
        <f>IF(AND(AO53&gt;0,AP53&gt;1,Y53&gt;0,Z53&gt;1,V53&gt;AL53,S53&gt;AI53,S53&lt;AL53,H53&gt;0,I53&gt;1,E53&gt;V53,B53&lt;V53,B53&gt;S53),"YES","NO")</f>
        <v>NO</v>
      </c>
      <c r="AX53" t="str">
        <f>IF(AND(AO53&lt;0,AP53&gt;1,Y53&lt;0,Z53&gt;1,V53&lt;AL53,S53&lt;AI53,S53&gt;AL53,H53&lt;0,I53&gt;1,E53&lt;V53,B53&gt;V53,B53&lt;S53),"YES","NO")</f>
        <v>NO</v>
      </c>
    </row>
    <row r="54" spans="1:50" x14ac:dyDescent="0.25">
      <c r="A54" t="s">
        <v>26</v>
      </c>
      <c r="B54">
        <v>223.6</v>
      </c>
      <c r="C54">
        <v>231.5</v>
      </c>
      <c r="D54">
        <v>218.2</v>
      </c>
      <c r="E54">
        <v>221.8</v>
      </c>
      <c r="F54">
        <v>-6.65</v>
      </c>
      <c r="G54">
        <v>-2.91</v>
      </c>
      <c r="H54" s="1">
        <f>(E54-B54)/B54*100</f>
        <v>-0.80500894454382066</v>
      </c>
      <c r="I54" s="1">
        <f>ABS(H54)</f>
        <v>0.80500894454382066</v>
      </c>
      <c r="J54" s="1">
        <f>IF(H54&gt;=0,(C54-E54)/E54*100,(C54-B54)/B54*100)</f>
        <v>3.533094812164582</v>
      </c>
      <c r="K54" s="1">
        <f>IF(H54&gt;=0,(B54-D54)/B54*100,(E54-D54)/E54*100)</f>
        <v>1.6230838593327424</v>
      </c>
      <c r="L54" s="1" t="str">
        <f>IF(AND((K54-J54)&gt;1.5,I54&lt;0.5),"YES","NO")</f>
        <v>NO</v>
      </c>
      <c r="M54" t="str">
        <f>IF(AND((K54-J54)&gt;1.5,I54&lt;2,I54&gt;0.5),"YES","NO")</f>
        <v>NO</v>
      </c>
      <c r="N54" t="str">
        <f>IF(AND((J54-K54)&gt;1.5,I54&lt;0.5),"YES","NO")</f>
        <v>NO</v>
      </c>
      <c r="O54" s="1" t="str">
        <f>IF(AND((J54-K54)&gt;1.5,I54&lt;2,I54&gt;2),"YES","NO")</f>
        <v>NO</v>
      </c>
      <c r="P54" s="1" t="str">
        <f>IF(AND(I54&lt;1,J54&gt;1.5,K54&gt;1.5),"YES","NO")</f>
        <v>YES</v>
      </c>
      <c r="Q54" s="1" t="str">
        <f>IF(AND(I54&gt;5,J54&lt;0.25,K54&lt;0.25,H54&gt;0),"YES","NO")</f>
        <v>NO</v>
      </c>
      <c r="R54" s="1" t="str">
        <f>IF(AND(I55&gt;5,J55&lt;0.25,K55&lt;0.25,H55&lt;0),"YES","NO")</f>
        <v>NO</v>
      </c>
      <c r="S54">
        <v>480</v>
      </c>
      <c r="T54">
        <v>490.95</v>
      </c>
      <c r="U54">
        <v>461</v>
      </c>
      <c r="V54">
        <v>475.85</v>
      </c>
      <c r="W54">
        <v>-5.85</v>
      </c>
      <c r="X54">
        <v>-1.21</v>
      </c>
      <c r="Y54" s="1">
        <f>(V54-S54)/S54*100</f>
        <v>-0.86458333333332871</v>
      </c>
      <c r="Z54" s="1">
        <f>ABS(Y54)</f>
        <v>0.86458333333332871</v>
      </c>
      <c r="AA54" s="1">
        <f>IF(Y54&gt;=0,(T54-V54)/V54*100,(T54-S54)/S54*100)</f>
        <v>2.2812499999999973</v>
      </c>
      <c r="AB54" s="1">
        <f>IF(Y54&gt;=0,(S54-U54)/S54*100,(V54-U54)/V54*100)</f>
        <v>3.1207313228958751</v>
      </c>
      <c r="AC54" s="1" t="str">
        <f>IF(AND(I54&lt;Z54/2,S54&gt;E54,E54&gt;(S54+V54)/2,V54&lt;B54,B54&lt;(S54+V54)/2),"YES","NO")</f>
        <v>NO</v>
      </c>
      <c r="AD54" s="1" t="str">
        <f>IF(AND(I54&lt;Z54/2,V54&gt;B54,B54&gt;(S54+V54)/2,S54&lt;E54,E54&lt;(S54+V54)/2),"YES","NO")</f>
        <v>NO</v>
      </c>
      <c r="AE54" s="1" t="str">
        <f>IF(AND(I54&gt;=2*Z54,E54&gt;S54,S54&gt;(B54+E54)/2,B54&lt;V54,V54&lt;(B54+E54)/2),"YES","NO")</f>
        <v>NO</v>
      </c>
      <c r="AF54" s="1" t="str">
        <f>IF(AND(I54&gt;=2*Z54,S54&gt;E54,E54&gt;(S54+V54)/2,V54&lt;B54,B54&lt;(S54+V54)/2),"YES","NO")</f>
        <v>NO</v>
      </c>
      <c r="AG54" s="1" t="str">
        <f>IF(AND(B54&lt;V54,E54&lt;S54,E54&gt;(S54+V54)/2,I54&gt;3,Z54&gt;3),"YES","NO")</f>
        <v>NO</v>
      </c>
      <c r="AH54" s="1" t="str">
        <f>IF(AND(B54&gt;V54,E54&gt;S54,E54&lt;(S54+V54)/2,Z54&gt;3,I54&gt;3),"YES","NO")</f>
        <v>NO</v>
      </c>
      <c r="AI54">
        <v>530</v>
      </c>
      <c r="AJ54">
        <v>530.45000000000005</v>
      </c>
      <c r="AK54">
        <v>476.1</v>
      </c>
      <c r="AL54">
        <v>485.85</v>
      </c>
      <c r="AM54">
        <v>-34.549999999999997</v>
      </c>
      <c r="AN54">
        <v>-6.64</v>
      </c>
      <c r="AO54" s="1">
        <f>(AL54-AI54)/AI54*100</f>
        <v>-8.3301886792452784</v>
      </c>
      <c r="AP54" s="1">
        <f>ABS(AO54)</f>
        <v>8.3301886792452784</v>
      </c>
      <c r="AQ54" s="1">
        <f>IF(AO54&gt;=0,(AJ54-AL54)/AL54*100,(AJ54-AI54)/AI54*100)</f>
        <v>8.4905660377367076E-2</v>
      </c>
      <c r="AR54" s="1">
        <f>IF(AO54&gt;=0,(AI54-AK54)/AI54*100,(AL54-AK54)/AL54*100)</f>
        <v>2.006792219820932</v>
      </c>
      <c r="AS54" t="str">
        <f>IF(AND(AO54&lt;0,AP54&gt;1.5,Y54&lt;0,Z54&gt;1.5,AL54&gt;S54,AL54&lt;E54,H54&gt;0,I54&gt;1.5),"YES","NO")</f>
        <v>NO</v>
      </c>
      <c r="AT54" t="str">
        <f>IF(AND(AO54&gt;0,AP54&gt;1.5,Y54&gt;0,Z54&gt;1.5,AL54&lt;S54,AL54&gt;E54,H54&lt;0,I54&gt;1.5),"YES","NO")</f>
        <v>NO</v>
      </c>
      <c r="AU54" t="str">
        <f>IF(AND(AO54&lt;0,S54&lt;AL54,V54&lt;AL54,B54&gt;V54,E54&gt;V54,H54&gt;0),"YES","NO")</f>
        <v>NO</v>
      </c>
      <c r="AV54" t="str">
        <f>IF(AND(AO54&gt;0,S54&gt;AL54,V54&gt;AL54,B54&lt;V54,E54&lt;V54,H54&lt;0),"YES","NO")</f>
        <v>NO</v>
      </c>
      <c r="AW54" t="str">
        <f>IF(AND(AO54&gt;0,AP54&gt;1,Y54&gt;0,Z54&gt;1,V54&gt;AL54,S54&gt;AI54,S54&lt;AL54,H54&gt;0,I54&gt;1,E54&gt;V54,B54&lt;V54,B54&gt;S54),"YES","NO")</f>
        <v>NO</v>
      </c>
      <c r="AX54" t="str">
        <f>IF(AND(AO54&lt;0,AP54&gt;1,Y54&lt;0,Z54&gt;1,V54&lt;AL54,S54&lt;AI54,S54&gt;AL54,H54&lt;0,I54&gt;1,E54&lt;V54,B54&gt;V54,B54&lt;S54),"YES","NO")</f>
        <v>NO</v>
      </c>
    </row>
    <row r="55" spans="1:50" x14ac:dyDescent="0.25">
      <c r="A55" t="s">
        <v>9</v>
      </c>
      <c r="B55">
        <v>710.2</v>
      </c>
      <c r="C55">
        <v>751.6</v>
      </c>
      <c r="D55">
        <v>710</v>
      </c>
      <c r="E55">
        <v>746.55</v>
      </c>
      <c r="F55">
        <v>46.05</v>
      </c>
      <c r="G55">
        <v>6.57</v>
      </c>
      <c r="H55" s="1">
        <f>(E55-B55)/B55*100</f>
        <v>5.1182765418191929</v>
      </c>
      <c r="I55" s="1">
        <f>ABS(H55)</f>
        <v>5.1182765418191929</v>
      </c>
      <c r="J55" s="1">
        <f>IF(H55&gt;=0,(C55-E55)/E55*100,(C55-B55)/B55*100)</f>
        <v>0.67644498024245781</v>
      </c>
      <c r="K55" s="1">
        <f>IF(H55&gt;=0,(B55-D55)/B55*100,(E55-D55)/E55*100)</f>
        <v>2.8161081385531604E-2</v>
      </c>
      <c r="L55" s="1" t="str">
        <f>IF(AND((K55-J55)&gt;1.5,I55&lt;0.5),"YES","NO")</f>
        <v>NO</v>
      </c>
      <c r="M55" t="str">
        <f>IF(AND((K55-J55)&gt;1.5,I55&lt;2,I55&gt;0.5),"YES","NO")</f>
        <v>NO</v>
      </c>
      <c r="N55" t="str">
        <f>IF(AND((J55-K55)&gt;1.5,I55&lt;0.5),"YES","NO")</f>
        <v>NO</v>
      </c>
      <c r="O55" s="1" t="str">
        <f>IF(AND((J55-K55)&gt;1.5,I55&lt;2,I55&gt;2),"YES","NO")</f>
        <v>NO</v>
      </c>
      <c r="P55" s="1" t="str">
        <f>IF(AND(I55&lt;1,J55&gt;1.5,K55&gt;1.5),"YES","NO")</f>
        <v>NO</v>
      </c>
      <c r="Q55" s="1" t="str">
        <f>IF(AND(I55&gt;5,J55&lt;0.25,K55&lt;0.25,H55&gt;0),"YES","NO")</f>
        <v>NO</v>
      </c>
      <c r="R55" s="1" t="str">
        <f>IF(AND(I56&gt;5,J56&lt;0.25,K56&lt;0.25,H56&lt;0),"YES","NO")</f>
        <v>NO</v>
      </c>
      <c r="S55">
        <v>222</v>
      </c>
      <c r="T55">
        <v>232.4</v>
      </c>
      <c r="U55">
        <v>218</v>
      </c>
      <c r="V55">
        <v>229.5</v>
      </c>
      <c r="W55">
        <v>-3.55</v>
      </c>
      <c r="X55">
        <v>-1.52</v>
      </c>
      <c r="Y55" s="1">
        <f>(V55-S55)/S55*100</f>
        <v>3.3783783783783785</v>
      </c>
      <c r="Z55" s="1">
        <f>ABS(Y55)</f>
        <v>3.3783783783783785</v>
      </c>
      <c r="AA55" s="1">
        <f>IF(Y55&gt;=0,(T55-V55)/V55*100,(T55-S55)/S55*100)</f>
        <v>1.2636165577342073</v>
      </c>
      <c r="AB55" s="1">
        <f>IF(Y55&gt;=0,(S55-U55)/S55*100,(V55-U55)/V55*100)</f>
        <v>1.8018018018018018</v>
      </c>
      <c r="AC55" s="1" t="str">
        <f>IF(AND(I55&lt;Z55/2,S55&gt;E55,E55&gt;(S55+V55)/2,V55&lt;B55,B55&lt;(S55+V55)/2),"YES","NO")</f>
        <v>NO</v>
      </c>
      <c r="AD55" s="1" t="str">
        <f>IF(AND(I55&lt;Z55/2,V55&gt;B55,B55&gt;(S55+V55)/2,S55&lt;E55,E55&lt;(S55+V55)/2),"YES","NO")</f>
        <v>NO</v>
      </c>
      <c r="AE55" s="1" t="str">
        <f>IF(AND(I55&gt;=2*Z55,E55&gt;S55,S55&gt;(B55+E55)/2,B55&lt;V55,V55&lt;(B55+E55)/2),"YES","NO")</f>
        <v>NO</v>
      </c>
      <c r="AF55" s="1" t="str">
        <f>IF(AND(I55&gt;=2*Z55,S55&gt;E55,E55&gt;(S55+V55)/2,V55&lt;B55,B55&lt;(S55+V55)/2),"YES","NO")</f>
        <v>NO</v>
      </c>
      <c r="AG55" s="1" t="str">
        <f>IF(AND(B55&lt;V55,E55&lt;S55,E55&gt;(S55+V55)/2,I55&gt;3,Z55&gt;3),"YES","NO")</f>
        <v>NO</v>
      </c>
      <c r="AH55" s="1" t="str">
        <f>IF(AND(B55&gt;V55,E55&gt;S55,E55&lt;(S55+V55)/2,Z55&gt;3,I55&gt;3),"YES","NO")</f>
        <v>NO</v>
      </c>
      <c r="AI55">
        <v>233</v>
      </c>
      <c r="AJ55">
        <v>237.5</v>
      </c>
      <c r="AK55">
        <v>227.4</v>
      </c>
      <c r="AL55">
        <v>231.25</v>
      </c>
      <c r="AM55">
        <v>-1.1000000000000001</v>
      </c>
      <c r="AN55">
        <v>-0.47</v>
      </c>
      <c r="AO55" s="1">
        <f>(AL55-AI55)/AI55*100</f>
        <v>-0.75107296137339052</v>
      </c>
      <c r="AP55" s="1">
        <f>ABS(AO55)</f>
        <v>0.75107296137339052</v>
      </c>
      <c r="AQ55" s="1">
        <f>IF(AO55&gt;=0,(AJ55-AL55)/AL55*100,(AJ55-AI55)/AI55*100)</f>
        <v>1.9313304721030045</v>
      </c>
      <c r="AR55" s="1">
        <f>IF(AO55&gt;=0,(AI55-AK55)/AI55*100,(AL55-AK55)/AL55*100)</f>
        <v>1.6648648648648623</v>
      </c>
      <c r="AS55" t="str">
        <f>IF(AND(AO55&lt;0,AP55&gt;1.5,Y55&lt;0,Z55&gt;1.5,AL55&gt;S55,AL55&lt;E55,H55&gt;0,I55&gt;1.5),"YES","NO")</f>
        <v>NO</v>
      </c>
      <c r="AT55" t="str">
        <f>IF(AND(AO55&gt;0,AP55&gt;1.5,Y55&gt;0,Z55&gt;1.5,AL55&lt;S55,AL55&gt;E55,H55&lt;0,I55&gt;1.5),"YES","NO")</f>
        <v>NO</v>
      </c>
      <c r="AU55" t="str">
        <f>IF(AND(AO55&lt;0,S55&lt;AL55,V55&lt;AL55,B55&gt;V55,E55&gt;V55,H55&gt;0),"YES","NO")</f>
        <v>YES</v>
      </c>
      <c r="AV55" t="str">
        <f>IF(AND(AO55&gt;0,S55&gt;AL55,V55&gt;AL55,B55&lt;V55,E55&lt;V55,H55&lt;0),"YES","NO")</f>
        <v>NO</v>
      </c>
      <c r="AW55" t="str">
        <f>IF(AND(AO55&gt;0,AP55&gt;1,Y55&gt;0,Z55&gt;1,V55&gt;AL55,S55&gt;AI55,S55&lt;AL55,H55&gt;0,I55&gt;1,E55&gt;V55,B55&lt;V55,B55&gt;S55),"YES","NO")</f>
        <v>NO</v>
      </c>
      <c r="AX55" t="str">
        <f>IF(AND(AO55&lt;0,AP55&gt;1,Y55&lt;0,Z55&gt;1,V55&lt;AL55,S55&lt;AI55,S55&gt;AL55,H55&lt;0,I55&gt;1,E55&lt;V55,B55&gt;V55,B55&lt;S55),"YES","NO")</f>
        <v>NO</v>
      </c>
    </row>
    <row r="56" spans="1:50" x14ac:dyDescent="0.25">
      <c r="A56" t="s">
        <v>50</v>
      </c>
      <c r="B56">
        <v>85.9</v>
      </c>
      <c r="C56">
        <v>89.95</v>
      </c>
      <c r="D56">
        <v>85.75</v>
      </c>
      <c r="E56">
        <v>89.1</v>
      </c>
      <c r="F56">
        <v>4.05</v>
      </c>
      <c r="G56">
        <v>4.76</v>
      </c>
      <c r="H56" s="1">
        <f>(E56-B56)/B56*100</f>
        <v>3.7252619324796141</v>
      </c>
      <c r="I56" s="1">
        <f>ABS(H56)</f>
        <v>3.7252619324796141</v>
      </c>
      <c r="J56" s="1">
        <f>IF(H56&gt;=0,(C56-E56)/E56*100,(C56-B56)/B56*100)</f>
        <v>0.95398428731763041</v>
      </c>
      <c r="K56" s="1">
        <f>IF(H56&gt;=0,(B56-D56)/B56*100,(E56-D56)/E56*100)</f>
        <v>0.17462165308498914</v>
      </c>
      <c r="L56" s="1" t="str">
        <f>IF(AND((K56-J56)&gt;1.5,I56&lt;0.5),"YES","NO")</f>
        <v>NO</v>
      </c>
      <c r="M56" t="str">
        <f>IF(AND((K56-J56)&gt;1.5,I56&lt;2,I56&gt;0.5),"YES","NO")</f>
        <v>NO</v>
      </c>
      <c r="N56" t="str">
        <f>IF(AND((J56-K56)&gt;1.5,I56&lt;0.5),"YES","NO")</f>
        <v>NO</v>
      </c>
      <c r="O56" s="1" t="str">
        <f>IF(AND((J56-K56)&gt;1.5,I56&lt;2,I56&gt;2),"YES","NO")</f>
        <v>NO</v>
      </c>
      <c r="P56" s="1" t="str">
        <f>IF(AND(I56&lt;1,J56&gt;1.5,K56&gt;1.5),"YES","NO")</f>
        <v>NO</v>
      </c>
      <c r="Q56" s="1" t="str">
        <f>IF(AND(I56&gt;5,J56&lt;0.25,K56&lt;0.25,H56&gt;0),"YES","NO")</f>
        <v>NO</v>
      </c>
      <c r="R56" s="1" t="str">
        <f>IF(AND(I57&gt;5,J57&lt;0.25,K57&lt;0.25,H57&lt;0),"YES","NO")</f>
        <v>NO</v>
      </c>
      <c r="S56">
        <v>704.85</v>
      </c>
      <c r="T56">
        <v>705.6</v>
      </c>
      <c r="U56">
        <v>693.5</v>
      </c>
      <c r="V56">
        <v>700.7</v>
      </c>
      <c r="W56">
        <v>-13.45</v>
      </c>
      <c r="X56">
        <v>-1.88</v>
      </c>
      <c r="Y56" s="1">
        <f>(V56-S56)/S56*100</f>
        <v>-0.58877775413208155</v>
      </c>
      <c r="Z56" s="1">
        <f>ABS(Y56)</f>
        <v>0.58877775413208155</v>
      </c>
      <c r="AA56" s="1">
        <f>IF(Y56&gt;=0,(T56-V56)/V56*100,(T56-S56)/S56*100)</f>
        <v>0.10640561821664184</v>
      </c>
      <c r="AB56" s="1">
        <f>IF(Y56&gt;=0,(S56-U56)/S56*100,(V56-U56)/V56*100)</f>
        <v>1.0275438846867482</v>
      </c>
      <c r="AC56" s="1" t="str">
        <f>IF(AND(I56&lt;Z56/2,S56&gt;E56,E56&gt;(S56+V56)/2,V56&lt;B56,B56&lt;(S56+V56)/2),"YES","NO")</f>
        <v>NO</v>
      </c>
      <c r="AD56" s="1" t="str">
        <f>IF(AND(I56&lt;Z56/2,V56&gt;B56,B56&gt;(S56+V56)/2,S56&lt;E56,E56&lt;(S56+V56)/2),"YES","NO")</f>
        <v>NO</v>
      </c>
      <c r="AE56" s="1" t="str">
        <f>IF(AND(I56&gt;=2*Z56,E56&gt;S56,S56&gt;(B56+E56)/2,B56&lt;V56,V56&lt;(B56+E56)/2),"YES","NO")</f>
        <v>NO</v>
      </c>
      <c r="AF56" s="1" t="str">
        <f>IF(AND(I56&gt;=2*Z56,S56&gt;E56,E56&gt;(S56+V56)/2,V56&lt;B56,B56&lt;(S56+V56)/2),"YES","NO")</f>
        <v>NO</v>
      </c>
      <c r="AG56" s="1" t="str">
        <f>IF(AND(B56&lt;V56,E56&lt;S56,E56&gt;(S56+V56)/2,I56&gt;3,Z56&gt;3),"YES","NO")</f>
        <v>NO</v>
      </c>
      <c r="AH56" s="1" t="str">
        <f>IF(AND(B56&gt;V56,E56&gt;S56,E56&lt;(S56+V56)/2,Z56&gt;3,I56&gt;3),"YES","NO")</f>
        <v>NO</v>
      </c>
      <c r="AI56">
        <v>716.9</v>
      </c>
      <c r="AJ56">
        <v>726.8</v>
      </c>
      <c r="AK56">
        <v>709.4</v>
      </c>
      <c r="AL56">
        <v>715.25</v>
      </c>
      <c r="AM56">
        <v>-5.4</v>
      </c>
      <c r="AN56">
        <v>-0.75</v>
      </c>
      <c r="AO56" s="1">
        <f>(AL56-AI56)/AI56*100</f>
        <v>-0.23015762309945281</v>
      </c>
      <c r="AP56" s="1">
        <f>ABS(AO56)</f>
        <v>0.23015762309945281</v>
      </c>
      <c r="AQ56" s="1">
        <f>IF(AO56&gt;=0,(AJ56-AL56)/AL56*100,(AJ56-AI56)/AI56*100)</f>
        <v>1.3809457385967328</v>
      </c>
      <c r="AR56" s="1">
        <f>IF(AO56&gt;=0,(AI56-AK56)/AI56*100,(AL56-AK56)/AL56*100)</f>
        <v>0.81789584061517273</v>
      </c>
      <c r="AS56" t="str">
        <f>IF(AND(AO56&lt;0,AP56&gt;1.5,Y56&lt;0,Z56&gt;1.5,AL56&gt;S56,AL56&lt;E56,H56&gt;0,I56&gt;1.5),"YES","NO")</f>
        <v>NO</v>
      </c>
      <c r="AT56" t="str">
        <f>IF(AND(AO56&gt;0,AP56&gt;1.5,Y56&gt;0,Z56&gt;1.5,AL56&lt;S56,AL56&gt;E56,H56&lt;0,I56&gt;1.5),"YES","NO")</f>
        <v>NO</v>
      </c>
      <c r="AU56" t="str">
        <f>IF(AND(AO56&lt;0,S56&lt;AL56,V56&lt;AL56,B56&gt;V56,E56&gt;V56,H56&gt;0),"YES","NO")</f>
        <v>NO</v>
      </c>
      <c r="AV56" t="str">
        <f>IF(AND(AO56&gt;0,S56&gt;AL56,V56&gt;AL56,B56&lt;V56,E56&lt;V56,H56&lt;0),"YES","NO")</f>
        <v>NO</v>
      </c>
      <c r="AW56" t="str">
        <f>IF(AND(AO56&gt;0,AP56&gt;1,Y56&gt;0,Z56&gt;1,V56&gt;AL56,S56&gt;AI56,S56&lt;AL56,H56&gt;0,I56&gt;1,E56&gt;V56,B56&lt;V56,B56&gt;S56),"YES","NO")</f>
        <v>NO</v>
      </c>
      <c r="AX56" t="str">
        <f>IF(AND(AO56&lt;0,AP56&gt;1,Y56&lt;0,Z56&gt;1,V56&lt;AL56,S56&lt;AI56,S56&gt;AL56,H56&lt;0,I56&gt;1,E56&lt;V56,B56&gt;V56,B56&lt;S56),"YES","NO")</f>
        <v>NO</v>
      </c>
    </row>
    <row r="57" spans="1:50" x14ac:dyDescent="0.25">
      <c r="A57" t="s">
        <v>12</v>
      </c>
      <c r="B57">
        <v>206</v>
      </c>
      <c r="C57">
        <v>209.4</v>
      </c>
      <c r="D57">
        <v>193.3</v>
      </c>
      <c r="E57">
        <v>195.9</v>
      </c>
      <c r="F57">
        <v>-6.2</v>
      </c>
      <c r="G57">
        <v>-3.07</v>
      </c>
      <c r="H57" s="1">
        <f>(E57-B57)/B57*100</f>
        <v>-4.9029126213592207</v>
      </c>
      <c r="I57" s="1">
        <f>ABS(H57)</f>
        <v>4.9029126213592207</v>
      </c>
      <c r="J57" s="1">
        <f>IF(H57&gt;=0,(C57-E57)/E57*100,(C57-B57)/B57*100)</f>
        <v>1.6504854368932065</v>
      </c>
      <c r="K57" s="1">
        <f>IF(H57&gt;=0,(B57-D57)/B57*100,(E57-D57)/E57*100)</f>
        <v>1.3272077590607423</v>
      </c>
      <c r="L57" s="1" t="str">
        <f>IF(AND((K57-J57)&gt;1.5,I57&lt;0.5),"YES","NO")</f>
        <v>NO</v>
      </c>
      <c r="M57" t="str">
        <f>IF(AND((K57-J57)&gt;1.5,I57&lt;2,I57&gt;0.5),"YES","NO")</f>
        <v>NO</v>
      </c>
      <c r="N57" t="str">
        <f>IF(AND((J57-K57)&gt;1.5,I57&lt;0.5),"YES","NO")</f>
        <v>NO</v>
      </c>
      <c r="O57" s="1" t="str">
        <f>IF(AND((J57-K57)&gt;1.5,I57&lt;2,I57&gt;2),"YES","NO")</f>
        <v>NO</v>
      </c>
      <c r="P57" s="1" t="str">
        <f>IF(AND(I57&lt;1,J57&gt;1.5,K57&gt;1.5),"YES","NO")</f>
        <v>NO</v>
      </c>
      <c r="Q57" s="1" t="str">
        <f>IF(AND(I57&gt;5,J57&lt;0.25,K57&lt;0.25,H57&gt;0),"YES","NO")</f>
        <v>NO</v>
      </c>
      <c r="R57" s="1" t="str">
        <f>IF(AND(I58&gt;5,J58&lt;0.25,K58&lt;0.25,H58&lt;0),"YES","NO")</f>
        <v>NO</v>
      </c>
      <c r="S57">
        <v>85.2</v>
      </c>
      <c r="T57">
        <v>88.1</v>
      </c>
      <c r="U57">
        <v>84.7</v>
      </c>
      <c r="V57">
        <v>85.25</v>
      </c>
      <c r="W57">
        <v>-1.85</v>
      </c>
      <c r="X57">
        <v>-2.12</v>
      </c>
      <c r="Y57" s="1">
        <f>(V57-S57)/S57*100</f>
        <v>5.8685446009386334E-2</v>
      </c>
      <c r="Z57" s="1">
        <f>ABS(Y57)</f>
        <v>5.8685446009386334E-2</v>
      </c>
      <c r="AA57" s="1">
        <f>IF(Y57&gt;=0,(T57-V57)/V57*100,(T57-S57)/S57*100)</f>
        <v>3.34310850439882</v>
      </c>
      <c r="AB57" s="1">
        <f>IF(Y57&gt;=0,(S57-U57)/S57*100,(V57-U57)/V57*100)</f>
        <v>0.58685446009389663</v>
      </c>
      <c r="AC57" s="1" t="str">
        <f>IF(AND(I57&lt;Z57/2,S57&gt;E57,E57&gt;(S57+V57)/2,V57&lt;B57,B57&lt;(S57+V57)/2),"YES","NO")</f>
        <v>NO</v>
      </c>
      <c r="AD57" s="1" t="str">
        <f>IF(AND(I57&lt;Z57/2,V57&gt;B57,B57&gt;(S57+V57)/2,S57&lt;E57,E57&lt;(S57+V57)/2),"YES","NO")</f>
        <v>NO</v>
      </c>
      <c r="AE57" s="1" t="str">
        <f>IF(AND(I57&gt;=2*Z57,E57&gt;S57,S57&gt;(B57+E57)/2,B57&lt;V57,V57&lt;(B57+E57)/2),"YES","NO")</f>
        <v>NO</v>
      </c>
      <c r="AF57" s="1" t="str">
        <f>IF(AND(I57&gt;=2*Z57,S57&gt;E57,E57&gt;(S57+V57)/2,V57&lt;B57,B57&lt;(S57+V57)/2),"YES","NO")</f>
        <v>NO</v>
      </c>
      <c r="AG57" s="1" t="str">
        <f>IF(AND(B57&lt;V57,E57&lt;S57,E57&gt;(S57+V57)/2,I57&gt;3,Z57&gt;3),"YES","NO")</f>
        <v>NO</v>
      </c>
      <c r="AH57" s="1" t="str">
        <f>IF(AND(B57&gt;V57,E57&gt;S57,E57&lt;(S57+V57)/2,Z57&gt;3,I57&gt;3),"YES","NO")</f>
        <v>NO</v>
      </c>
      <c r="AI57">
        <v>90.5</v>
      </c>
      <c r="AJ57">
        <v>90.5</v>
      </c>
      <c r="AK57">
        <v>86.05</v>
      </c>
      <c r="AL57">
        <v>87</v>
      </c>
      <c r="AM57">
        <v>-2.35</v>
      </c>
      <c r="AN57">
        <v>-2.63</v>
      </c>
      <c r="AO57" s="1">
        <f>(AL57-AI57)/AI57*100</f>
        <v>-3.867403314917127</v>
      </c>
      <c r="AP57" s="1">
        <f>ABS(AO57)</f>
        <v>3.867403314917127</v>
      </c>
      <c r="AQ57" s="1">
        <f>IF(AO57&gt;=0,(AJ57-AL57)/AL57*100,(AJ57-AI57)/AI57*100)</f>
        <v>0</v>
      </c>
      <c r="AR57" s="1">
        <f>IF(AO57&gt;=0,(AI57-AK57)/AI57*100,(AL57-AK57)/AL57*100)</f>
        <v>1.091954022988509</v>
      </c>
      <c r="AS57" t="str">
        <f>IF(AND(AO57&lt;0,AP57&gt;1.5,Y57&lt;0,Z57&gt;1.5,AL57&gt;S57,AL57&lt;E57,H57&gt;0,I57&gt;1.5),"YES","NO")</f>
        <v>NO</v>
      </c>
      <c r="AT57" t="str">
        <f>IF(AND(AO57&gt;0,AP57&gt;1.5,Y57&gt;0,Z57&gt;1.5,AL57&lt;S57,AL57&gt;E57,H57&lt;0,I57&gt;1.5),"YES","NO")</f>
        <v>NO</v>
      </c>
      <c r="AU57" t="str">
        <f>IF(AND(AO57&lt;0,S57&lt;AL57,V57&lt;AL57,B57&gt;V57,E57&gt;V57,H57&gt;0),"YES","NO")</f>
        <v>NO</v>
      </c>
      <c r="AV57" t="str">
        <f>IF(AND(AO57&gt;0,S57&gt;AL57,V57&gt;AL57,B57&lt;V57,E57&lt;V57,H57&lt;0),"YES","NO")</f>
        <v>NO</v>
      </c>
      <c r="AW57" t="str">
        <f>IF(AND(AO57&gt;0,AP57&gt;1,Y57&gt;0,Z57&gt;1,V57&gt;AL57,S57&gt;AI57,S57&lt;AL57,H57&gt;0,I57&gt;1,E57&gt;V57,B57&lt;V57,B57&gt;S57),"YES","NO")</f>
        <v>NO</v>
      </c>
      <c r="AX57" t="str">
        <f>IF(AND(AO57&lt;0,AP57&gt;1,Y57&lt;0,Z57&gt;1,V57&lt;AL57,S57&lt;AI57,S57&gt;AL57,H57&lt;0,I57&gt;1,E57&lt;V57,B57&gt;V57,B57&lt;S57),"YES","NO")</f>
        <v>NO</v>
      </c>
    </row>
    <row r="58" spans="1:50" x14ac:dyDescent="0.25">
      <c r="A58" t="s">
        <v>46</v>
      </c>
      <c r="B58">
        <v>195.65</v>
      </c>
      <c r="C58">
        <v>197.5</v>
      </c>
      <c r="D58">
        <v>191.55</v>
      </c>
      <c r="E58">
        <v>193</v>
      </c>
      <c r="F58">
        <v>-0.55000000000000004</v>
      </c>
      <c r="G58">
        <v>-0.28000000000000003</v>
      </c>
      <c r="H58" s="1">
        <f>(E58-B58)/B58*100</f>
        <v>-1.3544594939943806</v>
      </c>
      <c r="I58" s="1">
        <f>ABS(H58)</f>
        <v>1.3544594939943806</v>
      </c>
      <c r="J58" s="1">
        <f>IF(H58&gt;=0,(C58-E58)/E58*100,(C58-B58)/B58*100)</f>
        <v>0.94556606184512859</v>
      </c>
      <c r="K58" s="1">
        <f>IF(H58&gt;=0,(B58-D58)/B58*100,(E58-D58)/E58*100)</f>
        <v>0.75129533678755889</v>
      </c>
      <c r="L58" s="1" t="str">
        <f>IF(AND((K58-J58)&gt;1.5,I58&lt;0.5),"YES","NO")</f>
        <v>NO</v>
      </c>
      <c r="M58" t="str">
        <f>IF(AND((K58-J58)&gt;1.5,I58&lt;2,I58&gt;0.5),"YES","NO")</f>
        <v>NO</v>
      </c>
      <c r="N58" t="str">
        <f>IF(AND((J58-K58)&gt;1.5,I58&lt;0.5),"YES","NO")</f>
        <v>NO</v>
      </c>
      <c r="O58" s="1" t="str">
        <f>IF(AND((J58-K58)&gt;1.5,I58&lt;2,I58&gt;2),"YES","NO")</f>
        <v>NO</v>
      </c>
      <c r="P58" s="1" t="str">
        <f>IF(AND(I58&lt;1,J58&gt;1.5,K58&gt;1.5),"YES","NO")</f>
        <v>NO</v>
      </c>
      <c r="Q58" s="1" t="str">
        <f>IF(AND(I58&gt;5,J58&lt;0.25,K58&lt;0.25,H58&gt;0),"YES","NO")</f>
        <v>NO</v>
      </c>
      <c r="R58" s="1" t="str">
        <f>IF(AND(I59&gt;5,J59&lt;0.25,K59&lt;0.25,H59&lt;0),"YES","NO")</f>
        <v>NO</v>
      </c>
      <c r="S58">
        <v>192.25</v>
      </c>
      <c r="T58">
        <v>203.5</v>
      </c>
      <c r="U58">
        <v>191.65</v>
      </c>
      <c r="V58">
        <v>202.5</v>
      </c>
      <c r="W58">
        <v>10.65</v>
      </c>
      <c r="X58">
        <v>5.55</v>
      </c>
      <c r="Y58" s="1">
        <f>(V58-S58)/S58*100</f>
        <v>5.3315994798439537</v>
      </c>
      <c r="Z58" s="1">
        <f>ABS(Y58)</f>
        <v>5.3315994798439537</v>
      </c>
      <c r="AA58" s="1">
        <f>IF(Y58&gt;=0,(T58-V58)/V58*100,(T58-S58)/S58*100)</f>
        <v>0.49382716049382713</v>
      </c>
      <c r="AB58" s="1">
        <f>IF(Y58&gt;=0,(S58-U58)/S58*100,(V58-U58)/V58*100)</f>
        <v>0.31209362808842356</v>
      </c>
      <c r="AC58" s="1" t="str">
        <f>IF(AND(I58&lt;Z58/2,S58&gt;E58,E58&gt;(S58+V58)/2,V58&lt;B58,B58&lt;(S58+V58)/2),"YES","NO")</f>
        <v>NO</v>
      </c>
      <c r="AD58" s="1" t="str">
        <f>IF(AND(I58&lt;Z58/2,V58&gt;B58,B58&gt;(S58+V58)/2,S58&lt;E58,E58&lt;(S58+V58)/2),"YES","NO")</f>
        <v>NO</v>
      </c>
      <c r="AE58" s="1" t="str">
        <f>IF(AND(I58&gt;=2*Z58,E58&gt;S58,S58&gt;(B58+E58)/2,B58&lt;V58,V58&lt;(B58+E58)/2),"YES","NO")</f>
        <v>NO</v>
      </c>
      <c r="AF58" s="1" t="str">
        <f>IF(AND(I58&gt;=2*Z58,S58&gt;E58,E58&gt;(S58+V58)/2,V58&lt;B58,B58&lt;(S58+V58)/2),"YES","NO")</f>
        <v>NO</v>
      </c>
      <c r="AG58" s="1" t="str">
        <f>IF(AND(B58&lt;V58,E58&lt;S58,E58&gt;(S58+V58)/2,I58&gt;3,Z58&gt;3),"YES","NO")</f>
        <v>NO</v>
      </c>
      <c r="AH58" s="1" t="str">
        <f>IF(AND(B58&gt;V58,E58&gt;S58,E58&lt;(S58+V58)/2,Z58&gt;3,I58&gt;3),"YES","NO")</f>
        <v>NO</v>
      </c>
      <c r="AI58">
        <v>187.4</v>
      </c>
      <c r="AJ58">
        <v>194.7</v>
      </c>
      <c r="AK58">
        <v>186.15</v>
      </c>
      <c r="AL58">
        <v>192.1</v>
      </c>
      <c r="AM58">
        <v>6.25</v>
      </c>
      <c r="AN58">
        <v>3.36</v>
      </c>
      <c r="AO58" s="1">
        <f>(AL58-AI58)/AI58*100</f>
        <v>2.5080042689434303</v>
      </c>
      <c r="AP58" s="1">
        <f>ABS(AO58)</f>
        <v>2.5080042689434303</v>
      </c>
      <c r="AQ58" s="1">
        <f>IF(AO58&gt;=0,(AJ58-AL58)/AL58*100,(AJ58-AI58)/AI58*100)</f>
        <v>1.353461738677769</v>
      </c>
      <c r="AR58" s="1">
        <f>IF(AO58&gt;=0,(AI58-AK58)/AI58*100,(AL58-AK58)/AL58*100)</f>
        <v>0.66702241195304157</v>
      </c>
      <c r="AS58" t="str">
        <f>IF(AND(AO58&lt;0,AP58&gt;1.5,Y58&lt;0,Z58&gt;1.5,AL58&gt;S58,AL58&lt;E58,H58&gt;0,I58&gt;1.5),"YES","NO")</f>
        <v>NO</v>
      </c>
      <c r="AT58" t="str">
        <f>IF(AND(AO58&gt;0,AP58&gt;1.5,Y58&gt;0,Z58&gt;1.5,AL58&lt;S58,AL58&gt;E58,H58&lt;0,I58&gt;1.5),"YES","NO")</f>
        <v>NO</v>
      </c>
      <c r="AU58" t="str">
        <f>IF(AND(AO58&lt;0,S58&lt;AL58,V58&lt;AL58,B58&gt;V58,E58&gt;V58,H58&gt;0),"YES","NO")</f>
        <v>NO</v>
      </c>
      <c r="AV58" t="str">
        <f>IF(AND(AO58&gt;0,S58&gt;AL58,V58&gt;AL58,B58&lt;V58,E58&lt;V58,H58&lt;0),"YES","NO")</f>
        <v>YES</v>
      </c>
      <c r="AW58" t="str">
        <f>IF(AND(AO58&gt;0,AP58&gt;1,Y58&gt;0,Z58&gt;1,V58&gt;AL58,S58&gt;AI58,S58&lt;AL58,H58&gt;0,I58&gt;1,E58&gt;V58,B58&lt;V58,B58&gt;S58),"YES","NO")</f>
        <v>NO</v>
      </c>
      <c r="AX58" t="str">
        <f>IF(AND(AO58&lt;0,AP58&gt;1,Y58&lt;0,Z58&gt;1,V58&lt;AL58,S58&lt;AI58,S58&gt;AL58,H58&lt;0,I58&gt;1,E58&lt;V58,B58&gt;V58,B58&lt;S58),"YES","NO")</f>
        <v>NO</v>
      </c>
    </row>
    <row r="59" spans="1:50" x14ac:dyDescent="0.25">
      <c r="A59" t="s">
        <v>21</v>
      </c>
      <c r="B59" s="3">
        <v>1380</v>
      </c>
      <c r="C59" s="3">
        <v>1382.95</v>
      </c>
      <c r="D59" s="3">
        <v>1326.95</v>
      </c>
      <c r="E59" s="3">
        <v>1346.2</v>
      </c>
      <c r="F59">
        <v>-35.5</v>
      </c>
      <c r="G59">
        <v>-2.57</v>
      </c>
      <c r="H59" s="1">
        <f>(E59-B59)/B59*100</f>
        <v>-2.4492753623188372</v>
      </c>
      <c r="I59" s="1">
        <f>ABS(H59)</f>
        <v>2.4492753623188372</v>
      </c>
      <c r="J59" s="1">
        <f>IF(H59&gt;=0,(C59-E59)/E59*100,(C59-B59)/B59*100)</f>
        <v>0.21376811594203227</v>
      </c>
      <c r="K59" s="1">
        <f>IF(H59&gt;=0,(B59-D59)/B59*100,(E59-D59)/E59*100)</f>
        <v>1.4299509731094933</v>
      </c>
      <c r="L59" s="1" t="str">
        <f>IF(AND((K59-J59)&gt;1.5,I59&lt;0.5),"YES","NO")</f>
        <v>NO</v>
      </c>
      <c r="M59" t="str">
        <f>IF(AND((K59-J59)&gt;1.5,I59&lt;2,I59&gt;0.5),"YES","NO")</f>
        <v>NO</v>
      </c>
      <c r="N59" t="str">
        <f>IF(AND((J59-K59)&gt;1.5,I59&lt;0.5),"YES","NO")</f>
        <v>NO</v>
      </c>
      <c r="O59" s="1" t="str">
        <f>IF(AND((J59-K59)&gt;1.5,I59&lt;2,I59&gt;2),"YES","NO")</f>
        <v>NO</v>
      </c>
      <c r="P59" s="1" t="str">
        <f>IF(AND(I59&lt;1,J59&gt;1.5,K59&gt;1.5),"YES","NO")</f>
        <v>NO</v>
      </c>
      <c r="Q59" s="1" t="str">
        <f>IF(AND(I59&gt;5,J59&lt;0.25,K59&lt;0.25,H59&gt;0),"YES","NO")</f>
        <v>NO</v>
      </c>
      <c r="R59" s="1" t="str">
        <f>IF(AND(I60&gt;5,J60&lt;0.25,K60&lt;0.25,H60&lt;0),"YES","NO")</f>
        <v>NO</v>
      </c>
      <c r="S59">
        <v>192.15</v>
      </c>
      <c r="T59">
        <v>197.35</v>
      </c>
      <c r="U59">
        <v>191</v>
      </c>
      <c r="V59">
        <v>194.2</v>
      </c>
      <c r="W59">
        <v>0.3</v>
      </c>
      <c r="X59">
        <v>0.15</v>
      </c>
      <c r="Y59" s="1">
        <f>(V59-S59)/S59*100</f>
        <v>1.0668748373666317</v>
      </c>
      <c r="Z59" s="1">
        <f>ABS(Y59)</f>
        <v>1.0668748373666317</v>
      </c>
      <c r="AA59" s="1">
        <f>IF(Y59&gt;=0,(T59-V59)/V59*100,(T59-S59)/S59*100)</f>
        <v>1.6220391349124643</v>
      </c>
      <c r="AB59" s="1">
        <f>IF(Y59&gt;=0,(S59-U59)/S59*100,(V59-U59)/V59*100)</f>
        <v>0.59849076242519161</v>
      </c>
      <c r="AC59" s="1" t="str">
        <f>IF(AND(I59&lt;Z59/2,S59&gt;E59,E59&gt;(S59+V59)/2,V59&lt;B59,B59&lt;(S59+V59)/2),"YES","NO")</f>
        <v>NO</v>
      </c>
      <c r="AD59" s="1" t="str">
        <f>IF(AND(I59&lt;Z59/2,V59&gt;B59,B59&gt;(S59+V59)/2,S59&lt;E59,E59&lt;(S59+V59)/2),"YES","NO")</f>
        <v>NO</v>
      </c>
      <c r="AE59" s="1" t="str">
        <f>IF(AND(I59&gt;=2*Z59,E59&gt;S59,S59&gt;(B59+E59)/2,B59&lt;V59,V59&lt;(B59+E59)/2),"YES","NO")</f>
        <v>NO</v>
      </c>
      <c r="AF59" s="1" t="str">
        <f>IF(AND(I59&gt;=2*Z59,S59&gt;E59,E59&gt;(S59+V59)/2,V59&lt;B59,B59&lt;(S59+V59)/2),"YES","NO")</f>
        <v>NO</v>
      </c>
      <c r="AG59" s="1" t="str">
        <f>IF(AND(B59&lt;V59,E59&lt;S59,E59&gt;(S59+V59)/2,I59&gt;3,Z59&gt;3),"YES","NO")</f>
        <v>NO</v>
      </c>
      <c r="AH59" s="1" t="str">
        <f>IF(AND(B59&gt;V59,E59&gt;S59,E59&lt;(S59+V59)/2,Z59&gt;3,I59&gt;3),"YES","NO")</f>
        <v>NO</v>
      </c>
      <c r="AI59">
        <v>206.95</v>
      </c>
      <c r="AJ59">
        <v>207.75</v>
      </c>
      <c r="AK59">
        <v>192.35</v>
      </c>
      <c r="AL59">
        <v>194.5</v>
      </c>
      <c r="AM59">
        <v>-7.15</v>
      </c>
      <c r="AN59">
        <v>-3.55</v>
      </c>
      <c r="AO59" s="1">
        <f>(AL59-AI59)/AI59*100</f>
        <v>-6.0159458806474939</v>
      </c>
      <c r="AP59" s="1">
        <f>ABS(AO59)</f>
        <v>6.0159458806474939</v>
      </c>
      <c r="AQ59" s="1">
        <f>IF(AO59&gt;=0,(AJ59-AL59)/AL59*100,(AJ59-AI59)/AI59*100)</f>
        <v>0.38656680357574841</v>
      </c>
      <c r="AR59" s="1">
        <f>IF(AO59&gt;=0,(AI59-AK59)/AI59*100,(AL59-AK59)/AL59*100)</f>
        <v>1.1053984575835505</v>
      </c>
      <c r="AS59" t="str">
        <f>IF(AND(AO59&lt;0,AP59&gt;1.5,Y59&lt;0,Z59&gt;1.5,AL59&gt;S59,AL59&lt;E59,H59&gt;0,I59&gt;1.5),"YES","NO")</f>
        <v>NO</v>
      </c>
      <c r="AT59" t="str">
        <f>IF(AND(AO59&gt;0,AP59&gt;1.5,Y59&gt;0,Z59&gt;1.5,AL59&lt;S59,AL59&gt;E59,H59&lt;0,I59&gt;1.5),"YES","NO")</f>
        <v>NO</v>
      </c>
      <c r="AU59" t="str">
        <f>IF(AND(AO59&lt;0,S59&lt;AL59,V59&lt;AL59,B59&gt;V59,E59&gt;V59,H59&gt;0),"YES","NO")</f>
        <v>NO</v>
      </c>
      <c r="AV59" t="str">
        <f>IF(AND(AO59&gt;0,S59&gt;AL59,V59&gt;AL59,B59&lt;V59,E59&lt;V59,H59&lt;0),"YES","NO")</f>
        <v>NO</v>
      </c>
      <c r="AW59" t="str">
        <f>IF(AND(AO59&gt;0,AP59&gt;1,Y59&gt;0,Z59&gt;1,V59&gt;AL59,S59&gt;AI59,S59&lt;AL59,H59&gt;0,I59&gt;1,E59&gt;V59,B59&lt;V59,B59&gt;S59),"YES","NO")</f>
        <v>NO</v>
      </c>
      <c r="AX59" t="str">
        <f>IF(AND(AO59&lt;0,AP59&gt;1,Y59&lt;0,Z59&gt;1,V59&lt;AL59,S59&lt;AI59,S59&gt;AL59,H59&lt;0,I59&gt;1,E59&lt;V59,B59&gt;V59,B59&lt;S59),"YES","NO")</f>
        <v>NO</v>
      </c>
    </row>
    <row r="60" spans="1:50" x14ac:dyDescent="0.25">
      <c r="A60" t="s">
        <v>38</v>
      </c>
      <c r="B60">
        <v>955</v>
      </c>
      <c r="C60">
        <v>976.1</v>
      </c>
      <c r="D60">
        <v>940.5</v>
      </c>
      <c r="E60">
        <v>960</v>
      </c>
      <c r="F60">
        <v>16.899999999999999</v>
      </c>
      <c r="G60">
        <v>1.79</v>
      </c>
      <c r="H60" s="1">
        <f>(E60-B60)/B60*100</f>
        <v>0.52356020942408377</v>
      </c>
      <c r="I60" s="1">
        <f>ABS(H60)</f>
        <v>0.52356020942408377</v>
      </c>
      <c r="J60" s="1">
        <f>IF(H60&gt;=0,(C60-E60)/E60*100,(C60-B60)/B60*100)</f>
        <v>1.6770833333333357</v>
      </c>
      <c r="K60" s="1">
        <f>IF(H60&gt;=0,(B60-D60)/B60*100,(E60-D60)/E60*100)</f>
        <v>1.5183246073298429</v>
      </c>
      <c r="L60" s="1" t="str">
        <f>IF(AND((K60-J60)&gt;1.5,I60&lt;0.5),"YES","NO")</f>
        <v>NO</v>
      </c>
      <c r="M60" t="str">
        <f>IF(AND((K60-J60)&gt;1.5,I60&lt;2,I60&gt;0.5),"YES","NO")</f>
        <v>NO</v>
      </c>
      <c r="N60" t="str">
        <f>IF(AND((J60-K60)&gt;1.5,I60&lt;0.5),"YES","NO")</f>
        <v>NO</v>
      </c>
      <c r="O60" s="1" t="str">
        <f>IF(AND((J60-K60)&gt;1.5,I60&lt;2,I60&gt;2),"YES","NO")</f>
        <v>NO</v>
      </c>
      <c r="P60" s="1" t="str">
        <f>IF(AND(I60&lt;1,J60&gt;1.5,K60&gt;1.5),"YES","NO")</f>
        <v>YES</v>
      </c>
      <c r="Q60" s="1" t="str">
        <f>IF(AND(I60&gt;5,J60&lt;0.25,K60&lt;0.25,H60&gt;0),"YES","NO")</f>
        <v>NO</v>
      </c>
      <c r="R60" s="1" t="str">
        <f>IF(AND(I61&gt;5,J61&lt;0.25,K61&lt;0.25,H61&lt;0),"YES","NO")</f>
        <v>NO</v>
      </c>
      <c r="S60" s="3">
        <v>1337</v>
      </c>
      <c r="T60" s="3">
        <v>1389.75</v>
      </c>
      <c r="U60" s="3">
        <v>1325</v>
      </c>
      <c r="V60" s="3">
        <v>1367.15</v>
      </c>
      <c r="W60">
        <v>23.25</v>
      </c>
      <c r="X60">
        <v>1.73</v>
      </c>
      <c r="Y60" s="1">
        <f>(V60-S60)/S60*100</f>
        <v>2.2550486163051673</v>
      </c>
      <c r="Z60" s="1">
        <f>ABS(Y60)</f>
        <v>2.2550486163051673</v>
      </c>
      <c r="AA60" s="1">
        <f>IF(Y60&gt;=0,(T60-V60)/V60*100,(T60-S60)/S60*100)</f>
        <v>1.6530739128844607</v>
      </c>
      <c r="AB60" s="1">
        <f>IF(Y60&gt;=0,(S60-U60)/S60*100,(V60-U60)/V60*100)</f>
        <v>0.89753178758414354</v>
      </c>
      <c r="AC60" s="1" t="str">
        <f>IF(AND(I60&lt;Z60/2,S60&gt;E60,E60&gt;(S60+V60)/2,V60&lt;B60,B60&lt;(S60+V60)/2),"YES","NO")</f>
        <v>NO</v>
      </c>
      <c r="AD60" s="1" t="str">
        <f>IF(AND(I60&lt;Z60/2,V60&gt;B60,B60&gt;(S60+V60)/2,S60&lt;E60,E60&lt;(S60+V60)/2),"YES","NO")</f>
        <v>NO</v>
      </c>
      <c r="AE60" s="1" t="str">
        <f>IF(AND(I60&gt;=2*Z60,E60&gt;S60,S60&gt;(B60+E60)/2,B60&lt;V60,V60&lt;(B60+E60)/2),"YES","NO")</f>
        <v>NO</v>
      </c>
      <c r="AF60" s="1" t="str">
        <f>IF(AND(I60&gt;=2*Z60,S60&gt;E60,E60&gt;(S60+V60)/2,V60&lt;B60,B60&lt;(S60+V60)/2),"YES","NO")</f>
        <v>NO</v>
      </c>
      <c r="AG60" s="1" t="str">
        <f>IF(AND(B60&lt;V60,E60&lt;S60,E60&gt;(S60+V60)/2,I60&gt;3,Z60&gt;3),"YES","NO")</f>
        <v>NO</v>
      </c>
      <c r="AH60" s="1" t="str">
        <f>IF(AND(B60&gt;V60,E60&gt;S60,E60&lt;(S60+V60)/2,Z60&gt;3,I60&gt;3),"YES","NO")</f>
        <v>NO</v>
      </c>
      <c r="AI60" s="3">
        <v>1392</v>
      </c>
      <c r="AJ60" s="3">
        <v>1398</v>
      </c>
      <c r="AK60" s="3">
        <v>1336.95</v>
      </c>
      <c r="AL60" s="3">
        <v>1346</v>
      </c>
      <c r="AM60">
        <v>-43.9</v>
      </c>
      <c r="AN60">
        <v>-3.16</v>
      </c>
      <c r="AO60" s="1">
        <f>(AL60-AI60)/AI60*100</f>
        <v>-3.3045977011494254</v>
      </c>
      <c r="AP60" s="1">
        <f>ABS(AO60)</f>
        <v>3.3045977011494254</v>
      </c>
      <c r="AQ60" s="1">
        <f>IF(AO60&gt;=0,(AJ60-AL60)/AL60*100,(AJ60-AI60)/AI60*100)</f>
        <v>0.43103448275862066</v>
      </c>
      <c r="AR60" s="1">
        <f>IF(AO60&gt;=0,(AI60-AK60)/AI60*100,(AL60-AK60)/AL60*100)</f>
        <v>0.6723625557206504</v>
      </c>
      <c r="AS60" t="str">
        <f>IF(AND(AO60&lt;0,AP60&gt;1.5,Y60&lt;0,Z60&gt;1.5,AL60&gt;S60,AL60&lt;E60,H60&gt;0,I60&gt;1.5),"YES","NO")</f>
        <v>NO</v>
      </c>
      <c r="AT60" t="str">
        <f>IF(AND(AO60&gt;0,AP60&gt;1.5,Y60&gt;0,Z60&gt;1.5,AL60&lt;S60,AL60&gt;E60,H60&lt;0,I60&gt;1.5),"YES","NO")</f>
        <v>NO</v>
      </c>
      <c r="AU60" t="str">
        <f>IF(AND(AO60&lt;0,S60&lt;AL60,V60&lt;AL60,B60&gt;V60,E60&gt;V60,H60&gt;0),"YES","NO")</f>
        <v>NO</v>
      </c>
      <c r="AV60" t="str">
        <f>IF(AND(AO60&gt;0,S60&gt;AL60,V60&gt;AL60,B60&lt;V60,E60&lt;V60,H60&lt;0),"YES","NO")</f>
        <v>NO</v>
      </c>
      <c r="AW60" t="str">
        <f>IF(AND(AO60&gt;0,AP60&gt;1,Y60&gt;0,Z60&gt;1,V60&gt;AL60,S60&gt;AI60,S60&lt;AL60,H60&gt;0,I60&gt;1,E60&gt;V60,B60&lt;V60,B60&gt;S60),"YES","NO")</f>
        <v>NO</v>
      </c>
      <c r="AX60" t="str">
        <f>IF(AND(AO60&lt;0,AP60&gt;1,Y60&lt;0,Z60&gt;1,V60&lt;AL60,S60&lt;AI60,S60&gt;AL60,H60&lt;0,I60&gt;1,E60&lt;V60,B60&gt;V60,B60&lt;S60),"YES","NO")</f>
        <v>NO</v>
      </c>
    </row>
    <row r="61" spans="1:50" x14ac:dyDescent="0.25">
      <c r="A61" t="s">
        <v>61</v>
      </c>
      <c r="B61">
        <v>936</v>
      </c>
      <c r="C61">
        <v>943.7</v>
      </c>
      <c r="D61">
        <v>922</v>
      </c>
      <c r="E61">
        <v>928.6</v>
      </c>
      <c r="F61">
        <v>-6.65</v>
      </c>
      <c r="G61">
        <v>-0.71</v>
      </c>
      <c r="H61" s="1">
        <f>(E61-B61)/B61*100</f>
        <v>-0.79059829059828812</v>
      </c>
      <c r="I61" s="1">
        <f>ABS(H61)</f>
        <v>0.79059829059828812</v>
      </c>
      <c r="J61" s="1">
        <f>IF(H61&gt;=0,(C61-E61)/E61*100,(C61-B61)/B61*100)</f>
        <v>0.8226495726495775</v>
      </c>
      <c r="K61" s="1">
        <f>IF(H61&gt;=0,(B61-D61)/B61*100,(E61-D61)/E61*100)</f>
        <v>0.71074736161964491</v>
      </c>
      <c r="L61" s="1" t="str">
        <f>IF(AND((K61-J61)&gt;1.5,I61&lt;0.5),"YES","NO")</f>
        <v>NO</v>
      </c>
      <c r="M61" t="str">
        <f>IF(AND((K61-J61)&gt;1.5,I61&lt;2,I61&gt;0.5),"YES","NO")</f>
        <v>NO</v>
      </c>
      <c r="N61" t="str">
        <f>IF(AND((J61-K61)&gt;1.5,I61&lt;0.5),"YES","NO")</f>
        <v>NO</v>
      </c>
      <c r="O61" s="1" t="str">
        <f>IF(AND((J61-K61)&gt;1.5,I61&lt;2,I61&gt;2),"YES","NO")</f>
        <v>NO</v>
      </c>
      <c r="P61" s="1" t="str">
        <f>IF(AND(I61&lt;1,J61&gt;1.5,K61&gt;1.5),"YES","NO")</f>
        <v>NO</v>
      </c>
      <c r="Q61" s="1" t="str">
        <f>IF(AND(I61&gt;5,J61&lt;0.25,K61&lt;0.25,H61&gt;0),"YES","NO")</f>
        <v>NO</v>
      </c>
      <c r="R61" s="1" t="str">
        <f>IF(AND(I62&gt;5,J62&lt;0.25,K62&lt;0.25,H62&lt;0),"YES","NO")</f>
        <v>NO</v>
      </c>
      <c r="S61">
        <v>67.650000000000006</v>
      </c>
      <c r="T61">
        <v>71.5</v>
      </c>
      <c r="U61">
        <v>66.25</v>
      </c>
      <c r="V61">
        <v>70.7</v>
      </c>
      <c r="W61">
        <v>3.05</v>
      </c>
      <c r="X61">
        <v>4.51</v>
      </c>
      <c r="Y61" s="1">
        <f>(V61-S61)/S61*100</f>
        <v>4.5084996304508458</v>
      </c>
      <c r="Z61" s="1">
        <f>ABS(Y61)</f>
        <v>4.5084996304508458</v>
      </c>
      <c r="AA61" s="1">
        <f>IF(Y61&gt;=0,(T61-V61)/V61*100,(T61-S61)/S61*100)</f>
        <v>1.1315417256011273</v>
      </c>
      <c r="AB61" s="1">
        <f>IF(Y61&gt;=0,(S61-U61)/S61*100,(V61-U61)/V61*100)</f>
        <v>2.0694752402069558</v>
      </c>
      <c r="AC61" s="1" t="str">
        <f>IF(AND(I61&lt;Z61/2,S61&gt;E61,E61&gt;(S61+V61)/2,V61&lt;B61,B61&lt;(S61+V61)/2),"YES","NO")</f>
        <v>NO</v>
      </c>
      <c r="AD61" s="1" t="str">
        <f>IF(AND(I61&lt;Z61/2,V61&gt;B61,B61&gt;(S61+V61)/2,S61&lt;E61,E61&lt;(S61+V61)/2),"YES","NO")</f>
        <v>NO</v>
      </c>
      <c r="AE61" s="1" t="str">
        <f>IF(AND(I61&gt;=2*Z61,E61&gt;S61,S61&gt;(B61+E61)/2,B61&lt;V61,V61&lt;(B61+E61)/2),"YES","NO")</f>
        <v>NO</v>
      </c>
      <c r="AF61" s="1" t="str">
        <f>IF(AND(I61&gt;=2*Z61,S61&gt;E61,E61&gt;(S61+V61)/2,V61&lt;B61,B61&lt;(S61+V61)/2),"YES","NO")</f>
        <v>NO</v>
      </c>
      <c r="AG61" s="1" t="str">
        <f>IF(AND(B61&lt;V61,E61&lt;S61,E61&gt;(S61+V61)/2,I61&gt;3,Z61&gt;3),"YES","NO")</f>
        <v>NO</v>
      </c>
      <c r="AH61" s="1" t="str">
        <f>IF(AND(B61&gt;V61,E61&gt;S61,E61&lt;(S61+V61)/2,Z61&gt;3,I61&gt;3),"YES","NO")</f>
        <v>NO</v>
      </c>
      <c r="AI61">
        <v>71.05</v>
      </c>
      <c r="AJ61">
        <v>72.400000000000006</v>
      </c>
      <c r="AK61">
        <v>67.2</v>
      </c>
      <c r="AL61">
        <v>67.8</v>
      </c>
      <c r="AM61">
        <v>-2.5499999999999998</v>
      </c>
      <c r="AN61">
        <v>-3.62</v>
      </c>
      <c r="AO61" s="1">
        <f>(AL61-AI61)/AI61*100</f>
        <v>-4.574243490499649</v>
      </c>
      <c r="AP61" s="1">
        <f>ABS(AO61)</f>
        <v>4.574243490499649</v>
      </c>
      <c r="AQ61" s="1">
        <f>IF(AO61&gt;=0,(AJ61-AL61)/AL61*100,(AJ61-AI61)/AI61*100)</f>
        <v>1.9000703729767889</v>
      </c>
      <c r="AR61" s="1">
        <f>IF(AO61&gt;=0,(AI61-AK61)/AI61*100,(AL61-AK61)/AL61*100)</f>
        <v>0.88495575221238099</v>
      </c>
      <c r="AS61" t="str">
        <f>IF(AND(AO61&lt;0,AP61&gt;1.5,Y61&lt;0,Z61&gt;1.5,AL61&gt;S61,AL61&lt;E61,H61&gt;0,I61&gt;1.5),"YES","NO")</f>
        <v>NO</v>
      </c>
      <c r="AT61" t="str">
        <f>IF(AND(AO61&gt;0,AP61&gt;1.5,Y61&gt;0,Z61&gt;1.5,AL61&lt;S61,AL61&gt;E61,H61&lt;0,I61&gt;1.5),"YES","NO")</f>
        <v>NO</v>
      </c>
      <c r="AU61" t="str">
        <f>IF(AND(AO61&lt;0,S61&lt;AL61,V61&lt;AL61,B61&gt;V61,E61&gt;V61,H61&gt;0),"YES","NO")</f>
        <v>NO</v>
      </c>
      <c r="AV61" t="str">
        <f>IF(AND(AO61&gt;0,S61&gt;AL61,V61&gt;AL61,B61&lt;V61,E61&lt;V61,H61&lt;0),"YES","NO")</f>
        <v>NO</v>
      </c>
      <c r="AW61" t="str">
        <f>IF(AND(AO61&gt;0,AP61&gt;1,Y61&gt;0,Z61&gt;1,V61&gt;AL61,S61&gt;AI61,S61&lt;AL61,H61&gt;0,I61&gt;1,E61&gt;V61,B61&lt;V61,B61&gt;S61),"YES","NO")</f>
        <v>NO</v>
      </c>
      <c r="AX61" t="str">
        <f>IF(AND(AO61&lt;0,AP61&gt;1,Y61&lt;0,Z61&gt;1,V61&lt;AL61,S61&lt;AI61,S61&gt;AL61,H61&lt;0,I61&gt;1,E61&lt;V61,B61&gt;V61,B61&lt;S61),"YES","NO")</f>
        <v>NO</v>
      </c>
    </row>
    <row r="62" spans="1:50" x14ac:dyDescent="0.25">
      <c r="A62" t="s">
        <v>23</v>
      </c>
      <c r="B62">
        <v>515</v>
      </c>
      <c r="C62">
        <v>515.25</v>
      </c>
      <c r="D62">
        <v>498.7</v>
      </c>
      <c r="E62">
        <v>501.5</v>
      </c>
      <c r="F62">
        <v>-5.75</v>
      </c>
      <c r="G62">
        <v>-1.1299999999999999</v>
      </c>
      <c r="H62" s="1">
        <f>(E62-B62)/B62*100</f>
        <v>-2.621359223300971</v>
      </c>
      <c r="I62" s="1">
        <f>ABS(H62)</f>
        <v>2.621359223300971</v>
      </c>
      <c r="J62" s="1">
        <f>IF(H62&gt;=0,(C62-E62)/E62*100,(C62-B62)/B62*100)</f>
        <v>4.8543689320388349E-2</v>
      </c>
      <c r="K62" s="1">
        <f>IF(H62&gt;=0,(B62-D62)/B62*100,(E62-D62)/E62*100)</f>
        <v>0.55832502492522662</v>
      </c>
      <c r="L62" s="1" t="str">
        <f>IF(AND((K62-J62)&gt;1.5,I62&lt;0.5),"YES","NO")</f>
        <v>NO</v>
      </c>
      <c r="M62" t="str">
        <f>IF(AND((K62-J62)&gt;1.5,I62&lt;2,I62&gt;0.5),"YES","NO")</f>
        <v>NO</v>
      </c>
      <c r="N62" t="str">
        <f>IF(AND((J62-K62)&gt;1.5,I62&lt;0.5),"YES","NO")</f>
        <v>NO</v>
      </c>
      <c r="O62" s="1" t="str">
        <f>IF(AND((J62-K62)&gt;1.5,I62&lt;2,I62&gt;2),"YES","NO")</f>
        <v>NO</v>
      </c>
      <c r="P62" s="1" t="str">
        <f>IF(AND(I62&lt;1,J62&gt;1.5,K62&gt;1.5),"YES","NO")</f>
        <v>NO</v>
      </c>
      <c r="Q62" s="1" t="str">
        <f>IF(AND(I62&gt;5,J62&lt;0.25,K62&lt;0.25,H62&gt;0),"YES","NO")</f>
        <v>NO</v>
      </c>
      <c r="R62" s="1" t="str">
        <f>IF(AND(I63&gt;5,J63&lt;0.25,K63&lt;0.25,H63&lt;0),"YES","NO")</f>
        <v>NO</v>
      </c>
      <c r="S62">
        <v>949.9</v>
      </c>
      <c r="T62">
        <v>964.8</v>
      </c>
      <c r="U62">
        <v>936.25</v>
      </c>
      <c r="V62">
        <v>942.65</v>
      </c>
      <c r="W62">
        <v>-12.9</v>
      </c>
      <c r="X62">
        <v>-1.35</v>
      </c>
      <c r="Y62" s="1">
        <f>(V62-S62)/S62*100</f>
        <v>-0.76323823560374782</v>
      </c>
      <c r="Z62" s="1">
        <f>ABS(Y62)</f>
        <v>0.76323823560374782</v>
      </c>
      <c r="AA62" s="1">
        <f>IF(Y62&gt;=0,(T62-V62)/V62*100,(T62-S62)/S62*100)</f>
        <v>1.5685861669649415</v>
      </c>
      <c r="AB62" s="1">
        <f>IF(Y62&gt;=0,(S62-U62)/S62*100,(V62-U62)/V62*100)</f>
        <v>0.67893703919800319</v>
      </c>
      <c r="AC62" s="1" t="str">
        <f>IF(AND(I62&lt;Z62/2,S62&gt;E62,E62&gt;(S62+V62)/2,V62&lt;B62,B62&lt;(S62+V62)/2),"YES","NO")</f>
        <v>NO</v>
      </c>
      <c r="AD62" s="1" t="str">
        <f>IF(AND(I62&lt;Z62/2,V62&gt;B62,B62&gt;(S62+V62)/2,S62&lt;E62,E62&lt;(S62+V62)/2),"YES","NO")</f>
        <v>NO</v>
      </c>
      <c r="AE62" s="1" t="str">
        <f>IF(AND(I62&gt;=2*Z62,E62&gt;S62,S62&gt;(B62+E62)/2,B62&lt;V62,V62&lt;(B62+E62)/2),"YES","NO")</f>
        <v>NO</v>
      </c>
      <c r="AF62" s="1" t="str">
        <f>IF(AND(I62&gt;=2*Z62,S62&gt;E62,E62&gt;(S62+V62)/2,V62&lt;B62,B62&lt;(S62+V62)/2),"YES","NO")</f>
        <v>NO</v>
      </c>
      <c r="AG62" s="1" t="str">
        <f>IF(AND(B62&lt;V62,E62&lt;S62,E62&gt;(S62+V62)/2,I62&gt;3,Z62&gt;3),"YES","NO")</f>
        <v>NO</v>
      </c>
      <c r="AH62" s="1" t="str">
        <f>IF(AND(B62&gt;V62,E62&gt;S62,E62&lt;(S62+V62)/2,Z62&gt;3,I62&gt;3),"YES","NO")</f>
        <v>NO</v>
      </c>
      <c r="AI62">
        <v>979</v>
      </c>
      <c r="AJ62">
        <v>989.9</v>
      </c>
      <c r="AK62">
        <v>952</v>
      </c>
      <c r="AL62">
        <v>965</v>
      </c>
      <c r="AM62">
        <v>-2.6</v>
      </c>
      <c r="AN62">
        <v>-0.27</v>
      </c>
      <c r="AO62" s="1">
        <f>(AL62-AI62)/AI62*100</f>
        <v>-1.4300306435137897</v>
      </c>
      <c r="AP62" s="1">
        <f>ABS(AO62)</f>
        <v>1.4300306435137897</v>
      </c>
      <c r="AQ62" s="1">
        <f>IF(AO62&gt;=0,(AJ62-AL62)/AL62*100,(AJ62-AI62)/AI62*100)</f>
        <v>1.1133810010214482</v>
      </c>
      <c r="AR62" s="1">
        <f>IF(AO62&gt;=0,(AI62-AK62)/AI62*100,(AL62-AK62)/AL62*100)</f>
        <v>1.3471502590673576</v>
      </c>
      <c r="AS62" t="str">
        <f>IF(AND(AO62&lt;0,AP62&gt;1.5,Y62&lt;0,Z62&gt;1.5,AL62&gt;S62,AL62&lt;E62,H62&gt;0,I62&gt;1.5),"YES","NO")</f>
        <v>NO</v>
      </c>
      <c r="AT62" t="str">
        <f>IF(AND(AO62&gt;0,AP62&gt;1.5,Y62&gt;0,Z62&gt;1.5,AL62&lt;S62,AL62&gt;E62,H62&lt;0,I62&gt;1.5),"YES","NO")</f>
        <v>NO</v>
      </c>
      <c r="AU62" t="str">
        <f>IF(AND(AO62&lt;0,S62&lt;AL62,V62&lt;AL62,B62&gt;V62,E62&gt;V62,H62&gt;0),"YES","NO")</f>
        <v>NO</v>
      </c>
      <c r="AV62" t="str">
        <f>IF(AND(AO62&gt;0,S62&gt;AL62,V62&gt;AL62,B62&lt;V62,E62&lt;V62,H62&lt;0),"YES","NO")</f>
        <v>NO</v>
      </c>
      <c r="AW62" t="str">
        <f>IF(AND(AO62&gt;0,AP62&gt;1,Y62&gt;0,Z62&gt;1,V62&gt;AL62,S62&gt;AI62,S62&lt;AL62,H62&gt;0,I62&gt;1,E62&gt;V62,B62&lt;V62,B62&gt;S62),"YES","NO")</f>
        <v>NO</v>
      </c>
      <c r="AX62" t="str">
        <f>IF(AND(AO62&lt;0,AP62&gt;1,Y62&lt;0,Z62&gt;1,V62&lt;AL62,S62&lt;AI62,S62&gt;AL62,H62&lt;0,I62&gt;1,E62&lt;V62,B62&gt;V62,B62&lt;S62),"YES","NO")</f>
        <v>NO</v>
      </c>
    </row>
    <row r="63" spans="1:50" x14ac:dyDescent="0.25">
      <c r="A63" t="s">
        <v>98</v>
      </c>
      <c r="B63">
        <v>345</v>
      </c>
      <c r="C63">
        <v>346.3</v>
      </c>
      <c r="D63">
        <v>342</v>
      </c>
      <c r="E63">
        <v>345.5</v>
      </c>
      <c r="F63">
        <v>3.85</v>
      </c>
      <c r="G63">
        <v>1.1299999999999999</v>
      </c>
      <c r="H63" s="1">
        <f>(E63-B63)/B63*100</f>
        <v>0.14492753623188406</v>
      </c>
      <c r="I63" s="1">
        <f>ABS(H63)</f>
        <v>0.14492753623188406</v>
      </c>
      <c r="J63" s="1">
        <f>IF(H63&gt;=0,(C63-E63)/E63*100,(C63-B63)/B63*100)</f>
        <v>0.23154848046310025</v>
      </c>
      <c r="K63" s="1">
        <f>IF(H63&gt;=0,(B63-D63)/B63*100,(E63-D63)/E63*100)</f>
        <v>0.86956521739130432</v>
      </c>
      <c r="L63" s="1" t="str">
        <f>IF(AND((K63-J63)&gt;1.5,I63&lt;0.5),"YES","NO")</f>
        <v>NO</v>
      </c>
      <c r="M63" t="str">
        <f>IF(AND((K63-J63)&gt;1.5,I63&lt;2,I63&gt;0.5),"YES","NO")</f>
        <v>NO</v>
      </c>
      <c r="N63" t="str">
        <f>IF(AND((J63-K63)&gt;1.5,I63&lt;0.5),"YES","NO")</f>
        <v>NO</v>
      </c>
      <c r="O63" s="1" t="str">
        <f>IF(AND((J63-K63)&gt;1.5,I63&lt;2,I63&gt;2),"YES","NO")</f>
        <v>NO</v>
      </c>
      <c r="P63" s="1" t="str">
        <f>IF(AND(I63&lt;1,J63&gt;1.5,K63&gt;1.5),"YES","NO")</f>
        <v>NO</v>
      </c>
      <c r="Q63" s="1" t="str">
        <f>IF(AND(I63&gt;5,J63&lt;0.25,K63&lt;0.25,H63&gt;0),"YES","NO")</f>
        <v>NO</v>
      </c>
      <c r="R63" s="1" t="str">
        <f>IF(AND(I64&gt;5,J64&lt;0.25,K64&lt;0.25,H64&lt;0),"YES","NO")</f>
        <v>NO</v>
      </c>
      <c r="S63">
        <v>924.85</v>
      </c>
      <c r="T63">
        <v>946.3</v>
      </c>
      <c r="U63">
        <v>921.4</v>
      </c>
      <c r="V63">
        <v>934.2</v>
      </c>
      <c r="W63">
        <v>12.8</v>
      </c>
      <c r="X63">
        <v>1.39</v>
      </c>
      <c r="Y63" s="1">
        <f>(V63-S63)/S63*100</f>
        <v>1.0109747526625963</v>
      </c>
      <c r="Z63" s="1">
        <f>ABS(Y63)</f>
        <v>1.0109747526625963</v>
      </c>
      <c r="AA63" s="1">
        <f>IF(Y63&gt;=0,(T63-V63)/V63*100,(T63-S63)/S63*100)</f>
        <v>1.2952258616998402</v>
      </c>
      <c r="AB63" s="1">
        <f>IF(Y63&gt;=0,(S63-U63)/S63*100,(V63-U63)/V63*100)</f>
        <v>0.37303346488620265</v>
      </c>
      <c r="AC63" s="1" t="str">
        <f>IF(AND(I63&lt;Z63/2,S63&gt;E63,E63&gt;(S63+V63)/2,V63&lt;B63,B63&lt;(S63+V63)/2),"YES","NO")</f>
        <v>NO</v>
      </c>
      <c r="AD63" s="1" t="str">
        <f>IF(AND(I63&lt;Z63/2,V63&gt;B63,B63&gt;(S63+V63)/2,S63&lt;E63,E63&lt;(S63+V63)/2),"YES","NO")</f>
        <v>NO</v>
      </c>
      <c r="AE63" s="1" t="str">
        <f>IF(AND(I63&gt;=2*Z63,E63&gt;S63,S63&gt;(B63+E63)/2,B63&lt;V63,V63&lt;(B63+E63)/2),"YES","NO")</f>
        <v>NO</v>
      </c>
      <c r="AF63" s="1" t="str">
        <f>IF(AND(I63&gt;=2*Z63,S63&gt;E63,E63&gt;(S63+V63)/2,V63&lt;B63,B63&lt;(S63+V63)/2),"YES","NO")</f>
        <v>NO</v>
      </c>
      <c r="AG63" s="1" t="str">
        <f>IF(AND(B63&lt;V63,E63&lt;S63,E63&gt;(S63+V63)/2,I63&gt;3,Z63&gt;3),"YES","NO")</f>
        <v>NO</v>
      </c>
      <c r="AH63" s="1" t="str">
        <f>IF(AND(B63&gt;V63,E63&gt;S63,E63&lt;(S63+V63)/2,Z63&gt;3,I63&gt;3),"YES","NO")</f>
        <v>NO</v>
      </c>
      <c r="AI63">
        <v>940</v>
      </c>
      <c r="AJ63">
        <v>944.7</v>
      </c>
      <c r="AK63">
        <v>916.3</v>
      </c>
      <c r="AL63">
        <v>925</v>
      </c>
      <c r="AM63">
        <v>-12.9</v>
      </c>
      <c r="AN63">
        <v>-1.38</v>
      </c>
      <c r="AO63" s="1">
        <f>(AL63-AI63)/AI63*100</f>
        <v>-1.5957446808510638</v>
      </c>
      <c r="AP63" s="1">
        <f>ABS(AO63)</f>
        <v>1.5957446808510638</v>
      </c>
      <c r="AQ63" s="1">
        <f>IF(AO63&gt;=0,(AJ63-AL63)/AL63*100,(AJ63-AI63)/AI63*100)</f>
        <v>0.50000000000000488</v>
      </c>
      <c r="AR63" s="1">
        <f>IF(AO63&gt;=0,(AI63-AK63)/AI63*100,(AL63-AK63)/AL63*100)</f>
        <v>0.94054054054054548</v>
      </c>
      <c r="AS63" t="str">
        <f>IF(AND(AO63&lt;0,AP63&gt;1.5,Y63&lt;0,Z63&gt;1.5,AL63&gt;S63,AL63&lt;E63,H63&gt;0,I63&gt;1.5),"YES","NO")</f>
        <v>NO</v>
      </c>
      <c r="AT63" t="str">
        <f>IF(AND(AO63&gt;0,AP63&gt;1.5,Y63&gt;0,Z63&gt;1.5,AL63&lt;S63,AL63&gt;E63,H63&lt;0,I63&gt;1.5),"YES","NO")</f>
        <v>NO</v>
      </c>
      <c r="AU63" t="str">
        <f>IF(AND(AO63&lt;0,S63&lt;AL63,V63&lt;AL63,B63&gt;V63,E63&gt;V63,H63&gt;0),"YES","NO")</f>
        <v>NO</v>
      </c>
      <c r="AV63" t="str">
        <f>IF(AND(AO63&gt;0,S63&gt;AL63,V63&gt;AL63,B63&lt;V63,E63&lt;V63,H63&lt;0),"YES","NO")</f>
        <v>NO</v>
      </c>
      <c r="AW63" t="str">
        <f>IF(AND(AO63&gt;0,AP63&gt;1,Y63&gt;0,Z63&gt;1,V63&gt;AL63,S63&gt;AI63,S63&lt;AL63,H63&gt;0,I63&gt;1,E63&gt;V63,B63&lt;V63,B63&gt;S63),"YES","NO")</f>
        <v>NO</v>
      </c>
      <c r="AX63" t="str">
        <f>IF(AND(AO63&lt;0,AP63&gt;1,Y63&lt;0,Z63&gt;1,V63&lt;AL63,S63&lt;AI63,S63&gt;AL63,H63&lt;0,I63&gt;1,E63&lt;V63,B63&gt;V63,B63&lt;S63),"YES","NO")</f>
        <v>NO</v>
      </c>
    </row>
    <row r="64" spans="1:50" x14ac:dyDescent="0.25">
      <c r="A64" t="s">
        <v>33</v>
      </c>
      <c r="B64" s="3">
        <v>5800</v>
      </c>
      <c r="C64" s="3">
        <v>5810</v>
      </c>
      <c r="D64" s="3">
        <v>5695</v>
      </c>
      <c r="E64" s="3">
        <v>5749.15</v>
      </c>
      <c r="F64">
        <v>-13.15</v>
      </c>
      <c r="G64">
        <v>-0.23</v>
      </c>
      <c r="H64" s="1">
        <f>(E64-B64)/B64*100</f>
        <v>-0.87672413793104076</v>
      </c>
      <c r="I64" s="1">
        <f>ABS(H64)</f>
        <v>0.87672413793104076</v>
      </c>
      <c r="J64" s="1">
        <f>IF(H64&gt;=0,(C64-E64)/E64*100,(C64-B64)/B64*100)</f>
        <v>0.17241379310344829</v>
      </c>
      <c r="K64" s="1">
        <f>IF(H64&gt;=0,(B64-D64)/B64*100,(E64-D64)/E64*100)</f>
        <v>0.94187836462780827</v>
      </c>
      <c r="L64" s="1" t="str">
        <f>IF(AND((K64-J64)&gt;1.5,I64&lt;0.5),"YES","NO")</f>
        <v>NO</v>
      </c>
      <c r="M64" t="str">
        <f>IF(AND((K64-J64)&gt;1.5,I64&lt;2,I64&gt;0.5),"YES","NO")</f>
        <v>NO</v>
      </c>
      <c r="N64" t="str">
        <f>IF(AND((J64-K64)&gt;1.5,I64&lt;0.5),"YES","NO")</f>
        <v>NO</v>
      </c>
      <c r="O64" s="1" t="str">
        <f>IF(AND((J64-K64)&gt;1.5,I64&lt;2,I64&gt;2),"YES","NO")</f>
        <v>NO</v>
      </c>
      <c r="P64" s="1" t="str">
        <f>IF(AND(I64&lt;1,J64&gt;1.5,K64&gt;1.5),"YES","NO")</f>
        <v>NO</v>
      </c>
      <c r="Q64" s="1" t="str">
        <f>IF(AND(I64&gt;5,J64&lt;0.25,K64&lt;0.25,H64&gt;0),"YES","NO")</f>
        <v>NO</v>
      </c>
      <c r="R64" s="1" t="str">
        <f>IF(AND(I65&gt;5,J65&lt;0.25,K65&lt;0.25,H65&lt;0),"YES","NO")</f>
        <v>NO</v>
      </c>
      <c r="S64">
        <v>509.9</v>
      </c>
      <c r="T64">
        <v>516.35</v>
      </c>
      <c r="U64">
        <v>503.35</v>
      </c>
      <c r="V64">
        <v>506.7</v>
      </c>
      <c r="W64">
        <v>-8.65</v>
      </c>
      <c r="X64">
        <v>-1.68</v>
      </c>
      <c r="Y64" s="1">
        <f>(V64-S64)/S64*100</f>
        <v>-0.62757403412433588</v>
      </c>
      <c r="Z64" s="1">
        <f>ABS(Y64)</f>
        <v>0.62757403412433588</v>
      </c>
      <c r="AA64" s="1">
        <f>IF(Y64&gt;=0,(T64-V64)/V64*100,(T64-S64)/S64*100)</f>
        <v>1.2649539125318778</v>
      </c>
      <c r="AB64" s="1">
        <f>IF(Y64&gt;=0,(S64-U64)/S64*100,(V64-U64)/V64*100)</f>
        <v>0.66114071442667566</v>
      </c>
      <c r="AC64" s="1" t="str">
        <f>IF(AND(I64&lt;Z64/2,S64&gt;E64,E64&gt;(S64+V64)/2,V64&lt;B64,B64&lt;(S64+V64)/2),"YES","NO")</f>
        <v>NO</v>
      </c>
      <c r="AD64" s="1" t="str">
        <f>IF(AND(I64&lt;Z64/2,V64&gt;B64,B64&gt;(S64+V64)/2,S64&lt;E64,E64&lt;(S64+V64)/2),"YES","NO")</f>
        <v>NO</v>
      </c>
      <c r="AE64" s="1" t="str">
        <f>IF(AND(I64&gt;=2*Z64,E64&gt;S64,S64&gt;(B64+E64)/2,B64&lt;V64,V64&lt;(B64+E64)/2),"YES","NO")</f>
        <v>NO</v>
      </c>
      <c r="AF64" s="1" t="str">
        <f>IF(AND(I64&gt;=2*Z64,S64&gt;E64,E64&gt;(S64+V64)/2,V64&lt;B64,B64&lt;(S64+V64)/2),"YES","NO")</f>
        <v>NO</v>
      </c>
      <c r="AG64" s="1" t="str">
        <f>IF(AND(B64&lt;V64,E64&lt;S64,E64&gt;(S64+V64)/2,I64&gt;3,Z64&gt;3),"YES","NO")</f>
        <v>NO</v>
      </c>
      <c r="AH64" s="1" t="str">
        <f>IF(AND(B64&gt;V64,E64&gt;S64,E64&lt;(S64+V64)/2,Z64&gt;3,I64&gt;3),"YES","NO")</f>
        <v>NO</v>
      </c>
      <c r="AI64">
        <v>520</v>
      </c>
      <c r="AJ64">
        <v>527.65</v>
      </c>
      <c r="AK64">
        <v>512.54999999999995</v>
      </c>
      <c r="AL64">
        <v>515</v>
      </c>
      <c r="AM64">
        <v>-1.4</v>
      </c>
      <c r="AN64">
        <v>-0.27</v>
      </c>
      <c r="AO64" s="1">
        <f>(AL64-AI64)/AI64*100</f>
        <v>-0.96153846153846156</v>
      </c>
      <c r="AP64" s="1">
        <f>ABS(AO64)</f>
        <v>0.96153846153846156</v>
      </c>
      <c r="AQ64" s="1">
        <f>IF(AO64&gt;=0,(AJ64-AL64)/AL64*100,(AJ64-AI64)/AI64*100)</f>
        <v>1.4711538461538418</v>
      </c>
      <c r="AR64" s="1">
        <f>IF(AO64&gt;=0,(AI64-AK64)/AI64*100,(AL64-AK64)/AL64*100)</f>
        <v>0.47572815533981461</v>
      </c>
      <c r="AS64" t="str">
        <f>IF(AND(AO64&lt;0,AP64&gt;1.5,Y64&lt;0,Z64&gt;1.5,AL64&gt;S64,AL64&lt;E64,H64&gt;0,I64&gt;1.5),"YES","NO")</f>
        <v>NO</v>
      </c>
      <c r="AT64" t="str">
        <f>IF(AND(AO64&gt;0,AP64&gt;1.5,Y64&gt;0,Z64&gt;1.5,AL64&lt;S64,AL64&gt;E64,H64&lt;0,I64&gt;1.5),"YES","NO")</f>
        <v>NO</v>
      </c>
      <c r="AU64" t="str">
        <f>IF(AND(AO64&lt;0,S64&lt;AL64,V64&lt;AL64,B64&gt;V64,E64&gt;V64,H64&gt;0),"YES","NO")</f>
        <v>NO</v>
      </c>
      <c r="AV64" t="str">
        <f>IF(AND(AO64&gt;0,S64&gt;AL64,V64&gt;AL64,B64&lt;V64,E64&lt;V64,H64&lt;0),"YES","NO")</f>
        <v>NO</v>
      </c>
      <c r="AW64" t="str">
        <f>IF(AND(AO64&gt;0,AP64&gt;1,Y64&gt;0,Z64&gt;1,V64&gt;AL64,S64&gt;AI64,S64&lt;AL64,H64&gt;0,I64&gt;1,E64&gt;V64,B64&lt;V64,B64&gt;S64),"YES","NO")</f>
        <v>NO</v>
      </c>
      <c r="AX64" t="str">
        <f>IF(AND(AO64&lt;0,AP64&gt;1,Y64&lt;0,Z64&gt;1,V64&lt;AL64,S64&lt;AI64,S64&gt;AL64,H64&lt;0,I64&gt;1,E64&lt;V64,B64&gt;V64,B64&lt;S64),"YES","NO")</f>
        <v>NO</v>
      </c>
    </row>
    <row r="65" spans="1:50" x14ac:dyDescent="0.25">
      <c r="A65" t="s">
        <v>104</v>
      </c>
      <c r="B65">
        <v>608.5</v>
      </c>
      <c r="C65">
        <v>610.85</v>
      </c>
      <c r="D65">
        <v>589</v>
      </c>
      <c r="E65">
        <v>593.79999999999995</v>
      </c>
      <c r="F65">
        <v>-7.3</v>
      </c>
      <c r="G65">
        <v>-1.21</v>
      </c>
      <c r="H65" s="1">
        <f>(E65-B65)/B65*100</f>
        <v>-2.4157764995891609</v>
      </c>
      <c r="I65" s="1">
        <f>ABS(H65)</f>
        <v>2.4157764995891609</v>
      </c>
      <c r="J65" s="1">
        <f>IF(H65&gt;=0,(C65-E65)/E65*100,(C65-B65)/B65*100)</f>
        <v>0.3861955628594943</v>
      </c>
      <c r="K65" s="1">
        <f>IF(H65&gt;=0,(B65-D65)/B65*100,(E65-D65)/E65*100)</f>
        <v>0.808352980801609</v>
      </c>
      <c r="L65" s="1" t="str">
        <f>IF(AND((K65-J65)&gt;1.5,I65&lt;0.5),"YES","NO")</f>
        <v>NO</v>
      </c>
      <c r="M65" t="str">
        <f>IF(AND((K65-J65)&gt;1.5,I65&lt;2,I65&gt;0.5),"YES","NO")</f>
        <v>NO</v>
      </c>
      <c r="N65" t="str">
        <f>IF(AND((J65-K65)&gt;1.5,I65&lt;0.5),"YES","NO")</f>
        <v>NO</v>
      </c>
      <c r="O65" s="1" t="str">
        <f>IF(AND((J65-K65)&gt;1.5,I65&lt;2,I65&gt;2),"YES","NO")</f>
        <v>NO</v>
      </c>
      <c r="P65" s="1" t="str">
        <f>IF(AND(I65&lt;1,J65&gt;1.5,K65&gt;1.5),"YES","NO")</f>
        <v>NO</v>
      </c>
      <c r="Q65" s="1" t="str">
        <f>IF(AND(I65&gt;5,J65&lt;0.25,K65&lt;0.25,H65&gt;0),"YES","NO")</f>
        <v>NO</v>
      </c>
      <c r="R65" s="1" t="str">
        <f>IF(AND(I66&gt;5,J66&lt;0.25,K66&lt;0.25,H66&lt;0),"YES","NO")</f>
        <v>NO</v>
      </c>
      <c r="S65">
        <v>338.75</v>
      </c>
      <c r="T65">
        <v>343.7</v>
      </c>
      <c r="U65">
        <v>337</v>
      </c>
      <c r="V65">
        <v>342.5</v>
      </c>
      <c r="W65">
        <v>3.75</v>
      </c>
      <c r="X65">
        <v>1.1100000000000001</v>
      </c>
      <c r="Y65" s="1">
        <f>(V65-S65)/S65*100</f>
        <v>1.107011070110701</v>
      </c>
      <c r="Z65" s="1">
        <f>ABS(Y65)</f>
        <v>1.107011070110701</v>
      </c>
      <c r="AA65" s="1">
        <f>IF(Y65&gt;=0,(T65-V65)/V65*100,(T65-S65)/S65*100)</f>
        <v>0.35036496350364632</v>
      </c>
      <c r="AB65" s="1">
        <f>IF(Y65&gt;=0,(S65-U65)/S65*100,(V65-U65)/V65*100)</f>
        <v>0.51660516605166051</v>
      </c>
      <c r="AC65" s="1" t="str">
        <f>IF(AND(I65&lt;Z65/2,S65&gt;E65,E65&gt;(S65+V65)/2,V65&lt;B65,B65&lt;(S65+V65)/2),"YES","NO")</f>
        <v>NO</v>
      </c>
      <c r="AD65" s="1" t="str">
        <f>IF(AND(I65&lt;Z65/2,V65&gt;B65,B65&gt;(S65+V65)/2,S65&lt;E65,E65&lt;(S65+V65)/2),"YES","NO")</f>
        <v>NO</v>
      </c>
      <c r="AE65" s="1" t="str">
        <f>IF(AND(I65&gt;=2*Z65,E65&gt;S65,S65&gt;(B65+E65)/2,B65&lt;V65,V65&lt;(B65+E65)/2),"YES","NO")</f>
        <v>NO</v>
      </c>
      <c r="AF65" s="1" t="str">
        <f>IF(AND(I65&gt;=2*Z65,S65&gt;E65,E65&gt;(S65+V65)/2,V65&lt;B65,B65&lt;(S65+V65)/2),"YES","NO")</f>
        <v>NO</v>
      </c>
      <c r="AG65" s="1" t="str">
        <f>IF(AND(B65&lt;V65,E65&lt;S65,E65&gt;(S65+V65)/2,I65&gt;3,Z65&gt;3),"YES","NO")</f>
        <v>NO</v>
      </c>
      <c r="AH65" s="1" t="str">
        <f>IF(AND(B65&gt;V65,E65&gt;S65,E65&lt;(S65+V65)/2,Z65&gt;3,I65&gt;3),"YES","NO")</f>
        <v>NO</v>
      </c>
      <c r="AI65">
        <v>341.05</v>
      </c>
      <c r="AJ65">
        <v>343.7</v>
      </c>
      <c r="AK65">
        <v>335.1</v>
      </c>
      <c r="AL65">
        <v>338.75</v>
      </c>
      <c r="AM65">
        <v>1.4</v>
      </c>
      <c r="AN65">
        <v>0.41</v>
      </c>
      <c r="AO65" s="1">
        <f>(AL65-AI65)/AI65*100</f>
        <v>-0.67438791965987721</v>
      </c>
      <c r="AP65" s="1">
        <f>ABS(AO65)</f>
        <v>0.67438791965987721</v>
      </c>
      <c r="AQ65" s="1">
        <f>IF(AO65&gt;=0,(AJ65-AL65)/AL65*100,(AJ65-AI65)/AI65*100)</f>
        <v>0.77701216830376107</v>
      </c>
      <c r="AR65" s="1">
        <f>IF(AO65&gt;=0,(AI65-AK65)/AI65*100,(AL65-AK65)/AL65*100)</f>
        <v>1.0774907749077423</v>
      </c>
      <c r="AS65" t="str">
        <f>IF(AND(AO65&lt;0,AP65&gt;1.5,Y65&lt;0,Z65&gt;1.5,AL65&gt;S65,AL65&lt;E65,H65&gt;0,I65&gt;1.5),"YES","NO")</f>
        <v>NO</v>
      </c>
      <c r="AT65" t="str">
        <f>IF(AND(AO65&gt;0,AP65&gt;1.5,Y65&gt;0,Z65&gt;1.5,AL65&lt;S65,AL65&gt;E65,H65&lt;0,I65&gt;1.5),"YES","NO")</f>
        <v>NO</v>
      </c>
      <c r="AU65" t="str">
        <f>IF(AND(AO65&lt;0,S65&lt;AL65,V65&lt;AL65,B65&gt;V65,E65&gt;V65,H65&gt;0),"YES","NO")</f>
        <v>NO</v>
      </c>
      <c r="AV65" t="str">
        <f>IF(AND(AO65&gt;0,S65&gt;AL65,V65&gt;AL65,B65&lt;V65,E65&lt;V65,H65&lt;0),"YES","NO")</f>
        <v>NO</v>
      </c>
      <c r="AW65" t="str">
        <f>IF(AND(AO65&gt;0,AP65&gt;1,Y65&gt;0,Z65&gt;1,V65&gt;AL65,S65&gt;AI65,S65&lt;AL65,H65&gt;0,I65&gt;1,E65&gt;V65,B65&lt;V65,B65&gt;S65),"YES","NO")</f>
        <v>NO</v>
      </c>
      <c r="AX65" t="str">
        <f>IF(AND(AO65&lt;0,AP65&gt;1,Y65&lt;0,Z65&gt;1,V65&lt;AL65,S65&lt;AI65,S65&gt;AL65,H65&lt;0,I65&gt;1,E65&lt;V65,B65&gt;V65,B65&lt;S65),"YES","NO")</f>
        <v>NO</v>
      </c>
    </row>
    <row r="66" spans="1:50" x14ac:dyDescent="0.25">
      <c r="A66" t="s">
        <v>35</v>
      </c>
      <c r="B66">
        <v>97.25</v>
      </c>
      <c r="C66">
        <v>98.25</v>
      </c>
      <c r="D66">
        <v>95.8</v>
      </c>
      <c r="E66">
        <v>96</v>
      </c>
      <c r="F66">
        <v>-0.05</v>
      </c>
      <c r="G66">
        <v>-0.05</v>
      </c>
      <c r="H66" s="1">
        <f>(E66-B66)/B66*100</f>
        <v>-1.2853470437017995</v>
      </c>
      <c r="I66" s="1">
        <f>ABS(H66)</f>
        <v>1.2853470437017995</v>
      </c>
      <c r="J66" s="1">
        <f>IF(H66&gt;=0,(C66-E66)/E66*100,(C66-B66)/B66*100)</f>
        <v>1.0282776349614395</v>
      </c>
      <c r="K66" s="1">
        <f>IF(H66&gt;=0,(B66-D66)/B66*100,(E66-D66)/E66*100)</f>
        <v>0.20833333333333628</v>
      </c>
      <c r="L66" s="1" t="str">
        <f>IF(AND((K66-J66)&gt;1.5,I66&lt;0.5),"YES","NO")</f>
        <v>NO</v>
      </c>
      <c r="M66" t="str">
        <f>IF(AND((K66-J66)&gt;1.5,I66&lt;2,I66&gt;0.5),"YES","NO")</f>
        <v>NO</v>
      </c>
      <c r="N66" t="str">
        <f>IF(AND((J66-K66)&gt;1.5,I66&lt;0.5),"YES","NO")</f>
        <v>NO</v>
      </c>
      <c r="O66" s="1" t="str">
        <f>IF(AND((J66-K66)&gt;1.5,I66&lt;2,I66&gt;2),"YES","NO")</f>
        <v>NO</v>
      </c>
      <c r="P66" s="1" t="str">
        <f>IF(AND(I66&lt;1,J66&gt;1.5,K66&gt;1.5),"YES","NO")</f>
        <v>NO</v>
      </c>
      <c r="Q66" s="1" t="str">
        <f>IF(AND(I66&gt;5,J66&lt;0.25,K66&lt;0.25,H66&gt;0),"YES","NO")</f>
        <v>NO</v>
      </c>
      <c r="R66" s="1" t="str">
        <f>IF(AND(I67&gt;5,J67&lt;0.25,K67&lt;0.25,H67&lt;0),"YES","NO")</f>
        <v>NO</v>
      </c>
      <c r="S66" s="3">
        <v>5677</v>
      </c>
      <c r="T66" s="3">
        <v>5846.8</v>
      </c>
      <c r="U66" s="3">
        <v>5651</v>
      </c>
      <c r="V66" s="3">
        <v>5756</v>
      </c>
      <c r="W66">
        <v>0.65</v>
      </c>
      <c r="X66">
        <v>0.01</v>
      </c>
      <c r="Y66" s="1">
        <f>(V66-S66)/S66*100</f>
        <v>1.3915800598907873</v>
      </c>
      <c r="Z66" s="1">
        <f>ABS(Y66)</f>
        <v>1.3915800598907873</v>
      </c>
      <c r="AA66" s="1">
        <f>IF(Y66&gt;=0,(T66-V66)/V66*100,(T66-S66)/S66*100)</f>
        <v>1.5774843641417684</v>
      </c>
      <c r="AB66" s="1">
        <f>IF(Y66&gt;=0,(S66-U66)/S66*100,(V66-U66)/V66*100)</f>
        <v>0.45798837414127186</v>
      </c>
      <c r="AC66" s="1" t="str">
        <f>IF(AND(I66&lt;Z66/2,S66&gt;E66,E66&gt;(S66+V66)/2,V66&lt;B66,B66&lt;(S66+V66)/2),"YES","NO")</f>
        <v>NO</v>
      </c>
      <c r="AD66" s="1" t="str">
        <f>IF(AND(I66&lt;Z66/2,V66&gt;B66,B66&gt;(S66+V66)/2,S66&lt;E66,E66&lt;(S66+V66)/2),"YES","NO")</f>
        <v>NO</v>
      </c>
      <c r="AE66" s="1" t="str">
        <f>IF(AND(I66&gt;=2*Z66,E66&gt;S66,S66&gt;(B66+E66)/2,B66&lt;V66,V66&lt;(B66+E66)/2),"YES","NO")</f>
        <v>NO</v>
      </c>
      <c r="AF66" s="1" t="str">
        <f>IF(AND(I66&gt;=2*Z66,S66&gt;E66,E66&gt;(S66+V66)/2,V66&lt;B66,B66&lt;(S66+V66)/2),"YES","NO")</f>
        <v>NO</v>
      </c>
      <c r="AG66" s="1" t="str">
        <f>IF(AND(B66&lt;V66,E66&lt;S66,E66&gt;(S66+V66)/2,I66&gt;3,Z66&gt;3),"YES","NO")</f>
        <v>NO</v>
      </c>
      <c r="AH66" s="1" t="str">
        <f>IF(AND(B66&gt;V66,E66&gt;S66,E66&lt;(S66+V66)/2,Z66&gt;3,I66&gt;3),"YES","NO")</f>
        <v>NO</v>
      </c>
      <c r="AI66" s="3">
        <v>5938</v>
      </c>
      <c r="AJ66" s="3">
        <v>5938</v>
      </c>
      <c r="AK66" s="3">
        <v>5730</v>
      </c>
      <c r="AL66" s="3">
        <v>5760</v>
      </c>
      <c r="AM66">
        <v>-126.5</v>
      </c>
      <c r="AN66">
        <v>-2.15</v>
      </c>
      <c r="AO66" s="1">
        <f>(AL66-AI66)/AI66*100</f>
        <v>-2.9976423038059954</v>
      </c>
      <c r="AP66" s="1">
        <f>ABS(AO66)</f>
        <v>2.9976423038059954</v>
      </c>
      <c r="AQ66" s="1">
        <f>IF(AO66&gt;=0,(AJ66-AL66)/AL66*100,(AJ66-AI66)/AI66*100)</f>
        <v>0</v>
      </c>
      <c r="AR66" s="1">
        <f>IF(AO66&gt;=0,(AI66-AK66)/AI66*100,(AL66-AK66)/AL66*100)</f>
        <v>0.52083333333333326</v>
      </c>
      <c r="AS66" t="str">
        <f>IF(AND(AO66&lt;0,AP66&gt;1.5,Y66&lt;0,Z66&gt;1.5,AL66&gt;S66,AL66&lt;E66,H66&gt;0,I66&gt;1.5),"YES","NO")</f>
        <v>NO</v>
      </c>
      <c r="AT66" t="str">
        <f>IF(AND(AO66&gt;0,AP66&gt;1.5,Y66&gt;0,Z66&gt;1.5,AL66&lt;S66,AL66&gt;E66,H66&lt;0,I66&gt;1.5),"YES","NO")</f>
        <v>NO</v>
      </c>
      <c r="AU66" t="str">
        <f>IF(AND(AO66&lt;0,S66&lt;AL66,V66&lt;AL66,B66&gt;V66,E66&gt;V66,H66&gt;0),"YES","NO")</f>
        <v>NO</v>
      </c>
      <c r="AV66" t="str">
        <f>IF(AND(AO66&gt;0,S66&gt;AL66,V66&gt;AL66,B66&lt;V66,E66&lt;V66,H66&lt;0),"YES","NO")</f>
        <v>NO</v>
      </c>
      <c r="AW66" t="str">
        <f>IF(AND(AO66&gt;0,AP66&gt;1,Y66&gt;0,Z66&gt;1,V66&gt;AL66,S66&gt;AI66,S66&lt;AL66,H66&gt;0,I66&gt;1,E66&gt;V66,B66&lt;V66,B66&gt;S66),"YES","NO")</f>
        <v>NO</v>
      </c>
      <c r="AX66" t="str">
        <f>IF(AND(AO66&lt;0,AP66&gt;1,Y66&lt;0,Z66&gt;1,V66&lt;AL66,S66&lt;AI66,S66&gt;AL66,H66&lt;0,I66&gt;1,E66&lt;V66,B66&gt;V66,B66&lt;S66),"YES","NO")</f>
        <v>NO</v>
      </c>
    </row>
    <row r="67" spans="1:50" x14ac:dyDescent="0.25">
      <c r="A67" t="s">
        <v>80</v>
      </c>
      <c r="B67" s="3">
        <v>1094.8</v>
      </c>
      <c r="C67" s="3">
        <v>1139.8499999999999</v>
      </c>
      <c r="D67" s="3">
        <v>1080.55</v>
      </c>
      <c r="E67" s="3">
        <v>1089.3</v>
      </c>
      <c r="F67">
        <v>-15.5</v>
      </c>
      <c r="G67">
        <v>-1.4</v>
      </c>
      <c r="H67" s="1">
        <f>(E67-B67)/B67*100</f>
        <v>-0.50237486298867373</v>
      </c>
      <c r="I67" s="1">
        <f>ABS(H67)</f>
        <v>0.50237486298867373</v>
      </c>
      <c r="J67" s="1">
        <f>IF(H67&gt;=0,(C67-E67)/E67*100,(C67-B67)/B67*100)</f>
        <v>4.114906832298133</v>
      </c>
      <c r="K67" s="1">
        <f>IF(H67&gt;=0,(B67-D67)/B67*100,(E67-D67)/E67*100)</f>
        <v>0.80326815386027728</v>
      </c>
      <c r="L67" s="1" t="str">
        <f>IF(AND((K67-J67)&gt;1.5,I67&lt;0.5),"YES","NO")</f>
        <v>NO</v>
      </c>
      <c r="M67" t="str">
        <f>IF(AND((K67-J67)&gt;1.5,I67&lt;2,I67&gt;0.5),"YES","NO")</f>
        <v>NO</v>
      </c>
      <c r="N67" t="str">
        <f>IF(AND((J67-K67)&gt;1.5,I67&lt;0.5),"YES","NO")</f>
        <v>NO</v>
      </c>
      <c r="O67" s="1" t="str">
        <f>IF(AND((J67-K67)&gt;1.5,I67&lt;2,I67&gt;2),"YES","NO")</f>
        <v>NO</v>
      </c>
      <c r="P67" s="1" t="str">
        <f>IF(AND(I67&lt;1,J67&gt;1.5,K67&gt;1.5),"YES","NO")</f>
        <v>NO</v>
      </c>
      <c r="Q67" s="1" t="str">
        <f>IF(AND(I67&gt;5,J67&lt;0.25,K67&lt;0.25,H67&gt;0),"YES","NO")</f>
        <v>NO</v>
      </c>
      <c r="R67" s="1" t="str">
        <f>IF(AND(I68&gt;5,J68&lt;0.25,K68&lt;0.25,H68&lt;0),"YES","NO")</f>
        <v>NO</v>
      </c>
      <c r="S67">
        <v>601</v>
      </c>
      <c r="T67">
        <v>612.95000000000005</v>
      </c>
      <c r="U67">
        <v>597</v>
      </c>
      <c r="V67">
        <v>602.5</v>
      </c>
      <c r="W67">
        <v>-5.5</v>
      </c>
      <c r="X67">
        <v>-0.9</v>
      </c>
      <c r="Y67" s="1">
        <f>(V67-S67)/S67*100</f>
        <v>0.24958402662229617</v>
      </c>
      <c r="Z67" s="1">
        <f>ABS(Y67)</f>
        <v>0.24958402662229617</v>
      </c>
      <c r="AA67" s="1">
        <f>IF(Y67&gt;=0,(T67-V67)/V67*100,(T67-S67)/S67*100)</f>
        <v>1.7344398340249039</v>
      </c>
      <c r="AB67" s="1">
        <f>IF(Y67&gt;=0,(S67-U67)/S67*100,(V67-U67)/V67*100)</f>
        <v>0.66555740432612309</v>
      </c>
      <c r="AC67" s="1" t="str">
        <f>IF(AND(I67&lt;Z67/2,S67&gt;E67,E67&gt;(S67+V67)/2,V67&lt;B67,B67&lt;(S67+V67)/2),"YES","NO")</f>
        <v>NO</v>
      </c>
      <c r="AD67" s="1" t="str">
        <f>IF(AND(I67&lt;Z67/2,V67&gt;B67,B67&gt;(S67+V67)/2,S67&lt;E67,E67&lt;(S67+V67)/2),"YES","NO")</f>
        <v>NO</v>
      </c>
      <c r="AE67" s="1" t="str">
        <f>IF(AND(I67&gt;=2*Z67,E67&gt;S67,S67&gt;(B67+E67)/2,B67&lt;V67,V67&lt;(B67+E67)/2),"YES","NO")</f>
        <v>NO</v>
      </c>
      <c r="AF67" s="1" t="str">
        <f>IF(AND(I67&gt;=2*Z67,S67&gt;E67,E67&gt;(S67+V67)/2,V67&lt;B67,B67&lt;(S67+V67)/2),"YES","NO")</f>
        <v>NO</v>
      </c>
      <c r="AG67" s="1" t="str">
        <f>IF(AND(B67&lt;V67,E67&lt;S67,E67&gt;(S67+V67)/2,I67&gt;3,Z67&gt;3),"YES","NO")</f>
        <v>NO</v>
      </c>
      <c r="AH67" s="1" t="str">
        <f>IF(AND(B67&gt;V67,E67&gt;S67,E67&lt;(S67+V67)/2,Z67&gt;3,I67&gt;3),"YES","NO")</f>
        <v>NO</v>
      </c>
      <c r="AI67">
        <v>625.79999999999995</v>
      </c>
      <c r="AJ67">
        <v>630.5</v>
      </c>
      <c r="AK67">
        <v>604.70000000000005</v>
      </c>
      <c r="AL67">
        <v>608.70000000000005</v>
      </c>
      <c r="AM67">
        <v>-13.75</v>
      </c>
      <c r="AN67">
        <v>-2.21</v>
      </c>
      <c r="AO67" s="1">
        <f>(AL67-AI67)/AI67*100</f>
        <v>-2.7325023969319129</v>
      </c>
      <c r="AP67" s="1">
        <f>ABS(AO67)</f>
        <v>2.7325023969319129</v>
      </c>
      <c r="AQ67" s="1">
        <f>IF(AO67&gt;=0,(AJ67-AL67)/AL67*100,(AJ67-AI67)/AI67*100)</f>
        <v>0.75103867050176509</v>
      </c>
      <c r="AR67" s="1">
        <f>IF(AO67&gt;=0,(AI67-AK67)/AI67*100,(AL67-AK67)/AL67*100)</f>
        <v>0.65713816329883357</v>
      </c>
      <c r="AS67" t="str">
        <f>IF(AND(AO67&lt;0,AP67&gt;1.5,Y67&lt;0,Z67&gt;1.5,AL67&gt;S67,AL67&lt;E67,H67&gt;0,I67&gt;1.5),"YES","NO")</f>
        <v>NO</v>
      </c>
      <c r="AT67" t="str">
        <f>IF(AND(AO67&gt;0,AP67&gt;1.5,Y67&gt;0,Z67&gt;1.5,AL67&lt;S67,AL67&gt;E67,H67&lt;0,I67&gt;1.5),"YES","NO")</f>
        <v>NO</v>
      </c>
      <c r="AU67" t="str">
        <f>IF(AND(AO67&lt;0,S67&lt;AL67,V67&lt;AL67,B67&gt;V67,E67&gt;V67,H67&gt;0),"YES","NO")</f>
        <v>NO</v>
      </c>
      <c r="AV67" t="str">
        <f>IF(AND(AO67&gt;0,S67&gt;AL67,V67&gt;AL67,B67&lt;V67,E67&lt;V67,H67&lt;0),"YES","NO")</f>
        <v>NO</v>
      </c>
      <c r="AW67" t="str">
        <f>IF(AND(AO67&gt;0,AP67&gt;1,Y67&gt;0,Z67&gt;1,V67&gt;AL67,S67&gt;AI67,S67&lt;AL67,H67&gt;0,I67&gt;1,E67&gt;V67,B67&lt;V67,B67&gt;S67),"YES","NO")</f>
        <v>NO</v>
      </c>
      <c r="AX67" t="str">
        <f>IF(AND(AO67&lt;0,AP67&gt;1,Y67&lt;0,Z67&gt;1,V67&lt;AL67,S67&lt;AI67,S67&gt;AL67,H67&lt;0,I67&gt;1,E67&lt;V67,B67&gt;V67,B67&lt;S67),"YES","NO")</f>
        <v>NO</v>
      </c>
    </row>
    <row r="68" spans="1:50" x14ac:dyDescent="0.25">
      <c r="A68" t="s">
        <v>76</v>
      </c>
      <c r="B68" s="3">
        <v>2738</v>
      </c>
      <c r="C68" s="3">
        <v>2812</v>
      </c>
      <c r="D68" s="3">
        <v>2735.8</v>
      </c>
      <c r="E68" s="3">
        <v>2748</v>
      </c>
      <c r="F68">
        <v>0.35</v>
      </c>
      <c r="G68">
        <v>0.01</v>
      </c>
      <c r="H68" s="1">
        <f>(E68-B68)/B68*100</f>
        <v>0.36523009495982472</v>
      </c>
      <c r="I68" s="1">
        <f>ABS(H68)</f>
        <v>0.36523009495982472</v>
      </c>
      <c r="J68" s="1">
        <f>IF(H68&gt;=0,(C68-E68)/E68*100,(C68-B68)/B68*100)</f>
        <v>2.3289665211062593</v>
      </c>
      <c r="K68" s="1">
        <f>IF(H68&gt;=0,(B68-D68)/B68*100,(E68-D68)/E68*100)</f>
        <v>8.0350620891154786E-2</v>
      </c>
      <c r="L68" s="1" t="str">
        <f>IF(AND((K68-J68)&gt;1.5,I68&lt;0.5),"YES","NO")</f>
        <v>NO</v>
      </c>
      <c r="M68" t="str">
        <f>IF(AND((K68-J68)&gt;1.5,I68&lt;2,I68&gt;0.5),"YES","NO")</f>
        <v>NO</v>
      </c>
      <c r="N68" t="str">
        <f>IF(AND((J68-K68)&gt;1.5,I68&lt;0.5),"YES","NO")</f>
        <v>YES</v>
      </c>
      <c r="O68" s="1" t="str">
        <f>IF(AND((J68-K68)&gt;1.5,I68&lt;2,I68&gt;2),"YES","NO")</f>
        <v>NO</v>
      </c>
      <c r="P68" s="1" t="str">
        <f>IF(AND(I68&lt;1,J68&gt;1.5,K68&gt;1.5),"YES","NO")</f>
        <v>NO</v>
      </c>
      <c r="Q68" s="1" t="str">
        <f>IF(AND(I68&gt;5,J68&lt;0.25,K68&lt;0.25,H68&gt;0),"YES","NO")</f>
        <v>NO</v>
      </c>
      <c r="R68" s="1" t="str">
        <f>IF(AND(I69&gt;5,J69&lt;0.25,K69&lt;0.25,H69&lt;0),"YES","NO")</f>
        <v>NO</v>
      </c>
      <c r="S68">
        <v>94.9</v>
      </c>
      <c r="T68">
        <v>97</v>
      </c>
      <c r="U68">
        <v>93.3</v>
      </c>
      <c r="V68">
        <v>96.5</v>
      </c>
      <c r="W68">
        <v>0.8</v>
      </c>
      <c r="X68">
        <v>0.84</v>
      </c>
      <c r="Y68" s="1">
        <f>(V68-S68)/S68*100</f>
        <v>1.6859852476290773</v>
      </c>
      <c r="Z68" s="1">
        <f>ABS(Y68)</f>
        <v>1.6859852476290773</v>
      </c>
      <c r="AA68" s="1">
        <f>IF(Y68&gt;=0,(T68-V68)/V68*100,(T68-S68)/S68*100)</f>
        <v>0.5181347150259068</v>
      </c>
      <c r="AB68" s="1">
        <f>IF(Y68&gt;=0,(S68-U68)/S68*100,(V68-U68)/V68*100)</f>
        <v>1.6859852476290922</v>
      </c>
      <c r="AC68" s="1" t="str">
        <f>IF(AND(I68&lt;Z68/2,S68&gt;E68,E68&gt;(S68+V68)/2,V68&lt;B68,B68&lt;(S68+V68)/2),"YES","NO")</f>
        <v>NO</v>
      </c>
      <c r="AD68" s="1" t="str">
        <f>IF(AND(I68&lt;Z68/2,V68&gt;B68,B68&gt;(S68+V68)/2,S68&lt;E68,E68&lt;(S68+V68)/2),"YES","NO")</f>
        <v>NO</v>
      </c>
      <c r="AE68" s="1" t="str">
        <f>IF(AND(I68&gt;=2*Z68,E68&gt;S68,S68&gt;(B68+E68)/2,B68&lt;V68,V68&lt;(B68+E68)/2),"YES","NO")</f>
        <v>NO</v>
      </c>
      <c r="AF68" s="1" t="str">
        <f>IF(AND(I68&gt;=2*Z68,S68&gt;E68,E68&gt;(S68+V68)/2,V68&lt;B68,B68&lt;(S68+V68)/2),"YES","NO")</f>
        <v>NO</v>
      </c>
      <c r="AG68" s="1" t="str">
        <f>IF(AND(B68&lt;V68,E68&lt;S68,E68&gt;(S68+V68)/2,I68&gt;3,Z68&gt;3),"YES","NO")</f>
        <v>NO</v>
      </c>
      <c r="AH68" s="1" t="str">
        <f>IF(AND(B68&gt;V68,E68&gt;S68,E68&lt;(S68+V68)/2,Z68&gt;3,I68&gt;3),"YES","NO")</f>
        <v>NO</v>
      </c>
      <c r="AI68">
        <v>101.1</v>
      </c>
      <c r="AJ68">
        <v>101.4</v>
      </c>
      <c r="AK68">
        <v>95.3</v>
      </c>
      <c r="AL68">
        <v>95.9</v>
      </c>
      <c r="AM68">
        <v>-3.9</v>
      </c>
      <c r="AN68">
        <v>-3.91</v>
      </c>
      <c r="AO68" s="1">
        <f>(AL68-AI68)/AI68*100</f>
        <v>-5.1434223541048363</v>
      </c>
      <c r="AP68" s="1">
        <f>ABS(AO68)</f>
        <v>5.1434223541048363</v>
      </c>
      <c r="AQ68" s="1">
        <f>IF(AO68&gt;=0,(AJ68-AL68)/AL68*100,(AJ68-AI68)/AI68*100)</f>
        <v>0.29673590504452163</v>
      </c>
      <c r="AR68" s="1">
        <f>IF(AO68&gt;=0,(AI68-AK68)/AI68*100,(AL68-AK68)/AL68*100)</f>
        <v>0.62565172054224039</v>
      </c>
      <c r="AS68" t="str">
        <f>IF(AND(AO68&lt;0,AP68&gt;1.5,Y68&lt;0,Z68&gt;1.5,AL68&gt;S68,AL68&lt;E68,H68&gt;0,I68&gt;1.5),"YES","NO")</f>
        <v>NO</v>
      </c>
      <c r="AT68" t="str">
        <f>IF(AND(AO68&gt;0,AP68&gt;1.5,Y68&gt;0,Z68&gt;1.5,AL68&lt;S68,AL68&gt;E68,H68&lt;0,I68&gt;1.5),"YES","NO")</f>
        <v>NO</v>
      </c>
      <c r="AU68" t="str">
        <f>IF(AND(AO68&lt;0,S68&lt;AL68,V68&lt;AL68,B68&gt;V68,E68&gt;V68,H68&gt;0),"YES","NO")</f>
        <v>NO</v>
      </c>
      <c r="AV68" t="str">
        <f>IF(AND(AO68&gt;0,S68&gt;AL68,V68&gt;AL68,B68&lt;V68,E68&lt;V68,H68&lt;0),"YES","NO")</f>
        <v>NO</v>
      </c>
      <c r="AW68" t="str">
        <f>IF(AND(AO68&gt;0,AP68&gt;1,Y68&gt;0,Z68&gt;1,V68&gt;AL68,S68&gt;AI68,S68&lt;AL68,H68&gt;0,I68&gt;1,E68&gt;V68,B68&lt;V68,B68&gt;S68),"YES","NO")</f>
        <v>NO</v>
      </c>
      <c r="AX68" t="str">
        <f>IF(AND(AO68&lt;0,AP68&gt;1,Y68&lt;0,Z68&gt;1,V68&lt;AL68,S68&lt;AI68,S68&gt;AL68,H68&lt;0,I68&gt;1,E68&lt;V68,B68&gt;V68,B68&lt;S68),"YES","NO")</f>
        <v>NO</v>
      </c>
    </row>
    <row r="69" spans="1:50" x14ac:dyDescent="0.25">
      <c r="A69" t="s">
        <v>52</v>
      </c>
      <c r="B69" s="3">
        <v>16850</v>
      </c>
      <c r="C69" s="3">
        <v>16930</v>
      </c>
      <c r="D69" s="3">
        <v>16630</v>
      </c>
      <c r="E69" s="3">
        <v>16700</v>
      </c>
      <c r="F69">
        <v>-87</v>
      </c>
      <c r="G69">
        <v>-0.52</v>
      </c>
      <c r="H69" s="1">
        <f>(E69-B69)/B69*100</f>
        <v>-0.89020771513353114</v>
      </c>
      <c r="I69" s="1">
        <f>ABS(H69)</f>
        <v>0.89020771513353114</v>
      </c>
      <c r="J69" s="1">
        <f>IF(H69&gt;=0,(C69-E69)/E69*100,(C69-B69)/B69*100)</f>
        <v>0.47477744807121658</v>
      </c>
      <c r="K69" s="1">
        <f>IF(H69&gt;=0,(B69-D69)/B69*100,(E69-D69)/E69*100)</f>
        <v>0.41916167664670656</v>
      </c>
      <c r="L69" s="1" t="str">
        <f>IF(AND((K69-J69)&gt;1.5,I69&lt;0.5),"YES","NO")</f>
        <v>NO</v>
      </c>
      <c r="M69" t="str">
        <f>IF(AND((K69-J69)&gt;1.5,I69&lt;2,I69&gt;0.5),"YES","NO")</f>
        <v>NO</v>
      </c>
      <c r="N69" t="str">
        <f>IF(AND((J69-K69)&gt;1.5,I69&lt;0.5),"YES","NO")</f>
        <v>NO</v>
      </c>
      <c r="O69" s="1" t="str">
        <f>IF(AND((J69-K69)&gt;1.5,I69&lt;2,I69&gt;2),"YES","NO")</f>
        <v>NO</v>
      </c>
      <c r="P69" s="1" t="str">
        <f>IF(AND(I69&lt;1,J69&gt;1.5,K69&gt;1.5),"YES","NO")</f>
        <v>NO</v>
      </c>
      <c r="Q69" s="1" t="str">
        <f>IF(AND(I69&gt;5,J69&lt;0.25,K69&lt;0.25,H69&gt;0),"YES","NO")</f>
        <v>NO</v>
      </c>
      <c r="R69" s="1" t="str">
        <f>IF(AND(I70&gt;5,J70&lt;0.25,K70&lt;0.25,H70&lt;0),"YES","NO")</f>
        <v>NO</v>
      </c>
      <c r="S69" s="3">
        <v>16590.3</v>
      </c>
      <c r="T69" s="3">
        <v>16850</v>
      </c>
      <c r="U69" s="3">
        <v>16565</v>
      </c>
      <c r="V69" s="3">
        <v>16800</v>
      </c>
      <c r="W69">
        <v>92.05</v>
      </c>
      <c r="X69">
        <v>0.55000000000000004</v>
      </c>
      <c r="Y69" s="1">
        <f>(V69-S69)/S69*100</f>
        <v>1.2639916095549855</v>
      </c>
      <c r="Z69" s="1">
        <f>ABS(Y69)</f>
        <v>1.2639916095549855</v>
      </c>
      <c r="AA69" s="1">
        <f>IF(Y69&gt;=0,(T69-V69)/V69*100,(T69-S69)/S69*100)</f>
        <v>0.29761904761904762</v>
      </c>
      <c r="AB69" s="1">
        <f>IF(Y69&gt;=0,(S69-U69)/S69*100,(V69-U69)/V69*100)</f>
        <v>0.15249874926914689</v>
      </c>
      <c r="AC69" s="1" t="str">
        <f>IF(AND(I69&lt;Z69/2,S69&gt;E69,E69&gt;(S69+V69)/2,V69&lt;B69,B69&lt;(S69+V69)/2),"YES","NO")</f>
        <v>NO</v>
      </c>
      <c r="AD69" s="1" t="str">
        <f>IF(AND(I69&lt;Z69/2,V69&gt;B69,B69&gt;(S69+V69)/2,S69&lt;E69,E69&lt;(S69+V69)/2),"YES","NO")</f>
        <v>NO</v>
      </c>
      <c r="AE69" s="1" t="str">
        <f>IF(AND(I69&gt;=2*Z69,E69&gt;S69,S69&gt;(B69+E69)/2,B69&lt;V69,V69&lt;(B69+E69)/2),"YES","NO")</f>
        <v>NO</v>
      </c>
      <c r="AF69" s="1" t="str">
        <f>IF(AND(I69&gt;=2*Z69,S69&gt;E69,E69&gt;(S69+V69)/2,V69&lt;B69,B69&lt;(S69+V69)/2),"YES","NO")</f>
        <v>NO</v>
      </c>
      <c r="AG69" s="1" t="str">
        <f>IF(AND(B69&lt;V69,E69&lt;S69,E69&gt;(S69+V69)/2,I69&gt;3,Z69&gt;3),"YES","NO")</f>
        <v>NO</v>
      </c>
      <c r="AH69" s="1" t="str">
        <f>IF(AND(B69&gt;V69,E69&gt;S69,E69&lt;(S69+V69)/2,Z69&gt;3,I69&gt;3),"YES","NO")</f>
        <v>NO</v>
      </c>
      <c r="AI69" s="3">
        <v>16660</v>
      </c>
      <c r="AJ69" s="3">
        <v>16860</v>
      </c>
      <c r="AK69" s="3">
        <v>16519.150000000001</v>
      </c>
      <c r="AL69" s="3">
        <v>16730</v>
      </c>
      <c r="AM69">
        <v>181.55</v>
      </c>
      <c r="AN69">
        <v>1.1000000000000001</v>
      </c>
      <c r="AO69" s="1">
        <f>(AL69-AI69)/AI69*100</f>
        <v>0.42016806722689076</v>
      </c>
      <c r="AP69" s="1">
        <f>ABS(AO69)</f>
        <v>0.42016806722689076</v>
      </c>
      <c r="AQ69" s="1">
        <f>IF(AO69&gt;=0,(AJ69-AL69)/AL69*100,(AJ69-AI69)/AI69*100)</f>
        <v>0.77704722056186493</v>
      </c>
      <c r="AR69" s="1">
        <f>IF(AO69&gt;=0,(AI69-AK69)/AI69*100,(AL69-AK69)/AL69*100)</f>
        <v>0.84543817527009935</v>
      </c>
      <c r="AS69" t="str">
        <f>IF(AND(AO69&lt;0,AP69&gt;1.5,Y69&lt;0,Z69&gt;1.5,AL69&gt;S69,AL69&lt;E69,H69&gt;0,I69&gt;1.5),"YES","NO")</f>
        <v>NO</v>
      </c>
      <c r="AT69" t="str">
        <f>IF(AND(AO69&gt;0,AP69&gt;1.5,Y69&gt;0,Z69&gt;1.5,AL69&lt;S69,AL69&gt;E69,H69&lt;0,I69&gt;1.5),"YES","NO")</f>
        <v>NO</v>
      </c>
      <c r="AU69" t="str">
        <f>IF(AND(AO69&lt;0,S69&lt;AL69,V69&lt;AL69,B69&gt;V69,E69&gt;V69,H69&gt;0),"YES","NO")</f>
        <v>NO</v>
      </c>
      <c r="AV69" t="str">
        <f>IF(AND(AO69&gt;0,S69&gt;AL69,V69&gt;AL69,B69&lt;V69,E69&lt;V69,H69&lt;0),"YES","NO")</f>
        <v>NO</v>
      </c>
      <c r="AW69" t="str">
        <f>IF(AND(AO69&gt;0,AP69&gt;1,Y69&gt;0,Z69&gt;1,V69&gt;AL69,S69&gt;AI69,S69&lt;AL69,H69&gt;0,I69&gt;1,E69&gt;V69,B69&lt;V69,B69&gt;S69),"YES","NO")</f>
        <v>NO</v>
      </c>
      <c r="AX69" t="str">
        <f>IF(AND(AO69&lt;0,AP69&gt;1,Y69&lt;0,Z69&gt;1,V69&lt;AL69,S69&lt;AI69,S69&gt;AL69,H69&lt;0,I69&gt;1,E69&lt;V69,B69&gt;V69,B69&lt;S69),"YES","NO")</f>
        <v>NO</v>
      </c>
    </row>
    <row r="70" spans="1:50" x14ac:dyDescent="0.25">
      <c r="A70" t="s">
        <v>90</v>
      </c>
      <c r="B70">
        <v>20.6</v>
      </c>
      <c r="C70">
        <v>20.9</v>
      </c>
      <c r="D70">
        <v>20.45</v>
      </c>
      <c r="E70">
        <v>20.8</v>
      </c>
      <c r="F70">
        <v>0.5</v>
      </c>
      <c r="G70">
        <v>2.46</v>
      </c>
      <c r="H70" s="1">
        <f>(E70-B70)/B70*100</f>
        <v>0.97087378640776345</v>
      </c>
      <c r="I70" s="1">
        <f>ABS(H70)</f>
        <v>0.97087378640776345</v>
      </c>
      <c r="J70" s="1">
        <f>IF(H70&gt;=0,(C70-E70)/E70*100,(C70-B70)/B70*100)</f>
        <v>0.48076923076922046</v>
      </c>
      <c r="K70" s="1">
        <f>IF(H70&gt;=0,(B70-D70)/B70*100,(E70-D70)/E70*100)</f>
        <v>0.72815533980583547</v>
      </c>
      <c r="L70" s="1" t="str">
        <f>IF(AND((K70-J70)&gt;1.5,I70&lt;0.5),"YES","NO")</f>
        <v>NO</v>
      </c>
      <c r="M70" t="str">
        <f>IF(AND((K70-J70)&gt;1.5,I70&lt;2,I70&gt;0.5),"YES","NO")</f>
        <v>NO</v>
      </c>
      <c r="N70" t="str">
        <f>IF(AND((J70-K70)&gt;1.5,I70&lt;0.5),"YES","NO")</f>
        <v>NO</v>
      </c>
      <c r="O70" s="1" t="str">
        <f>IF(AND((J70-K70)&gt;1.5,I70&lt;2,I70&gt;2),"YES","NO")</f>
        <v>NO</v>
      </c>
      <c r="P70" s="1" t="str">
        <f>IF(AND(I70&lt;1,J70&gt;1.5,K70&gt;1.5),"YES","NO")</f>
        <v>NO</v>
      </c>
      <c r="Q70" s="1" t="str">
        <f>IF(AND(I70&gt;5,J70&lt;0.25,K70&lt;0.25,H70&gt;0),"YES","NO")</f>
        <v>NO</v>
      </c>
      <c r="R70" s="1" t="str">
        <f>IF(AND(I71&gt;5,J71&lt;0.25,K71&lt;0.25,H71&lt;0),"YES","NO")</f>
        <v>NO</v>
      </c>
      <c r="S70">
        <v>20.6</v>
      </c>
      <c r="T70">
        <v>20.8</v>
      </c>
      <c r="U70">
        <v>20</v>
      </c>
      <c r="V70">
        <v>20.45</v>
      </c>
      <c r="W70">
        <v>-0.1</v>
      </c>
      <c r="X70">
        <v>-0.49</v>
      </c>
      <c r="Y70" s="1">
        <f>(V70-S70)/S70*100</f>
        <v>-0.72815533980583547</v>
      </c>
      <c r="Z70" s="1">
        <f>ABS(Y70)</f>
        <v>0.72815533980583547</v>
      </c>
      <c r="AA70" s="1">
        <f>IF(Y70&gt;=0,(T70-V70)/V70*100,(T70-S70)/S70*100)</f>
        <v>0.97087378640776345</v>
      </c>
      <c r="AB70" s="1">
        <f>IF(Y70&gt;=0,(S70-U70)/S70*100,(V70-U70)/V70*100)</f>
        <v>2.2004889975550088</v>
      </c>
      <c r="AC70" s="1" t="str">
        <f>IF(AND(I70&lt;Z70/2,S70&gt;E70,E70&gt;(S70+V70)/2,V70&lt;B70,B70&lt;(S70+V70)/2),"YES","NO")</f>
        <v>NO</v>
      </c>
      <c r="AD70" s="1" t="str">
        <f>IF(AND(I70&lt;Z70/2,V70&gt;B70,B70&gt;(S70+V70)/2,S70&lt;E70,E70&lt;(S70+V70)/2),"YES","NO")</f>
        <v>NO</v>
      </c>
      <c r="AE70" s="1" t="str">
        <f>IF(AND(I70&gt;=2*Z70,E70&gt;S70,S70&gt;(B70+E70)/2,B70&lt;V70,V70&lt;(B70+E70)/2),"YES","NO")</f>
        <v>NO</v>
      </c>
      <c r="AF70" s="1" t="str">
        <f>IF(AND(I70&gt;=2*Z70,S70&gt;E70,E70&gt;(S70+V70)/2,V70&lt;B70,B70&lt;(S70+V70)/2),"YES","NO")</f>
        <v>NO</v>
      </c>
      <c r="AG70" s="1" t="str">
        <f>IF(AND(B70&lt;V70,E70&lt;S70,E70&gt;(S70+V70)/2,I70&gt;3,Z70&gt;3),"YES","NO")</f>
        <v>NO</v>
      </c>
      <c r="AH70" s="1" t="str">
        <f>IF(AND(B70&gt;V70,E70&gt;S70,E70&lt;(S70+V70)/2,Z70&gt;3,I70&gt;3),"YES","NO")</f>
        <v>NO</v>
      </c>
      <c r="AI70">
        <v>20.7</v>
      </c>
      <c r="AJ70">
        <v>21.25</v>
      </c>
      <c r="AK70">
        <v>20.5</v>
      </c>
      <c r="AL70">
        <v>20.6</v>
      </c>
      <c r="AM70">
        <v>0.1</v>
      </c>
      <c r="AN70">
        <v>0.49</v>
      </c>
      <c r="AO70" s="1">
        <f>(AL70-AI70)/AI70*100</f>
        <v>-0.48309178743960329</v>
      </c>
      <c r="AP70" s="1">
        <f>ABS(AO70)</f>
        <v>0.48309178743960329</v>
      </c>
      <c r="AQ70" s="1">
        <f>IF(AO70&gt;=0,(AJ70-AL70)/AL70*100,(AJ70-AI70)/AI70*100)</f>
        <v>2.6570048309178778</v>
      </c>
      <c r="AR70" s="1">
        <f>IF(AO70&gt;=0,(AI70-AK70)/AI70*100,(AL70-AK70)/AL70*100)</f>
        <v>0.48543689320389038</v>
      </c>
      <c r="AS70" t="str">
        <f>IF(AND(AO70&lt;0,AP70&gt;1.5,Y70&lt;0,Z70&gt;1.5,AL70&gt;S70,AL70&lt;E70,H70&gt;0,I70&gt;1.5),"YES","NO")</f>
        <v>NO</v>
      </c>
      <c r="AT70" t="str">
        <f>IF(AND(AO70&gt;0,AP70&gt;1.5,Y70&gt;0,Z70&gt;1.5,AL70&lt;S70,AL70&gt;E70,H70&lt;0,I70&gt;1.5),"YES","NO")</f>
        <v>NO</v>
      </c>
      <c r="AU70" t="str">
        <f>IF(AND(AO70&lt;0,S70&lt;AL70,V70&lt;AL70,B70&gt;V70,E70&gt;V70,H70&gt;0),"YES","NO")</f>
        <v>NO</v>
      </c>
      <c r="AV70" t="str">
        <f>IF(AND(AO70&gt;0,S70&gt;AL70,V70&gt;AL70,B70&lt;V70,E70&lt;V70,H70&lt;0),"YES","NO")</f>
        <v>NO</v>
      </c>
      <c r="AW70" t="str">
        <f>IF(AND(AO70&gt;0,AP70&gt;1,Y70&gt;0,Z70&gt;1,V70&gt;AL70,S70&gt;AI70,S70&lt;AL70,H70&gt;0,I70&gt;1,E70&gt;V70,B70&lt;V70,B70&gt;S70),"YES","NO")</f>
        <v>NO</v>
      </c>
      <c r="AX70" t="str">
        <f>IF(AND(AO70&lt;0,AP70&gt;1,Y70&lt;0,Z70&gt;1,V70&lt;AL70,S70&lt;AI70,S70&gt;AL70,H70&lt;0,I70&gt;1,E70&lt;V70,B70&gt;V70,B70&lt;S70),"YES","NO")</f>
        <v>NO</v>
      </c>
    </row>
    <row r="71" spans="1:50" x14ac:dyDescent="0.25">
      <c r="A71" t="s">
        <v>83</v>
      </c>
      <c r="B71" s="3">
        <v>10378.9</v>
      </c>
      <c r="C71" s="3">
        <v>10409.85</v>
      </c>
      <c r="D71" s="3">
        <v>10311.25</v>
      </c>
      <c r="E71" s="3">
        <v>10399.1</v>
      </c>
      <c r="F71">
        <v>110.2</v>
      </c>
      <c r="G71">
        <v>1.07</v>
      </c>
      <c r="H71" s="1">
        <f>(E71-B71)/B71*100</f>
        <v>0.19462563470117961</v>
      </c>
      <c r="I71" s="1">
        <f>ABS(H71)</f>
        <v>0.19462563470117961</v>
      </c>
      <c r="J71" s="1">
        <f>IF(H71&gt;=0,(C71-E71)/E71*100,(C71-B71)/B71*100)</f>
        <v>0.10337433047090613</v>
      </c>
      <c r="K71" s="1">
        <f>IF(H71&gt;=0,(B71-D71)/B71*100,(E71-D71)/E71*100)</f>
        <v>0.65180317760070572</v>
      </c>
      <c r="L71" s="1" t="str">
        <f>IF(AND((K71-J71)&gt;1.5,I71&lt;0.5),"YES","NO")</f>
        <v>NO</v>
      </c>
      <c r="M71" t="str">
        <f>IF(AND((K71-J71)&gt;1.5,I71&lt;2,I71&gt;0.5),"YES","NO")</f>
        <v>NO</v>
      </c>
      <c r="N71" t="str">
        <f>IF(AND((J71-K71)&gt;1.5,I71&lt;0.5),"YES","NO")</f>
        <v>NO</v>
      </c>
      <c r="O71" s="1" t="str">
        <f>IF(AND((J71-K71)&gt;1.5,I71&lt;2,I71&gt;2),"YES","NO")</f>
        <v>NO</v>
      </c>
      <c r="P71" s="1" t="str">
        <f>IF(AND(I71&lt;1,J71&gt;1.5,K71&gt;1.5),"YES","NO")</f>
        <v>NO</v>
      </c>
      <c r="Q71" s="1" t="str">
        <f>IF(AND(I71&gt;5,J71&lt;0.25,K71&lt;0.25,H71&gt;0),"YES","NO")</f>
        <v>NO</v>
      </c>
      <c r="R71" s="1" t="str">
        <f>IF(AND(I72&gt;5,J72&lt;0.25,K72&lt;0.25,H72&lt;0),"YES","NO")</f>
        <v>NO</v>
      </c>
      <c r="S71">
        <v>122</v>
      </c>
      <c r="T71">
        <v>124.9</v>
      </c>
      <c r="U71">
        <v>108.9</v>
      </c>
      <c r="V71">
        <v>111.9</v>
      </c>
      <c r="W71">
        <v>-8.85</v>
      </c>
      <c r="X71">
        <v>-7.33</v>
      </c>
      <c r="Y71" s="1">
        <f>(V71-S71)/S71*100</f>
        <v>-8.2786885245901587</v>
      </c>
      <c r="Z71" s="1">
        <f>ABS(Y71)</f>
        <v>8.2786885245901587</v>
      </c>
      <c r="AA71" s="1">
        <f>IF(Y71&gt;=0,(T71-V71)/V71*100,(T71-S71)/S71*100)</f>
        <v>2.3770491803278735</v>
      </c>
      <c r="AB71" s="1">
        <f>IF(Y71&gt;=0,(S71-U71)/S71*100,(V71-U71)/V71*100)</f>
        <v>2.6809651474530827</v>
      </c>
      <c r="AC71" s="1" t="str">
        <f>IF(AND(I71&lt;Z71/2,S71&gt;E71,E71&gt;(S71+V71)/2,V71&lt;B71,B71&lt;(S71+V71)/2),"YES","NO")</f>
        <v>NO</v>
      </c>
      <c r="AD71" s="1" t="str">
        <f>IF(AND(I71&lt;Z71/2,V71&gt;B71,B71&gt;(S71+V71)/2,S71&lt;E71,E71&lt;(S71+V71)/2),"YES","NO")</f>
        <v>NO</v>
      </c>
      <c r="AE71" s="1" t="str">
        <f>IF(AND(I71&gt;=2*Z71,E71&gt;S71,S71&gt;(B71+E71)/2,B71&lt;V71,V71&lt;(B71+E71)/2),"YES","NO")</f>
        <v>NO</v>
      </c>
      <c r="AF71" s="1" t="str">
        <f>IF(AND(I71&gt;=2*Z71,S71&gt;E71,E71&gt;(S71+V71)/2,V71&lt;B71,B71&lt;(S71+V71)/2),"YES","NO")</f>
        <v>NO</v>
      </c>
      <c r="AG71" s="1" t="str">
        <f>IF(AND(B71&lt;V71,E71&lt;S71,E71&gt;(S71+V71)/2,I71&gt;3,Z71&gt;3),"YES","NO")</f>
        <v>NO</v>
      </c>
      <c r="AH71" s="1" t="str">
        <f>IF(AND(B71&gt;V71,E71&gt;S71,E71&lt;(S71+V71)/2,Z71&gt;3,I71&gt;3),"YES","NO")</f>
        <v>NO</v>
      </c>
      <c r="AI71">
        <v>124.4</v>
      </c>
      <c r="AJ71">
        <v>124.9</v>
      </c>
      <c r="AK71">
        <v>120.3</v>
      </c>
      <c r="AL71">
        <v>120.65</v>
      </c>
      <c r="AM71">
        <v>-2.4</v>
      </c>
      <c r="AN71">
        <v>-1.95</v>
      </c>
      <c r="AO71" s="1">
        <f>(AL71-AI71)/AI71*100</f>
        <v>-3.0144694533762055</v>
      </c>
      <c r="AP71" s="1">
        <f>ABS(AO71)</f>
        <v>3.0144694533762055</v>
      </c>
      <c r="AQ71" s="1">
        <f>IF(AO71&gt;=0,(AJ71-AL71)/AL71*100,(AJ71-AI71)/AI71*100)</f>
        <v>0.40192926045016075</v>
      </c>
      <c r="AR71" s="1">
        <f>IF(AO71&gt;=0,(AI71-AK71)/AI71*100,(AL71-AK71)/AL71*100)</f>
        <v>0.29009531703274638</v>
      </c>
      <c r="AS71" t="str">
        <f>IF(AND(AO71&lt;0,AP71&gt;1.5,Y71&lt;0,Z71&gt;1.5,AL71&gt;S71,AL71&lt;E71,H71&gt;0,I71&gt;1.5),"YES","NO")</f>
        <v>NO</v>
      </c>
      <c r="AT71" t="str">
        <f>IF(AND(AO71&gt;0,AP71&gt;1.5,Y71&gt;0,Z71&gt;1.5,AL71&lt;S71,AL71&gt;E71,H71&lt;0,I71&gt;1.5),"YES","NO")</f>
        <v>NO</v>
      </c>
      <c r="AU71" t="str">
        <f>IF(AND(AO71&lt;0,S71&lt;AL71,V71&lt;AL71,B71&gt;V71,E71&gt;V71,H71&gt;0),"YES","NO")</f>
        <v>NO</v>
      </c>
      <c r="AV71" t="str">
        <f>IF(AND(AO71&gt;0,S71&gt;AL71,V71&gt;AL71,B71&lt;V71,E71&lt;V71,H71&lt;0),"YES","NO")</f>
        <v>NO</v>
      </c>
      <c r="AW71" t="str">
        <f>IF(AND(AO71&gt;0,AP71&gt;1,Y71&gt;0,Z71&gt;1,V71&gt;AL71,S71&gt;AI71,S71&lt;AL71,H71&gt;0,I71&gt;1,E71&gt;V71,B71&lt;V71,B71&gt;S71),"YES","NO")</f>
        <v>NO</v>
      </c>
      <c r="AX71" t="str">
        <f>IF(AND(AO71&lt;0,AP71&gt;1,Y71&lt;0,Z71&gt;1,V71&lt;AL71,S71&lt;AI71,S71&gt;AL71,H71&lt;0,I71&gt;1,E71&lt;V71,B71&gt;V71,B71&lt;S71),"YES","NO")</f>
        <v>NO</v>
      </c>
    </row>
    <row r="72" spans="1:50" x14ac:dyDescent="0.25">
      <c r="A72" t="s">
        <v>6</v>
      </c>
      <c r="B72">
        <v>86</v>
      </c>
      <c r="C72">
        <v>86.4</v>
      </c>
      <c r="D72">
        <v>83.5</v>
      </c>
      <c r="E72">
        <v>84</v>
      </c>
      <c r="F72">
        <v>-0.25</v>
      </c>
      <c r="G72">
        <v>-0.3</v>
      </c>
      <c r="H72" s="1">
        <f>(E72-B72)/B72*100</f>
        <v>-2.3255813953488373</v>
      </c>
      <c r="I72" s="1">
        <f>ABS(H72)</f>
        <v>2.3255813953488373</v>
      </c>
      <c r="J72" s="1">
        <f>IF(H72&gt;=0,(C72-E72)/E72*100,(C72-B72)/B72*100)</f>
        <v>0.46511627906977404</v>
      </c>
      <c r="K72" s="1">
        <f>IF(H72&gt;=0,(B72-D72)/B72*100,(E72-D72)/E72*100)</f>
        <v>0.59523809523809523</v>
      </c>
      <c r="L72" s="1" t="str">
        <f>IF(AND((K72-J72)&gt;1.5,I72&lt;0.5),"YES","NO")</f>
        <v>NO</v>
      </c>
      <c r="M72" t="str">
        <f>IF(AND((K72-J72)&gt;1.5,I72&lt;2,I72&gt;0.5),"YES","NO")</f>
        <v>NO</v>
      </c>
      <c r="N72" t="str">
        <f>IF(AND((J72-K72)&gt;1.5,I72&lt;0.5),"YES","NO")</f>
        <v>NO</v>
      </c>
      <c r="O72" s="1" t="str">
        <f>IF(AND((J72-K72)&gt;1.5,I72&lt;2,I72&gt;2),"YES","NO")</f>
        <v>NO</v>
      </c>
      <c r="P72" s="1" t="str">
        <f>IF(AND(I72&lt;1,J72&gt;1.5,K72&gt;1.5),"YES","NO")</f>
        <v>NO</v>
      </c>
      <c r="Q72" s="1" t="str">
        <f>IF(AND(I72&gt;5,J72&lt;0.25,K72&lt;0.25,H72&gt;0),"YES","NO")</f>
        <v>NO</v>
      </c>
      <c r="R72" s="1" t="str">
        <f>IF(AND(I73&gt;5,J73&lt;0.25,K73&lt;0.25,H73&lt;0),"YES","NO")</f>
        <v>NO</v>
      </c>
      <c r="S72" s="3">
        <v>10235.549999999999</v>
      </c>
      <c r="T72" s="3">
        <v>10361.799999999999</v>
      </c>
      <c r="U72" s="3">
        <v>10194.5</v>
      </c>
      <c r="V72" s="3">
        <v>10288.9</v>
      </c>
      <c r="W72">
        <v>-16.399999999999999</v>
      </c>
      <c r="X72">
        <v>-0.16</v>
      </c>
      <c r="Y72" s="1">
        <f>(V72-S72)/S72*100</f>
        <v>0.52122260161887113</v>
      </c>
      <c r="Z72" s="1">
        <f>ABS(Y72)</f>
        <v>0.52122260161887113</v>
      </c>
      <c r="AA72" s="1">
        <f>IF(Y72&gt;=0,(T72-V72)/V72*100,(T72-S72)/S72*100)</f>
        <v>0.70853055234281259</v>
      </c>
      <c r="AB72" s="1">
        <f>IF(Y72&gt;=0,(S72-U72)/S72*100,(V72-U72)/V72*100)</f>
        <v>0.40105319206099599</v>
      </c>
      <c r="AC72" s="1" t="str">
        <f>IF(AND(I72&lt;Z72/2,S72&gt;E72,E72&gt;(S72+V72)/2,V72&lt;B72,B72&lt;(S72+V72)/2),"YES","NO")</f>
        <v>NO</v>
      </c>
      <c r="AD72" s="1" t="str">
        <f>IF(AND(I72&lt;Z72/2,V72&gt;B72,B72&gt;(S72+V72)/2,S72&lt;E72,E72&lt;(S72+V72)/2),"YES","NO")</f>
        <v>NO</v>
      </c>
      <c r="AE72" s="1" t="str">
        <f>IF(AND(I72&gt;=2*Z72,E72&gt;S72,S72&gt;(B72+E72)/2,B72&lt;V72,V72&lt;(B72+E72)/2),"YES","NO")</f>
        <v>NO</v>
      </c>
      <c r="AF72" s="1" t="str">
        <f>IF(AND(I72&gt;=2*Z72,S72&gt;E72,E72&gt;(S72+V72)/2,V72&lt;B72,B72&lt;(S72+V72)/2),"YES","NO")</f>
        <v>NO</v>
      </c>
      <c r="AG72" s="1" t="str">
        <f>IF(AND(B72&lt;V72,E72&lt;S72,E72&gt;(S72+V72)/2,I72&gt;3,Z72&gt;3),"YES","NO")</f>
        <v>NO</v>
      </c>
      <c r="AH72" s="1" t="str">
        <f>IF(AND(B72&gt;V72,E72&gt;S72,E72&lt;(S72+V72)/2,Z72&gt;3,I72&gt;3),"YES","NO")</f>
        <v>NO</v>
      </c>
      <c r="AI72" s="3">
        <v>10529.25</v>
      </c>
      <c r="AJ72" s="3">
        <v>10553.15</v>
      </c>
      <c r="AK72" s="3">
        <v>10281.950000000001</v>
      </c>
      <c r="AL72" s="3">
        <v>10305.299999999999</v>
      </c>
      <c r="AM72">
        <v>-165.7</v>
      </c>
      <c r="AN72">
        <v>-1.58</v>
      </c>
      <c r="AO72" s="1">
        <f>(AL72-AI72)/AI72*100</f>
        <v>-2.1269321176722058</v>
      </c>
      <c r="AP72" s="1">
        <f>ABS(AO72)</f>
        <v>2.1269321176722058</v>
      </c>
      <c r="AQ72" s="1">
        <f>IF(AO72&gt;=0,(AJ72-AL72)/AL72*100,(AJ72-AI72)/AI72*100)</f>
        <v>0.22698672744971993</v>
      </c>
      <c r="AR72" s="1">
        <f>IF(AO72&gt;=0,(AI72-AK72)/AI72*100,(AL72-AK72)/AL72*100)</f>
        <v>0.22658243816287296</v>
      </c>
      <c r="AS72" t="str">
        <f>IF(AND(AO72&lt;0,AP72&gt;1.5,Y72&lt;0,Z72&gt;1.5,AL72&gt;S72,AL72&lt;E72,H72&gt;0,I72&gt;1.5),"YES","NO")</f>
        <v>NO</v>
      </c>
      <c r="AT72" t="str">
        <f>IF(AND(AO72&gt;0,AP72&gt;1.5,Y72&gt;0,Z72&gt;1.5,AL72&lt;S72,AL72&gt;E72,H72&lt;0,I72&gt;1.5),"YES","NO")</f>
        <v>NO</v>
      </c>
      <c r="AU72" t="str">
        <f>IF(AND(AO72&lt;0,S72&lt;AL72,V72&lt;AL72,B72&gt;V72,E72&gt;V72,H72&gt;0),"YES","NO")</f>
        <v>NO</v>
      </c>
      <c r="AV72" t="str">
        <f>IF(AND(AO72&gt;0,S72&gt;AL72,V72&gt;AL72,B72&lt;V72,E72&lt;V72,H72&lt;0),"YES","NO")</f>
        <v>NO</v>
      </c>
      <c r="AW72" t="str">
        <f>IF(AND(AO72&gt;0,AP72&gt;1,Y72&gt;0,Z72&gt;1,V72&gt;AL72,S72&gt;AI72,S72&lt;AL72,H72&gt;0,I72&gt;1,E72&gt;V72,B72&lt;V72,B72&gt;S72),"YES","NO")</f>
        <v>NO</v>
      </c>
      <c r="AX72" t="str">
        <f>IF(AND(AO72&lt;0,AP72&gt;1,Y72&lt;0,Z72&gt;1,V72&lt;AL72,S72&lt;AI72,S72&gt;AL72,H72&lt;0,I72&gt;1,E72&lt;V72,B72&gt;V72,B72&lt;S72),"YES","NO")</f>
        <v>NO</v>
      </c>
    </row>
    <row r="73" spans="1:50" x14ac:dyDescent="0.25">
      <c r="A73" t="s">
        <v>70</v>
      </c>
      <c r="B73">
        <v>96.4</v>
      </c>
      <c r="C73">
        <v>97.4</v>
      </c>
      <c r="D73">
        <v>95.55</v>
      </c>
      <c r="E73">
        <v>97.25</v>
      </c>
      <c r="F73">
        <v>1.1499999999999999</v>
      </c>
      <c r="G73">
        <v>1.2</v>
      </c>
      <c r="H73" s="1">
        <f>(E73-B73)/B73*100</f>
        <v>0.88174273858920571</v>
      </c>
      <c r="I73" s="1">
        <f>ABS(H73)</f>
        <v>0.88174273858920571</v>
      </c>
      <c r="J73" s="1">
        <f>IF(H73&gt;=0,(C73-E73)/E73*100,(C73-B73)/B73*100)</f>
        <v>0.15424164524422179</v>
      </c>
      <c r="K73" s="1">
        <f>IF(H73&gt;=0,(B73-D73)/B73*100,(E73-D73)/E73*100)</f>
        <v>0.88174273858922048</v>
      </c>
      <c r="L73" s="1" t="str">
        <f>IF(AND((K73-J73)&gt;1.5,I73&lt;0.5),"YES","NO")</f>
        <v>NO</v>
      </c>
      <c r="M73" t="str">
        <f>IF(AND((K73-J73)&gt;1.5,I73&lt;2,I73&gt;0.5),"YES","NO")</f>
        <v>NO</v>
      </c>
      <c r="N73" t="str">
        <f>IF(AND((J73-K73)&gt;1.5,I73&lt;0.5),"YES","NO")</f>
        <v>NO</v>
      </c>
      <c r="O73" s="1" t="str">
        <f>IF(AND((J73-K73)&gt;1.5,I73&lt;2,I73&gt;2),"YES","NO")</f>
        <v>NO</v>
      </c>
      <c r="P73" s="1" t="str">
        <f>IF(AND(I73&lt;1,J73&gt;1.5,K73&gt;1.5),"YES","NO")</f>
        <v>NO</v>
      </c>
      <c r="Q73" s="1" t="str">
        <f>IF(AND(I73&gt;5,J73&lt;0.25,K73&lt;0.25,H73&gt;0),"YES","NO")</f>
        <v>NO</v>
      </c>
      <c r="R73" s="1" t="str">
        <f>IF(AND(I74&gt;5,J74&lt;0.25,K74&lt;0.25,H74&lt;0),"YES","NO")</f>
        <v>NO</v>
      </c>
      <c r="S73">
        <v>85.45</v>
      </c>
      <c r="T73">
        <v>86.85</v>
      </c>
      <c r="U73">
        <v>83.3</v>
      </c>
      <c r="V73">
        <v>84.5</v>
      </c>
      <c r="W73">
        <v>-2.75</v>
      </c>
      <c r="X73">
        <v>-3.15</v>
      </c>
      <c r="Y73" s="1">
        <f>(V73-S73)/S73*100</f>
        <v>-1.1117612638970191</v>
      </c>
      <c r="Z73" s="1">
        <f>ABS(Y73)</f>
        <v>1.1117612638970191</v>
      </c>
      <c r="AA73" s="1">
        <f>IF(Y73&gt;=0,(T73-V73)/V73*100,(T73-S73)/S73*100)</f>
        <v>1.6383850204798027</v>
      </c>
      <c r="AB73" s="1">
        <f>IF(Y73&gt;=0,(S73-U73)/S73*100,(V73-U73)/V73*100)</f>
        <v>1.4201183431952698</v>
      </c>
      <c r="AC73" s="1" t="str">
        <f>IF(AND(I73&lt;Z73/2,S73&gt;E73,E73&gt;(S73+V73)/2,V73&lt;B73,B73&lt;(S73+V73)/2),"YES","NO")</f>
        <v>NO</v>
      </c>
      <c r="AD73" s="1" t="str">
        <f>IF(AND(I73&lt;Z73/2,V73&gt;B73,B73&gt;(S73+V73)/2,S73&lt;E73,E73&lt;(S73+V73)/2),"YES","NO")</f>
        <v>NO</v>
      </c>
      <c r="AE73" s="1" t="str">
        <f>IF(AND(I73&gt;=2*Z73,E73&gt;S73,S73&gt;(B73+E73)/2,B73&lt;V73,V73&lt;(B73+E73)/2),"YES","NO")</f>
        <v>NO</v>
      </c>
      <c r="AF73" s="1" t="str">
        <f>IF(AND(I73&gt;=2*Z73,S73&gt;E73,E73&gt;(S73+V73)/2,V73&lt;B73,B73&lt;(S73+V73)/2),"YES","NO")</f>
        <v>NO</v>
      </c>
      <c r="AG73" s="1" t="str">
        <f>IF(AND(B73&lt;V73,E73&lt;S73,E73&gt;(S73+V73)/2,I73&gt;3,Z73&gt;3),"YES","NO")</f>
        <v>NO</v>
      </c>
      <c r="AH73" s="1" t="str">
        <f>IF(AND(B73&gt;V73,E73&gt;S73,E73&lt;(S73+V73)/2,Z73&gt;3,I73&gt;3),"YES","NO")</f>
        <v>NO</v>
      </c>
      <c r="AI73">
        <v>88</v>
      </c>
      <c r="AJ73">
        <v>89.75</v>
      </c>
      <c r="AK73">
        <v>85.8</v>
      </c>
      <c r="AL73">
        <v>86.95</v>
      </c>
      <c r="AM73">
        <v>-0.25</v>
      </c>
      <c r="AN73">
        <v>-0.28999999999999998</v>
      </c>
      <c r="AO73" s="1">
        <f>(AL73-AI73)/AI73*100</f>
        <v>-1.193181818181815</v>
      </c>
      <c r="AP73" s="1">
        <f>ABS(AO73)</f>
        <v>1.193181818181815</v>
      </c>
      <c r="AQ73" s="1">
        <f>IF(AO73&gt;=0,(AJ73-AL73)/AL73*100,(AJ73-AI73)/AI73*100)</f>
        <v>1.9886363636363635</v>
      </c>
      <c r="AR73" s="1">
        <f>IF(AO73&gt;=0,(AI73-AK73)/AI73*100,(AL73-AK73)/AL73*100)</f>
        <v>1.322599194939627</v>
      </c>
      <c r="AS73" t="str">
        <f>IF(AND(AO73&lt;0,AP73&gt;1.5,Y73&lt;0,Z73&gt;1.5,AL73&gt;S73,AL73&lt;E73,H73&gt;0,I73&gt;1.5),"YES","NO")</f>
        <v>NO</v>
      </c>
      <c r="AT73" t="str">
        <f>IF(AND(AO73&gt;0,AP73&gt;1.5,Y73&gt;0,Z73&gt;1.5,AL73&lt;S73,AL73&gt;E73,H73&lt;0,I73&gt;1.5),"YES","NO")</f>
        <v>NO</v>
      </c>
      <c r="AU73" t="str">
        <f>IF(AND(AO73&lt;0,S73&lt;AL73,V73&lt;AL73,B73&gt;V73,E73&gt;V73,H73&gt;0),"YES","NO")</f>
        <v>YES</v>
      </c>
      <c r="AV73" t="str">
        <f>IF(AND(AO73&gt;0,S73&gt;AL73,V73&gt;AL73,B73&lt;V73,E73&lt;V73,H73&lt;0),"YES","NO")</f>
        <v>NO</v>
      </c>
      <c r="AW73" t="str">
        <f>IF(AND(AO73&gt;0,AP73&gt;1,Y73&gt;0,Z73&gt;1,V73&gt;AL73,S73&gt;AI73,S73&lt;AL73,H73&gt;0,I73&gt;1,E73&gt;V73,B73&lt;V73,B73&gt;S73),"YES","NO")</f>
        <v>NO</v>
      </c>
      <c r="AX73" t="str">
        <f>IF(AND(AO73&lt;0,AP73&gt;1,Y73&lt;0,Z73&gt;1,V73&lt;AL73,S73&lt;AI73,S73&gt;AL73,H73&lt;0,I73&gt;1,E73&lt;V73,B73&gt;V73,B73&lt;S73),"YES","NO")</f>
        <v>NO</v>
      </c>
    </row>
    <row r="74" spans="1:50" x14ac:dyDescent="0.25">
      <c r="A74" t="s">
        <v>22</v>
      </c>
      <c r="B74" s="3">
        <v>2700</v>
      </c>
      <c r="C74" s="3">
        <v>2790.3</v>
      </c>
      <c r="D74" s="3">
        <v>2700</v>
      </c>
      <c r="E74" s="3">
        <v>2741.8</v>
      </c>
      <c r="F74">
        <v>78.900000000000006</v>
      </c>
      <c r="G74">
        <v>2.96</v>
      </c>
      <c r="H74" s="1">
        <f>(E74-B74)/B74*100</f>
        <v>1.5481481481481549</v>
      </c>
      <c r="I74" s="1">
        <f>ABS(H74)</f>
        <v>1.5481481481481549</v>
      </c>
      <c r="J74" s="1">
        <f>IF(H74&gt;=0,(C74-E74)/E74*100,(C74-B74)/B74*100)</f>
        <v>1.7689109344226419</v>
      </c>
      <c r="K74" s="1">
        <f>IF(H74&gt;=0,(B74-D74)/B74*100,(E74-D74)/E74*100)</f>
        <v>0</v>
      </c>
      <c r="L74" s="1" t="str">
        <f>IF(AND((K74-J74)&gt;1.5,I74&lt;0.5),"YES","NO")</f>
        <v>NO</v>
      </c>
      <c r="M74" t="str">
        <f>IF(AND((K74-J74)&gt;1.5,I74&lt;2,I74&gt;0.5),"YES","NO")</f>
        <v>NO</v>
      </c>
      <c r="N74" t="str">
        <f>IF(AND((J74-K74)&gt;1.5,I74&lt;0.5),"YES","NO")</f>
        <v>NO</v>
      </c>
      <c r="O74" s="1" t="str">
        <f>IF(AND((J74-K74)&gt;1.5,I74&lt;2,I74&gt;2),"YES","NO")</f>
        <v>NO</v>
      </c>
      <c r="P74" s="1" t="str">
        <f>IF(AND(I74&lt;1,J74&gt;1.5,K74&gt;1.5),"YES","NO")</f>
        <v>NO</v>
      </c>
      <c r="Q74" s="1" t="str">
        <f>IF(AND(I74&gt;5,J74&lt;0.25,K74&lt;0.25,H74&gt;0),"YES","NO")</f>
        <v>NO</v>
      </c>
      <c r="R74" s="1" t="str">
        <f>IF(AND(I75&gt;5,J75&lt;0.25,K75&lt;0.25,H75&lt;0),"YES","NO")</f>
        <v>NO</v>
      </c>
      <c r="S74">
        <v>97.05</v>
      </c>
      <c r="T74">
        <v>98.55</v>
      </c>
      <c r="U74">
        <v>94.35</v>
      </c>
      <c r="V74">
        <v>95.4</v>
      </c>
      <c r="W74">
        <v>-1.65</v>
      </c>
      <c r="X74">
        <v>-1.7</v>
      </c>
      <c r="Y74" s="1">
        <f>(V74-S74)/S74*100</f>
        <v>-1.7001545595054008</v>
      </c>
      <c r="Z74" s="1">
        <f>ABS(Y74)</f>
        <v>1.7001545595054008</v>
      </c>
      <c r="AA74" s="1">
        <f>IF(Y74&gt;=0,(T74-V74)/V74*100,(T74-S74)/S74*100)</f>
        <v>1.545595054095827</v>
      </c>
      <c r="AB74" s="1">
        <f>IF(Y74&gt;=0,(S74-U74)/S74*100,(V74-U74)/V74*100)</f>
        <v>1.100628930817622</v>
      </c>
      <c r="AC74" s="1" t="str">
        <f>IF(AND(I74&lt;Z74/2,S74&gt;E74,E74&gt;(S74+V74)/2,V74&lt;B74,B74&lt;(S74+V74)/2),"YES","NO")</f>
        <v>NO</v>
      </c>
      <c r="AD74" s="1" t="str">
        <f>IF(AND(I74&lt;Z74/2,V74&gt;B74,B74&gt;(S74+V74)/2,S74&lt;E74,E74&lt;(S74+V74)/2),"YES","NO")</f>
        <v>NO</v>
      </c>
      <c r="AE74" s="1" t="str">
        <f>IF(AND(I74&gt;=2*Z74,E74&gt;S74,S74&gt;(B74+E74)/2,B74&lt;V74,V74&lt;(B74+E74)/2),"YES","NO")</f>
        <v>NO</v>
      </c>
      <c r="AF74" s="1" t="str">
        <f>IF(AND(I74&gt;=2*Z74,S74&gt;E74,E74&gt;(S74+V74)/2,V74&lt;B74,B74&lt;(S74+V74)/2),"YES","NO")</f>
        <v>NO</v>
      </c>
      <c r="AG74" s="1" t="str">
        <f>IF(AND(B74&lt;V74,E74&lt;S74,E74&gt;(S74+V74)/2,I74&gt;3,Z74&gt;3),"YES","NO")</f>
        <v>NO</v>
      </c>
      <c r="AH74" s="1" t="str">
        <f>IF(AND(B74&gt;V74,E74&gt;S74,E74&lt;(S74+V74)/2,Z74&gt;3,I74&gt;3),"YES","NO")</f>
        <v>NO</v>
      </c>
      <c r="AI74">
        <v>102</v>
      </c>
      <c r="AJ74">
        <v>103.8</v>
      </c>
      <c r="AK74">
        <v>96.75</v>
      </c>
      <c r="AL74">
        <v>97.05</v>
      </c>
      <c r="AM74">
        <v>-3.7</v>
      </c>
      <c r="AN74">
        <v>-3.67</v>
      </c>
      <c r="AO74" s="1">
        <f>(AL74-AI74)/AI74*100</f>
        <v>-4.8529411764705914</v>
      </c>
      <c r="AP74" s="1">
        <f>ABS(AO74)</f>
        <v>4.8529411764705914</v>
      </c>
      <c r="AQ74" s="1">
        <f>IF(AO74&gt;=0,(AJ74-AL74)/AL74*100,(AJ74-AI74)/AI74*100)</f>
        <v>1.7647058823529385</v>
      </c>
      <c r="AR74" s="1">
        <f>IF(AO74&gt;=0,(AI74-AK74)/AI74*100,(AL74-AK74)/AL74*100)</f>
        <v>0.30911901081916249</v>
      </c>
      <c r="AS74" t="str">
        <f>IF(AND(AO74&lt;0,AP74&gt;1.5,Y74&lt;0,Z74&gt;1.5,AL74&gt;S74,AL74&lt;E74,H74&gt;0,I74&gt;1.5),"YES","NO")</f>
        <v>NO</v>
      </c>
      <c r="AT74" t="str">
        <f>IF(AND(AO74&gt;0,AP74&gt;1.5,Y74&gt;0,Z74&gt;1.5,AL74&lt;S74,AL74&gt;E74,H74&lt;0,I74&gt;1.5),"YES","NO")</f>
        <v>NO</v>
      </c>
      <c r="AU74" t="str">
        <f>IF(AND(AO74&lt;0,S74&lt;AL74,V74&lt;AL74,B74&gt;V74,E74&gt;V74,H74&gt;0),"YES","NO")</f>
        <v>NO</v>
      </c>
      <c r="AV74" t="str">
        <f>IF(AND(AO74&gt;0,S74&gt;AL74,V74&gt;AL74,B74&lt;V74,E74&lt;V74,H74&lt;0),"YES","NO")</f>
        <v>NO</v>
      </c>
      <c r="AW74" t="str">
        <f>IF(AND(AO74&gt;0,AP74&gt;1,Y74&gt;0,Z74&gt;1,V74&gt;AL74,S74&gt;AI74,S74&lt;AL74,H74&gt;0,I74&gt;1,E74&gt;V74,B74&lt;V74,B74&gt;S74),"YES","NO")</f>
        <v>NO</v>
      </c>
      <c r="AX74" t="str">
        <f>IF(AND(AO74&lt;0,AP74&gt;1,Y74&lt;0,Z74&gt;1,V74&lt;AL74,S74&lt;AI74,S74&gt;AL74,H74&lt;0,I74&gt;1,E74&lt;V74,B74&gt;V74,B74&lt;S74),"YES","NO")</f>
        <v>NO</v>
      </c>
    </row>
    <row r="75" spans="1:50" x14ac:dyDescent="0.25">
      <c r="A75" t="s">
        <v>81</v>
      </c>
      <c r="B75">
        <v>83.1</v>
      </c>
      <c r="C75">
        <v>84.8</v>
      </c>
      <c r="D75">
        <v>82.5</v>
      </c>
      <c r="E75">
        <v>83.95</v>
      </c>
      <c r="F75">
        <v>2.35</v>
      </c>
      <c r="G75">
        <v>2.88</v>
      </c>
      <c r="H75" s="1">
        <f>(E75-B75)/B75*100</f>
        <v>1.0228640192539213</v>
      </c>
      <c r="I75" s="1">
        <f>ABS(H75)</f>
        <v>1.0228640192539213</v>
      </c>
      <c r="J75" s="1">
        <f>IF(H75&gt;=0,(C75-E75)/E75*100,(C75-B75)/B75*100)</f>
        <v>1.0125074449076763</v>
      </c>
      <c r="K75" s="1">
        <f>IF(H75&gt;=0,(B75-D75)/B75*100,(E75-D75)/E75*100)</f>
        <v>0.72202166064981266</v>
      </c>
      <c r="L75" s="1" t="str">
        <f>IF(AND((K75-J75)&gt;1.5,I75&lt;0.5),"YES","NO")</f>
        <v>NO</v>
      </c>
      <c r="M75" t="str">
        <f>IF(AND((K75-J75)&gt;1.5,I75&lt;2,I75&gt;0.5),"YES","NO")</f>
        <v>NO</v>
      </c>
      <c r="N75" t="str">
        <f>IF(AND((J75-K75)&gt;1.5,I75&lt;0.5),"YES","NO")</f>
        <v>NO</v>
      </c>
      <c r="O75" s="1" t="str">
        <f>IF(AND((J75-K75)&gt;1.5,I75&lt;2,I75&gt;2),"YES","NO")</f>
        <v>NO</v>
      </c>
      <c r="P75" s="1" t="str">
        <f>IF(AND(I75&lt;1,J75&gt;1.5,K75&gt;1.5),"YES","NO")</f>
        <v>NO</v>
      </c>
      <c r="Q75" s="1" t="str">
        <f>IF(AND(I75&gt;5,J75&lt;0.25,K75&lt;0.25,H75&gt;0),"YES","NO")</f>
        <v>NO</v>
      </c>
      <c r="R75" s="1" t="str">
        <f>IF(AND(I76&gt;5,J76&lt;0.25,K76&lt;0.25,H76&lt;0),"YES","NO")</f>
        <v>NO</v>
      </c>
      <c r="S75" s="3">
        <v>2704</v>
      </c>
      <c r="T75" s="3">
        <v>2749.1</v>
      </c>
      <c r="U75" s="3">
        <v>2635.05</v>
      </c>
      <c r="V75" s="3">
        <v>2680</v>
      </c>
      <c r="W75">
        <v>-30.55</v>
      </c>
      <c r="X75">
        <v>-1.1299999999999999</v>
      </c>
      <c r="Y75" s="1">
        <f>(V75-S75)/S75*100</f>
        <v>-0.8875739644970414</v>
      </c>
      <c r="Z75" s="1">
        <f>ABS(Y75)</f>
        <v>0.8875739644970414</v>
      </c>
      <c r="AA75" s="1">
        <f>IF(Y75&gt;=0,(T75-V75)/V75*100,(T75-S75)/S75*100)</f>
        <v>1.6678994082840202</v>
      </c>
      <c r="AB75" s="1">
        <f>IF(Y75&gt;=0,(S75-U75)/S75*100,(V75-U75)/V75*100)</f>
        <v>1.6772388059701424</v>
      </c>
      <c r="AC75" s="1" t="str">
        <f>IF(AND(I75&lt;Z75/2,S75&gt;E75,E75&gt;(S75+V75)/2,V75&lt;B75,B75&lt;(S75+V75)/2),"YES","NO")</f>
        <v>NO</v>
      </c>
      <c r="AD75" s="1" t="str">
        <f>IF(AND(I75&lt;Z75/2,V75&gt;B75,B75&gt;(S75+V75)/2,S75&lt;E75,E75&lt;(S75+V75)/2),"YES","NO")</f>
        <v>NO</v>
      </c>
      <c r="AE75" s="1" t="str">
        <f>IF(AND(I75&gt;=2*Z75,E75&gt;S75,S75&gt;(B75+E75)/2,B75&lt;V75,V75&lt;(B75+E75)/2),"YES","NO")</f>
        <v>NO</v>
      </c>
      <c r="AF75" s="1" t="str">
        <f>IF(AND(I75&gt;=2*Z75,S75&gt;E75,E75&gt;(S75+V75)/2,V75&lt;B75,B75&lt;(S75+V75)/2),"YES","NO")</f>
        <v>NO</v>
      </c>
      <c r="AG75" s="1" t="str">
        <f>IF(AND(B75&lt;V75,E75&lt;S75,E75&gt;(S75+V75)/2,I75&gt;3,Z75&gt;3),"YES","NO")</f>
        <v>NO</v>
      </c>
      <c r="AH75" s="1" t="str">
        <f>IF(AND(B75&gt;V75,E75&gt;S75,E75&lt;(S75+V75)/2,Z75&gt;3,I75&gt;3),"YES","NO")</f>
        <v>NO</v>
      </c>
      <c r="AI75" s="3">
        <v>2713.05</v>
      </c>
      <c r="AJ75" s="3">
        <v>2770</v>
      </c>
      <c r="AK75" s="3">
        <v>2650</v>
      </c>
      <c r="AL75" s="3">
        <v>2701</v>
      </c>
      <c r="AM75">
        <v>-12.05</v>
      </c>
      <c r="AN75">
        <v>-0.44</v>
      </c>
      <c r="AO75" s="1">
        <f>(AL75-AI75)/AI75*100</f>
        <v>-0.4441495733584041</v>
      </c>
      <c r="AP75" s="1">
        <f>ABS(AO75)</f>
        <v>0.4441495733584041</v>
      </c>
      <c r="AQ75" s="1">
        <f>IF(AO75&gt;=0,(AJ75-AL75)/AL75*100,(AJ75-AI75)/AI75*100)</f>
        <v>2.0991135437975643</v>
      </c>
      <c r="AR75" s="1">
        <f>IF(AO75&gt;=0,(AI75-AK75)/AI75*100,(AL75-AK75)/AL75*100)</f>
        <v>1.888189559422436</v>
      </c>
      <c r="AS75" t="str">
        <f>IF(AND(AO75&lt;0,AP75&gt;1.5,Y75&lt;0,Z75&gt;1.5,AL75&gt;S75,AL75&lt;E75,H75&gt;0,I75&gt;1.5),"YES","NO")</f>
        <v>NO</v>
      </c>
      <c r="AT75" t="str">
        <f>IF(AND(AO75&gt;0,AP75&gt;1.5,Y75&gt;0,Z75&gt;1.5,AL75&lt;S75,AL75&gt;E75,H75&lt;0,I75&gt;1.5),"YES","NO")</f>
        <v>NO</v>
      </c>
      <c r="AU75" t="str">
        <f>IF(AND(AO75&lt;0,S75&lt;AL75,V75&lt;AL75,B75&gt;V75,E75&gt;V75,H75&gt;0),"YES","NO")</f>
        <v>NO</v>
      </c>
      <c r="AV75" t="str">
        <f>IF(AND(AO75&gt;0,S75&gt;AL75,V75&gt;AL75,B75&lt;V75,E75&lt;V75,H75&lt;0),"YES","NO")</f>
        <v>NO</v>
      </c>
      <c r="AW75" t="str">
        <f>IF(AND(AO75&gt;0,AP75&gt;1,Y75&gt;0,Z75&gt;1,V75&gt;AL75,S75&gt;AI75,S75&lt;AL75,H75&gt;0,I75&gt;1,E75&gt;V75,B75&lt;V75,B75&gt;S75),"YES","NO")</f>
        <v>NO</v>
      </c>
      <c r="AX75" t="str">
        <f>IF(AND(AO75&lt;0,AP75&gt;1,Y75&lt;0,Z75&gt;1,V75&lt;AL75,S75&lt;AI75,S75&gt;AL75,H75&lt;0,I75&gt;1,E75&lt;V75,B75&gt;V75,B75&lt;S75),"YES","NO")</f>
        <v>NO</v>
      </c>
    </row>
    <row r="76" spans="1:50" x14ac:dyDescent="0.25">
      <c r="A76" t="s">
        <v>25</v>
      </c>
      <c r="B76" s="3">
        <v>20530</v>
      </c>
      <c r="C76" s="3">
        <v>20685</v>
      </c>
      <c r="D76" s="3">
        <v>19950</v>
      </c>
      <c r="E76" s="3">
        <v>20150</v>
      </c>
      <c r="F76">
        <v>-143.19999999999999</v>
      </c>
      <c r="G76">
        <v>-0.71</v>
      </c>
      <c r="H76" s="1">
        <f>(E76-B76)/B76*100</f>
        <v>-1.8509498295177789</v>
      </c>
      <c r="I76" s="1">
        <f>ABS(H76)</f>
        <v>1.8509498295177789</v>
      </c>
      <c r="J76" s="1">
        <f>IF(H76&gt;=0,(C76-E76)/E76*100,(C76-B76)/B76*100)</f>
        <v>0.75499269361909405</v>
      </c>
      <c r="K76" s="1">
        <f>IF(H76&gt;=0,(B76-D76)/B76*100,(E76-D76)/E76*100)</f>
        <v>0.99255583126550873</v>
      </c>
      <c r="L76" s="1" t="str">
        <f>IF(AND((K76-J76)&gt;1.5,I76&lt;0.5),"YES","NO")</f>
        <v>NO</v>
      </c>
      <c r="M76" t="str">
        <f>IF(AND((K76-J76)&gt;1.5,I76&lt;2,I76&gt;0.5),"YES","NO")</f>
        <v>NO</v>
      </c>
      <c r="N76" t="str">
        <f>IF(AND((J76-K76)&gt;1.5,I76&lt;0.5),"YES","NO")</f>
        <v>NO</v>
      </c>
      <c r="O76" s="1" t="str">
        <f>IF(AND((J76-K76)&gt;1.5,I76&lt;2,I76&gt;2),"YES","NO")</f>
        <v>NO</v>
      </c>
      <c r="P76" s="1" t="str">
        <f>IF(AND(I76&lt;1,J76&gt;1.5,K76&gt;1.5),"YES","NO")</f>
        <v>NO</v>
      </c>
      <c r="Q76" s="1" t="str">
        <f>IF(AND(I76&gt;5,J76&lt;0.25,K76&lt;0.25,H76&gt;0),"YES","NO")</f>
        <v>NO</v>
      </c>
      <c r="R76" s="1" t="str">
        <f>IF(AND(I77&gt;5,J77&lt;0.25,K77&lt;0.25,H77&lt;0),"YES","NO")</f>
        <v>NO</v>
      </c>
      <c r="S76">
        <v>82.25</v>
      </c>
      <c r="T76">
        <v>84</v>
      </c>
      <c r="U76">
        <v>80</v>
      </c>
      <c r="V76">
        <v>82.9</v>
      </c>
      <c r="W76">
        <v>-0.2</v>
      </c>
      <c r="X76">
        <v>-0.24</v>
      </c>
      <c r="Y76" s="1">
        <f>(V76-S76)/S76*100</f>
        <v>0.79027355623100992</v>
      </c>
      <c r="Z76" s="1">
        <f>ABS(Y76)</f>
        <v>0.79027355623100992</v>
      </c>
      <c r="AA76" s="1">
        <f>IF(Y76&gt;=0,(T76-V76)/V76*100,(T76-S76)/S76*100)</f>
        <v>1.3268998793727314</v>
      </c>
      <c r="AB76" s="1">
        <f>IF(Y76&gt;=0,(S76-U76)/S76*100,(V76-U76)/V76*100)</f>
        <v>2.735562310030395</v>
      </c>
      <c r="AC76" s="1" t="str">
        <f>IF(AND(I76&lt;Z76/2,S76&gt;E76,E76&gt;(S76+V76)/2,V76&lt;B76,B76&lt;(S76+V76)/2),"YES","NO")</f>
        <v>NO</v>
      </c>
      <c r="AD76" s="1" t="str">
        <f>IF(AND(I76&lt;Z76/2,V76&gt;B76,B76&gt;(S76+V76)/2,S76&lt;E76,E76&lt;(S76+V76)/2),"YES","NO")</f>
        <v>NO</v>
      </c>
      <c r="AE76" s="1" t="str">
        <f>IF(AND(I76&gt;=2*Z76,E76&gt;S76,S76&gt;(B76+E76)/2,B76&lt;V76,V76&lt;(B76+E76)/2),"YES","NO")</f>
        <v>NO</v>
      </c>
      <c r="AF76" s="1" t="str">
        <f>IF(AND(I76&gt;=2*Z76,S76&gt;E76,E76&gt;(S76+V76)/2,V76&lt;B76,B76&lt;(S76+V76)/2),"YES","NO")</f>
        <v>NO</v>
      </c>
      <c r="AG76" s="1" t="str">
        <f>IF(AND(B76&lt;V76,E76&lt;S76,E76&gt;(S76+V76)/2,I76&gt;3,Z76&gt;3),"YES","NO")</f>
        <v>NO</v>
      </c>
      <c r="AH76" s="1" t="str">
        <f>IF(AND(B76&gt;V76,E76&gt;S76,E76&lt;(S76+V76)/2,Z76&gt;3,I76&gt;3),"YES","NO")</f>
        <v>NO</v>
      </c>
      <c r="AI76">
        <v>86.25</v>
      </c>
      <c r="AJ76">
        <v>86.65</v>
      </c>
      <c r="AK76">
        <v>82.55</v>
      </c>
      <c r="AL76">
        <v>82.7</v>
      </c>
      <c r="AM76">
        <v>-2.95</v>
      </c>
      <c r="AN76">
        <v>-3.44</v>
      </c>
      <c r="AO76" s="1">
        <f>(AL76-AI76)/AI76*100</f>
        <v>-4.1159420289855042</v>
      </c>
      <c r="AP76" s="1">
        <f>ABS(AO76)</f>
        <v>4.1159420289855042</v>
      </c>
      <c r="AQ76" s="1">
        <f>IF(AO76&gt;=0,(AJ76-AL76)/AL76*100,(AJ76-AI76)/AI76*100)</f>
        <v>0.46376811594203554</v>
      </c>
      <c r="AR76" s="1">
        <f>IF(AO76&gt;=0,(AI76-AK76)/AI76*100,(AL76-AK76)/AL76*100)</f>
        <v>0.18137847642080493</v>
      </c>
      <c r="AS76" t="str">
        <f>IF(AND(AO76&lt;0,AP76&gt;1.5,Y76&lt;0,Z76&gt;1.5,AL76&gt;S76,AL76&lt;E76,H76&gt;0,I76&gt;1.5),"YES","NO")</f>
        <v>NO</v>
      </c>
      <c r="AT76" t="str">
        <f>IF(AND(AO76&gt;0,AP76&gt;1.5,Y76&gt;0,Z76&gt;1.5,AL76&lt;S76,AL76&gt;E76,H76&lt;0,I76&gt;1.5),"YES","NO")</f>
        <v>NO</v>
      </c>
      <c r="AU76" t="str">
        <f>IF(AND(AO76&lt;0,S76&lt;AL76,V76&lt;AL76,B76&gt;V76,E76&gt;V76,H76&gt;0),"YES","NO")</f>
        <v>NO</v>
      </c>
      <c r="AV76" t="str">
        <f>IF(AND(AO76&gt;0,S76&gt;AL76,V76&gt;AL76,B76&lt;V76,E76&lt;V76,H76&lt;0),"YES","NO")</f>
        <v>NO</v>
      </c>
      <c r="AW76" t="str">
        <f>IF(AND(AO76&gt;0,AP76&gt;1,Y76&gt;0,Z76&gt;1,V76&gt;AL76,S76&gt;AI76,S76&lt;AL76,H76&gt;0,I76&gt;1,E76&gt;V76,B76&lt;V76,B76&gt;S76),"YES","NO")</f>
        <v>NO</v>
      </c>
      <c r="AX76" t="str">
        <f>IF(AND(AO76&lt;0,AP76&gt;1,Y76&lt;0,Z76&gt;1,V76&lt;AL76,S76&lt;AI76,S76&gt;AL76,H76&lt;0,I76&gt;1,E76&lt;V76,B76&gt;V76,B76&lt;S76),"YES","NO")</f>
        <v>NO</v>
      </c>
    </row>
    <row r="77" spans="1:50" x14ac:dyDescent="0.25">
      <c r="A77" t="s">
        <v>91</v>
      </c>
      <c r="B77" s="3">
        <v>1350</v>
      </c>
      <c r="C77" s="3">
        <v>1370</v>
      </c>
      <c r="D77" s="3">
        <v>1316.85</v>
      </c>
      <c r="E77" s="3">
        <v>1342.05</v>
      </c>
      <c r="F77">
        <v>-0.4</v>
      </c>
      <c r="G77">
        <v>-0.03</v>
      </c>
      <c r="H77" s="1">
        <f>(E77-B77)/B77*100</f>
        <v>-0.58888888888889224</v>
      </c>
      <c r="I77" s="1">
        <f>ABS(H77)</f>
        <v>0.58888888888889224</v>
      </c>
      <c r="J77" s="1">
        <f>IF(H77&gt;=0,(C77-E77)/E77*100,(C77-B77)/B77*100)</f>
        <v>1.4814814814814816</v>
      </c>
      <c r="K77" s="1">
        <f>IF(H77&gt;=0,(B77-D77)/B77*100,(E77-D77)/E77*100)</f>
        <v>1.8777243768861105</v>
      </c>
      <c r="L77" s="1" t="str">
        <f>IF(AND((K77-J77)&gt;1.5,I77&lt;0.5),"YES","NO")</f>
        <v>NO</v>
      </c>
      <c r="M77" t="str">
        <f>IF(AND((K77-J77)&gt;1.5,I77&lt;2,I77&gt;0.5),"YES","NO")</f>
        <v>NO</v>
      </c>
      <c r="N77" t="str">
        <f>IF(AND((J77-K77)&gt;1.5,I77&lt;0.5),"YES","NO")</f>
        <v>NO</v>
      </c>
      <c r="O77" s="1" t="str">
        <f>IF(AND((J77-K77)&gt;1.5,I77&lt;2,I77&gt;2),"YES","NO")</f>
        <v>NO</v>
      </c>
      <c r="P77" s="1" t="str">
        <f>IF(AND(I77&lt;1,J77&gt;1.5,K77&gt;1.5),"YES","NO")</f>
        <v>NO</v>
      </c>
      <c r="Q77" s="1" t="str">
        <f>IF(AND(I77&gt;5,J77&lt;0.25,K77&lt;0.25,H77&gt;0),"YES","NO")</f>
        <v>NO</v>
      </c>
      <c r="R77" s="1" t="str">
        <f>IF(AND(I78&gt;5,J78&lt;0.25,K78&lt;0.25,H78&lt;0),"YES","NO")</f>
        <v>NO</v>
      </c>
      <c r="S77" s="3">
        <v>20600</v>
      </c>
      <c r="T77" s="3">
        <v>20896.849999999999</v>
      </c>
      <c r="U77" s="3">
        <v>20165.150000000001</v>
      </c>
      <c r="V77" s="3">
        <v>20310</v>
      </c>
      <c r="W77">
        <v>-443.9</v>
      </c>
      <c r="X77">
        <v>-2.14</v>
      </c>
      <c r="Y77" s="1">
        <f>(V77-S77)/S77*100</f>
        <v>-1.407766990291262</v>
      </c>
      <c r="Z77" s="1">
        <f>ABS(Y77)</f>
        <v>1.407766990291262</v>
      </c>
      <c r="AA77" s="1">
        <f>IF(Y77&gt;=0,(T77-V77)/V77*100,(T77-S77)/S77*100)</f>
        <v>1.4410194174757212</v>
      </c>
      <c r="AB77" s="1">
        <f>IF(Y77&gt;=0,(S77-U77)/S77*100,(V77-U77)/V77*100)</f>
        <v>0.71319547021171126</v>
      </c>
      <c r="AC77" s="1" t="str">
        <f>IF(AND(I77&lt;Z77/2,S77&gt;E77,E77&gt;(S77+V77)/2,V77&lt;B77,B77&lt;(S77+V77)/2),"YES","NO")</f>
        <v>NO</v>
      </c>
      <c r="AD77" s="1" t="str">
        <f>IF(AND(I77&lt;Z77/2,V77&gt;B77,B77&gt;(S77+V77)/2,S77&lt;E77,E77&lt;(S77+V77)/2),"YES","NO")</f>
        <v>NO</v>
      </c>
      <c r="AE77" s="1" t="str">
        <f>IF(AND(I77&gt;=2*Z77,E77&gt;S77,S77&gt;(B77+E77)/2,B77&lt;V77,V77&lt;(B77+E77)/2),"YES","NO")</f>
        <v>NO</v>
      </c>
      <c r="AF77" s="1" t="str">
        <f>IF(AND(I77&gt;=2*Z77,S77&gt;E77,E77&gt;(S77+V77)/2,V77&lt;B77,B77&lt;(S77+V77)/2),"YES","NO")</f>
        <v>NO</v>
      </c>
      <c r="AG77" s="1" t="str">
        <f>IF(AND(B77&lt;V77,E77&lt;S77,E77&gt;(S77+V77)/2,I77&gt;3,Z77&gt;3),"YES","NO")</f>
        <v>NO</v>
      </c>
      <c r="AH77" s="1" t="str">
        <f>IF(AND(B77&gt;V77,E77&gt;S77,E77&lt;(S77+V77)/2,Z77&gt;3,I77&gt;3),"YES","NO")</f>
        <v>NO</v>
      </c>
      <c r="AI77" s="3">
        <v>19060</v>
      </c>
      <c r="AJ77" s="3">
        <v>21193.85</v>
      </c>
      <c r="AK77" s="3">
        <v>19060</v>
      </c>
      <c r="AL77" s="3">
        <v>20888</v>
      </c>
      <c r="AM77" s="3">
        <v>1711</v>
      </c>
      <c r="AN77">
        <v>8.92</v>
      </c>
      <c r="AO77" s="1">
        <f>(AL77-AI77)/AI77*100</f>
        <v>9.5907660020986363</v>
      </c>
      <c r="AP77" s="1">
        <f>ABS(AO77)</f>
        <v>9.5907660020986363</v>
      </c>
      <c r="AQ77" s="1">
        <f>IF(AO77&gt;=0,(AJ77-AL77)/AL77*100,(AJ77-AI77)/AI77*100)</f>
        <v>1.4642378399080742</v>
      </c>
      <c r="AR77" s="1">
        <f>IF(AO77&gt;=0,(AI77-AK77)/AI77*100,(AL77-AK77)/AL77*100)</f>
        <v>0</v>
      </c>
      <c r="AS77" t="str">
        <f>IF(AND(AO77&lt;0,AP77&gt;1.5,Y77&lt;0,Z77&gt;1.5,AL77&gt;S77,AL77&lt;E77,H77&gt;0,I77&gt;1.5),"YES","NO")</f>
        <v>NO</v>
      </c>
      <c r="AT77" t="str">
        <f>IF(AND(AO77&gt;0,AP77&gt;1.5,Y77&gt;0,Z77&gt;1.5,AL77&lt;S77,AL77&gt;E77,H77&lt;0,I77&gt;1.5),"YES","NO")</f>
        <v>NO</v>
      </c>
      <c r="AU77" t="str">
        <f>IF(AND(AO77&lt;0,S77&lt;AL77,V77&lt;AL77,B77&gt;V77,E77&gt;V77,H77&gt;0),"YES","NO")</f>
        <v>NO</v>
      </c>
      <c r="AV77" t="str">
        <f>IF(AND(AO77&gt;0,S77&gt;AL77,V77&gt;AL77,B77&lt;V77,E77&lt;V77,H77&lt;0),"YES","NO")</f>
        <v>NO</v>
      </c>
      <c r="AW77" t="str">
        <f>IF(AND(AO77&gt;0,AP77&gt;1,Y77&gt;0,Z77&gt;1,V77&gt;AL77,S77&gt;AI77,S77&lt;AL77,H77&gt;0,I77&gt;1,E77&gt;V77,B77&lt;V77,B77&gt;S77),"YES","NO")</f>
        <v>NO</v>
      </c>
      <c r="AX77" t="str">
        <f>IF(AND(AO77&lt;0,AP77&gt;1,Y77&lt;0,Z77&gt;1,V77&lt;AL77,S77&lt;AI77,S77&gt;AL77,H77&lt;0,I77&gt;1,E77&lt;V77,B77&gt;V77,B77&lt;S77),"YES","NO")</f>
        <v>NO</v>
      </c>
    </row>
    <row r="78" spans="1:50" x14ac:dyDescent="0.25">
      <c r="A78" t="s">
        <v>69</v>
      </c>
      <c r="B78">
        <v>262.39999999999998</v>
      </c>
      <c r="C78">
        <v>267.7</v>
      </c>
      <c r="D78">
        <v>262.25</v>
      </c>
      <c r="E78">
        <v>265.60000000000002</v>
      </c>
      <c r="F78">
        <v>4.8</v>
      </c>
      <c r="G78">
        <v>1.84</v>
      </c>
      <c r="H78" s="1">
        <f>(E78-B78)/B78*100</f>
        <v>1.2195121951219685</v>
      </c>
      <c r="I78" s="1">
        <f>ABS(H78)</f>
        <v>1.2195121951219685</v>
      </c>
      <c r="J78" s="1">
        <f>IF(H78&gt;=0,(C78-E78)/E78*100,(C78-B78)/B78*100)</f>
        <v>0.79066265060239671</v>
      </c>
      <c r="K78" s="1">
        <f>IF(H78&gt;=0,(B78-D78)/B78*100,(E78-D78)/E78*100)</f>
        <v>5.7164634146332806E-2</v>
      </c>
      <c r="L78" s="1" t="str">
        <f>IF(AND((K78-J78)&gt;1.5,I78&lt;0.5),"YES","NO")</f>
        <v>NO</v>
      </c>
      <c r="M78" t="str">
        <f>IF(AND((K78-J78)&gt;1.5,I78&lt;2,I78&gt;0.5),"YES","NO")</f>
        <v>NO</v>
      </c>
      <c r="N78" t="str">
        <f>IF(AND((J78-K78)&gt;1.5,I78&lt;0.5),"YES","NO")</f>
        <v>NO</v>
      </c>
      <c r="O78" s="1" t="str">
        <f>IF(AND((J78-K78)&gt;1.5,I78&lt;2,I78&gt;2),"YES","NO")</f>
        <v>NO</v>
      </c>
      <c r="P78" s="1" t="str">
        <f>IF(AND(I78&lt;1,J78&gt;1.5,K78&gt;1.5),"YES","NO")</f>
        <v>NO</v>
      </c>
      <c r="Q78" s="1" t="str">
        <f>IF(AND(I78&gt;5,J78&lt;0.25,K78&lt;0.25,H78&gt;0),"YES","NO")</f>
        <v>NO</v>
      </c>
      <c r="R78" s="1" t="str">
        <f>IF(AND(I79&gt;5,J79&lt;0.25,K79&lt;0.25,H79&lt;0),"YES","NO")</f>
        <v>NO</v>
      </c>
      <c r="S78" s="3">
        <v>1224</v>
      </c>
      <c r="T78" s="3">
        <v>1362</v>
      </c>
      <c r="U78" s="3">
        <v>1200</v>
      </c>
      <c r="V78" s="3">
        <v>1344.45</v>
      </c>
      <c r="W78">
        <v>104.05</v>
      </c>
      <c r="X78">
        <v>8.39</v>
      </c>
      <c r="Y78" s="1">
        <f>(V78-S78)/S78*100</f>
        <v>9.8406862745098085</v>
      </c>
      <c r="Z78" s="1">
        <f>ABS(Y78)</f>
        <v>9.8406862745098085</v>
      </c>
      <c r="AA78" s="1">
        <f>IF(Y78&gt;=0,(T78-V78)/V78*100,(T78-S78)/S78*100)</f>
        <v>1.3053665067499687</v>
      </c>
      <c r="AB78" s="1">
        <f>IF(Y78&gt;=0,(S78-U78)/S78*100,(V78-U78)/V78*100)</f>
        <v>1.9607843137254901</v>
      </c>
      <c r="AC78" s="1" t="str">
        <f>IF(AND(I78&lt;Z78/2,S78&gt;E78,E78&gt;(S78+V78)/2,V78&lt;B78,B78&lt;(S78+V78)/2),"YES","NO")</f>
        <v>NO</v>
      </c>
      <c r="AD78" s="1" t="str">
        <f>IF(AND(I78&lt;Z78/2,V78&gt;B78,B78&gt;(S78+V78)/2,S78&lt;E78,E78&lt;(S78+V78)/2),"YES","NO")</f>
        <v>NO</v>
      </c>
      <c r="AE78" s="1" t="str">
        <f>IF(AND(I78&gt;=2*Z78,E78&gt;S78,S78&gt;(B78+E78)/2,B78&lt;V78,V78&lt;(B78+E78)/2),"YES","NO")</f>
        <v>NO</v>
      </c>
      <c r="AF78" s="1" t="str">
        <f>IF(AND(I78&gt;=2*Z78,S78&gt;E78,E78&gt;(S78+V78)/2,V78&lt;B78,B78&lt;(S78+V78)/2),"YES","NO")</f>
        <v>NO</v>
      </c>
      <c r="AG78" s="1" t="str">
        <f>IF(AND(B78&lt;V78,E78&lt;S78,E78&gt;(S78+V78)/2,I78&gt;3,Z78&gt;3),"YES","NO")</f>
        <v>NO</v>
      </c>
      <c r="AH78" s="1" t="str">
        <f>IF(AND(B78&gt;V78,E78&gt;S78,E78&lt;(S78+V78)/2,Z78&gt;3,I78&gt;3),"YES","NO")</f>
        <v>NO</v>
      </c>
      <c r="AI78" s="3">
        <v>1280</v>
      </c>
      <c r="AJ78" s="3">
        <v>1295</v>
      </c>
      <c r="AK78" s="3">
        <v>1225</v>
      </c>
      <c r="AL78" s="3">
        <v>1241.95</v>
      </c>
      <c r="AM78">
        <v>-25.55</v>
      </c>
      <c r="AN78">
        <v>-2.02</v>
      </c>
      <c r="AO78" s="1">
        <f>(AL78-AI78)/AI78*100</f>
        <v>-2.9726562499999964</v>
      </c>
      <c r="AP78" s="1">
        <f>ABS(AO78)</f>
        <v>2.9726562499999964</v>
      </c>
      <c r="AQ78" s="1">
        <f>IF(AO78&gt;=0,(AJ78-AL78)/AL78*100,(AJ78-AI78)/AI78*100)</f>
        <v>1.171875</v>
      </c>
      <c r="AR78" s="1">
        <f>IF(AO78&gt;=0,(AI78-AK78)/AI78*100,(AL78-AK78)/AL78*100)</f>
        <v>1.3647892427231407</v>
      </c>
      <c r="AS78" t="str">
        <f>IF(AND(AO78&lt;0,AP78&gt;1.5,Y78&lt;0,Z78&gt;1.5,AL78&gt;S78,AL78&lt;E78,H78&gt;0,I78&gt;1.5),"YES","NO")</f>
        <v>NO</v>
      </c>
      <c r="AT78" t="str">
        <f>IF(AND(AO78&gt;0,AP78&gt;1.5,Y78&gt;0,Z78&gt;1.5,AL78&lt;S78,AL78&gt;E78,H78&lt;0,I78&gt;1.5),"YES","NO")</f>
        <v>NO</v>
      </c>
      <c r="AU78" t="str">
        <f>IF(AND(AO78&lt;0,S78&lt;AL78,V78&lt;AL78,B78&gt;V78,E78&gt;V78,H78&gt;0),"YES","NO")</f>
        <v>NO</v>
      </c>
      <c r="AV78" t="str">
        <f>IF(AND(AO78&gt;0,S78&gt;AL78,V78&gt;AL78,B78&lt;V78,E78&lt;V78,H78&lt;0),"YES","NO")</f>
        <v>NO</v>
      </c>
      <c r="AW78" t="str">
        <f>IF(AND(AO78&gt;0,AP78&gt;1,Y78&gt;0,Z78&gt;1,V78&gt;AL78,S78&gt;AI78,S78&lt;AL78,H78&gt;0,I78&gt;1,E78&gt;V78,B78&lt;V78,B78&gt;S78),"YES","NO")</f>
        <v>NO</v>
      </c>
      <c r="AX78" t="str">
        <f>IF(AND(AO78&lt;0,AP78&gt;1,Y78&lt;0,Z78&gt;1,V78&lt;AL78,S78&lt;AI78,S78&gt;AL78,H78&lt;0,I78&gt;1,E78&lt;V78,B78&gt;V78,B78&lt;S78),"YES","NO")</f>
        <v>NO</v>
      </c>
    </row>
    <row r="79" spans="1:50" x14ac:dyDescent="0.25">
      <c r="A79" t="s">
        <v>93</v>
      </c>
      <c r="B79">
        <v>91.2</v>
      </c>
      <c r="C79">
        <v>91.6</v>
      </c>
      <c r="D79">
        <v>89.15</v>
      </c>
      <c r="E79">
        <v>90.15</v>
      </c>
      <c r="F79">
        <v>0.15</v>
      </c>
      <c r="G79">
        <v>0.17</v>
      </c>
      <c r="H79" s="1">
        <f>(E79-B79)/B79*100</f>
        <v>-1.151315789473681</v>
      </c>
      <c r="I79" s="1">
        <f>ABS(H79)</f>
        <v>1.151315789473681</v>
      </c>
      <c r="J79" s="1">
        <f>IF(H79&gt;=0,(C79-E79)/E79*100,(C79-B79)/B79*100)</f>
        <v>0.43859649122806077</v>
      </c>
      <c r="K79" s="1">
        <f>IF(H79&gt;=0,(B79-D79)/B79*100,(E79-D79)/E79*100)</f>
        <v>1.1092623405435384</v>
      </c>
      <c r="L79" s="1" t="str">
        <f>IF(AND((K79-J79)&gt;1.5,I79&lt;0.5),"YES","NO")</f>
        <v>NO</v>
      </c>
      <c r="M79" t="str">
        <f>IF(AND((K79-J79)&gt;1.5,I79&lt;2,I79&gt;0.5),"YES","NO")</f>
        <v>NO</v>
      </c>
      <c r="N79" t="str">
        <f>IF(AND((J79-K79)&gt;1.5,I79&lt;0.5),"YES","NO")</f>
        <v>NO</v>
      </c>
      <c r="O79" s="1" t="str">
        <f>IF(AND((J79-K79)&gt;1.5,I79&lt;2,I79&gt;2),"YES","NO")</f>
        <v>NO</v>
      </c>
      <c r="P79" s="1" t="str">
        <f>IF(AND(I79&lt;1,J79&gt;1.5,K79&gt;1.5),"YES","NO")</f>
        <v>NO</v>
      </c>
      <c r="Q79" s="1" t="str">
        <f>IF(AND(I79&gt;5,J79&lt;0.25,K79&lt;0.25,H79&gt;0),"YES","NO")</f>
        <v>NO</v>
      </c>
      <c r="R79" s="1" t="str">
        <f>IF(AND(I80&gt;5,J80&lt;0.25,K80&lt;0.25,H80&lt;0),"YES","NO")</f>
        <v>NO</v>
      </c>
      <c r="S79">
        <v>260.05</v>
      </c>
      <c r="T79">
        <v>265.8</v>
      </c>
      <c r="U79">
        <v>256.3</v>
      </c>
      <c r="V79">
        <v>260.10000000000002</v>
      </c>
      <c r="W79">
        <v>-2.5499999999999998</v>
      </c>
      <c r="X79">
        <v>-0.97</v>
      </c>
      <c r="Y79" s="1">
        <f>(V79-S79)/S79*100</f>
        <v>1.9227071716981875E-2</v>
      </c>
      <c r="Z79" s="1">
        <f>ABS(Y79)</f>
        <v>1.9227071716981875E-2</v>
      </c>
      <c r="AA79" s="1">
        <f>IF(Y79&gt;=0,(T79-V79)/V79*100,(T79-S79)/S79*100)</f>
        <v>2.1914648212226018</v>
      </c>
      <c r="AB79" s="1">
        <f>IF(Y79&gt;=0,(S79-U79)/S79*100,(V79-U79)/V79*100)</f>
        <v>1.4420303787733129</v>
      </c>
      <c r="AC79" s="1" t="str">
        <f>IF(AND(I79&lt;Z79/2,S79&gt;E79,E79&gt;(S79+V79)/2,V79&lt;B79,B79&lt;(S79+V79)/2),"YES","NO")</f>
        <v>NO</v>
      </c>
      <c r="AD79" s="1" t="str">
        <f>IF(AND(I79&lt;Z79/2,V79&gt;B79,B79&gt;(S79+V79)/2,S79&lt;E79,E79&lt;(S79+V79)/2),"YES","NO")</f>
        <v>NO</v>
      </c>
      <c r="AE79" s="1" t="str">
        <f>IF(AND(I79&gt;=2*Z79,E79&gt;S79,S79&gt;(B79+E79)/2,B79&lt;V79,V79&lt;(B79+E79)/2),"YES","NO")</f>
        <v>NO</v>
      </c>
      <c r="AF79" s="1" t="str">
        <f>IF(AND(I79&gt;=2*Z79,S79&gt;E79,E79&gt;(S79+V79)/2,V79&lt;B79,B79&lt;(S79+V79)/2),"YES","NO")</f>
        <v>NO</v>
      </c>
      <c r="AG79" s="1" t="str">
        <f>IF(AND(B79&lt;V79,E79&lt;S79,E79&gt;(S79+V79)/2,I79&gt;3,Z79&gt;3),"YES","NO")</f>
        <v>NO</v>
      </c>
      <c r="AH79" s="1" t="str">
        <f>IF(AND(B79&gt;V79,E79&gt;S79,E79&lt;(S79+V79)/2,Z79&gt;3,I79&gt;3),"YES","NO")</f>
        <v>NO</v>
      </c>
      <c r="AI79">
        <v>261</v>
      </c>
      <c r="AJ79">
        <v>267.5</v>
      </c>
      <c r="AK79">
        <v>260</v>
      </c>
      <c r="AL79">
        <v>263</v>
      </c>
      <c r="AM79">
        <v>3.35</v>
      </c>
      <c r="AN79">
        <v>1.29</v>
      </c>
      <c r="AO79" s="1">
        <f>(AL79-AI79)/AI79*100</f>
        <v>0.76628352490421447</v>
      </c>
      <c r="AP79" s="1">
        <f>ABS(AO79)</f>
        <v>0.76628352490421447</v>
      </c>
      <c r="AQ79" s="1">
        <f>IF(AO79&gt;=0,(AJ79-AL79)/AL79*100,(AJ79-AI79)/AI79*100)</f>
        <v>1.7110266159695817</v>
      </c>
      <c r="AR79" s="1">
        <f>IF(AO79&gt;=0,(AI79-AK79)/AI79*100,(AL79-AK79)/AL79*100)</f>
        <v>0.38314176245210724</v>
      </c>
      <c r="AS79" t="str">
        <f>IF(AND(AO79&lt;0,AP79&gt;1.5,Y79&lt;0,Z79&gt;1.5,AL79&gt;S79,AL79&lt;E79,H79&gt;0,I79&gt;1.5),"YES","NO")</f>
        <v>NO</v>
      </c>
      <c r="AT79" t="str">
        <f>IF(AND(AO79&gt;0,AP79&gt;1.5,Y79&gt;0,Z79&gt;1.5,AL79&lt;S79,AL79&gt;E79,H79&lt;0,I79&gt;1.5),"YES","NO")</f>
        <v>NO</v>
      </c>
      <c r="AU79" t="str">
        <f>IF(AND(AO79&lt;0,S79&lt;AL79,V79&lt;AL79,B79&gt;V79,E79&gt;V79,H79&gt;0),"YES","NO")</f>
        <v>NO</v>
      </c>
      <c r="AV79" t="str">
        <f>IF(AND(AO79&gt;0,S79&gt;AL79,V79&gt;AL79,B79&lt;V79,E79&lt;V79,H79&lt;0),"YES","NO")</f>
        <v>NO</v>
      </c>
      <c r="AW79" t="str">
        <f>IF(AND(AO79&gt;0,AP79&gt;1,Y79&gt;0,Z79&gt;1,V79&gt;AL79,S79&gt;AI79,S79&lt;AL79,H79&gt;0,I79&gt;1,E79&gt;V79,B79&lt;V79,B79&gt;S79),"YES","NO")</f>
        <v>NO</v>
      </c>
      <c r="AX79" t="str">
        <f>IF(AND(AO79&lt;0,AP79&gt;1,Y79&lt;0,Z79&gt;1,V79&lt;AL79,S79&lt;AI79,S79&gt;AL79,H79&lt;0,I79&gt;1,E79&lt;V79,B79&gt;V79,B79&lt;S79),"YES","NO")</f>
        <v>NO</v>
      </c>
    </row>
    <row r="80" spans="1:50" x14ac:dyDescent="0.25">
      <c r="A80" t="s">
        <v>64</v>
      </c>
      <c r="B80" s="3">
        <v>9930.0499999999993</v>
      </c>
      <c r="C80" s="3">
        <v>10239.9</v>
      </c>
      <c r="D80" s="3">
        <v>9859.5</v>
      </c>
      <c r="E80" s="3">
        <v>10180</v>
      </c>
      <c r="F80">
        <v>250.8</v>
      </c>
      <c r="G80">
        <v>2.5299999999999998</v>
      </c>
      <c r="H80" s="1">
        <f>(E80-B80)/B80*100</f>
        <v>2.5171071646165002</v>
      </c>
      <c r="I80" s="1">
        <f>ABS(H80)</f>
        <v>2.5171071646165002</v>
      </c>
      <c r="J80" s="1">
        <f>IF(H80&gt;=0,(C80-E80)/E80*100,(C80-B80)/B80*100)</f>
        <v>0.58840864440078233</v>
      </c>
      <c r="K80" s="1">
        <f>IF(H80&gt;=0,(B80-D80)/B80*100,(E80-D80)/E80*100)</f>
        <v>0.71046973580192718</v>
      </c>
      <c r="L80" s="1" t="str">
        <f>IF(AND((K80-J80)&gt;1.5,I80&lt;0.5),"YES","NO")</f>
        <v>NO</v>
      </c>
      <c r="M80" t="str">
        <f>IF(AND((K80-J80)&gt;1.5,I80&lt;2,I80&gt;0.5),"YES","NO")</f>
        <v>NO</v>
      </c>
      <c r="N80" t="str">
        <f>IF(AND((J80-K80)&gt;1.5,I80&lt;0.5),"YES","NO")</f>
        <v>NO</v>
      </c>
      <c r="O80" s="1" t="str">
        <f>IF(AND((J80-K80)&gt;1.5,I80&lt;2,I80&gt;2),"YES","NO")</f>
        <v>NO</v>
      </c>
      <c r="P80" s="1" t="str">
        <f>IF(AND(I80&lt;1,J80&gt;1.5,K80&gt;1.5),"YES","NO")</f>
        <v>NO</v>
      </c>
      <c r="Q80" s="1" t="str">
        <f>IF(AND(I80&gt;5,J80&lt;0.25,K80&lt;0.25,H80&gt;0),"YES","NO")</f>
        <v>NO</v>
      </c>
      <c r="R80" s="1" t="str">
        <f>IF(AND(I81&gt;5,J81&lt;0.25,K81&lt;0.25,H81&lt;0),"YES","NO")</f>
        <v>NO</v>
      </c>
      <c r="S80">
        <v>86.7</v>
      </c>
      <c r="T80">
        <v>91.7</v>
      </c>
      <c r="U80">
        <v>86.4</v>
      </c>
      <c r="V80">
        <v>90.4</v>
      </c>
      <c r="W80">
        <v>2.4500000000000002</v>
      </c>
      <c r="X80">
        <v>2.79</v>
      </c>
      <c r="Y80" s="1">
        <f>(V80-S80)/S80*100</f>
        <v>4.267589388696658</v>
      </c>
      <c r="Z80" s="1">
        <f>ABS(Y80)</f>
        <v>4.267589388696658</v>
      </c>
      <c r="AA80" s="1">
        <f>IF(Y80&gt;=0,(T80-V80)/V80*100,(T80-S80)/S80*100)</f>
        <v>1.4380530973451293</v>
      </c>
      <c r="AB80" s="1">
        <f>IF(Y80&gt;=0,(S80-U80)/S80*100,(V80-U80)/V80*100)</f>
        <v>0.34602076124567144</v>
      </c>
      <c r="AC80" s="1" t="str">
        <f>IF(AND(I80&lt;Z80/2,S80&gt;E80,E80&gt;(S80+V80)/2,V80&lt;B80,B80&lt;(S80+V80)/2),"YES","NO")</f>
        <v>NO</v>
      </c>
      <c r="AD80" s="1" t="str">
        <f>IF(AND(I80&lt;Z80/2,V80&gt;B80,B80&gt;(S80+V80)/2,S80&lt;E80,E80&lt;(S80+V80)/2),"YES","NO")</f>
        <v>NO</v>
      </c>
      <c r="AE80" s="1" t="str">
        <f>IF(AND(I80&gt;=2*Z80,E80&gt;S80,S80&gt;(B80+E80)/2,B80&lt;V80,V80&lt;(B80+E80)/2),"YES","NO")</f>
        <v>NO</v>
      </c>
      <c r="AF80" s="1" t="str">
        <f>IF(AND(I80&gt;=2*Z80,S80&gt;E80,E80&gt;(S80+V80)/2,V80&lt;B80,B80&lt;(S80+V80)/2),"YES","NO")</f>
        <v>NO</v>
      </c>
      <c r="AG80" s="1" t="str">
        <f>IF(AND(B80&lt;V80,E80&lt;S80,E80&gt;(S80+V80)/2,I80&gt;3,Z80&gt;3),"YES","NO")</f>
        <v>NO</v>
      </c>
      <c r="AH80" s="1" t="str">
        <f>IF(AND(B80&gt;V80,E80&gt;S80,E80&lt;(S80+V80)/2,Z80&gt;3,I80&gt;3),"YES","NO")</f>
        <v>NO</v>
      </c>
      <c r="AI80">
        <v>90</v>
      </c>
      <c r="AJ80">
        <v>91.95</v>
      </c>
      <c r="AK80">
        <v>87</v>
      </c>
      <c r="AL80">
        <v>88.2</v>
      </c>
      <c r="AM80">
        <v>-1</v>
      </c>
      <c r="AN80">
        <v>-1.1200000000000001</v>
      </c>
      <c r="AO80" s="1">
        <f>(AL80-AI80)/AI80*100</f>
        <v>-1.9999999999999969</v>
      </c>
      <c r="AP80" s="1">
        <f>ABS(AO80)</f>
        <v>1.9999999999999969</v>
      </c>
      <c r="AQ80" s="1">
        <f>IF(AO80&gt;=0,(AJ80-AL80)/AL80*100,(AJ80-AI80)/AI80*100)</f>
        <v>2.1666666666666701</v>
      </c>
      <c r="AR80" s="1">
        <f>IF(AO80&gt;=0,(AI80-AK80)/AI80*100,(AL80-AK80)/AL80*100)</f>
        <v>1.3605442176870781</v>
      </c>
      <c r="AS80" t="str">
        <f>IF(AND(AO80&lt;0,AP80&gt;1.5,Y80&lt;0,Z80&gt;1.5,AL80&gt;S80,AL80&lt;E80,H80&gt;0,I80&gt;1.5),"YES","NO")</f>
        <v>NO</v>
      </c>
      <c r="AT80" t="str">
        <f>IF(AND(AO80&gt;0,AP80&gt;1.5,Y80&gt;0,Z80&gt;1.5,AL80&lt;S80,AL80&gt;E80,H80&lt;0,I80&gt;1.5),"YES","NO")</f>
        <v>NO</v>
      </c>
      <c r="AU80" t="str">
        <f>IF(AND(AO80&lt;0,S80&lt;AL80,V80&lt;AL80,B80&gt;V80,E80&gt;V80,H80&gt;0),"YES","NO")</f>
        <v>NO</v>
      </c>
      <c r="AV80" t="str">
        <f>IF(AND(AO80&gt;0,S80&gt;AL80,V80&gt;AL80,B80&lt;V80,E80&lt;V80,H80&lt;0),"YES","NO")</f>
        <v>NO</v>
      </c>
      <c r="AW80" t="str">
        <f>IF(AND(AO80&gt;0,AP80&gt;1,Y80&gt;0,Z80&gt;1,V80&gt;AL80,S80&gt;AI80,S80&lt;AL80,H80&gt;0,I80&gt;1,E80&gt;V80,B80&lt;V80,B80&gt;S80),"YES","NO")</f>
        <v>NO</v>
      </c>
      <c r="AX80" t="str">
        <f>IF(AND(AO80&lt;0,AP80&gt;1,Y80&lt;0,Z80&gt;1,V80&lt;AL80,S80&lt;AI80,S80&gt;AL80,H80&lt;0,I80&gt;1,E80&lt;V80,B80&gt;V80,B80&lt;S80),"YES","NO")</f>
        <v>NO</v>
      </c>
    </row>
    <row r="81" spans="1:50" x14ac:dyDescent="0.25">
      <c r="A81" t="s">
        <v>103</v>
      </c>
      <c r="B81" s="3">
        <v>1392</v>
      </c>
      <c r="C81" s="3">
        <v>1409.6</v>
      </c>
      <c r="D81" s="3">
        <v>1373.6</v>
      </c>
      <c r="E81" s="3">
        <v>1389.95</v>
      </c>
      <c r="F81">
        <v>8</v>
      </c>
      <c r="G81">
        <v>0.57999999999999996</v>
      </c>
      <c r="H81" s="1">
        <f>(E81-B81)/B81*100</f>
        <v>-0.14727011494252545</v>
      </c>
      <c r="I81" s="1">
        <f>ABS(H81)</f>
        <v>0.14727011494252545</v>
      </c>
      <c r="J81" s="1">
        <f>IF(H81&gt;=0,(C81-E81)/E81*100,(C81-B81)/B81*100)</f>
        <v>1.2643678160919474</v>
      </c>
      <c r="K81" s="1">
        <f>IF(H81&gt;=0,(B81-D81)/B81*100,(E81-D81)/E81*100)</f>
        <v>1.1763013058023768</v>
      </c>
      <c r="L81" s="1" t="str">
        <f>IF(AND((K81-J81)&gt;1.5,I81&lt;0.5),"YES","NO")</f>
        <v>NO</v>
      </c>
      <c r="M81" t="str">
        <f>IF(AND((K81-J81)&gt;1.5,I81&lt;2,I81&gt;0.5),"YES","NO")</f>
        <v>NO</v>
      </c>
      <c r="N81" t="str">
        <f>IF(AND((J81-K81)&gt;1.5,I81&lt;0.5),"YES","NO")</f>
        <v>NO</v>
      </c>
      <c r="O81" s="1" t="str">
        <f>IF(AND((J81-K81)&gt;1.5,I81&lt;2,I81&gt;2),"YES","NO")</f>
        <v>NO</v>
      </c>
      <c r="P81" s="1" t="str">
        <f>IF(AND(I81&lt;1,J81&gt;1.5,K81&gt;1.5),"YES","NO")</f>
        <v>NO</v>
      </c>
      <c r="Q81" s="1" t="str">
        <f>IF(AND(I81&gt;5,J81&lt;0.25,K81&lt;0.25,H81&gt;0),"YES","NO")</f>
        <v>NO</v>
      </c>
      <c r="R81" s="1" t="str">
        <f>IF(AND(I82&gt;5,J82&lt;0.25,K82&lt;0.25,H82&lt;0),"YES","NO")</f>
        <v>NO</v>
      </c>
      <c r="S81" s="3">
        <v>9851.2999999999993</v>
      </c>
      <c r="T81" s="3">
        <v>10098</v>
      </c>
      <c r="U81" s="3">
        <v>9850</v>
      </c>
      <c r="V81" s="3">
        <v>9874.85</v>
      </c>
      <c r="W81">
        <v>-78.7</v>
      </c>
      <c r="X81">
        <v>-0.79</v>
      </c>
      <c r="Y81" s="1">
        <f>(V81-S81)/S81*100</f>
        <v>0.23905474404394439</v>
      </c>
      <c r="Z81" s="1">
        <f>ABS(Y81)</f>
        <v>0.23905474404394439</v>
      </c>
      <c r="AA81" s="1">
        <f>IF(Y81&gt;=0,(T81-V81)/V81*100,(T81-S81)/S81*100)</f>
        <v>2.2597811612328251</v>
      </c>
      <c r="AB81" s="1">
        <f>IF(Y81&gt;=0,(S81-U81)/S81*100,(V81-U81)/V81*100)</f>
        <v>1.3196227908999547E-2</v>
      </c>
      <c r="AC81" s="1" t="str">
        <f>IF(AND(I81&lt;Z81/2,S81&gt;E81,E81&gt;(S81+V81)/2,V81&lt;B81,B81&lt;(S81+V81)/2),"YES","NO")</f>
        <v>NO</v>
      </c>
      <c r="AD81" s="1" t="str">
        <f>IF(AND(I81&lt;Z81/2,V81&gt;B81,B81&gt;(S81+V81)/2,S81&lt;E81,E81&lt;(S81+V81)/2),"YES","NO")</f>
        <v>NO</v>
      </c>
      <c r="AE81" s="1" t="str">
        <f>IF(AND(I81&gt;=2*Z81,E81&gt;S81,S81&gt;(B81+E81)/2,B81&lt;V81,V81&lt;(B81+E81)/2),"YES","NO")</f>
        <v>NO</v>
      </c>
      <c r="AF81" s="1" t="str">
        <f>IF(AND(I81&gt;=2*Z81,S81&gt;E81,E81&gt;(S81+V81)/2,V81&lt;B81,B81&lt;(S81+V81)/2),"YES","NO")</f>
        <v>NO</v>
      </c>
      <c r="AG81" s="1" t="str">
        <f>IF(AND(B81&lt;V81,E81&lt;S81,E81&gt;(S81+V81)/2,I81&gt;3,Z81&gt;3),"YES","NO")</f>
        <v>NO</v>
      </c>
      <c r="AH81" s="1" t="str">
        <f>IF(AND(B81&gt;V81,E81&gt;S81,E81&lt;(S81+V81)/2,Z81&gt;3,I81&gt;3),"YES","NO")</f>
        <v>NO</v>
      </c>
      <c r="AI81" s="3">
        <v>9971</v>
      </c>
      <c r="AJ81" s="3">
        <v>10050</v>
      </c>
      <c r="AK81" s="3">
        <v>9790.65</v>
      </c>
      <c r="AL81" s="3">
        <v>10000</v>
      </c>
      <c r="AM81">
        <v>80.25</v>
      </c>
      <c r="AN81">
        <v>0.81</v>
      </c>
      <c r="AO81" s="1">
        <f>(AL81-AI81)/AI81*100</f>
        <v>0.2908434459933808</v>
      </c>
      <c r="AP81" s="1">
        <f>ABS(AO81)</f>
        <v>0.2908434459933808</v>
      </c>
      <c r="AQ81" s="1">
        <f>IF(AO81&gt;=0,(AJ81-AL81)/AL81*100,(AJ81-AI81)/AI81*100)</f>
        <v>0.5</v>
      </c>
      <c r="AR81" s="1">
        <f>IF(AO81&gt;=0,(AI81-AK81)/AI81*100,(AL81-AK81)/AL81*100)</f>
        <v>1.8087453615484943</v>
      </c>
      <c r="AS81" t="str">
        <f>IF(AND(AO81&lt;0,AP81&gt;1.5,Y81&lt;0,Z81&gt;1.5,AL81&gt;S81,AL81&lt;E81,H81&gt;0,I81&gt;1.5),"YES","NO")</f>
        <v>NO</v>
      </c>
      <c r="AT81" t="str">
        <f>IF(AND(AO81&gt;0,AP81&gt;1.5,Y81&gt;0,Z81&gt;1.5,AL81&lt;S81,AL81&gt;E81,H81&lt;0,I81&gt;1.5),"YES","NO")</f>
        <v>NO</v>
      </c>
      <c r="AU81" t="str">
        <f>IF(AND(AO81&lt;0,S81&lt;AL81,V81&lt;AL81,B81&gt;V81,E81&gt;V81,H81&gt;0),"YES","NO")</f>
        <v>NO</v>
      </c>
      <c r="AV81" t="str">
        <f>IF(AND(AO81&gt;0,S81&gt;AL81,V81&gt;AL81,B81&lt;V81,E81&lt;V81,H81&lt;0),"YES","NO")</f>
        <v>NO</v>
      </c>
      <c r="AW81" t="str">
        <f>IF(AND(AO81&gt;0,AP81&gt;1,Y81&gt;0,Z81&gt;1,V81&gt;AL81,S81&gt;AI81,S81&lt;AL81,H81&gt;0,I81&gt;1,E81&gt;V81,B81&lt;V81,B81&gt;S81),"YES","NO")</f>
        <v>NO</v>
      </c>
      <c r="AX81" t="str">
        <f>IF(AND(AO81&lt;0,AP81&gt;1,Y81&lt;0,Z81&gt;1,V81&lt;AL81,S81&lt;AI81,S81&gt;AL81,H81&lt;0,I81&gt;1,E81&lt;V81,B81&gt;V81,B81&lt;S81),"YES","NO")</f>
        <v>NO</v>
      </c>
    </row>
    <row r="82" spans="1:50" x14ac:dyDescent="0.25">
      <c r="A82" t="s">
        <v>88</v>
      </c>
      <c r="B82">
        <v>37.65</v>
      </c>
      <c r="C82">
        <v>37.950000000000003</v>
      </c>
      <c r="D82">
        <v>36.4</v>
      </c>
      <c r="E82">
        <v>36.6</v>
      </c>
      <c r="F82">
        <v>-0.5</v>
      </c>
      <c r="G82">
        <v>-1.35</v>
      </c>
      <c r="H82" s="1">
        <f>(E82-B82)/B82*100</f>
        <v>-2.7888446215139369</v>
      </c>
      <c r="I82" s="1">
        <f>ABS(H82)</f>
        <v>2.7888446215139369</v>
      </c>
      <c r="J82" s="1">
        <f>IF(H82&gt;=0,(C82-E82)/E82*100,(C82-B82)/B82*100)</f>
        <v>0.79681274900399546</v>
      </c>
      <c r="K82" s="1">
        <f>IF(H82&gt;=0,(B82-D82)/B82*100,(E82-D82)/E82*100)</f>
        <v>0.5464480874317017</v>
      </c>
      <c r="L82" s="1" t="str">
        <f>IF(AND((K82-J82)&gt;1.5,I82&lt;0.5),"YES","NO")</f>
        <v>NO</v>
      </c>
      <c r="M82" t="str">
        <f>IF(AND((K82-J82)&gt;1.5,I82&lt;2,I82&gt;0.5),"YES","NO")</f>
        <v>NO</v>
      </c>
      <c r="N82" t="str">
        <f>IF(AND((J82-K82)&gt;1.5,I82&lt;0.5),"YES","NO")</f>
        <v>NO</v>
      </c>
      <c r="O82" s="1" t="str">
        <f>IF(AND((J82-K82)&gt;1.5,I82&lt;2,I82&gt;2),"YES","NO")</f>
        <v>NO</v>
      </c>
      <c r="P82" s="1" t="str">
        <f>IF(AND(I82&lt;1,J82&gt;1.5,K82&gt;1.5),"YES","NO")</f>
        <v>NO</v>
      </c>
      <c r="Q82" s="1" t="str">
        <f>IF(AND(I82&gt;5,J82&lt;0.25,K82&lt;0.25,H82&gt;0),"YES","NO")</f>
        <v>NO</v>
      </c>
      <c r="R82" s="1" t="str">
        <f>IF(AND(I83&gt;5,J83&lt;0.25,K83&lt;0.25,H83&lt;0),"YES","NO")</f>
        <v>NO</v>
      </c>
      <c r="S82" s="3">
        <v>1403</v>
      </c>
      <c r="T82" s="3">
        <v>1412.95</v>
      </c>
      <c r="U82" s="3">
        <v>1378.6</v>
      </c>
      <c r="V82" s="3">
        <v>1386</v>
      </c>
      <c r="W82">
        <v>-18.149999999999999</v>
      </c>
      <c r="X82">
        <v>-1.29</v>
      </c>
      <c r="Y82" s="1">
        <f>(V82-S82)/S82*100</f>
        <v>-1.2116892373485388</v>
      </c>
      <c r="Z82" s="1">
        <f>ABS(Y82)</f>
        <v>1.2116892373485388</v>
      </c>
      <c r="AA82" s="1">
        <f>IF(Y82&gt;=0,(T82-V82)/V82*100,(T82-S82)/S82*100)</f>
        <v>0.70919458303635385</v>
      </c>
      <c r="AB82" s="1">
        <f>IF(Y82&gt;=0,(S82-U82)/S82*100,(V82-U82)/V82*100)</f>
        <v>0.53391053391054044</v>
      </c>
      <c r="AC82" s="1" t="str">
        <f>IF(AND(I82&lt;Z82/2,S82&gt;E82,E82&gt;(S82+V82)/2,V82&lt;B82,B82&lt;(S82+V82)/2),"YES","NO")</f>
        <v>NO</v>
      </c>
      <c r="AD82" s="1" t="str">
        <f>IF(AND(I82&lt;Z82/2,V82&gt;B82,B82&gt;(S82+V82)/2,S82&lt;E82,E82&lt;(S82+V82)/2),"YES","NO")</f>
        <v>NO</v>
      </c>
      <c r="AE82" s="1" t="str">
        <f>IF(AND(I82&gt;=2*Z82,E82&gt;S82,S82&gt;(B82+E82)/2,B82&lt;V82,V82&lt;(B82+E82)/2),"YES","NO")</f>
        <v>NO</v>
      </c>
      <c r="AF82" s="1" t="str">
        <f>IF(AND(I82&gt;=2*Z82,S82&gt;E82,E82&gt;(S82+V82)/2,V82&lt;B82,B82&lt;(S82+V82)/2),"YES","NO")</f>
        <v>NO</v>
      </c>
      <c r="AG82" s="1" t="str">
        <f>IF(AND(B82&lt;V82,E82&lt;S82,E82&gt;(S82+V82)/2,I82&gt;3,Z82&gt;3),"YES","NO")</f>
        <v>NO</v>
      </c>
      <c r="AH82" s="1" t="str">
        <f>IF(AND(B82&gt;V82,E82&gt;S82,E82&lt;(S82+V82)/2,Z82&gt;3,I82&gt;3),"YES","NO")</f>
        <v>NO</v>
      </c>
      <c r="AI82" s="3">
        <v>1416</v>
      </c>
      <c r="AJ82" s="3">
        <v>1437.65</v>
      </c>
      <c r="AK82" s="3">
        <v>1400</v>
      </c>
      <c r="AL82" s="3">
        <v>1405</v>
      </c>
      <c r="AM82">
        <v>-4.7</v>
      </c>
      <c r="AN82">
        <v>-0.33</v>
      </c>
      <c r="AO82" s="1">
        <f>(AL82-AI82)/AI82*100</f>
        <v>-0.7768361581920904</v>
      </c>
      <c r="AP82" s="1">
        <f>ABS(AO82)</f>
        <v>0.7768361581920904</v>
      </c>
      <c r="AQ82" s="1">
        <f>IF(AO82&gt;=0,(AJ82-AL82)/AL82*100,(AJ82-AI82)/AI82*100)</f>
        <v>1.5289548022598936</v>
      </c>
      <c r="AR82" s="1">
        <f>IF(AO82&gt;=0,(AI82-AK82)/AI82*100,(AL82-AK82)/AL82*100)</f>
        <v>0.35587188612099641</v>
      </c>
      <c r="AS82" t="str">
        <f>IF(AND(AO82&lt;0,AP82&gt;1.5,Y82&lt;0,Z82&gt;1.5,AL82&gt;S82,AL82&lt;E82,H82&gt;0,I82&gt;1.5),"YES","NO")</f>
        <v>NO</v>
      </c>
      <c r="AT82" t="str">
        <f>IF(AND(AO82&gt;0,AP82&gt;1.5,Y82&gt;0,Z82&gt;1.5,AL82&lt;S82,AL82&gt;E82,H82&lt;0,I82&gt;1.5),"YES","NO")</f>
        <v>NO</v>
      </c>
      <c r="AU82" t="str">
        <f>IF(AND(AO82&lt;0,S82&lt;AL82,V82&lt;AL82,B82&gt;V82,E82&gt;V82,H82&gt;0),"YES","NO")</f>
        <v>NO</v>
      </c>
      <c r="AV82" t="str">
        <f>IF(AND(AO82&gt;0,S82&gt;AL82,V82&gt;AL82,B82&lt;V82,E82&lt;V82,H82&lt;0),"YES","NO")</f>
        <v>NO</v>
      </c>
      <c r="AW82" t="str">
        <f>IF(AND(AO82&gt;0,AP82&gt;1,Y82&gt;0,Z82&gt;1,V82&gt;AL82,S82&gt;AI82,S82&lt;AL82,H82&gt;0,I82&gt;1,E82&gt;V82,B82&lt;V82,B82&gt;S82),"YES","NO")</f>
        <v>NO</v>
      </c>
      <c r="AX82" t="str">
        <f>IF(AND(AO82&lt;0,AP82&gt;1,Y82&lt;0,Z82&gt;1,V82&lt;AL82,S82&lt;AI82,S82&gt;AL82,H82&lt;0,I82&gt;1,E82&lt;V82,B82&gt;V82,B82&lt;S82),"YES","NO")</f>
        <v>NO</v>
      </c>
    </row>
    <row r="83" spans="1:50" x14ac:dyDescent="0.25">
      <c r="A83" t="s">
        <v>58</v>
      </c>
      <c r="B83">
        <v>180.95</v>
      </c>
      <c r="C83">
        <v>182.1</v>
      </c>
      <c r="D83">
        <v>178.15</v>
      </c>
      <c r="E83">
        <v>179.5</v>
      </c>
      <c r="F83">
        <v>0.15</v>
      </c>
      <c r="G83">
        <v>0.08</v>
      </c>
      <c r="H83" s="1">
        <f>(E83-B83)/B83*100</f>
        <v>-0.80132633324122071</v>
      </c>
      <c r="I83" s="1">
        <f>ABS(H83)</f>
        <v>0.80132633324122071</v>
      </c>
      <c r="J83" s="1">
        <f>IF(H83&gt;=0,(C83-E83)/E83*100,(C83-B83)/B83*100)</f>
        <v>0.63553467808787278</v>
      </c>
      <c r="K83" s="1">
        <f>IF(H83&gt;=0,(B83-D83)/B83*100,(E83-D83)/E83*100)</f>
        <v>0.75208913649024756</v>
      </c>
      <c r="L83" s="1" t="str">
        <f>IF(AND((K83-J83)&gt;1.5,I83&lt;0.5),"YES","NO")</f>
        <v>NO</v>
      </c>
      <c r="M83" t="str">
        <f>IF(AND((K83-J83)&gt;1.5,I83&lt;2,I83&gt;0.5),"YES","NO")</f>
        <v>NO</v>
      </c>
      <c r="N83" t="str">
        <f>IF(AND((J83-K83)&gt;1.5,I83&lt;0.5),"YES","NO")</f>
        <v>NO</v>
      </c>
      <c r="O83" s="1" t="str">
        <f>IF(AND((J83-K83)&gt;1.5,I83&lt;2,I83&gt;2),"YES","NO")</f>
        <v>NO</v>
      </c>
      <c r="P83" s="1" t="str">
        <f>IF(AND(I83&lt;1,J83&gt;1.5,K83&gt;1.5),"YES","NO")</f>
        <v>NO</v>
      </c>
      <c r="Q83" s="1" t="str">
        <f>IF(AND(I83&gt;5,J83&lt;0.25,K83&lt;0.25,H83&gt;0),"YES","NO")</f>
        <v>NO</v>
      </c>
      <c r="R83" s="1" t="str">
        <f>IF(AND(I84&gt;5,J84&lt;0.25,K84&lt;0.25,H84&lt;0),"YES","NO")</f>
        <v>NO</v>
      </c>
      <c r="S83">
        <v>36.299999999999997</v>
      </c>
      <c r="T83">
        <v>37.6</v>
      </c>
      <c r="U83">
        <v>35.549999999999997</v>
      </c>
      <c r="V83">
        <v>37.5</v>
      </c>
      <c r="W83">
        <v>1</v>
      </c>
      <c r="X83">
        <v>2.74</v>
      </c>
      <c r="Y83" s="1">
        <f>(V83-S83)/S83*100</f>
        <v>3.3057851239669507</v>
      </c>
      <c r="Z83" s="1">
        <f>ABS(Y83)</f>
        <v>3.3057851239669507</v>
      </c>
      <c r="AA83" s="1">
        <f>IF(Y83&gt;=0,(T83-V83)/V83*100,(T83-S83)/S83*100)</f>
        <v>0.26666666666667049</v>
      </c>
      <c r="AB83" s="1">
        <f>IF(Y83&gt;=0,(S83-U83)/S83*100,(V83-U83)/V83*100)</f>
        <v>2.0661157024793391</v>
      </c>
      <c r="AC83" s="1" t="str">
        <f>IF(AND(I83&lt;Z83/2,S83&gt;E83,E83&gt;(S83+V83)/2,V83&lt;B83,B83&lt;(S83+V83)/2),"YES","NO")</f>
        <v>NO</v>
      </c>
      <c r="AD83" s="1" t="str">
        <f>IF(AND(I83&lt;Z83/2,V83&gt;B83,B83&gt;(S83+V83)/2,S83&lt;E83,E83&lt;(S83+V83)/2),"YES","NO")</f>
        <v>NO</v>
      </c>
      <c r="AE83" s="1" t="str">
        <f>IF(AND(I83&gt;=2*Z83,E83&gt;S83,S83&gt;(B83+E83)/2,B83&lt;V83,V83&lt;(B83+E83)/2),"YES","NO")</f>
        <v>NO</v>
      </c>
      <c r="AF83" s="1" t="str">
        <f>IF(AND(I83&gt;=2*Z83,S83&gt;E83,E83&gt;(S83+V83)/2,V83&lt;B83,B83&lt;(S83+V83)/2),"YES","NO")</f>
        <v>NO</v>
      </c>
      <c r="AG83" s="1" t="str">
        <f>IF(AND(B83&lt;V83,E83&lt;S83,E83&gt;(S83+V83)/2,I83&gt;3,Z83&gt;3),"YES","NO")</f>
        <v>NO</v>
      </c>
      <c r="AH83" s="1" t="str">
        <f>IF(AND(B83&gt;V83,E83&gt;S83,E83&lt;(S83+V83)/2,Z83&gt;3,I83&gt;3),"YES","NO")</f>
        <v>NO</v>
      </c>
      <c r="AI83">
        <v>38</v>
      </c>
      <c r="AJ83">
        <v>38.4</v>
      </c>
      <c r="AK83">
        <v>36.25</v>
      </c>
      <c r="AL83">
        <v>36.5</v>
      </c>
      <c r="AM83">
        <v>-0.95</v>
      </c>
      <c r="AN83">
        <v>-2.54</v>
      </c>
      <c r="AO83" s="1">
        <f>(AL83-AI83)/AI83*100</f>
        <v>-3.9473684210526314</v>
      </c>
      <c r="AP83" s="1">
        <f>ABS(AO83)</f>
        <v>3.9473684210526314</v>
      </c>
      <c r="AQ83" s="1">
        <f>IF(AO83&gt;=0,(AJ83-AL83)/AL83*100,(AJ83-AI83)/AI83*100)</f>
        <v>1.0526315789473648</v>
      </c>
      <c r="AR83" s="1">
        <f>IF(AO83&gt;=0,(AI83-AK83)/AI83*100,(AL83-AK83)/AL83*100)</f>
        <v>0.68493150684931503</v>
      </c>
      <c r="AS83" t="str">
        <f>IF(AND(AO83&lt;0,AP83&gt;1.5,Y83&lt;0,Z83&gt;1.5,AL83&gt;S83,AL83&lt;E83,H83&gt;0,I83&gt;1.5),"YES","NO")</f>
        <v>NO</v>
      </c>
      <c r="AT83" t="str">
        <f>IF(AND(AO83&gt;0,AP83&gt;1.5,Y83&gt;0,Z83&gt;1.5,AL83&lt;S83,AL83&gt;E83,H83&lt;0,I83&gt;1.5),"YES","NO")</f>
        <v>NO</v>
      </c>
      <c r="AU83" t="str">
        <f>IF(AND(AO83&lt;0,S83&lt;AL83,V83&lt;AL83,B83&gt;V83,E83&gt;V83,H83&gt;0),"YES","NO")</f>
        <v>NO</v>
      </c>
      <c r="AV83" t="str">
        <f>IF(AND(AO83&gt;0,S83&gt;AL83,V83&gt;AL83,B83&lt;V83,E83&lt;V83,H83&lt;0),"YES","NO")</f>
        <v>NO</v>
      </c>
      <c r="AW83" t="str">
        <f>IF(AND(AO83&gt;0,AP83&gt;1,Y83&gt;0,Z83&gt;1,V83&gt;AL83,S83&gt;AI83,S83&lt;AL83,H83&gt;0,I83&gt;1,E83&gt;V83,B83&lt;V83,B83&gt;S83),"YES","NO")</f>
        <v>NO</v>
      </c>
      <c r="AX83" t="str">
        <f>IF(AND(AO83&lt;0,AP83&gt;1,Y83&lt;0,Z83&gt;1,V83&lt;AL83,S83&lt;AI83,S83&gt;AL83,H83&lt;0,I83&gt;1,E83&lt;V83,B83&gt;V83,B83&lt;S83),"YES","NO")</f>
        <v>NO</v>
      </c>
    </row>
    <row r="84" spans="1:50" x14ac:dyDescent="0.25">
      <c r="A84" t="s">
        <v>30</v>
      </c>
      <c r="B84" s="3">
        <v>1728.8</v>
      </c>
      <c r="C84" s="3">
        <v>1751.65</v>
      </c>
      <c r="D84" s="3">
        <v>1717</v>
      </c>
      <c r="E84" s="3">
        <v>1751.25</v>
      </c>
      <c r="F84">
        <v>33.35</v>
      </c>
      <c r="G84">
        <v>1.94</v>
      </c>
      <c r="H84" s="1">
        <f>(E84-B84)/B84*100</f>
        <v>1.2985886163813076</v>
      </c>
      <c r="I84" s="1">
        <f>ABS(H84)</f>
        <v>1.2985886163813076</v>
      </c>
      <c r="J84" s="1">
        <f>IF(H84&gt;=0,(C84-E84)/E84*100,(C84-B84)/B84*100)</f>
        <v>2.2840827980019469E-2</v>
      </c>
      <c r="K84" s="1">
        <f>IF(H84&gt;=0,(B84-D84)/B84*100,(E84-D84)/E84*100)</f>
        <v>0.68255437297547172</v>
      </c>
      <c r="L84" s="1" t="str">
        <f>IF(AND((K84-J84)&gt;1.5,I84&lt;0.5),"YES","NO")</f>
        <v>NO</v>
      </c>
      <c r="M84" t="str">
        <f>IF(AND((K84-J84)&gt;1.5,I84&lt;2,I84&gt;0.5),"YES","NO")</f>
        <v>NO</v>
      </c>
      <c r="N84" t="str">
        <f>IF(AND((J84-K84)&gt;1.5,I84&lt;0.5),"YES","NO")</f>
        <v>NO</v>
      </c>
      <c r="O84" s="1" t="str">
        <f>IF(AND((J84-K84)&gt;1.5,I84&lt;2,I84&gt;2),"YES","NO")</f>
        <v>NO</v>
      </c>
      <c r="P84" s="1" t="str">
        <f>IF(AND(I84&lt;1,J84&gt;1.5,K84&gt;1.5),"YES","NO")</f>
        <v>NO</v>
      </c>
      <c r="Q84" s="1" t="str">
        <f>IF(AND(I84&gt;5,J84&lt;0.25,K84&lt;0.25,H84&gt;0),"YES","NO")</f>
        <v>NO</v>
      </c>
      <c r="R84" s="1" t="str">
        <f>IF(AND(I85&gt;5,J85&lt;0.25,K85&lt;0.25,H85&lt;0),"YES","NO")</f>
        <v>NO</v>
      </c>
      <c r="S84">
        <v>178.4</v>
      </c>
      <c r="T84">
        <v>183.3</v>
      </c>
      <c r="U84">
        <v>174.35</v>
      </c>
      <c r="V84">
        <v>178.25</v>
      </c>
      <c r="W84">
        <v>-0.25</v>
      </c>
      <c r="X84">
        <v>-0.14000000000000001</v>
      </c>
      <c r="Y84" s="1">
        <f>(V84-S84)/S84*100</f>
        <v>-8.4080717488792422E-2</v>
      </c>
      <c r="Z84" s="1">
        <f>ABS(Y84)</f>
        <v>8.4080717488792422E-2</v>
      </c>
      <c r="AA84" s="1">
        <f>IF(Y84&gt;=0,(T84-V84)/V84*100,(T84-S84)/S84*100)</f>
        <v>2.7466367713004516</v>
      </c>
      <c r="AB84" s="1">
        <f>IF(Y84&gt;=0,(S84-U84)/S84*100,(V84-U84)/V84*100)</f>
        <v>2.1879382889200594</v>
      </c>
      <c r="AC84" s="1" t="str">
        <f>IF(AND(I84&lt;Z84/2,S84&gt;E84,E84&gt;(S84+V84)/2,V84&lt;B84,B84&lt;(S84+V84)/2),"YES","NO")</f>
        <v>NO</v>
      </c>
      <c r="AD84" s="1" t="str">
        <f>IF(AND(I84&lt;Z84/2,V84&gt;B84,B84&gt;(S84+V84)/2,S84&lt;E84,E84&lt;(S84+V84)/2),"YES","NO")</f>
        <v>NO</v>
      </c>
      <c r="AE84" s="1" t="str">
        <f>IF(AND(I84&gt;=2*Z84,E84&gt;S84,S84&gt;(B84+E84)/2,B84&lt;V84,V84&lt;(B84+E84)/2),"YES","NO")</f>
        <v>NO</v>
      </c>
      <c r="AF84" s="1" t="str">
        <f>IF(AND(I84&gt;=2*Z84,S84&gt;E84,E84&gt;(S84+V84)/2,V84&lt;B84,B84&lt;(S84+V84)/2),"YES","NO")</f>
        <v>NO</v>
      </c>
      <c r="AG84" s="1" t="str">
        <f>IF(AND(B84&lt;V84,E84&lt;S84,E84&gt;(S84+V84)/2,I84&gt;3,Z84&gt;3),"YES","NO")</f>
        <v>NO</v>
      </c>
      <c r="AH84" s="1" t="str">
        <f>IF(AND(B84&gt;V84,E84&gt;S84,E84&lt;(S84+V84)/2,Z84&gt;3,I84&gt;3),"YES","NO")</f>
        <v>NO</v>
      </c>
      <c r="AI84">
        <v>186.75</v>
      </c>
      <c r="AJ84">
        <v>188.4</v>
      </c>
      <c r="AK84">
        <v>177</v>
      </c>
      <c r="AL84">
        <v>177.9</v>
      </c>
      <c r="AM84">
        <v>-9.5500000000000007</v>
      </c>
      <c r="AN84">
        <v>-5.09</v>
      </c>
      <c r="AO84" s="1">
        <f>(AL84-AI84)/AI84*100</f>
        <v>-4.7389558232931694</v>
      </c>
      <c r="AP84" s="1">
        <f>ABS(AO84)</f>
        <v>4.7389558232931694</v>
      </c>
      <c r="AQ84" s="1">
        <f>IF(AO84&gt;=0,(AJ84-AL84)/AL84*100,(AJ84-AI84)/AI84*100)</f>
        <v>0.88353413654618773</v>
      </c>
      <c r="AR84" s="1">
        <f>IF(AO84&gt;=0,(AI84-AK84)/AI84*100,(AL84-AK84)/AL84*100)</f>
        <v>0.50590219224283628</v>
      </c>
      <c r="AS84" t="str">
        <f>IF(AND(AO84&lt;0,AP84&gt;1.5,Y84&lt;0,Z84&gt;1.5,AL84&gt;S84,AL84&lt;E84,H84&gt;0,I84&gt;1.5),"YES","NO")</f>
        <v>NO</v>
      </c>
      <c r="AT84" t="str">
        <f>IF(AND(AO84&gt;0,AP84&gt;1.5,Y84&gt;0,Z84&gt;1.5,AL84&lt;S84,AL84&gt;E84,H84&lt;0,I84&gt;1.5),"YES","NO")</f>
        <v>NO</v>
      </c>
      <c r="AU84" t="str">
        <f>IF(AND(AO84&lt;0,S84&lt;AL84,V84&lt;AL84,B84&gt;V84,E84&gt;V84,H84&gt;0),"YES","NO")</f>
        <v>NO</v>
      </c>
      <c r="AV84" t="str">
        <f>IF(AND(AO84&gt;0,S84&gt;AL84,V84&gt;AL84,B84&lt;V84,E84&lt;V84,H84&lt;0),"YES","NO")</f>
        <v>NO</v>
      </c>
      <c r="AW84" t="str">
        <f>IF(AND(AO84&gt;0,AP84&gt;1,Y84&gt;0,Z84&gt;1,V84&gt;AL84,S84&gt;AI84,S84&lt;AL84,H84&gt;0,I84&gt;1,E84&gt;V84,B84&lt;V84,B84&gt;S84),"YES","NO")</f>
        <v>NO</v>
      </c>
      <c r="AX84" t="str">
        <f>IF(AND(AO84&lt;0,AP84&gt;1,Y84&lt;0,Z84&gt;1,V84&lt;AL84,S84&lt;AI84,S84&gt;AL84,H84&lt;0,I84&gt;1,E84&lt;V84,B84&gt;V84,B84&lt;S84),"YES","NO")</f>
        <v>NO</v>
      </c>
    </row>
    <row r="85" spans="1:50" x14ac:dyDescent="0.25">
      <c r="A85" t="s">
        <v>47</v>
      </c>
      <c r="B85">
        <v>791.1</v>
      </c>
      <c r="C85">
        <v>802</v>
      </c>
      <c r="D85">
        <v>782</v>
      </c>
      <c r="E85">
        <v>783.2</v>
      </c>
      <c r="F85">
        <v>-3.05</v>
      </c>
      <c r="G85">
        <v>-0.39</v>
      </c>
      <c r="H85" s="1">
        <f>(E85-B85)/B85*100</f>
        <v>-0.99860953103273631</v>
      </c>
      <c r="I85" s="1">
        <f>ABS(H85)</f>
        <v>0.99860953103273631</v>
      </c>
      <c r="J85" s="1">
        <f>IF(H85&gt;=0,(C85-E85)/E85*100,(C85-B85)/B85*100)</f>
        <v>1.3778283402856752</v>
      </c>
      <c r="K85" s="1">
        <f>IF(H85&gt;=0,(B85-D85)/B85*100,(E85-D85)/E85*100)</f>
        <v>0.15321756894791183</v>
      </c>
      <c r="L85" s="1" t="str">
        <f>IF(AND((K85-J85)&gt;1.5,I85&lt;0.5),"YES","NO")</f>
        <v>NO</v>
      </c>
      <c r="M85" t="str">
        <f>IF(AND((K85-J85)&gt;1.5,I85&lt;2,I85&gt;0.5),"YES","NO")</f>
        <v>NO</v>
      </c>
      <c r="N85" t="str">
        <f>IF(AND((J85-K85)&gt;1.5,I85&lt;0.5),"YES","NO")</f>
        <v>NO</v>
      </c>
      <c r="O85" s="1" t="str">
        <f>IF(AND((J85-K85)&gt;1.5,I85&lt;2,I85&gt;2),"YES","NO")</f>
        <v>NO</v>
      </c>
      <c r="P85" s="1" t="str">
        <f>IF(AND(I85&lt;1,J85&gt;1.5,K85&gt;1.5),"YES","NO")</f>
        <v>NO</v>
      </c>
      <c r="Q85" s="1" t="str">
        <f>IF(AND(I85&gt;5,J85&lt;0.25,K85&lt;0.25,H85&gt;0),"YES","NO")</f>
        <v>NO</v>
      </c>
      <c r="R85" s="1" t="str">
        <f>IF(AND(I86&gt;5,J86&lt;0.25,K86&lt;0.25,H86&lt;0),"YES","NO")</f>
        <v>NO</v>
      </c>
      <c r="S85" s="3">
        <v>1727</v>
      </c>
      <c r="T85" s="3">
        <v>1749</v>
      </c>
      <c r="U85" s="3">
        <v>1713.05</v>
      </c>
      <c r="V85" s="3">
        <v>1719</v>
      </c>
      <c r="W85">
        <v>-8.85</v>
      </c>
      <c r="X85">
        <v>-0.51</v>
      </c>
      <c r="Y85" s="1">
        <f>(V85-S85)/S85*100</f>
        <v>-0.46323103647944408</v>
      </c>
      <c r="Z85" s="1">
        <f>ABS(Y85)</f>
        <v>0.46323103647944408</v>
      </c>
      <c r="AA85" s="1">
        <f>IF(Y85&gt;=0,(T85-V85)/V85*100,(T85-S85)/S85*100)</f>
        <v>1.2738853503184715</v>
      </c>
      <c r="AB85" s="1">
        <f>IF(Y85&gt;=0,(S85-U85)/S85*100,(V85-U85)/V85*100)</f>
        <v>0.34613147178592468</v>
      </c>
      <c r="AC85" s="1" t="str">
        <f>IF(AND(I85&lt;Z85/2,S85&gt;E85,E85&gt;(S85+V85)/2,V85&lt;B85,B85&lt;(S85+V85)/2),"YES","NO")</f>
        <v>NO</v>
      </c>
      <c r="AD85" s="1" t="str">
        <f>IF(AND(I85&lt;Z85/2,V85&gt;B85,B85&gt;(S85+V85)/2,S85&lt;E85,E85&lt;(S85+V85)/2),"YES","NO")</f>
        <v>NO</v>
      </c>
      <c r="AE85" s="1" t="str">
        <f>IF(AND(I85&gt;=2*Z85,E85&gt;S85,S85&gt;(B85+E85)/2,B85&lt;V85,V85&lt;(B85+E85)/2),"YES","NO")</f>
        <v>NO</v>
      </c>
      <c r="AF85" s="1" t="str">
        <f>IF(AND(I85&gt;=2*Z85,S85&gt;E85,E85&gt;(S85+V85)/2,V85&lt;B85,B85&lt;(S85+V85)/2),"YES","NO")</f>
        <v>NO</v>
      </c>
      <c r="AG85" s="1" t="str">
        <f>IF(AND(B85&lt;V85,E85&lt;S85,E85&gt;(S85+V85)/2,I85&gt;3,Z85&gt;3),"YES","NO")</f>
        <v>NO</v>
      </c>
      <c r="AH85" s="1" t="str">
        <f>IF(AND(B85&gt;V85,E85&gt;S85,E85&lt;(S85+V85)/2,Z85&gt;3,I85&gt;3),"YES","NO")</f>
        <v>NO</v>
      </c>
      <c r="AI85" s="3">
        <v>1735.9</v>
      </c>
      <c r="AJ85" s="3">
        <v>1772.7</v>
      </c>
      <c r="AK85" s="3">
        <v>1711.7</v>
      </c>
      <c r="AL85" s="3">
        <v>1732.5</v>
      </c>
      <c r="AM85">
        <v>11.6</v>
      </c>
      <c r="AN85">
        <v>0.67</v>
      </c>
      <c r="AO85" s="1">
        <f>(AL85-AI85)/AI85*100</f>
        <v>-0.19586381704015729</v>
      </c>
      <c r="AP85" s="1">
        <f>ABS(AO85)</f>
        <v>0.19586381704015729</v>
      </c>
      <c r="AQ85" s="1">
        <f>IF(AO85&gt;=0,(AJ85-AL85)/AL85*100,(AJ85-AI85)/AI85*100)</f>
        <v>2.1199377844345846</v>
      </c>
      <c r="AR85" s="1">
        <f>IF(AO85&gt;=0,(AI85-AK85)/AI85*100,(AL85-AK85)/AL85*100)</f>
        <v>1.200577200577198</v>
      </c>
      <c r="AS85" t="str">
        <f>IF(AND(AO85&lt;0,AP85&gt;1.5,Y85&lt;0,Z85&gt;1.5,AL85&gt;S85,AL85&lt;E85,H85&gt;0,I85&gt;1.5),"YES","NO")</f>
        <v>NO</v>
      </c>
      <c r="AT85" t="str">
        <f>IF(AND(AO85&gt;0,AP85&gt;1.5,Y85&gt;0,Z85&gt;1.5,AL85&lt;S85,AL85&gt;E85,H85&lt;0,I85&gt;1.5),"YES","NO")</f>
        <v>NO</v>
      </c>
      <c r="AU85" t="str">
        <f>IF(AND(AO85&lt;0,S85&lt;AL85,V85&lt;AL85,B85&gt;V85,E85&gt;V85,H85&gt;0),"YES","NO")</f>
        <v>NO</v>
      </c>
      <c r="AV85" t="str">
        <f>IF(AND(AO85&gt;0,S85&gt;AL85,V85&gt;AL85,B85&lt;V85,E85&lt;V85,H85&lt;0),"YES","NO")</f>
        <v>NO</v>
      </c>
      <c r="AW85" t="str">
        <f>IF(AND(AO85&gt;0,AP85&gt;1,Y85&gt;0,Z85&gt;1,V85&gt;AL85,S85&gt;AI85,S85&lt;AL85,H85&gt;0,I85&gt;1,E85&gt;V85,B85&lt;V85,B85&gt;S85),"YES","NO")</f>
        <v>NO</v>
      </c>
      <c r="AX85" t="str">
        <f>IF(AND(AO85&lt;0,AP85&gt;1,Y85&lt;0,Z85&gt;1,V85&lt;AL85,S85&lt;AI85,S85&gt;AL85,H85&lt;0,I85&gt;1,E85&lt;V85,B85&gt;V85,B85&lt;S85),"YES","NO")</f>
        <v>NO</v>
      </c>
    </row>
    <row r="86" spans="1:50" x14ac:dyDescent="0.25">
      <c r="A86" t="s">
        <v>92</v>
      </c>
      <c r="B86">
        <v>188</v>
      </c>
      <c r="C86">
        <v>188.6</v>
      </c>
      <c r="D86">
        <v>183.8</v>
      </c>
      <c r="E86">
        <v>184.7</v>
      </c>
      <c r="F86">
        <v>-0.55000000000000004</v>
      </c>
      <c r="G86">
        <v>-0.3</v>
      </c>
      <c r="H86" s="1">
        <f>(E86-B86)/B86*100</f>
        <v>-1.7553191489361761</v>
      </c>
      <c r="I86" s="1">
        <f>ABS(H86)</f>
        <v>1.7553191489361761</v>
      </c>
      <c r="J86" s="1">
        <f>IF(H86&gt;=0,(C86-E86)/E86*100,(C86-B86)/B86*100)</f>
        <v>0.31914893617020978</v>
      </c>
      <c r="K86" s="1">
        <f>IF(H86&gt;=0,(B86-D86)/B86*100,(E86-D86)/E86*100)</f>
        <v>0.48727666486192595</v>
      </c>
      <c r="L86" s="1" t="str">
        <f>IF(AND((K86-J86)&gt;1.5,I86&lt;0.5),"YES","NO")</f>
        <v>NO</v>
      </c>
      <c r="M86" t="str">
        <f>IF(AND((K86-J86)&gt;1.5,I86&lt;2,I86&gt;0.5),"YES","NO")</f>
        <v>NO</v>
      </c>
      <c r="N86" t="str">
        <f>IF(AND((J86-K86)&gt;1.5,I86&lt;0.5),"YES","NO")</f>
        <v>NO</v>
      </c>
      <c r="O86" s="1" t="str">
        <f>IF(AND((J86-K86)&gt;1.5,I86&lt;2,I86&gt;2),"YES","NO")</f>
        <v>NO</v>
      </c>
      <c r="P86" s="1" t="str">
        <f>IF(AND(I86&lt;1,J86&gt;1.5,K86&gt;1.5),"YES","NO")</f>
        <v>NO</v>
      </c>
      <c r="Q86" s="1" t="str">
        <f>IF(AND(I86&gt;5,J86&lt;0.25,K86&lt;0.25,H86&gt;0),"YES","NO")</f>
        <v>NO</v>
      </c>
      <c r="R86" s="1" t="str">
        <f>IF(AND(I87&gt;5,J87&lt;0.25,K87&lt;0.25,H87&lt;0),"YES","NO")</f>
        <v>NO</v>
      </c>
      <c r="S86">
        <v>778</v>
      </c>
      <c r="T86">
        <v>792.95</v>
      </c>
      <c r="U86">
        <v>775.1</v>
      </c>
      <c r="V86">
        <v>790.95</v>
      </c>
      <c r="W86">
        <v>10.199999999999999</v>
      </c>
      <c r="X86">
        <v>1.31</v>
      </c>
      <c r="Y86" s="1">
        <f>(V86-S86)/S86*100</f>
        <v>1.6645244215938362</v>
      </c>
      <c r="Z86" s="1">
        <f>ABS(Y86)</f>
        <v>1.6645244215938362</v>
      </c>
      <c r="AA86" s="1">
        <f>IF(Y86&gt;=0,(T86-V86)/V86*100,(T86-S86)/S86*100)</f>
        <v>0.25286048422782731</v>
      </c>
      <c r="AB86" s="1">
        <f>IF(Y86&gt;=0,(S86-U86)/S86*100,(V86-U86)/V86*100)</f>
        <v>0.37275064267351893</v>
      </c>
      <c r="AC86" s="1" t="str">
        <f>IF(AND(I86&lt;Z86/2,S86&gt;E86,E86&gt;(S86+V86)/2,V86&lt;B86,B86&lt;(S86+V86)/2),"YES","NO")</f>
        <v>NO</v>
      </c>
      <c r="AD86" s="1" t="str">
        <f>IF(AND(I86&lt;Z86/2,V86&gt;B86,B86&gt;(S86+V86)/2,S86&lt;E86,E86&lt;(S86+V86)/2),"YES","NO")</f>
        <v>NO</v>
      </c>
      <c r="AE86" s="1" t="str">
        <f>IF(AND(I86&gt;=2*Z86,E86&gt;S86,S86&gt;(B86+E86)/2,B86&lt;V86,V86&lt;(B86+E86)/2),"YES","NO")</f>
        <v>NO</v>
      </c>
      <c r="AF86" s="1" t="str">
        <f>IF(AND(I86&gt;=2*Z86,S86&gt;E86,E86&gt;(S86+V86)/2,V86&lt;B86,B86&lt;(S86+V86)/2),"YES","NO")</f>
        <v>NO</v>
      </c>
      <c r="AG86" s="1" t="str">
        <f>IF(AND(B86&lt;V86,E86&lt;S86,E86&gt;(S86+V86)/2,I86&gt;3,Z86&gt;3),"YES","NO")</f>
        <v>NO</v>
      </c>
      <c r="AH86" s="1" t="str">
        <f>IF(AND(B86&gt;V86,E86&gt;S86,E86&lt;(S86+V86)/2,Z86&gt;3,I86&gt;3),"YES","NO")</f>
        <v>NO</v>
      </c>
      <c r="AI86">
        <v>800.65</v>
      </c>
      <c r="AJ86">
        <v>810</v>
      </c>
      <c r="AK86">
        <v>775.55</v>
      </c>
      <c r="AL86">
        <v>784</v>
      </c>
      <c r="AM86">
        <v>-12.65</v>
      </c>
      <c r="AN86">
        <v>-1.59</v>
      </c>
      <c r="AO86" s="1">
        <f>(AL86-AI86)/AI86*100</f>
        <v>-2.0795603572097643</v>
      </c>
      <c r="AP86" s="1">
        <f>ABS(AO86)</f>
        <v>2.0795603572097643</v>
      </c>
      <c r="AQ86" s="1">
        <f>IF(AO86&gt;=0,(AJ86-AL86)/AL86*100,(AJ86-AI86)/AI86*100)</f>
        <v>1.1678011615562385</v>
      </c>
      <c r="AR86" s="1">
        <f>IF(AO86&gt;=0,(AI86-AK86)/AI86*100,(AL86-AK86)/AL86*100)</f>
        <v>1.0778061224489854</v>
      </c>
      <c r="AS86" t="str">
        <f>IF(AND(AO86&lt;0,AP86&gt;1.5,Y86&lt;0,Z86&gt;1.5,AL86&gt;S86,AL86&lt;E86,H86&gt;0,I86&gt;1.5),"YES","NO")</f>
        <v>NO</v>
      </c>
      <c r="AT86" t="str">
        <f>IF(AND(AO86&gt;0,AP86&gt;1.5,Y86&gt;0,Z86&gt;1.5,AL86&lt;S86,AL86&gt;E86,H86&lt;0,I86&gt;1.5),"YES","NO")</f>
        <v>NO</v>
      </c>
      <c r="AU86" t="str">
        <f>IF(AND(AO86&lt;0,S86&lt;AL86,V86&lt;AL86,B86&gt;V86,E86&gt;V86,H86&gt;0),"YES","NO")</f>
        <v>NO</v>
      </c>
      <c r="AV86" t="str">
        <f>IF(AND(AO86&gt;0,S86&gt;AL86,V86&gt;AL86,B86&lt;V86,E86&lt;V86,H86&lt;0),"YES","NO")</f>
        <v>NO</v>
      </c>
      <c r="AW86" t="str">
        <f>IF(AND(AO86&gt;0,AP86&gt;1,Y86&gt;0,Z86&gt;1,V86&gt;AL86,S86&gt;AI86,S86&lt;AL86,H86&gt;0,I86&gt;1,E86&gt;V86,B86&lt;V86,B86&gt;S86),"YES","NO")</f>
        <v>NO</v>
      </c>
      <c r="AX86" t="str">
        <f>IF(AND(AO86&lt;0,AP86&gt;1,Y86&lt;0,Z86&gt;1,V86&lt;AL86,S86&lt;AI86,S86&gt;AL86,H86&lt;0,I86&gt;1,E86&lt;V86,B86&gt;V86,B86&lt;S86),"YES","NO")</f>
        <v>NO</v>
      </c>
    </row>
    <row r="87" spans="1:50" x14ac:dyDescent="0.25">
      <c r="A87" t="s">
        <v>8</v>
      </c>
      <c r="B87" s="3">
        <v>22111</v>
      </c>
      <c r="C87" s="3">
        <v>22700</v>
      </c>
      <c r="D87" s="3">
        <v>21863.4</v>
      </c>
      <c r="E87" s="3">
        <v>22677.3</v>
      </c>
      <c r="F87">
        <v>608.5</v>
      </c>
      <c r="G87">
        <v>2.76</v>
      </c>
      <c r="H87" s="1">
        <f>(E87-B87)/B87*100</f>
        <v>2.5611686490886858</v>
      </c>
      <c r="I87" s="1">
        <f>ABS(H87)</f>
        <v>2.5611686490886858</v>
      </c>
      <c r="J87" s="1">
        <f>IF(H87&gt;=0,(C87-E87)/E87*100,(C87-B87)/B87*100)</f>
        <v>0.10010010010010331</v>
      </c>
      <c r="K87" s="1">
        <f>IF(H87&gt;=0,(B87-D87)/B87*100,(E87-D87)/E87*100)</f>
        <v>1.119804622133773</v>
      </c>
      <c r="L87" s="1" t="str">
        <f>IF(AND((K87-J87)&gt;1.5,I87&lt;0.5),"YES","NO")</f>
        <v>NO</v>
      </c>
      <c r="M87" t="str">
        <f>IF(AND((K87-J87)&gt;1.5,I87&lt;2,I87&gt;0.5),"YES","NO")</f>
        <v>NO</v>
      </c>
      <c r="N87" t="str">
        <f>IF(AND((J87-K87)&gt;1.5,I87&lt;0.5),"YES","NO")</f>
        <v>NO</v>
      </c>
      <c r="O87" s="1" t="str">
        <f>IF(AND((J87-K87)&gt;1.5,I87&lt;2,I87&gt;2),"YES","NO")</f>
        <v>NO</v>
      </c>
      <c r="P87" s="1" t="str">
        <f>IF(AND(I87&lt;1,J87&gt;1.5,K87&gt;1.5),"YES","NO")</f>
        <v>NO</v>
      </c>
      <c r="Q87" s="1" t="str">
        <f>IF(AND(I87&gt;5,J87&lt;0.25,K87&lt;0.25,H87&gt;0),"YES","NO")</f>
        <v>NO</v>
      </c>
      <c r="R87" s="1" t="str">
        <f>IF(AND(I88&gt;5,J88&lt;0.25,K88&lt;0.25,H88&lt;0),"YES","NO")</f>
        <v>NO</v>
      </c>
      <c r="S87">
        <v>182.2</v>
      </c>
      <c r="T87">
        <v>186.8</v>
      </c>
      <c r="U87">
        <v>180.4</v>
      </c>
      <c r="V87">
        <v>185.7</v>
      </c>
      <c r="W87">
        <v>1.1000000000000001</v>
      </c>
      <c r="X87">
        <v>0.6</v>
      </c>
      <c r="Y87" s="1">
        <f>(V87-S87)/S87*100</f>
        <v>1.9209659714599341</v>
      </c>
      <c r="Z87" s="1">
        <f>ABS(Y87)</f>
        <v>1.9209659714599341</v>
      </c>
      <c r="AA87" s="1">
        <f>IF(Y87&gt;=0,(T87-V87)/V87*100,(T87-S87)/S87*100)</f>
        <v>0.59235325794293092</v>
      </c>
      <c r="AB87" s="1">
        <f>IF(Y87&gt;=0,(S87-U87)/S87*100,(V87-U87)/V87*100)</f>
        <v>0.98792535675081405</v>
      </c>
      <c r="AC87" s="1" t="str">
        <f>IF(AND(I87&lt;Z87/2,S87&gt;E87,E87&gt;(S87+V87)/2,V87&lt;B87,B87&lt;(S87+V87)/2),"YES","NO")</f>
        <v>NO</v>
      </c>
      <c r="AD87" s="1" t="str">
        <f>IF(AND(I87&lt;Z87/2,V87&gt;B87,B87&gt;(S87+V87)/2,S87&lt;E87,E87&lt;(S87+V87)/2),"YES","NO")</f>
        <v>NO</v>
      </c>
      <c r="AE87" s="1" t="str">
        <f>IF(AND(I87&gt;=2*Z87,E87&gt;S87,S87&gt;(B87+E87)/2,B87&lt;V87,V87&lt;(B87+E87)/2),"YES","NO")</f>
        <v>NO</v>
      </c>
      <c r="AF87" s="1" t="str">
        <f>IF(AND(I87&gt;=2*Z87,S87&gt;E87,E87&gt;(S87+V87)/2,V87&lt;B87,B87&lt;(S87+V87)/2),"YES","NO")</f>
        <v>NO</v>
      </c>
      <c r="AG87" s="1" t="str">
        <f>IF(AND(B87&lt;V87,E87&lt;S87,E87&gt;(S87+V87)/2,I87&gt;3,Z87&gt;3),"YES","NO")</f>
        <v>NO</v>
      </c>
      <c r="AH87" s="1" t="str">
        <f>IF(AND(B87&gt;V87,E87&gt;S87,E87&lt;(S87+V87)/2,Z87&gt;3,I87&gt;3),"YES","NO")</f>
        <v>NO</v>
      </c>
      <c r="AI87">
        <v>194.8</v>
      </c>
      <c r="AJ87">
        <v>194.9</v>
      </c>
      <c r="AK87">
        <v>183.9</v>
      </c>
      <c r="AL87">
        <v>184.5</v>
      </c>
      <c r="AM87">
        <v>-7.95</v>
      </c>
      <c r="AN87">
        <v>-4.13</v>
      </c>
      <c r="AO87" s="1">
        <f>(AL87-AI87)/AI87*100</f>
        <v>-5.287474332648876</v>
      </c>
      <c r="AP87" s="1">
        <f>ABS(AO87)</f>
        <v>5.287474332648876</v>
      </c>
      <c r="AQ87" s="1">
        <f>IF(AO87&gt;=0,(AJ87-AL87)/AL87*100,(AJ87-AI87)/AI87*100)</f>
        <v>5.1334702258723976E-2</v>
      </c>
      <c r="AR87" s="1">
        <f>IF(AO87&gt;=0,(AI87-AK87)/AI87*100,(AL87-AK87)/AL87*100)</f>
        <v>0.32520325203251726</v>
      </c>
      <c r="AS87" t="str">
        <f>IF(AND(AO87&lt;0,AP87&gt;1.5,Y87&lt;0,Z87&gt;1.5,AL87&gt;S87,AL87&lt;E87,H87&gt;0,I87&gt;1.5),"YES","NO")</f>
        <v>NO</v>
      </c>
      <c r="AT87" t="str">
        <f>IF(AND(AO87&gt;0,AP87&gt;1.5,Y87&gt;0,Z87&gt;1.5,AL87&lt;S87,AL87&gt;E87,H87&lt;0,I87&gt;1.5),"YES","NO")</f>
        <v>NO</v>
      </c>
      <c r="AU87" t="str">
        <f>IF(AND(AO87&lt;0,S87&lt;AL87,V87&lt;AL87,B87&gt;V87,E87&gt;V87,H87&gt;0),"YES","NO")</f>
        <v>NO</v>
      </c>
      <c r="AV87" t="str">
        <f>IF(AND(AO87&gt;0,S87&gt;AL87,V87&gt;AL87,B87&lt;V87,E87&lt;V87,H87&lt;0),"YES","NO")</f>
        <v>NO</v>
      </c>
      <c r="AW87" t="str">
        <f>IF(AND(AO87&gt;0,AP87&gt;1,Y87&gt;0,Z87&gt;1,V87&gt;AL87,S87&gt;AI87,S87&lt;AL87,H87&gt;0,I87&gt;1,E87&gt;V87,B87&lt;V87,B87&gt;S87),"YES","NO")</f>
        <v>NO</v>
      </c>
      <c r="AX87" t="str">
        <f>IF(AND(AO87&lt;0,AP87&gt;1,Y87&lt;0,Z87&gt;1,V87&lt;AL87,S87&lt;AI87,S87&gt;AL87,H87&lt;0,I87&gt;1,E87&lt;V87,B87&gt;V87,B87&lt;S87),"YES","NO")</f>
        <v>NO</v>
      </c>
    </row>
    <row r="88" spans="1:50" x14ac:dyDescent="0.25">
      <c r="A88" t="s">
        <v>24</v>
      </c>
      <c r="B88" s="3">
        <v>1129</v>
      </c>
      <c r="C88" s="3">
        <v>1129</v>
      </c>
      <c r="D88" s="3">
        <v>1108.05</v>
      </c>
      <c r="E88" s="3">
        <v>1115.8499999999999</v>
      </c>
      <c r="F88">
        <v>5.75</v>
      </c>
      <c r="G88">
        <v>0.52</v>
      </c>
      <c r="H88" s="1">
        <f>(E88-B88)/B88*100</f>
        <v>-1.1647475642161285</v>
      </c>
      <c r="I88" s="1">
        <f>ABS(H88)</f>
        <v>1.1647475642161285</v>
      </c>
      <c r="J88" s="1">
        <f>IF(H88&gt;=0,(C88-E88)/E88*100,(C88-B88)/B88*100)</f>
        <v>0</v>
      </c>
      <c r="K88" s="1">
        <f>IF(H88&gt;=0,(B88-D88)/B88*100,(E88-D88)/E88*100)</f>
        <v>0.69901868530716094</v>
      </c>
      <c r="L88" s="1" t="str">
        <f>IF(AND((K88-J88)&gt;1.5,I88&lt;0.5),"YES","NO")</f>
        <v>NO</v>
      </c>
      <c r="M88" t="str">
        <f>IF(AND((K88-J88)&gt;1.5,I88&lt;2,I88&gt;0.5),"YES","NO")</f>
        <v>NO</v>
      </c>
      <c r="N88" t="str">
        <f>IF(AND((J88-K88)&gt;1.5,I88&lt;0.5),"YES","NO")</f>
        <v>NO</v>
      </c>
      <c r="O88" s="1" t="str">
        <f>IF(AND((J88-K88)&gt;1.5,I88&lt;2,I88&gt;2),"YES","NO")</f>
        <v>NO</v>
      </c>
      <c r="P88" s="1" t="str">
        <f>IF(AND(I88&lt;1,J88&gt;1.5,K88&gt;1.5),"YES","NO")</f>
        <v>NO</v>
      </c>
      <c r="Q88" s="1" t="str">
        <f>IF(AND(I88&gt;5,J88&lt;0.25,K88&lt;0.25,H88&gt;0),"YES","NO")</f>
        <v>NO</v>
      </c>
      <c r="R88" s="1" t="str">
        <f>IF(AND(I89&gt;5,J89&lt;0.25,K89&lt;0.25,H89&lt;0),"YES","NO")</f>
        <v>NO</v>
      </c>
      <c r="S88" s="3">
        <v>22495</v>
      </c>
      <c r="T88" s="3">
        <v>22619.1</v>
      </c>
      <c r="U88" s="3">
        <v>21889</v>
      </c>
      <c r="V88" s="3">
        <v>22148</v>
      </c>
      <c r="W88">
        <v>-418.25</v>
      </c>
      <c r="X88">
        <v>-1.85</v>
      </c>
      <c r="Y88" s="1">
        <f>(V88-S88)/S88*100</f>
        <v>-1.542565014447655</v>
      </c>
      <c r="Z88" s="1">
        <f>ABS(Y88)</f>
        <v>1.542565014447655</v>
      </c>
      <c r="AA88" s="1">
        <f>IF(Y88&gt;=0,(T88-V88)/V88*100,(T88-S88)/S88*100)</f>
        <v>0.55167815070014914</v>
      </c>
      <c r="AB88" s="1">
        <f>IF(Y88&gt;=0,(S88-U88)/S88*100,(V88-U88)/V88*100)</f>
        <v>1.1694058154235145</v>
      </c>
      <c r="AC88" s="1" t="str">
        <f>IF(AND(I88&lt;Z88/2,S88&gt;E88,E88&gt;(S88+V88)/2,V88&lt;B88,B88&lt;(S88+V88)/2),"YES","NO")</f>
        <v>NO</v>
      </c>
      <c r="AD88" s="1" t="str">
        <f>IF(AND(I88&lt;Z88/2,V88&gt;B88,B88&gt;(S88+V88)/2,S88&lt;E88,E88&lt;(S88+V88)/2),"YES","NO")</f>
        <v>NO</v>
      </c>
      <c r="AE88" s="1" t="str">
        <f>IF(AND(I88&gt;=2*Z88,E88&gt;S88,S88&gt;(B88+E88)/2,B88&lt;V88,V88&lt;(B88+E88)/2),"YES","NO")</f>
        <v>NO</v>
      </c>
      <c r="AF88" s="1" t="str">
        <f>IF(AND(I88&gt;=2*Z88,S88&gt;E88,E88&gt;(S88+V88)/2,V88&lt;B88,B88&lt;(S88+V88)/2),"YES","NO")</f>
        <v>NO</v>
      </c>
      <c r="AG88" s="1" t="str">
        <f>IF(AND(B88&lt;V88,E88&lt;S88,E88&gt;(S88+V88)/2,I88&gt;3,Z88&gt;3),"YES","NO")</f>
        <v>NO</v>
      </c>
      <c r="AH88" s="1" t="str">
        <f>IF(AND(B88&gt;V88,E88&gt;S88,E88&lt;(S88+V88)/2,Z88&gt;3,I88&gt;3),"YES","NO")</f>
        <v>NO</v>
      </c>
      <c r="AI88" s="3">
        <v>22750</v>
      </c>
      <c r="AJ88" s="3">
        <v>23068</v>
      </c>
      <c r="AK88" s="3">
        <v>22330</v>
      </c>
      <c r="AL88" s="3">
        <v>22476.9</v>
      </c>
      <c r="AM88">
        <v>-279.35000000000002</v>
      </c>
      <c r="AN88">
        <v>-1.23</v>
      </c>
      <c r="AO88" s="1">
        <f>(AL88-AI88)/AI88*100</f>
        <v>-1.2004395604395539</v>
      </c>
      <c r="AP88" s="1">
        <f>ABS(AO88)</f>
        <v>1.2004395604395539</v>
      </c>
      <c r="AQ88" s="1">
        <f>IF(AO88&gt;=0,(AJ88-AL88)/AL88*100,(AJ88-AI88)/AI88*100)</f>
        <v>1.3978021978021977</v>
      </c>
      <c r="AR88" s="1">
        <f>IF(AO88&gt;=0,(AI88-AK88)/AI88*100,(AL88-AK88)/AL88*100)</f>
        <v>0.65355987702931206</v>
      </c>
      <c r="AS88" t="str">
        <f>IF(AND(AO88&lt;0,AP88&gt;1.5,Y88&lt;0,Z88&gt;1.5,AL88&gt;S88,AL88&lt;E88,H88&gt;0,I88&gt;1.5),"YES","NO")</f>
        <v>NO</v>
      </c>
      <c r="AT88" t="str">
        <f>IF(AND(AO88&gt;0,AP88&gt;1.5,Y88&gt;0,Z88&gt;1.5,AL88&lt;S88,AL88&gt;E88,H88&lt;0,I88&gt;1.5),"YES","NO")</f>
        <v>NO</v>
      </c>
      <c r="AU88" t="str">
        <f>IF(AND(AO88&lt;0,S88&lt;AL88,V88&lt;AL88,B88&gt;V88,E88&gt;V88,H88&gt;0),"YES","NO")</f>
        <v>NO</v>
      </c>
      <c r="AV88" t="str">
        <f>IF(AND(AO88&gt;0,S88&gt;AL88,V88&gt;AL88,B88&lt;V88,E88&lt;V88,H88&lt;0),"YES","NO")</f>
        <v>NO</v>
      </c>
      <c r="AW88" t="str">
        <f>IF(AND(AO88&gt;0,AP88&gt;1,Y88&gt;0,Z88&gt;1,V88&gt;AL88,S88&gt;AI88,S88&lt;AL88,H88&gt;0,I88&gt;1,E88&gt;V88,B88&lt;V88,B88&gt;S88),"YES","NO")</f>
        <v>NO</v>
      </c>
      <c r="AX88" t="str">
        <f>IF(AND(AO88&lt;0,AP88&gt;1,Y88&lt;0,Z88&gt;1,V88&lt;AL88,S88&lt;AI88,S88&gt;AL88,H88&lt;0,I88&gt;1,E88&lt;V88,B88&gt;V88,B88&lt;S88),"YES","NO")</f>
        <v>NO</v>
      </c>
    </row>
    <row r="89" spans="1:50" x14ac:dyDescent="0.25">
      <c r="A89" t="s">
        <v>73</v>
      </c>
      <c r="B89">
        <v>702</v>
      </c>
      <c r="C89">
        <v>734</v>
      </c>
      <c r="D89">
        <v>698.1</v>
      </c>
      <c r="E89">
        <v>707.5</v>
      </c>
      <c r="F89">
        <v>17.05</v>
      </c>
      <c r="G89">
        <v>2.4700000000000002</v>
      </c>
      <c r="H89" s="1">
        <f>(E89-B89)/B89*100</f>
        <v>0.7834757834757835</v>
      </c>
      <c r="I89" s="1">
        <f>ABS(H89)</f>
        <v>0.7834757834757835</v>
      </c>
      <c r="J89" s="1">
        <f>IF(H89&gt;=0,(C89-E89)/E89*100,(C89-B89)/B89*100)</f>
        <v>3.7455830388692579</v>
      </c>
      <c r="K89" s="1">
        <f>IF(H89&gt;=0,(B89-D89)/B89*100,(E89-D89)/E89*100)</f>
        <v>0.55555555555555225</v>
      </c>
      <c r="L89" s="1" t="str">
        <f>IF(AND((K89-J89)&gt;1.5,I89&lt;0.5),"YES","NO")</f>
        <v>NO</v>
      </c>
      <c r="M89" t="str">
        <f>IF(AND((K89-J89)&gt;1.5,I89&lt;2,I89&gt;0.5),"YES","NO")</f>
        <v>NO</v>
      </c>
      <c r="N89" t="str">
        <f>IF(AND((J89-K89)&gt;1.5,I89&lt;0.5),"YES","NO")</f>
        <v>NO</v>
      </c>
      <c r="O89" s="1" t="str">
        <f>IF(AND((J89-K89)&gt;1.5,I89&lt;2,I89&gt;2),"YES","NO")</f>
        <v>NO</v>
      </c>
      <c r="P89" s="1" t="str">
        <f>IF(AND(I89&lt;1,J89&gt;1.5,K89&gt;1.5),"YES","NO")</f>
        <v>NO</v>
      </c>
      <c r="Q89" s="1" t="str">
        <f>IF(AND(I89&gt;5,J89&lt;0.25,K89&lt;0.25,H89&gt;0),"YES","NO")</f>
        <v>NO</v>
      </c>
      <c r="R89" s="1" t="str">
        <f>IF(AND(I90&gt;5,J90&lt;0.25,K90&lt;0.25,H90&lt;0),"YES","NO")</f>
        <v>NO</v>
      </c>
      <c r="S89" s="3">
        <v>1095</v>
      </c>
      <c r="T89" s="3">
        <v>1126.45</v>
      </c>
      <c r="U89" s="3">
        <v>1083.6500000000001</v>
      </c>
      <c r="V89" s="3">
        <v>1116.6500000000001</v>
      </c>
      <c r="W89">
        <v>22.35</v>
      </c>
      <c r="X89">
        <v>2.04</v>
      </c>
      <c r="Y89" s="1">
        <f>(V89-S89)/S89*100</f>
        <v>1.9771689497716978</v>
      </c>
      <c r="Z89" s="1">
        <f>ABS(Y89)</f>
        <v>1.9771689497716978</v>
      </c>
      <c r="AA89" s="1">
        <f>IF(Y89&gt;=0,(T89-V89)/V89*100,(T89-S89)/S89*100)</f>
        <v>0.87762503917968515</v>
      </c>
      <c r="AB89" s="1">
        <f>IF(Y89&gt;=0,(S89-U89)/S89*100,(V89-U89)/V89*100)</f>
        <v>1.0365296803652886</v>
      </c>
      <c r="AC89" s="1" t="str">
        <f>IF(AND(I89&lt;Z89/2,S89&gt;E89,E89&gt;(S89+V89)/2,V89&lt;B89,B89&lt;(S89+V89)/2),"YES","NO")</f>
        <v>NO</v>
      </c>
      <c r="AD89" s="1" t="str">
        <f>IF(AND(I89&lt;Z89/2,V89&gt;B89,B89&gt;(S89+V89)/2,S89&lt;E89,E89&lt;(S89+V89)/2),"YES","NO")</f>
        <v>NO</v>
      </c>
      <c r="AE89" s="1" t="str">
        <f>IF(AND(I89&gt;=2*Z89,E89&gt;S89,S89&gt;(B89+E89)/2,B89&lt;V89,V89&lt;(B89+E89)/2),"YES","NO")</f>
        <v>NO</v>
      </c>
      <c r="AF89" s="1" t="str">
        <f>IF(AND(I89&gt;=2*Z89,S89&gt;E89,E89&gt;(S89+V89)/2,V89&lt;B89,B89&lt;(S89+V89)/2),"YES","NO")</f>
        <v>NO</v>
      </c>
      <c r="AG89" s="1" t="str">
        <f>IF(AND(B89&lt;V89,E89&lt;S89,E89&gt;(S89+V89)/2,I89&gt;3,Z89&gt;3),"YES","NO")</f>
        <v>NO</v>
      </c>
      <c r="AH89" s="1" t="str">
        <f>IF(AND(B89&gt;V89,E89&gt;S89,E89&lt;(S89+V89)/2,Z89&gt;3,I89&gt;3),"YES","NO")</f>
        <v>NO</v>
      </c>
      <c r="AI89" s="3">
        <v>1115</v>
      </c>
      <c r="AJ89" s="3">
        <v>1132</v>
      </c>
      <c r="AK89" s="3">
        <v>1088.0999999999999</v>
      </c>
      <c r="AL89" s="3">
        <v>1095</v>
      </c>
      <c r="AM89">
        <v>-6.3</v>
      </c>
      <c r="AN89">
        <v>-0.56999999999999995</v>
      </c>
      <c r="AO89" s="1">
        <f>(AL89-AI89)/AI89*100</f>
        <v>-1.7937219730941705</v>
      </c>
      <c r="AP89" s="1">
        <f>ABS(AO89)</f>
        <v>1.7937219730941705</v>
      </c>
      <c r="AQ89" s="1">
        <f>IF(AO89&gt;=0,(AJ89-AL89)/AL89*100,(AJ89-AI89)/AI89*100)</f>
        <v>1.5246636771300448</v>
      </c>
      <c r="AR89" s="1">
        <f>IF(AO89&gt;=0,(AI89-AK89)/AI89*100,(AL89-AK89)/AL89*100)</f>
        <v>0.63013698630137815</v>
      </c>
      <c r="AS89" t="str">
        <f>IF(AND(AO89&lt;0,AP89&gt;1.5,Y89&lt;0,Z89&gt;1.5,AL89&gt;S89,AL89&lt;E89,H89&gt;0,I89&gt;1.5),"YES","NO")</f>
        <v>NO</v>
      </c>
      <c r="AT89" t="str">
        <f>IF(AND(AO89&gt;0,AP89&gt;1.5,Y89&gt;0,Z89&gt;1.5,AL89&lt;S89,AL89&gt;E89,H89&lt;0,I89&gt;1.5),"YES","NO")</f>
        <v>NO</v>
      </c>
      <c r="AU89" t="str">
        <f>IF(AND(AO89&lt;0,S89&lt;AL89,V89&lt;AL89,B89&gt;V89,E89&gt;V89,H89&gt;0),"YES","NO")</f>
        <v>NO</v>
      </c>
      <c r="AV89" t="str">
        <f>IF(AND(AO89&gt;0,S89&gt;AL89,V89&gt;AL89,B89&lt;V89,E89&lt;V89,H89&lt;0),"YES","NO")</f>
        <v>NO</v>
      </c>
      <c r="AW89" t="str">
        <f>IF(AND(AO89&gt;0,AP89&gt;1,Y89&gt;0,Z89&gt;1,V89&gt;AL89,S89&gt;AI89,S89&lt;AL89,H89&gt;0,I89&gt;1,E89&gt;V89,B89&lt;V89,B89&gt;S89),"YES","NO")</f>
        <v>NO</v>
      </c>
      <c r="AX89" t="str">
        <f>IF(AND(AO89&lt;0,AP89&gt;1,Y89&lt;0,Z89&gt;1,V89&lt;AL89,S89&lt;AI89,S89&gt;AL89,H89&lt;0,I89&gt;1,E89&lt;V89,B89&gt;V89,B89&lt;S89),"YES","NO")</f>
        <v>NO</v>
      </c>
    </row>
    <row r="90" spans="1:50" x14ac:dyDescent="0.25">
      <c r="A90" t="s">
        <v>89</v>
      </c>
      <c r="B90">
        <v>490.25</v>
      </c>
      <c r="C90">
        <v>491</v>
      </c>
      <c r="D90">
        <v>472.2</v>
      </c>
      <c r="E90">
        <v>480</v>
      </c>
      <c r="F90">
        <v>-7.65</v>
      </c>
      <c r="G90">
        <v>-1.57</v>
      </c>
      <c r="H90" s="1">
        <f>(E90-B90)/B90*100</f>
        <v>-2.0907700152983173</v>
      </c>
      <c r="I90" s="1">
        <f>ABS(H90)</f>
        <v>2.0907700152983173</v>
      </c>
      <c r="J90" s="1">
        <f>IF(H90&gt;=0,(C90-E90)/E90*100,(C90-B90)/B90*100)</f>
        <v>0.15298317185109639</v>
      </c>
      <c r="K90" s="1">
        <f>IF(H90&gt;=0,(B90-D90)/B90*100,(E90-D90)/E90*100)</f>
        <v>1.6250000000000024</v>
      </c>
      <c r="L90" s="1" t="str">
        <f>IF(AND((K90-J90)&gt;1.5,I90&lt;0.5),"YES","NO")</f>
        <v>NO</v>
      </c>
      <c r="M90" t="str">
        <f>IF(AND((K90-J90)&gt;1.5,I90&lt;2,I90&gt;0.5),"YES","NO")</f>
        <v>NO</v>
      </c>
      <c r="N90" t="str">
        <f>IF(AND((J90-K90)&gt;1.5,I90&lt;0.5),"YES","NO")</f>
        <v>NO</v>
      </c>
      <c r="O90" s="1" t="str">
        <f>IF(AND((J90-K90)&gt;1.5,I90&lt;2,I90&gt;2),"YES","NO")</f>
        <v>NO</v>
      </c>
      <c r="P90" s="1" t="str">
        <f>IF(AND(I90&lt;1,J90&gt;1.5,K90&gt;1.5),"YES","NO")</f>
        <v>NO</v>
      </c>
      <c r="Q90" s="1" t="str">
        <f>IF(AND(I90&gt;5,J90&lt;0.25,K90&lt;0.25,H90&gt;0),"YES","NO")</f>
        <v>NO</v>
      </c>
      <c r="R90" s="1" t="str">
        <f>IF(AND(I91&gt;5,J91&lt;0.25,K91&lt;0.25,H91&lt;0),"YES","NO")</f>
        <v>NO</v>
      </c>
      <c r="S90">
        <v>675.55</v>
      </c>
      <c r="T90">
        <v>694.65</v>
      </c>
      <c r="U90">
        <v>668</v>
      </c>
      <c r="V90">
        <v>691.5</v>
      </c>
      <c r="W90">
        <v>9.25</v>
      </c>
      <c r="X90">
        <v>1.36</v>
      </c>
      <c r="Y90" s="1">
        <f>(V90-S90)/S90*100</f>
        <v>2.3610391532825172</v>
      </c>
      <c r="Z90" s="1">
        <f>ABS(Y90)</f>
        <v>2.3610391532825172</v>
      </c>
      <c r="AA90" s="1">
        <f>IF(Y90&gt;=0,(T90-V90)/V90*100,(T90-S90)/S90*100)</f>
        <v>0.4555314533622527</v>
      </c>
      <c r="AB90" s="1">
        <f>IF(Y90&gt;=0,(S90-U90)/S90*100,(V90-U90)/V90*100)</f>
        <v>1.1176078750647553</v>
      </c>
      <c r="AC90" s="1" t="str">
        <f>IF(AND(I90&lt;Z90/2,S90&gt;E90,E90&gt;(S90+V90)/2,V90&lt;B90,B90&lt;(S90+V90)/2),"YES","NO")</f>
        <v>NO</v>
      </c>
      <c r="AD90" s="1" t="str">
        <f>IF(AND(I90&lt;Z90/2,V90&gt;B90,B90&gt;(S90+V90)/2,S90&lt;E90,E90&lt;(S90+V90)/2),"YES","NO")</f>
        <v>NO</v>
      </c>
      <c r="AE90" s="1" t="str">
        <f>IF(AND(I90&gt;=2*Z90,E90&gt;S90,S90&gt;(B90+E90)/2,B90&lt;V90,V90&lt;(B90+E90)/2),"YES","NO")</f>
        <v>NO</v>
      </c>
      <c r="AF90" s="1" t="str">
        <f>IF(AND(I90&gt;=2*Z90,S90&gt;E90,E90&gt;(S90+V90)/2,V90&lt;B90,B90&lt;(S90+V90)/2),"YES","NO")</f>
        <v>NO</v>
      </c>
      <c r="AG90" s="1" t="str">
        <f>IF(AND(B90&lt;V90,E90&lt;S90,E90&gt;(S90+V90)/2,I90&gt;3,Z90&gt;3),"YES","NO")</f>
        <v>NO</v>
      </c>
      <c r="AH90" s="1" t="str">
        <f>IF(AND(B90&gt;V90,E90&gt;S90,E90&lt;(S90+V90)/2,Z90&gt;3,I90&gt;3),"YES","NO")</f>
        <v>NO</v>
      </c>
      <c r="AI90">
        <v>690</v>
      </c>
      <c r="AJ90">
        <v>718.6</v>
      </c>
      <c r="AK90">
        <v>678</v>
      </c>
      <c r="AL90">
        <v>680.3</v>
      </c>
      <c r="AM90">
        <v>-3.65</v>
      </c>
      <c r="AN90">
        <v>-0.53</v>
      </c>
      <c r="AO90" s="1">
        <f>(AL90-AI90)/AI90*100</f>
        <v>-1.4057971014492818</v>
      </c>
      <c r="AP90" s="1">
        <f>ABS(AO90)</f>
        <v>1.4057971014492818</v>
      </c>
      <c r="AQ90" s="1">
        <f>IF(AO90&gt;=0,(AJ90-AL90)/AL90*100,(AJ90-AI90)/AI90*100)</f>
        <v>4.1449275362318874</v>
      </c>
      <c r="AR90" s="1">
        <f>IF(AO90&gt;=0,(AI90-AK90)/AI90*100,(AL90-AK90)/AL90*100)</f>
        <v>0.33808613846831614</v>
      </c>
      <c r="AS90" t="str">
        <f>IF(AND(AO90&lt;0,AP90&gt;1.5,Y90&lt;0,Z90&gt;1.5,AL90&gt;S90,AL90&lt;E90,H90&gt;0,I90&gt;1.5),"YES","NO")</f>
        <v>NO</v>
      </c>
      <c r="AT90" t="str">
        <f>IF(AND(AO90&gt;0,AP90&gt;1.5,Y90&gt;0,Z90&gt;1.5,AL90&lt;S90,AL90&gt;E90,H90&lt;0,I90&gt;1.5),"YES","NO")</f>
        <v>NO</v>
      </c>
      <c r="AU90" t="str">
        <f>IF(AND(AO90&lt;0,S90&lt;AL90,V90&lt;AL90,B90&gt;V90,E90&gt;V90,H90&gt;0),"YES","NO")</f>
        <v>NO</v>
      </c>
      <c r="AV90" t="str">
        <f>IF(AND(AO90&gt;0,S90&gt;AL90,V90&gt;AL90,B90&lt;V90,E90&lt;V90,H90&lt;0),"YES","NO")</f>
        <v>NO</v>
      </c>
      <c r="AW90" t="str">
        <f>IF(AND(AO90&gt;0,AP90&gt;1,Y90&gt;0,Z90&gt;1,V90&gt;AL90,S90&gt;AI90,S90&lt;AL90,H90&gt;0,I90&gt;1,E90&gt;V90,B90&lt;V90,B90&gt;S90),"YES","NO")</f>
        <v>NO</v>
      </c>
      <c r="AX90" t="str">
        <f>IF(AND(AO90&lt;0,AP90&gt;1,Y90&lt;0,Z90&gt;1,V90&lt;AL90,S90&lt;AI90,S90&gt;AL90,H90&lt;0,I90&gt;1,E90&lt;V90,B90&gt;V90,B90&lt;S90),"YES","NO")</f>
        <v>NO</v>
      </c>
    </row>
    <row r="91" spans="1:50" x14ac:dyDescent="0.25">
      <c r="A91" t="s">
        <v>48</v>
      </c>
      <c r="B91">
        <v>105.4</v>
      </c>
      <c r="C91">
        <v>106.05</v>
      </c>
      <c r="D91">
        <v>100.35</v>
      </c>
      <c r="E91">
        <v>101.9</v>
      </c>
      <c r="F91">
        <v>-1.9</v>
      </c>
      <c r="G91">
        <v>-1.83</v>
      </c>
      <c r="H91" s="1">
        <f>(E91-B91)/B91*100</f>
        <v>-3.3206831119544589</v>
      </c>
      <c r="I91" s="1">
        <f>ABS(H91)</f>
        <v>3.3206831119544589</v>
      </c>
      <c r="J91" s="1">
        <f>IF(H91&gt;=0,(C91-E91)/E91*100,(C91-B91)/B91*100)</f>
        <v>0.61669829222010575</v>
      </c>
      <c r="K91" s="1">
        <f>IF(H91&gt;=0,(B91-D91)/B91*100,(E91-D91)/E91*100)</f>
        <v>1.5210991167811689</v>
      </c>
      <c r="L91" s="1" t="str">
        <f>IF(AND((K91-J91)&gt;1.5,I91&lt;0.5),"YES","NO")</f>
        <v>NO</v>
      </c>
      <c r="M91" t="str">
        <f>IF(AND((K91-J91)&gt;1.5,I91&lt;2,I91&gt;0.5),"YES","NO")</f>
        <v>NO</v>
      </c>
      <c r="N91" t="str">
        <f>IF(AND((J91-K91)&gt;1.5,I91&lt;0.5),"YES","NO")</f>
        <v>NO</v>
      </c>
      <c r="O91" s="1" t="str">
        <f>IF(AND((J91-K91)&gt;1.5,I91&lt;2,I91&gt;2),"YES","NO")</f>
        <v>NO</v>
      </c>
      <c r="P91" s="1" t="str">
        <f>IF(AND(I91&lt;1,J91&gt;1.5,K91&gt;1.5),"YES","NO")</f>
        <v>NO</v>
      </c>
      <c r="Q91" s="1" t="str">
        <f>IF(AND(I91&gt;5,J91&lt;0.25,K91&lt;0.25,H91&gt;0),"YES","NO")</f>
        <v>NO</v>
      </c>
      <c r="R91" s="1" t="str">
        <f>IF(AND(I92&gt;5,J92&lt;0.25,K92&lt;0.25,H92&lt;0),"YES","NO")</f>
        <v>NO</v>
      </c>
      <c r="S91">
        <v>480.3</v>
      </c>
      <c r="T91">
        <v>492.5</v>
      </c>
      <c r="U91">
        <v>477</v>
      </c>
      <c r="V91">
        <v>487.2</v>
      </c>
      <c r="W91">
        <v>2.8</v>
      </c>
      <c r="X91">
        <v>0.57999999999999996</v>
      </c>
      <c r="Y91" s="1">
        <f>(V91-S91)/S91*100</f>
        <v>1.4366021236726998</v>
      </c>
      <c r="Z91" s="1">
        <f>ABS(Y91)</f>
        <v>1.4366021236726998</v>
      </c>
      <c r="AA91" s="1">
        <f>IF(Y91&gt;=0,(T91-V91)/V91*100,(T91-S91)/S91*100)</f>
        <v>1.0878489326765213</v>
      </c>
      <c r="AB91" s="1">
        <f>IF(Y91&gt;=0,(S91-U91)/S91*100,(V91-U91)/V91*100)</f>
        <v>0.68707058088694806</v>
      </c>
      <c r="AC91" s="1" t="str">
        <f>IF(AND(I91&lt;Z91/2,S91&gt;E91,E91&gt;(S91+V91)/2,V91&lt;B91,B91&lt;(S91+V91)/2),"YES","NO")</f>
        <v>NO</v>
      </c>
      <c r="AD91" s="1" t="str">
        <f>IF(AND(I91&lt;Z91/2,V91&gt;B91,B91&gt;(S91+V91)/2,S91&lt;E91,E91&lt;(S91+V91)/2),"YES","NO")</f>
        <v>NO</v>
      </c>
      <c r="AE91" s="1" t="str">
        <f>IF(AND(I91&gt;=2*Z91,E91&gt;S91,S91&gt;(B91+E91)/2,B91&lt;V91,V91&lt;(B91+E91)/2),"YES","NO")</f>
        <v>NO</v>
      </c>
      <c r="AF91" s="1" t="str">
        <f>IF(AND(I91&gt;=2*Z91,S91&gt;E91,E91&gt;(S91+V91)/2,V91&lt;B91,B91&lt;(S91+V91)/2),"YES","NO")</f>
        <v>NO</v>
      </c>
      <c r="AG91" s="1" t="str">
        <f>IF(AND(B91&lt;V91,E91&lt;S91,E91&gt;(S91+V91)/2,I91&gt;3,Z91&gt;3),"YES","NO")</f>
        <v>NO</v>
      </c>
      <c r="AH91" s="1" t="str">
        <f>IF(AND(B91&gt;V91,E91&gt;S91,E91&lt;(S91+V91)/2,Z91&gt;3,I91&gt;3),"YES","NO")</f>
        <v>NO</v>
      </c>
      <c r="AI91">
        <v>502</v>
      </c>
      <c r="AJ91">
        <v>503.4</v>
      </c>
      <c r="AK91">
        <v>481</v>
      </c>
      <c r="AL91">
        <v>483.95</v>
      </c>
      <c r="AM91">
        <v>-16.5</v>
      </c>
      <c r="AN91">
        <v>-3.3</v>
      </c>
      <c r="AO91" s="1">
        <f>(AL91-AI91)/AI91*100</f>
        <v>-3.5956175298804802</v>
      </c>
      <c r="AP91" s="1">
        <f>ABS(AO91)</f>
        <v>3.5956175298804802</v>
      </c>
      <c r="AQ91" s="1">
        <f>IF(AO91&gt;=0,(AJ91-AL91)/AL91*100,(AJ91-AI91)/AI91*100)</f>
        <v>0.2788844621513899</v>
      </c>
      <c r="AR91" s="1">
        <f>IF(AO91&gt;=0,(AI91-AK91)/AI91*100,(AL91-AK91)/AL91*100)</f>
        <v>0.60956710403967118</v>
      </c>
      <c r="AS91" t="str">
        <f>IF(AND(AO91&lt;0,AP91&gt;1.5,Y91&lt;0,Z91&gt;1.5,AL91&gt;S91,AL91&lt;E91,H91&gt;0,I91&gt;1.5),"YES","NO")</f>
        <v>NO</v>
      </c>
      <c r="AT91" t="str">
        <f>IF(AND(AO91&gt;0,AP91&gt;1.5,Y91&gt;0,Z91&gt;1.5,AL91&lt;S91,AL91&gt;E91,H91&lt;0,I91&gt;1.5),"YES","NO")</f>
        <v>NO</v>
      </c>
      <c r="AU91" t="str">
        <f>IF(AND(AO91&lt;0,S91&lt;AL91,V91&lt;AL91,B91&gt;V91,E91&gt;V91,H91&gt;0),"YES","NO")</f>
        <v>NO</v>
      </c>
      <c r="AV91" t="str">
        <f>IF(AND(AO91&gt;0,S91&gt;AL91,V91&gt;AL91,B91&lt;V91,E91&lt;V91,H91&lt;0),"YES","NO")</f>
        <v>NO</v>
      </c>
      <c r="AW91" t="str">
        <f>IF(AND(AO91&gt;0,AP91&gt;1,Y91&gt;0,Z91&gt;1,V91&gt;AL91,S91&gt;AI91,S91&lt;AL91,H91&gt;0,I91&gt;1,E91&gt;V91,B91&lt;V91,B91&gt;S91),"YES","NO")</f>
        <v>NO</v>
      </c>
      <c r="AX91" t="str">
        <f>IF(AND(AO91&lt;0,AP91&gt;1,Y91&lt;0,Z91&gt;1,V91&lt;AL91,S91&lt;AI91,S91&gt;AL91,H91&lt;0,I91&gt;1,E91&lt;V91,B91&gt;V91,B91&lt;S91),"YES","NO")</f>
        <v>NO</v>
      </c>
    </row>
    <row r="92" spans="1:50" x14ac:dyDescent="0.25">
      <c r="A92" t="s">
        <v>7</v>
      </c>
      <c r="B92">
        <v>325.8</v>
      </c>
      <c r="C92">
        <v>329.95</v>
      </c>
      <c r="D92">
        <v>322.55</v>
      </c>
      <c r="E92">
        <v>324.60000000000002</v>
      </c>
      <c r="F92">
        <v>1.5</v>
      </c>
      <c r="G92">
        <v>0.46</v>
      </c>
      <c r="H92" s="1">
        <f>(E92-B92)/B92*100</f>
        <v>-0.36832412523019908</v>
      </c>
      <c r="I92" s="1">
        <f>ABS(H92)</f>
        <v>0.36832412523019908</v>
      </c>
      <c r="J92" s="1">
        <f>IF(H92&gt;=0,(C92-E92)/E92*100,(C92-B92)/B92*100)</f>
        <v>1.2737875997544434</v>
      </c>
      <c r="K92" s="1">
        <f>IF(H92&gt;=0,(B92-D92)/B92*100,(E92-D92)/E92*100)</f>
        <v>0.63154651879236323</v>
      </c>
      <c r="L92" s="1" t="str">
        <f>IF(AND((K92-J92)&gt;1.5,I92&lt;0.5),"YES","NO")</f>
        <v>NO</v>
      </c>
      <c r="M92" t="str">
        <f>IF(AND((K92-J92)&gt;1.5,I92&lt;2,I92&gt;0.5),"YES","NO")</f>
        <v>NO</v>
      </c>
      <c r="N92" t="str">
        <f>IF(AND((J92-K92)&gt;1.5,I92&lt;0.5),"YES","NO")</f>
        <v>NO</v>
      </c>
      <c r="O92" s="1" t="str">
        <f>IF(AND((J92-K92)&gt;1.5,I92&lt;2,I92&gt;2),"YES","NO")</f>
        <v>NO</v>
      </c>
      <c r="P92" s="1" t="str">
        <f>IF(AND(I92&lt;1,J92&gt;1.5,K92&gt;1.5),"YES","NO")</f>
        <v>NO</v>
      </c>
      <c r="Q92" s="1" t="str">
        <f>IF(AND(I92&gt;5,J92&lt;0.25,K92&lt;0.25,H92&gt;0),"YES","NO")</f>
        <v>NO</v>
      </c>
      <c r="R92" s="1" t="str">
        <f>IF(AND(I93&gt;5,J93&lt;0.25,K93&lt;0.25,H93&lt;0),"YES","NO")</f>
        <v>NO</v>
      </c>
      <c r="S92">
        <v>103.85</v>
      </c>
      <c r="T92">
        <v>106.3</v>
      </c>
      <c r="U92">
        <v>101.65</v>
      </c>
      <c r="V92">
        <v>104</v>
      </c>
      <c r="W92">
        <v>-0.8</v>
      </c>
      <c r="X92">
        <v>-0.76</v>
      </c>
      <c r="Y92" s="1">
        <f>(V92-S92)/S92*100</f>
        <v>0.14443909484834444</v>
      </c>
      <c r="Z92" s="1">
        <f>ABS(Y92)</f>
        <v>0.14443909484834444</v>
      </c>
      <c r="AA92" s="1">
        <f>IF(Y92&gt;=0,(T92-V92)/V92*100,(T92-S92)/S92*100)</f>
        <v>2.211538461538459</v>
      </c>
      <c r="AB92" s="1">
        <f>IF(Y92&gt;=0,(S92-U92)/S92*100,(V92-U92)/V92*100)</f>
        <v>2.1184400577756271</v>
      </c>
      <c r="AC92" s="1" t="str">
        <f>IF(AND(I92&lt;Z92/2,S92&gt;E92,E92&gt;(S92+V92)/2,V92&lt;B92,B92&lt;(S92+V92)/2),"YES","NO")</f>
        <v>NO</v>
      </c>
      <c r="AD92" s="1" t="str">
        <f>IF(AND(I92&lt;Z92/2,V92&gt;B92,B92&gt;(S92+V92)/2,S92&lt;E92,E92&lt;(S92+V92)/2),"YES","NO")</f>
        <v>NO</v>
      </c>
      <c r="AE92" s="1" t="str">
        <f>IF(AND(I92&gt;=2*Z92,E92&gt;S92,S92&gt;(B92+E92)/2,B92&lt;V92,V92&lt;(B92+E92)/2),"YES","NO")</f>
        <v>NO</v>
      </c>
      <c r="AF92" s="1" t="str">
        <f>IF(AND(I92&gt;=2*Z92,S92&gt;E92,E92&gt;(S92+V92)/2,V92&lt;B92,B92&lt;(S92+V92)/2),"YES","NO")</f>
        <v>NO</v>
      </c>
      <c r="AG92" s="1" t="str">
        <f>IF(AND(B92&lt;V92,E92&lt;S92,E92&gt;(S92+V92)/2,I92&gt;3,Z92&gt;3),"YES","NO")</f>
        <v>NO</v>
      </c>
      <c r="AH92" s="1" t="str">
        <f>IF(AND(B92&gt;V92,E92&gt;S92,E92&lt;(S92+V92)/2,Z92&gt;3,I92&gt;3),"YES","NO")</f>
        <v>NO</v>
      </c>
      <c r="AI92">
        <v>105.25</v>
      </c>
      <c r="AJ92">
        <v>110.8</v>
      </c>
      <c r="AK92">
        <v>104.2</v>
      </c>
      <c r="AL92">
        <v>105.15</v>
      </c>
      <c r="AM92">
        <v>0.75</v>
      </c>
      <c r="AN92">
        <v>0.72</v>
      </c>
      <c r="AO92" s="1">
        <f>(AL92-AI92)/AI92*100</f>
        <v>-9.5011876484555169E-2</v>
      </c>
      <c r="AP92" s="1">
        <f>ABS(AO92)</f>
        <v>9.5011876484555169E-2</v>
      </c>
      <c r="AQ92" s="1">
        <f>IF(AO92&gt;=0,(AJ92-AL92)/AL92*100,(AJ92-AI92)/AI92*100)</f>
        <v>5.2731591448931088</v>
      </c>
      <c r="AR92" s="1">
        <f>IF(AO92&gt;=0,(AI92-AK92)/AI92*100,(AL92-AK92)/AL92*100)</f>
        <v>0.90347123157394471</v>
      </c>
      <c r="AS92" t="str">
        <f>IF(AND(AO92&lt;0,AP92&gt;1.5,Y92&lt;0,Z92&gt;1.5,AL92&gt;S92,AL92&lt;E92,H92&gt;0,I92&gt;1.5),"YES","NO")</f>
        <v>NO</v>
      </c>
      <c r="AT92" t="str">
        <f>IF(AND(AO92&gt;0,AP92&gt;1.5,Y92&gt;0,Z92&gt;1.5,AL92&lt;S92,AL92&gt;E92,H92&lt;0,I92&gt;1.5),"YES","NO")</f>
        <v>NO</v>
      </c>
      <c r="AU92" t="str">
        <f>IF(AND(AO92&lt;0,S92&lt;AL92,V92&lt;AL92,B92&gt;V92,E92&gt;V92,H92&gt;0),"YES","NO")</f>
        <v>NO</v>
      </c>
      <c r="AV92" t="str">
        <f>IF(AND(AO92&gt;0,S92&gt;AL92,V92&gt;AL92,B92&lt;V92,E92&lt;V92,H92&lt;0),"YES","NO")</f>
        <v>NO</v>
      </c>
      <c r="AW92" t="str">
        <f>IF(AND(AO92&gt;0,AP92&gt;1,Y92&gt;0,Z92&gt;1,V92&gt;AL92,S92&gt;AI92,S92&lt;AL92,H92&gt;0,I92&gt;1,E92&gt;V92,B92&lt;V92,B92&gt;S92),"YES","NO")</f>
        <v>NO</v>
      </c>
      <c r="AX92" t="str">
        <f>IF(AND(AO92&lt;0,AP92&gt;1,Y92&lt;0,Z92&gt;1,V92&lt;AL92,S92&lt;AI92,S92&gt;AL92,H92&lt;0,I92&gt;1,E92&lt;V92,B92&gt;V92,B92&lt;S92),"YES","NO")</f>
        <v>NO</v>
      </c>
    </row>
    <row r="93" spans="1:50" x14ac:dyDescent="0.25">
      <c r="A93" t="s">
        <v>10</v>
      </c>
      <c r="B93" s="3">
        <v>2025</v>
      </c>
      <c r="C93" s="3">
        <v>2132</v>
      </c>
      <c r="D93" s="3">
        <v>2019.95</v>
      </c>
      <c r="E93" s="3">
        <v>2117.9499999999998</v>
      </c>
      <c r="F93">
        <v>101.85</v>
      </c>
      <c r="G93">
        <v>5.05</v>
      </c>
      <c r="H93" s="1">
        <f>(E93-B93)/B93*100</f>
        <v>4.5901234567901144</v>
      </c>
      <c r="I93" s="1">
        <f>ABS(H93)</f>
        <v>4.5901234567901144</v>
      </c>
      <c r="J93" s="1">
        <f>IF(H93&gt;=0,(C93-E93)/E93*100,(C93-B93)/B93*100)</f>
        <v>0.66337732241083036</v>
      </c>
      <c r="K93" s="1">
        <f>IF(H93&gt;=0,(B93-D93)/B93*100,(E93-D93)/E93*100)</f>
        <v>0.24938271604938045</v>
      </c>
      <c r="L93" s="1" t="str">
        <f>IF(AND((K93-J93)&gt;1.5,I93&lt;0.5),"YES","NO")</f>
        <v>NO</v>
      </c>
      <c r="M93" t="str">
        <f>IF(AND((K93-J93)&gt;1.5,I93&lt;2,I93&gt;0.5),"YES","NO")</f>
        <v>NO</v>
      </c>
      <c r="N93" t="str">
        <f>IF(AND((J93-K93)&gt;1.5,I93&lt;0.5),"YES","NO")</f>
        <v>NO</v>
      </c>
      <c r="O93" s="1" t="str">
        <f>IF(AND((J93-K93)&gt;1.5,I93&lt;2,I93&gt;2),"YES","NO")</f>
        <v>NO</v>
      </c>
      <c r="P93" s="1" t="str">
        <f>IF(AND(I93&lt;1,J93&gt;1.5,K93&gt;1.5),"YES","NO")</f>
        <v>NO</v>
      </c>
      <c r="Q93" s="1" t="str">
        <f>IF(AND(I93&gt;5,J93&lt;0.25,K93&lt;0.25,H93&gt;0),"YES","NO")</f>
        <v>NO</v>
      </c>
      <c r="R93" s="1" t="str">
        <f>IF(AND(I94&gt;5,J94&lt;0.25,K94&lt;0.25,H94&lt;0),"YES","NO")</f>
        <v>NO</v>
      </c>
      <c r="S93">
        <v>322</v>
      </c>
      <c r="T93">
        <v>327.39999999999998</v>
      </c>
      <c r="U93">
        <v>321</v>
      </c>
      <c r="V93">
        <v>322.55</v>
      </c>
      <c r="W93">
        <v>-3.5</v>
      </c>
      <c r="X93">
        <v>-1.07</v>
      </c>
      <c r="Y93" s="1">
        <f>(V93-S93)/S93*100</f>
        <v>0.17080745341615258</v>
      </c>
      <c r="Z93" s="1">
        <f>ABS(Y93)</f>
        <v>0.17080745341615258</v>
      </c>
      <c r="AA93" s="1">
        <f>IF(Y93&gt;=0,(T93-V93)/V93*100,(T93-S93)/S93*100)</f>
        <v>1.5036428460703659</v>
      </c>
      <c r="AB93" s="1">
        <f>IF(Y93&gt;=0,(S93-U93)/S93*100,(V93-U93)/V93*100)</f>
        <v>0.3105590062111801</v>
      </c>
      <c r="AC93" s="1" t="str">
        <f>IF(AND(I93&lt;Z93/2,S93&gt;E93,E93&gt;(S93+V93)/2,V93&lt;B93,B93&lt;(S93+V93)/2),"YES","NO")</f>
        <v>NO</v>
      </c>
      <c r="AD93" s="1" t="str">
        <f>IF(AND(I93&lt;Z93/2,V93&gt;B93,B93&gt;(S93+V93)/2,S93&lt;E93,E93&lt;(S93+V93)/2),"YES","NO")</f>
        <v>NO</v>
      </c>
      <c r="AE93" s="1" t="str">
        <f>IF(AND(I93&gt;=2*Z93,E93&gt;S93,S93&gt;(B93+E93)/2,B93&lt;V93,V93&lt;(B93+E93)/2),"YES","NO")</f>
        <v>NO</v>
      </c>
      <c r="AF93" s="1" t="str">
        <f>IF(AND(I93&gt;=2*Z93,S93&gt;E93,E93&gt;(S93+V93)/2,V93&lt;B93,B93&lt;(S93+V93)/2),"YES","NO")</f>
        <v>NO</v>
      </c>
      <c r="AG93" s="1" t="str">
        <f>IF(AND(B93&lt;V93,E93&lt;S93,E93&gt;(S93+V93)/2,I93&gt;3,Z93&gt;3),"YES","NO")</f>
        <v>NO</v>
      </c>
      <c r="AH93" s="1" t="str">
        <f>IF(AND(B93&gt;V93,E93&gt;S93,E93&lt;(S93+V93)/2,Z93&gt;3,I93&gt;3),"YES","NO")</f>
        <v>NO</v>
      </c>
      <c r="AI93">
        <v>336.6</v>
      </c>
      <c r="AJ93">
        <v>338.15</v>
      </c>
      <c r="AK93">
        <v>324.75</v>
      </c>
      <c r="AL93">
        <v>325.85000000000002</v>
      </c>
      <c r="AM93">
        <v>-6.15</v>
      </c>
      <c r="AN93">
        <v>-1.85</v>
      </c>
      <c r="AO93" s="1">
        <f>(AL93-AI93)/AI93*100</f>
        <v>-3.1937017231134872</v>
      </c>
      <c r="AP93" s="1">
        <f>ABS(AO93)</f>
        <v>3.1937017231134872</v>
      </c>
      <c r="AQ93" s="1">
        <f>IF(AO93&gt;=0,(AJ93-AL93)/AL93*100,(AJ93-AI93)/AI93*100)</f>
        <v>0.46048722519309399</v>
      </c>
      <c r="AR93" s="1">
        <f>IF(AO93&gt;=0,(AI93-AK93)/AI93*100,(AL93-AK93)/AL93*100)</f>
        <v>0.33757864047875485</v>
      </c>
      <c r="AS93" t="str">
        <f>IF(AND(AO93&lt;0,AP93&gt;1.5,Y93&lt;0,Z93&gt;1.5,AL93&gt;S93,AL93&lt;E93,H93&gt;0,I93&gt;1.5),"YES","NO")</f>
        <v>NO</v>
      </c>
      <c r="AT93" t="str">
        <f>IF(AND(AO93&gt;0,AP93&gt;1.5,Y93&gt;0,Z93&gt;1.5,AL93&lt;S93,AL93&gt;E93,H93&lt;0,I93&gt;1.5),"YES","NO")</f>
        <v>NO</v>
      </c>
      <c r="AU93" t="str">
        <f>IF(AND(AO93&lt;0,S93&lt;AL93,V93&lt;AL93,B93&gt;V93,E93&gt;V93,H93&gt;0),"YES","NO")</f>
        <v>YES</v>
      </c>
      <c r="AV93" t="str">
        <f>IF(AND(AO93&gt;0,S93&gt;AL93,V93&gt;AL93,B93&lt;V93,E93&lt;V93,H93&lt;0),"YES","NO")</f>
        <v>NO</v>
      </c>
      <c r="AW93" t="str">
        <f>IF(AND(AO93&gt;0,AP93&gt;1,Y93&gt;0,Z93&gt;1,V93&gt;AL93,S93&gt;AI93,S93&lt;AL93,H93&gt;0,I93&gt;1,E93&gt;V93,B93&lt;V93,B93&gt;S93),"YES","NO")</f>
        <v>NO</v>
      </c>
      <c r="AX93" t="str">
        <f>IF(AND(AO93&lt;0,AP93&gt;1,Y93&lt;0,Z93&gt;1,V93&lt;AL93,S93&lt;AI93,S93&gt;AL93,H93&lt;0,I93&gt;1,E93&lt;V93,B93&gt;V93,B93&lt;S93),"YES","NO")</f>
        <v>NO</v>
      </c>
    </row>
    <row r="94" spans="1:50" x14ac:dyDescent="0.25">
      <c r="A94" t="s">
        <v>56</v>
      </c>
      <c r="B94">
        <v>555.5</v>
      </c>
      <c r="C94">
        <v>574.95000000000005</v>
      </c>
      <c r="D94">
        <v>552.6</v>
      </c>
      <c r="E94">
        <v>559.6</v>
      </c>
      <c r="F94">
        <v>5.45</v>
      </c>
      <c r="G94">
        <v>0.98</v>
      </c>
      <c r="H94" s="1">
        <f>(E94-B94)/B94*100</f>
        <v>0.73807380738074213</v>
      </c>
      <c r="I94" s="1">
        <f>ABS(H94)</f>
        <v>0.73807380738074213</v>
      </c>
      <c r="J94" s="1">
        <f>IF(H94&gt;=0,(C94-E94)/E94*100,(C94-B94)/B94*100)</f>
        <v>2.7430307362401756</v>
      </c>
      <c r="K94" s="1">
        <f>IF(H94&gt;=0,(B94-D94)/B94*100,(E94-D94)/E94*100)</f>
        <v>0.52205220522051798</v>
      </c>
      <c r="L94" s="1" t="str">
        <f>IF(AND((K94-J94)&gt;1.5,I94&lt;0.5),"YES","NO")</f>
        <v>NO</v>
      </c>
      <c r="M94" t="str">
        <f>IF(AND((K94-J94)&gt;1.5,I94&lt;2,I94&gt;0.5),"YES","NO")</f>
        <v>NO</v>
      </c>
      <c r="N94" t="str">
        <f>IF(AND((J94-K94)&gt;1.5,I94&lt;0.5),"YES","NO")</f>
        <v>NO</v>
      </c>
      <c r="O94" s="1" t="str">
        <f>IF(AND((J94-K94)&gt;1.5,I94&lt;2,I94&gt;2),"YES","NO")</f>
        <v>NO</v>
      </c>
      <c r="P94" s="1" t="str">
        <f>IF(AND(I94&lt;1,J94&gt;1.5,K94&gt;1.5),"YES","NO")</f>
        <v>NO</v>
      </c>
      <c r="Q94" s="1" t="str">
        <f>IF(AND(I94&gt;5,J94&lt;0.25,K94&lt;0.25,H94&gt;0),"YES","NO")</f>
        <v>NO</v>
      </c>
      <c r="R94" s="1" t="str">
        <f>IF(AND(I95&gt;5,J95&lt;0.25,K95&lt;0.25,H95&lt;0),"YES","NO")</f>
        <v>NO</v>
      </c>
      <c r="S94" s="3">
        <v>2035</v>
      </c>
      <c r="T94" s="3">
        <v>2060</v>
      </c>
      <c r="U94" s="3">
        <v>2009.25</v>
      </c>
      <c r="V94" s="3">
        <v>2015.4</v>
      </c>
      <c r="W94">
        <v>-26.8</v>
      </c>
      <c r="X94">
        <v>-1.31</v>
      </c>
      <c r="Y94" s="1">
        <f>(V94-S94)/S94*100</f>
        <v>-0.96314496314495868</v>
      </c>
      <c r="Z94" s="1">
        <f>ABS(Y94)</f>
        <v>0.96314496314495868</v>
      </c>
      <c r="AA94" s="1">
        <f>IF(Y94&gt;=0,(T94-V94)/V94*100,(T94-S94)/S94*100)</f>
        <v>1.2285012285012284</v>
      </c>
      <c r="AB94" s="1">
        <f>IF(Y94&gt;=0,(S94-U94)/S94*100,(V94-U94)/V94*100)</f>
        <v>0.30515034236380323</v>
      </c>
      <c r="AC94" s="1" t="str">
        <f>IF(AND(I94&lt;Z94/2,S94&gt;E94,E94&gt;(S94+V94)/2,V94&lt;B94,B94&lt;(S94+V94)/2),"YES","NO")</f>
        <v>NO</v>
      </c>
      <c r="AD94" s="1" t="str">
        <f>IF(AND(I94&lt;Z94/2,V94&gt;B94,B94&gt;(S94+V94)/2,S94&lt;E94,E94&lt;(S94+V94)/2),"YES","NO")</f>
        <v>NO</v>
      </c>
      <c r="AE94" s="1" t="str">
        <f>IF(AND(I94&gt;=2*Z94,E94&gt;S94,S94&gt;(B94+E94)/2,B94&lt;V94,V94&lt;(B94+E94)/2),"YES","NO")</f>
        <v>NO</v>
      </c>
      <c r="AF94" s="1" t="str">
        <f>IF(AND(I94&gt;=2*Z94,S94&gt;E94,E94&gt;(S94+V94)/2,V94&lt;B94,B94&lt;(S94+V94)/2),"YES","NO")</f>
        <v>NO</v>
      </c>
      <c r="AG94" s="1" t="str">
        <f>IF(AND(B94&lt;V94,E94&lt;S94,E94&gt;(S94+V94)/2,I94&gt;3,Z94&gt;3),"YES","NO")</f>
        <v>NO</v>
      </c>
      <c r="AH94" s="1" t="str">
        <f>IF(AND(B94&gt;V94,E94&gt;S94,E94&lt;(S94+V94)/2,Z94&gt;3,I94&gt;3),"YES","NO")</f>
        <v>NO</v>
      </c>
      <c r="AI94" s="3">
        <v>2034</v>
      </c>
      <c r="AJ94" s="3">
        <v>2064.25</v>
      </c>
      <c r="AK94" s="3">
        <v>2031.6</v>
      </c>
      <c r="AL94" s="3">
        <v>2042</v>
      </c>
      <c r="AM94">
        <v>6.7</v>
      </c>
      <c r="AN94">
        <v>0.33</v>
      </c>
      <c r="AO94" s="1">
        <f>(AL94-AI94)/AI94*100</f>
        <v>0.39331366764995085</v>
      </c>
      <c r="AP94" s="1">
        <f>ABS(AO94)</f>
        <v>0.39331366764995085</v>
      </c>
      <c r="AQ94" s="1">
        <f>IF(AO94&gt;=0,(AJ94-AL94)/AL94*100,(AJ94-AI94)/AI94*100)</f>
        <v>1.0896180215475024</v>
      </c>
      <c r="AR94" s="1">
        <f>IF(AO94&gt;=0,(AI94-AK94)/AI94*100,(AL94-AK94)/AL94*100)</f>
        <v>0.11799410029498972</v>
      </c>
      <c r="AS94" t="str">
        <f>IF(AND(AO94&lt;0,AP94&gt;1.5,Y94&lt;0,Z94&gt;1.5,AL94&gt;S94,AL94&lt;E94,H94&gt;0,I94&gt;1.5),"YES","NO")</f>
        <v>NO</v>
      </c>
      <c r="AT94" t="str">
        <f>IF(AND(AO94&gt;0,AP94&gt;1.5,Y94&gt;0,Z94&gt;1.5,AL94&lt;S94,AL94&gt;E94,H94&lt;0,I94&gt;1.5),"YES","NO")</f>
        <v>NO</v>
      </c>
      <c r="AU94" t="str">
        <f>IF(AND(AO94&lt;0,S94&lt;AL94,V94&lt;AL94,B94&gt;V94,E94&gt;V94,H94&gt;0),"YES","NO")</f>
        <v>NO</v>
      </c>
      <c r="AV94" t="str">
        <f>IF(AND(AO94&gt;0,S94&gt;AL94,V94&gt;AL94,B94&lt;V94,E94&lt;V94,H94&lt;0),"YES","NO")</f>
        <v>NO</v>
      </c>
      <c r="AW94" t="str">
        <f>IF(AND(AO94&gt;0,AP94&gt;1,Y94&gt;0,Z94&gt;1,V94&gt;AL94,S94&gt;AI94,S94&lt;AL94,H94&gt;0,I94&gt;1,E94&gt;V94,B94&lt;V94,B94&gt;S94),"YES","NO")</f>
        <v>NO</v>
      </c>
      <c r="AX94" t="str">
        <f>IF(AND(AO94&lt;0,AP94&gt;1,Y94&lt;0,Z94&gt;1,V94&lt;AL94,S94&lt;AI94,S94&gt;AL94,H94&lt;0,I94&gt;1,E94&lt;V94,B94&gt;V94,B94&lt;S94),"YES","NO")</f>
        <v>NO</v>
      </c>
    </row>
    <row r="95" spans="1:50" x14ac:dyDescent="0.25">
      <c r="A95" t="s">
        <v>49</v>
      </c>
      <c r="B95">
        <v>988</v>
      </c>
      <c r="C95">
        <v>989.9</v>
      </c>
      <c r="D95">
        <v>961.9</v>
      </c>
      <c r="E95">
        <v>967</v>
      </c>
      <c r="F95">
        <v>-10.6</v>
      </c>
      <c r="G95">
        <v>-1.08</v>
      </c>
      <c r="H95" s="1">
        <f>(E95-B95)/B95*100</f>
        <v>-2.1255060728744937</v>
      </c>
      <c r="I95" s="1">
        <f>ABS(H95)</f>
        <v>2.1255060728744937</v>
      </c>
      <c r="J95" s="1">
        <f>IF(H95&gt;=0,(C95-E95)/E95*100,(C95-B95)/B95*100)</f>
        <v>0.19230769230768999</v>
      </c>
      <c r="K95" s="1">
        <f>IF(H95&gt;=0,(B95-D95)/B95*100,(E95-D95)/E95*100)</f>
        <v>0.52740434332988861</v>
      </c>
      <c r="L95" s="1" t="str">
        <f>IF(AND((K95-J95)&gt;1.5,I95&lt;0.5),"YES","NO")</f>
        <v>NO</v>
      </c>
      <c r="M95" t="str">
        <f>IF(AND((K95-J95)&gt;1.5,I95&lt;2,I95&gt;0.5),"YES","NO")</f>
        <v>NO</v>
      </c>
      <c r="N95" t="str">
        <f>IF(AND((J95-K95)&gt;1.5,I95&lt;0.5),"YES","NO")</f>
        <v>NO</v>
      </c>
      <c r="O95" s="1" t="str">
        <f>IF(AND((J95-K95)&gt;1.5,I95&lt;2,I95&gt;2),"YES","NO")</f>
        <v>NO</v>
      </c>
      <c r="P95" s="1" t="str">
        <f>IF(AND(I95&lt;1,J95&gt;1.5,K95&gt;1.5),"YES","NO")</f>
        <v>NO</v>
      </c>
      <c r="Q95" s="1" t="str">
        <f>IF(AND(I95&gt;5,J95&lt;0.25,K95&lt;0.25,H95&gt;0),"YES","NO")</f>
        <v>NO</v>
      </c>
      <c r="R95" s="1" t="str">
        <f>IF(AND(I96&gt;5,J96&lt;0.25,K96&lt;0.25,H96&lt;0),"YES","NO")</f>
        <v>NO</v>
      </c>
      <c r="S95">
        <v>558</v>
      </c>
      <c r="T95">
        <v>565.6</v>
      </c>
      <c r="U95">
        <v>552.04999999999995</v>
      </c>
      <c r="V95">
        <v>554.04999999999995</v>
      </c>
      <c r="W95">
        <v>-6.9</v>
      </c>
      <c r="X95">
        <v>-1.23</v>
      </c>
      <c r="Y95" s="1">
        <f>(V95-S95)/S95*100</f>
        <v>-0.70788530465950628</v>
      </c>
      <c r="Z95" s="1">
        <f>ABS(Y95)</f>
        <v>0.70788530465950628</v>
      </c>
      <c r="AA95" s="1">
        <f>IF(Y95&gt;=0,(T95-V95)/V95*100,(T95-S95)/S95*100)</f>
        <v>1.3620071684587853</v>
      </c>
      <c r="AB95" s="1">
        <f>IF(Y95&gt;=0,(S95-U95)/S95*100,(V95-U95)/V95*100)</f>
        <v>0.36097825106037368</v>
      </c>
      <c r="AC95" s="1" t="str">
        <f>IF(AND(I95&lt;Z95/2,S95&gt;E95,E95&gt;(S95+V95)/2,V95&lt;B95,B95&lt;(S95+V95)/2),"YES","NO")</f>
        <v>NO</v>
      </c>
      <c r="AD95" s="1" t="str">
        <f>IF(AND(I95&lt;Z95/2,V95&gt;B95,B95&gt;(S95+V95)/2,S95&lt;E95,E95&lt;(S95+V95)/2),"YES","NO")</f>
        <v>NO</v>
      </c>
      <c r="AE95" s="1" t="str">
        <f>IF(AND(I95&gt;=2*Z95,E95&gt;S95,S95&gt;(B95+E95)/2,B95&lt;V95,V95&lt;(B95+E95)/2),"YES","NO")</f>
        <v>NO</v>
      </c>
      <c r="AF95" s="1" t="str">
        <f>IF(AND(I95&gt;=2*Z95,S95&gt;E95,E95&gt;(S95+V95)/2,V95&lt;B95,B95&lt;(S95+V95)/2),"YES","NO")</f>
        <v>NO</v>
      </c>
      <c r="AG95" s="1" t="str">
        <f>IF(AND(B95&lt;V95,E95&lt;S95,E95&gt;(S95+V95)/2,I95&gt;3,Z95&gt;3),"YES","NO")</f>
        <v>NO</v>
      </c>
      <c r="AH95" s="1" t="str">
        <f>IF(AND(B95&gt;V95,E95&gt;S95,E95&lt;(S95+V95)/2,Z95&gt;3,I95&gt;3),"YES","NO")</f>
        <v>NO</v>
      </c>
      <c r="AI95">
        <v>558.79999999999995</v>
      </c>
      <c r="AJ95">
        <v>566</v>
      </c>
      <c r="AK95">
        <v>554.4</v>
      </c>
      <c r="AL95">
        <v>561</v>
      </c>
      <c r="AM95">
        <v>2.2000000000000002</v>
      </c>
      <c r="AN95">
        <v>0.39</v>
      </c>
      <c r="AO95" s="1">
        <f>(AL95-AI95)/AI95*100</f>
        <v>0.39370078740158293</v>
      </c>
      <c r="AP95" s="1">
        <f>ABS(AO95)</f>
        <v>0.39370078740158293</v>
      </c>
      <c r="AQ95" s="1">
        <f>IF(AO95&gt;=0,(AJ95-AL95)/AL95*100,(AJ95-AI95)/AI95*100)</f>
        <v>0.89126559714795017</v>
      </c>
      <c r="AR95" s="1">
        <f>IF(AO95&gt;=0,(AI95-AK95)/AI95*100,(AL95-AK95)/AL95*100)</f>
        <v>0.78740157480314565</v>
      </c>
      <c r="AS95" t="str">
        <f>IF(AND(AO95&lt;0,AP95&gt;1.5,Y95&lt;0,Z95&gt;1.5,AL95&gt;S95,AL95&lt;E95,H95&gt;0,I95&gt;1.5),"YES","NO")</f>
        <v>NO</v>
      </c>
      <c r="AT95" t="str">
        <f>IF(AND(AO95&gt;0,AP95&gt;1.5,Y95&gt;0,Z95&gt;1.5,AL95&lt;S95,AL95&gt;E95,H95&lt;0,I95&gt;1.5),"YES","NO")</f>
        <v>NO</v>
      </c>
      <c r="AU95" t="str">
        <f>IF(AND(AO95&lt;0,S95&lt;AL95,V95&lt;AL95,B95&gt;V95,E95&gt;V95,H95&gt;0),"YES","NO")</f>
        <v>NO</v>
      </c>
      <c r="AV95" t="str">
        <f>IF(AND(AO95&gt;0,S95&gt;AL95,V95&gt;AL95,B95&lt;V95,E95&lt;V95,H95&lt;0),"YES","NO")</f>
        <v>NO</v>
      </c>
      <c r="AW95" t="str">
        <f>IF(AND(AO95&gt;0,AP95&gt;1,Y95&gt;0,Z95&gt;1,V95&gt;AL95,S95&gt;AI95,S95&lt;AL95,H95&gt;0,I95&gt;1,E95&gt;V95,B95&lt;V95,B95&gt;S95),"YES","NO")</f>
        <v>NO</v>
      </c>
      <c r="AX95" t="str">
        <f>IF(AND(AO95&lt;0,AP95&gt;1,Y95&lt;0,Z95&gt;1,V95&lt;AL95,S95&lt;AI95,S95&gt;AL95,H95&lt;0,I95&gt;1,E95&lt;V95,B95&gt;V95,B95&lt;S95),"YES","NO")</f>
        <v>NO</v>
      </c>
    </row>
    <row r="96" spans="1:50" x14ac:dyDescent="0.25">
      <c r="A96" t="s">
        <v>28</v>
      </c>
      <c r="B96" s="3">
        <v>2512.65</v>
      </c>
      <c r="C96" s="3">
        <v>2521.15</v>
      </c>
      <c r="D96" s="3">
        <v>2450</v>
      </c>
      <c r="E96" s="3">
        <v>2472.1</v>
      </c>
      <c r="F96">
        <v>-28</v>
      </c>
      <c r="G96">
        <v>-1.1200000000000001</v>
      </c>
      <c r="H96" s="1">
        <f>(E96-B96)/B96*100</f>
        <v>-1.6138339999602087</v>
      </c>
      <c r="I96" s="1">
        <f>ABS(H96)</f>
        <v>1.6138339999602087</v>
      </c>
      <c r="J96" s="1">
        <f>IF(H96&gt;=0,(C96-E96)/E96*100,(C96-B96)/B96*100)</f>
        <v>0.33828826139732954</v>
      </c>
      <c r="K96" s="1">
        <f>IF(H96&gt;=0,(B96-D96)/B96*100,(E96-D96)/E96*100)</f>
        <v>0.89397678087455645</v>
      </c>
      <c r="L96" s="1" t="str">
        <f>IF(AND((K96-J96)&gt;1.5,I96&lt;0.5),"YES","NO")</f>
        <v>NO</v>
      </c>
      <c r="M96" t="str">
        <f>IF(AND((K96-J96)&gt;1.5,I96&lt;2,I96&gt;0.5),"YES","NO")</f>
        <v>NO</v>
      </c>
      <c r="N96" t="str">
        <f>IF(AND((J96-K96)&gt;1.5,I96&lt;0.5),"YES","NO")</f>
        <v>NO</v>
      </c>
      <c r="O96" s="1" t="str">
        <f>IF(AND((J96-K96)&gt;1.5,I96&lt;2,I96&gt;2),"YES","NO")</f>
        <v>NO</v>
      </c>
      <c r="P96" s="1" t="str">
        <f>IF(AND(I96&lt;1,J96&gt;1.5,K96&gt;1.5),"YES","NO")</f>
        <v>NO</v>
      </c>
      <c r="Q96" s="1" t="str">
        <f>IF(AND(I96&gt;5,J96&lt;0.25,K96&lt;0.25,H96&gt;0),"YES","NO")</f>
        <v>NO</v>
      </c>
      <c r="R96" s="1" t="str">
        <f>IF(AND(I97&gt;5,J97&lt;0.25,K97&lt;0.25,H97&lt;0),"YES","NO")</f>
        <v>NO</v>
      </c>
      <c r="S96">
        <v>985</v>
      </c>
      <c r="T96">
        <v>994</v>
      </c>
      <c r="U96">
        <v>973.55</v>
      </c>
      <c r="V96">
        <v>975.8</v>
      </c>
      <c r="W96">
        <v>-12.4</v>
      </c>
      <c r="X96">
        <v>-1.25</v>
      </c>
      <c r="Y96" s="1">
        <f>(V96-S96)/S96*100</f>
        <v>-0.93401015228426854</v>
      </c>
      <c r="Z96" s="1">
        <f>ABS(Y96)</f>
        <v>0.93401015228426854</v>
      </c>
      <c r="AA96" s="1">
        <f>IF(Y96&gt;=0,(T96-V96)/V96*100,(T96-S96)/S96*100)</f>
        <v>0.91370558375634525</v>
      </c>
      <c r="AB96" s="1">
        <f>IF(Y96&gt;=0,(S96-U96)/S96*100,(V96-U96)/V96*100)</f>
        <v>0.23058003689280593</v>
      </c>
      <c r="AC96" s="1" t="str">
        <f>IF(AND(I96&lt;Z96/2,S96&gt;E96,E96&gt;(S96+V96)/2,V96&lt;B96,B96&lt;(S96+V96)/2),"YES","NO")</f>
        <v>NO</v>
      </c>
      <c r="AD96" s="1" t="str">
        <f>IF(AND(I96&lt;Z96/2,V96&gt;B96,B96&gt;(S96+V96)/2,S96&lt;E96,E96&lt;(S96+V96)/2),"YES","NO")</f>
        <v>NO</v>
      </c>
      <c r="AE96" s="1" t="str">
        <f>IF(AND(I96&gt;=2*Z96,E96&gt;S96,S96&gt;(B96+E96)/2,B96&lt;V96,V96&lt;(B96+E96)/2),"YES","NO")</f>
        <v>NO</v>
      </c>
      <c r="AF96" s="1" t="str">
        <f>IF(AND(I96&gt;=2*Z96,S96&gt;E96,E96&gt;(S96+V96)/2,V96&lt;B96,B96&lt;(S96+V96)/2),"YES","NO")</f>
        <v>NO</v>
      </c>
      <c r="AG96" s="1" t="str">
        <f>IF(AND(B96&lt;V96,E96&lt;S96,E96&gt;(S96+V96)/2,I96&gt;3,Z96&gt;3),"YES","NO")</f>
        <v>NO</v>
      </c>
      <c r="AH96" s="1" t="str">
        <f>IF(AND(B96&gt;V96,E96&gt;S96,E96&lt;(S96+V96)/2,Z96&gt;3,I96&gt;3),"YES","NO")</f>
        <v>NO</v>
      </c>
      <c r="AI96" s="3">
        <v>1010</v>
      </c>
      <c r="AJ96" s="3">
        <v>1026</v>
      </c>
      <c r="AK96">
        <v>985.15</v>
      </c>
      <c r="AL96">
        <v>990.9</v>
      </c>
      <c r="AM96">
        <v>-8.35</v>
      </c>
      <c r="AN96">
        <v>-0.84</v>
      </c>
      <c r="AO96" s="1">
        <f>(AL96-AI96)/AI96*100</f>
        <v>-1.8910891089108934</v>
      </c>
      <c r="AP96" s="1">
        <f>ABS(AO96)</f>
        <v>1.8910891089108934</v>
      </c>
      <c r="AQ96" s="1">
        <f>IF(AO96&gt;=0,(AJ96-AL96)/AL96*100,(AJ96-AI96)/AI96*100)</f>
        <v>1.5841584158415842</v>
      </c>
      <c r="AR96" s="1">
        <f>IF(AO96&gt;=0,(AI96-AK96)/AI96*100,(AL96-AK96)/AL96*100)</f>
        <v>0.58028055303259662</v>
      </c>
      <c r="AS96" t="str">
        <f>IF(AND(AO96&lt;0,AP96&gt;1.5,Y96&lt;0,Z96&gt;1.5,AL96&gt;S96,AL96&lt;E96,H96&gt;0,I96&gt;1.5),"YES","NO")</f>
        <v>NO</v>
      </c>
      <c r="AT96" t="str">
        <f>IF(AND(AO96&gt;0,AP96&gt;1.5,Y96&gt;0,Z96&gt;1.5,AL96&lt;S96,AL96&gt;E96,H96&lt;0,I96&gt;1.5),"YES","NO")</f>
        <v>NO</v>
      </c>
      <c r="AU96" t="str">
        <f>IF(AND(AO96&lt;0,S96&lt;AL96,V96&lt;AL96,B96&gt;V96,E96&gt;V96,H96&gt;0),"YES","NO")</f>
        <v>NO</v>
      </c>
      <c r="AV96" t="str">
        <f>IF(AND(AO96&gt;0,S96&gt;AL96,V96&gt;AL96,B96&lt;V96,E96&lt;V96,H96&lt;0),"YES","NO")</f>
        <v>NO</v>
      </c>
      <c r="AW96" t="str">
        <f>IF(AND(AO96&gt;0,AP96&gt;1,Y96&gt;0,Z96&gt;1,V96&gt;AL96,S96&gt;AI96,S96&lt;AL96,H96&gt;0,I96&gt;1,E96&gt;V96,B96&lt;V96,B96&gt;S96),"YES","NO")</f>
        <v>NO</v>
      </c>
      <c r="AX96" t="str">
        <f>IF(AND(AO96&lt;0,AP96&gt;1,Y96&lt;0,Z96&gt;1,V96&lt;AL96,S96&lt;AI96,S96&gt;AL96,H96&lt;0,I96&gt;1,E96&lt;V96,B96&gt;V96,B96&lt;S96),"YES","NO")</f>
        <v>NO</v>
      </c>
    </row>
    <row r="97" spans="1:50" x14ac:dyDescent="0.25">
      <c r="A97" t="s">
        <v>62</v>
      </c>
      <c r="B97" s="3">
        <v>1051</v>
      </c>
      <c r="C97" s="3">
        <v>1062</v>
      </c>
      <c r="D97" s="3">
        <v>1011.1</v>
      </c>
      <c r="E97" s="3">
        <v>1018.8</v>
      </c>
      <c r="F97">
        <v>-30.3</v>
      </c>
      <c r="G97">
        <v>-2.89</v>
      </c>
      <c r="H97" s="1">
        <f>(E97-B97)/B97*100</f>
        <v>-3.0637488106565218</v>
      </c>
      <c r="I97" s="1">
        <f>ABS(H97)</f>
        <v>3.0637488106565218</v>
      </c>
      <c r="J97" s="1">
        <f>IF(H97&gt;=0,(C97-E97)/E97*100,(C97-B97)/B97*100)</f>
        <v>1.0466222645099905</v>
      </c>
      <c r="K97" s="1">
        <f>IF(H97&gt;=0,(B97-D97)/B97*100,(E97-D97)/E97*100)</f>
        <v>0.75579112681585514</v>
      </c>
      <c r="L97" s="1" t="str">
        <f>IF(AND((K97-J97)&gt;1.5,I97&lt;0.5),"YES","NO")</f>
        <v>NO</v>
      </c>
      <c r="M97" t="str">
        <f>IF(AND((K97-J97)&gt;1.5,I97&lt;2,I97&gt;0.5),"YES","NO")</f>
        <v>NO</v>
      </c>
      <c r="N97" t="str">
        <f>IF(AND((J97-K97)&gt;1.5,I97&lt;0.5),"YES","NO")</f>
        <v>NO</v>
      </c>
      <c r="O97" s="1" t="str">
        <f>IF(AND((J97-K97)&gt;1.5,I97&lt;2,I97&gt;2),"YES","NO")</f>
        <v>NO</v>
      </c>
      <c r="P97" s="1" t="str">
        <f>IF(AND(I97&lt;1,J97&gt;1.5,K97&gt;1.5),"YES","NO")</f>
        <v>NO</v>
      </c>
      <c r="Q97" s="1" t="str">
        <f>IF(AND(I97&gt;5,J97&lt;0.25,K97&lt;0.25,H97&gt;0),"YES","NO")</f>
        <v>NO</v>
      </c>
      <c r="R97" s="1" t="str">
        <f>IF(AND(I98&gt;5,J98&lt;0.25,K98&lt;0.25,H98&lt;0),"YES","NO")</f>
        <v>NO</v>
      </c>
      <c r="S97" s="3">
        <v>1047</v>
      </c>
      <c r="T97" s="3">
        <v>1061.2</v>
      </c>
      <c r="U97" s="3">
        <v>1021.8</v>
      </c>
      <c r="V97" s="3">
        <v>1050</v>
      </c>
      <c r="W97">
        <v>-0.8</v>
      </c>
      <c r="X97">
        <v>-0.08</v>
      </c>
      <c r="Y97" s="1">
        <f>(V97-S97)/S97*100</f>
        <v>0.28653295128939826</v>
      </c>
      <c r="Z97" s="1">
        <f>ABS(Y97)</f>
        <v>0.28653295128939826</v>
      </c>
      <c r="AA97" s="1">
        <f>IF(Y97&gt;=0,(T97-V97)/V97*100,(T97-S97)/S97*100)</f>
        <v>1.0666666666666709</v>
      </c>
      <c r="AB97" s="1">
        <f>IF(Y97&gt;=0,(S97-U97)/S97*100,(V97-U97)/V97*100)</f>
        <v>2.4068767908309496</v>
      </c>
      <c r="AC97" s="1" t="str">
        <f>IF(AND(I97&lt;Z97/2,S97&gt;E97,E97&gt;(S97+V97)/2,V97&lt;B97,B97&lt;(S97+V97)/2),"YES","NO")</f>
        <v>NO</v>
      </c>
      <c r="AD97" s="1" t="str">
        <f>IF(AND(I97&lt;Z97/2,V97&gt;B97,B97&gt;(S97+V97)/2,S97&lt;E97,E97&lt;(S97+V97)/2),"YES","NO")</f>
        <v>NO</v>
      </c>
      <c r="AE97" s="1" t="str">
        <f>IF(AND(I97&gt;=2*Z97,E97&gt;S97,S97&gt;(B97+E97)/2,B97&lt;V97,V97&lt;(B97+E97)/2),"YES","NO")</f>
        <v>NO</v>
      </c>
      <c r="AF97" s="1" t="str">
        <f>IF(AND(I97&gt;=2*Z97,S97&gt;E97,E97&gt;(S97+V97)/2,V97&lt;B97,B97&lt;(S97+V97)/2),"YES","NO")</f>
        <v>NO</v>
      </c>
      <c r="AG97" s="1" t="str">
        <f>IF(AND(B97&lt;V97,E97&lt;S97,E97&gt;(S97+V97)/2,I97&gt;3,Z97&gt;3),"YES","NO")</f>
        <v>NO</v>
      </c>
      <c r="AH97" s="1" t="str">
        <f>IF(AND(B97&gt;V97,E97&gt;S97,E97&lt;(S97+V97)/2,Z97&gt;3,I97&gt;3),"YES","NO")</f>
        <v>NO</v>
      </c>
      <c r="AI97" s="3">
        <v>1049.4000000000001</v>
      </c>
      <c r="AJ97" s="3">
        <v>1087.4000000000001</v>
      </c>
      <c r="AK97" s="3">
        <v>1040.3499999999999</v>
      </c>
      <c r="AL97" s="3">
        <v>1042</v>
      </c>
      <c r="AM97">
        <v>-0.9</v>
      </c>
      <c r="AN97">
        <v>-0.09</v>
      </c>
      <c r="AO97" s="1">
        <f>(AL97-AI97)/AI97*100</f>
        <v>-0.70516485610826096</v>
      </c>
      <c r="AP97" s="1">
        <f>ABS(AO97)</f>
        <v>0.70516485610826096</v>
      </c>
      <c r="AQ97" s="1">
        <f>IF(AO97&gt;=0,(AJ97-AL97)/AL97*100,(AJ97-AI97)/AI97*100)</f>
        <v>3.6211168286639985</v>
      </c>
      <c r="AR97" s="1">
        <f>IF(AO97&gt;=0,(AI97-AK97)/AI97*100,(AL97-AK97)/AL97*100)</f>
        <v>0.15834932821497993</v>
      </c>
      <c r="AS97" t="str">
        <f>IF(AND(AO97&lt;0,AP97&gt;1.5,Y97&lt;0,Z97&gt;1.5,AL97&gt;S97,AL97&lt;E97,H97&gt;0,I97&gt;1.5),"YES","NO")</f>
        <v>NO</v>
      </c>
      <c r="AT97" t="str">
        <f>IF(AND(AO97&gt;0,AP97&gt;1.5,Y97&gt;0,Z97&gt;1.5,AL97&lt;S97,AL97&gt;E97,H97&lt;0,I97&gt;1.5),"YES","NO")</f>
        <v>NO</v>
      </c>
      <c r="AU97" t="str">
        <f>IF(AND(AO97&lt;0,S97&lt;AL97,V97&lt;AL97,B97&gt;V97,E97&gt;V97,H97&gt;0),"YES","NO")</f>
        <v>NO</v>
      </c>
      <c r="AV97" t="str">
        <f>IF(AND(AO97&gt;0,S97&gt;AL97,V97&gt;AL97,B97&lt;V97,E97&lt;V97,H97&lt;0),"YES","NO")</f>
        <v>NO</v>
      </c>
      <c r="AW97" t="str">
        <f>IF(AND(AO97&gt;0,AP97&gt;1,Y97&gt;0,Z97&gt;1,V97&gt;AL97,S97&gt;AI97,S97&lt;AL97,H97&gt;0,I97&gt;1,E97&gt;V97,B97&lt;V97,B97&gt;S97),"YES","NO")</f>
        <v>NO</v>
      </c>
      <c r="AX97" t="str">
        <f>IF(AND(AO97&lt;0,AP97&gt;1,Y97&lt;0,Z97&gt;1,V97&lt;AL97,S97&lt;AI97,S97&gt;AL97,H97&lt;0,I97&gt;1,E97&lt;V97,B97&gt;V97,B97&lt;S97),"YES","NO")</f>
        <v>NO</v>
      </c>
    </row>
    <row r="98" spans="1:50" x14ac:dyDescent="0.25">
      <c r="A98" t="s">
        <v>29</v>
      </c>
      <c r="B98" s="3">
        <v>3835</v>
      </c>
      <c r="C98" s="3">
        <v>3874</v>
      </c>
      <c r="D98" s="3">
        <v>3780</v>
      </c>
      <c r="E98" s="3">
        <v>3870.2</v>
      </c>
      <c r="F98">
        <v>67.849999999999994</v>
      </c>
      <c r="G98">
        <v>1.78</v>
      </c>
      <c r="H98" s="1">
        <f>(E98-B98)/B98*100</f>
        <v>0.9178617992177267</v>
      </c>
      <c r="I98" s="1">
        <f>ABS(H98)</f>
        <v>0.9178617992177267</v>
      </c>
      <c r="J98" s="1">
        <f>IF(H98&gt;=0,(C98-E98)/E98*100,(C98-B98)/B98*100)</f>
        <v>9.8186140251154519E-2</v>
      </c>
      <c r="K98" s="1">
        <f>IF(H98&gt;=0,(B98-D98)/B98*100,(E98-D98)/E98*100)</f>
        <v>1.4341590612777053</v>
      </c>
      <c r="L98" s="1" t="str">
        <f>IF(AND((K98-J98)&gt;1.5,I98&lt;0.5),"YES","NO")</f>
        <v>NO</v>
      </c>
      <c r="M98" t="str">
        <f>IF(AND((K98-J98)&gt;1.5,I98&lt;2,I98&gt;0.5),"YES","NO")</f>
        <v>NO</v>
      </c>
      <c r="N98" t="str">
        <f>IF(AND((J98-K98)&gt;1.5,I98&lt;0.5),"YES","NO")</f>
        <v>NO</v>
      </c>
      <c r="O98" s="1" t="str">
        <f>IF(AND((J98-K98)&gt;1.5,I98&lt;2,I98&gt;2),"YES","NO")</f>
        <v>NO</v>
      </c>
      <c r="P98" s="1" t="str">
        <f>IF(AND(I98&lt;1,J98&gt;1.5,K98&gt;1.5),"YES","NO")</f>
        <v>NO</v>
      </c>
      <c r="Q98" s="1" t="str">
        <f>IF(AND(I98&gt;5,J98&lt;0.25,K98&lt;0.25,H98&gt;0),"YES","NO")</f>
        <v>NO</v>
      </c>
      <c r="R98" s="1" t="str">
        <f>IF(AND(I99&gt;5,J99&lt;0.25,K99&lt;0.25,H99&lt;0),"YES","NO")</f>
        <v>NO</v>
      </c>
      <c r="S98" s="3">
        <v>3814.8</v>
      </c>
      <c r="T98" s="3">
        <v>3875</v>
      </c>
      <c r="U98" s="3">
        <v>3781.75</v>
      </c>
      <c r="V98" s="3">
        <v>3799.85</v>
      </c>
      <c r="W98">
        <v>-21.75</v>
      </c>
      <c r="X98">
        <v>-0.56999999999999995</v>
      </c>
      <c r="Y98" s="1">
        <f>(V98-S98)/S98*100</f>
        <v>-0.39189472580476753</v>
      </c>
      <c r="Z98" s="1">
        <f>ABS(Y98)</f>
        <v>0.39189472580476753</v>
      </c>
      <c r="AA98" s="1">
        <f>IF(Y98&gt;=0,(T98-V98)/V98*100,(T98-S98)/S98*100)</f>
        <v>1.5780643808325421</v>
      </c>
      <c r="AB98" s="1">
        <f>IF(Y98&gt;=0,(S98-U98)/S98*100,(V98-U98)/V98*100)</f>
        <v>0.47633459215495105</v>
      </c>
      <c r="AC98" s="1" t="str">
        <f>IF(AND(I98&lt;Z98/2,S98&gt;E98,E98&gt;(S98+V98)/2,V98&lt;B98,B98&lt;(S98+V98)/2),"YES","NO")</f>
        <v>NO</v>
      </c>
      <c r="AD98" s="1" t="str">
        <f>IF(AND(I98&lt;Z98/2,V98&gt;B98,B98&gt;(S98+V98)/2,S98&lt;E98,E98&lt;(S98+V98)/2),"YES","NO")</f>
        <v>NO</v>
      </c>
      <c r="AE98" s="1" t="str">
        <f>IF(AND(I98&gt;=2*Z98,E98&gt;S98,S98&gt;(B98+E98)/2,B98&lt;V98,V98&lt;(B98+E98)/2),"YES","NO")</f>
        <v>NO</v>
      </c>
      <c r="AF98" s="1" t="str">
        <f>IF(AND(I98&gt;=2*Z98,S98&gt;E98,E98&gt;(S98+V98)/2,V98&lt;B98,B98&lt;(S98+V98)/2),"YES","NO")</f>
        <v>NO</v>
      </c>
      <c r="AG98" s="1" t="str">
        <f>IF(AND(B98&lt;V98,E98&lt;S98,E98&gt;(S98+V98)/2,I98&gt;3,Z98&gt;3),"YES","NO")</f>
        <v>NO</v>
      </c>
      <c r="AH98" s="1" t="str">
        <f>IF(AND(B98&gt;V98,E98&gt;S98,E98&lt;(S98+V98)/2,Z98&gt;3,I98&gt;3),"YES","NO")</f>
        <v>NO</v>
      </c>
      <c r="AI98" s="3">
        <v>3982.8</v>
      </c>
      <c r="AJ98" s="3">
        <v>4016</v>
      </c>
      <c r="AK98" s="3">
        <v>3806.45</v>
      </c>
      <c r="AL98" s="3">
        <v>3828</v>
      </c>
      <c r="AM98">
        <v>-114.8</v>
      </c>
      <c r="AN98">
        <v>-2.91</v>
      </c>
      <c r="AO98" s="1">
        <f>(AL98-AI98)/AI98*100</f>
        <v>-3.886712865320884</v>
      </c>
      <c r="AP98" s="1">
        <f>ABS(AO98)</f>
        <v>3.886712865320884</v>
      </c>
      <c r="AQ98" s="1">
        <f>IF(AO98&gt;=0,(AJ98-AL98)/AL98*100,(AJ98-AI98)/AI98*100)</f>
        <v>0.83358441297579133</v>
      </c>
      <c r="AR98" s="1">
        <f>IF(AO98&gt;=0,(AI98-AK98)/AI98*100,(AL98-AK98)/AL98*100)</f>
        <v>0.56295715778474875</v>
      </c>
      <c r="AS98" t="str">
        <f>IF(AND(AO98&lt;0,AP98&gt;1.5,Y98&lt;0,Z98&gt;1.5,AL98&gt;S98,AL98&lt;E98,H98&gt;0,I98&gt;1.5),"YES","NO")</f>
        <v>NO</v>
      </c>
      <c r="AT98" t="str">
        <f>IF(AND(AO98&gt;0,AP98&gt;1.5,Y98&gt;0,Z98&gt;1.5,AL98&lt;S98,AL98&gt;E98,H98&lt;0,I98&gt;1.5),"YES","NO")</f>
        <v>NO</v>
      </c>
      <c r="AU98" t="str">
        <f>IF(AND(AO98&lt;0,S98&lt;AL98,V98&lt;AL98,B98&gt;V98,E98&gt;V98,H98&gt;0),"YES","NO")</f>
        <v>YES</v>
      </c>
      <c r="AV98" t="str">
        <f>IF(AND(AO98&gt;0,S98&gt;AL98,V98&gt;AL98,B98&lt;V98,E98&lt;V98,H98&lt;0),"YES","NO")</f>
        <v>NO</v>
      </c>
      <c r="AW98" t="str">
        <f>IF(AND(AO98&gt;0,AP98&gt;1,Y98&gt;0,Z98&gt;1,V98&gt;AL98,S98&gt;AI98,S98&lt;AL98,H98&gt;0,I98&gt;1,E98&gt;V98,B98&lt;V98,B98&gt;S98),"YES","NO")</f>
        <v>NO</v>
      </c>
      <c r="AX98" t="str">
        <f>IF(AND(AO98&lt;0,AP98&gt;1,Y98&lt;0,Z98&gt;1,V98&lt;AL98,S98&lt;AI98,S98&gt;AL98,H98&lt;0,I98&gt;1,E98&lt;V98,B98&gt;V98,B98&lt;S98),"YES","NO")</f>
        <v>NO</v>
      </c>
    </row>
    <row r="99" spans="1:50" x14ac:dyDescent="0.25">
      <c r="A99" t="s">
        <v>13</v>
      </c>
      <c r="B99">
        <v>450</v>
      </c>
      <c r="C99">
        <v>450.85</v>
      </c>
      <c r="D99">
        <v>438.65</v>
      </c>
      <c r="E99">
        <v>441.9</v>
      </c>
      <c r="F99">
        <v>-1</v>
      </c>
      <c r="G99">
        <v>-0.23</v>
      </c>
      <c r="H99" s="1">
        <f>(E99-B99)/B99*100</f>
        <v>-1.8000000000000052</v>
      </c>
      <c r="I99" s="1">
        <f>ABS(H99)</f>
        <v>1.8000000000000052</v>
      </c>
      <c r="J99" s="1">
        <f>IF(H99&gt;=0,(C99-E99)/E99*100,(C99-B99)/B99*100)</f>
        <v>0.18888888888889394</v>
      </c>
      <c r="K99" s="1">
        <f>IF(H99&gt;=0,(B99-D99)/B99*100,(E99-D99)/E99*100)</f>
        <v>0.7354605114279249</v>
      </c>
      <c r="L99" s="1" t="str">
        <f>IF(AND((K99-J99)&gt;1.5,I99&lt;0.5),"YES","NO")</f>
        <v>NO</v>
      </c>
      <c r="M99" t="str">
        <f>IF(AND((K99-J99)&gt;1.5,I99&lt;2,I99&gt;0.5),"YES","NO")</f>
        <v>NO</v>
      </c>
      <c r="N99" t="str">
        <f>IF(AND((J99-K99)&gt;1.5,I99&lt;0.5),"YES","NO")</f>
        <v>NO</v>
      </c>
      <c r="O99" s="1" t="str">
        <f>IF(AND((J99-K99)&gt;1.5,I99&lt;2,I99&gt;2),"YES","NO")</f>
        <v>NO</v>
      </c>
      <c r="P99" s="1" t="str">
        <f>IF(AND(I99&lt;1,J99&gt;1.5,K99&gt;1.5),"YES","NO")</f>
        <v>NO</v>
      </c>
      <c r="Q99" s="1" t="str">
        <f>IF(AND(I99&gt;5,J99&lt;0.25,K99&lt;0.25,H99&gt;0),"YES","NO")</f>
        <v>NO</v>
      </c>
      <c r="R99" s="1" t="str">
        <f>IF(AND(I100&gt;5,J100&lt;0.25,K100&lt;0.25,H100&lt;0),"YES","NO")</f>
        <v>NO</v>
      </c>
      <c r="S99">
        <v>438.15</v>
      </c>
      <c r="T99">
        <v>454.7</v>
      </c>
      <c r="U99">
        <v>437.45</v>
      </c>
      <c r="V99">
        <v>445</v>
      </c>
      <c r="W99">
        <v>0.05</v>
      </c>
      <c r="X99">
        <v>0.01</v>
      </c>
      <c r="Y99" s="1">
        <f>(V99-S99)/S99*100</f>
        <v>1.5633915325801717</v>
      </c>
      <c r="Z99" s="1">
        <f>ABS(Y99)</f>
        <v>1.5633915325801717</v>
      </c>
      <c r="AA99" s="1">
        <f>IF(Y99&gt;=0,(T99-V99)/V99*100,(T99-S99)/S99*100)</f>
        <v>2.1797752808988737</v>
      </c>
      <c r="AB99" s="1">
        <f>IF(Y99&gt;=0,(S99-U99)/S99*100,(V99-U99)/V99*100)</f>
        <v>0.15976263836585386</v>
      </c>
      <c r="AC99" s="1" t="str">
        <f>IF(AND(I99&lt;Z99/2,S99&gt;E99,E99&gt;(S99+V99)/2,V99&lt;B99,B99&lt;(S99+V99)/2),"YES","NO")</f>
        <v>NO</v>
      </c>
      <c r="AD99" s="1" t="str">
        <f>IF(AND(I99&lt;Z99/2,V99&gt;B99,B99&gt;(S99+V99)/2,S99&lt;E99,E99&lt;(S99+V99)/2),"YES","NO")</f>
        <v>NO</v>
      </c>
      <c r="AE99" s="1" t="str">
        <f>IF(AND(I99&gt;=2*Z99,E99&gt;S99,S99&gt;(B99+E99)/2,B99&lt;V99,V99&lt;(B99+E99)/2),"YES","NO")</f>
        <v>NO</v>
      </c>
      <c r="AF99" s="1" t="str">
        <f>IF(AND(I99&gt;=2*Z99,S99&gt;E99,E99&gt;(S99+V99)/2,V99&lt;B99,B99&lt;(S99+V99)/2),"YES","NO")</f>
        <v>NO</v>
      </c>
      <c r="AG99" s="1" t="str">
        <f>IF(AND(B99&lt;V99,E99&lt;S99,E99&gt;(S99+V99)/2,I99&gt;3,Z99&gt;3),"YES","NO")</f>
        <v>NO</v>
      </c>
      <c r="AH99" s="1" t="str">
        <f>IF(AND(B99&gt;V99,E99&gt;S99,E99&lt;(S99+V99)/2,Z99&gt;3,I99&gt;3),"YES","NO")</f>
        <v>NO</v>
      </c>
      <c r="AI99">
        <v>466.85</v>
      </c>
      <c r="AJ99">
        <v>470</v>
      </c>
      <c r="AK99">
        <v>441</v>
      </c>
      <c r="AL99">
        <v>446.4</v>
      </c>
      <c r="AM99">
        <v>-16.7</v>
      </c>
      <c r="AN99">
        <v>-3.61</v>
      </c>
      <c r="AO99" s="1">
        <f>(AL99-AI99)/AI99*100</f>
        <v>-4.3804219770804416</v>
      </c>
      <c r="AP99" s="1">
        <f>ABS(AO99)</f>
        <v>4.3804219770804416</v>
      </c>
      <c r="AQ99" s="1">
        <f>IF(AO99&gt;=0,(AJ99-AL99)/AL99*100,(AJ99-AI99)/AI99*100)</f>
        <v>0.67473492556495174</v>
      </c>
      <c r="AR99" s="1">
        <f>IF(AO99&gt;=0,(AI99-AK99)/AI99*100,(AL99-AK99)/AL99*100)</f>
        <v>1.2096774193548336</v>
      </c>
      <c r="AS99" t="str">
        <f>IF(AND(AO99&lt;0,AP99&gt;1.5,Y99&lt;0,Z99&gt;1.5,AL99&gt;S99,AL99&lt;E99,H99&gt;0,I99&gt;1.5),"YES","NO")</f>
        <v>NO</v>
      </c>
      <c r="AT99" t="str">
        <f>IF(AND(AO99&gt;0,AP99&gt;1.5,Y99&gt;0,Z99&gt;1.5,AL99&lt;S99,AL99&gt;E99,H99&lt;0,I99&gt;1.5),"YES","NO")</f>
        <v>NO</v>
      </c>
      <c r="AU99" t="str">
        <f>IF(AND(AO99&lt;0,S99&lt;AL99,V99&lt;AL99,B99&gt;V99,E99&gt;V99,H99&gt;0),"YES","NO")</f>
        <v>NO</v>
      </c>
      <c r="AV99" t="str">
        <f>IF(AND(AO99&gt;0,S99&gt;AL99,V99&gt;AL99,B99&lt;V99,E99&lt;V99,H99&lt;0),"YES","NO")</f>
        <v>NO</v>
      </c>
      <c r="AW99" t="str">
        <f>IF(AND(AO99&gt;0,AP99&gt;1,Y99&gt;0,Z99&gt;1,V99&gt;AL99,S99&gt;AI99,S99&lt;AL99,H99&gt;0,I99&gt;1,E99&gt;V99,B99&lt;V99,B99&gt;S99),"YES","NO")</f>
        <v>NO</v>
      </c>
      <c r="AX99" t="str">
        <f>IF(AND(AO99&lt;0,AP99&gt;1,Y99&lt;0,Z99&gt;1,V99&lt;AL99,S99&lt;AI99,S99&gt;AL99,H99&lt;0,I99&gt;1,E99&lt;V99,B99&gt;V99,B99&lt;S99),"YES","NO")</f>
        <v>NO</v>
      </c>
    </row>
    <row r="100" spans="1:50" x14ac:dyDescent="0.25">
      <c r="A100" t="s">
        <v>37</v>
      </c>
      <c r="B100">
        <v>112.75</v>
      </c>
      <c r="C100">
        <v>113.25</v>
      </c>
      <c r="D100">
        <v>109.3</v>
      </c>
      <c r="E100">
        <v>110.15</v>
      </c>
      <c r="F100">
        <v>-1.1000000000000001</v>
      </c>
      <c r="G100">
        <v>-0.99</v>
      </c>
      <c r="H100" s="1">
        <f>(E100-B100)/B100*100</f>
        <v>-2.3059866962305935</v>
      </c>
      <c r="I100" s="1">
        <f>ABS(H100)</f>
        <v>2.3059866962305935</v>
      </c>
      <c r="J100" s="1">
        <f>IF(H100&gt;=0,(C100-E100)/E100*100,(C100-B100)/B100*100)</f>
        <v>0.44345898004434592</v>
      </c>
      <c r="K100" s="1">
        <f>IF(H100&gt;=0,(B100-D100)/B100*100,(E100-D100)/E100*100)</f>
        <v>0.77167498865184614</v>
      </c>
      <c r="L100" s="1" t="str">
        <f>IF(AND((K100-J100)&gt;1.5,I100&lt;0.5),"YES","NO")</f>
        <v>NO</v>
      </c>
      <c r="M100" t="str">
        <f>IF(AND((K100-J100)&gt;1.5,I100&lt;2,I100&gt;0.5),"YES","NO")</f>
        <v>NO</v>
      </c>
      <c r="N100" t="str">
        <f>IF(AND((J100-K100)&gt;1.5,I100&lt;0.5),"YES","NO")</f>
        <v>NO</v>
      </c>
      <c r="O100" s="1" t="str">
        <f>IF(AND((J100-K100)&gt;1.5,I100&lt;2,I100&gt;2),"YES","NO")</f>
        <v>NO</v>
      </c>
      <c r="P100" s="1" t="str">
        <f>IF(AND(I100&lt;1,J100&gt;1.5,K100&gt;1.5),"YES","NO")</f>
        <v>NO</v>
      </c>
      <c r="Q100" s="1" t="str">
        <f>IF(AND(I100&gt;5,J100&lt;0.25,K100&lt;0.25,H100&gt;0),"YES","NO")</f>
        <v>NO</v>
      </c>
      <c r="R100" s="1" t="str">
        <f>IF(AND(I101&gt;5,J101&lt;0.25,K101&lt;0.25,H101&lt;0),"YES","NO")</f>
        <v>NO</v>
      </c>
      <c r="S100">
        <v>108.95</v>
      </c>
      <c r="T100">
        <v>112.25</v>
      </c>
      <c r="U100">
        <v>108</v>
      </c>
      <c r="V100">
        <v>110.95</v>
      </c>
      <c r="W100">
        <v>1.5</v>
      </c>
      <c r="X100">
        <v>1.37</v>
      </c>
      <c r="Y100" s="1">
        <f>(V100-S100)/S100*100</f>
        <v>1.835704451583295</v>
      </c>
      <c r="Z100" s="1">
        <f>ABS(Y100)</f>
        <v>1.835704451583295</v>
      </c>
      <c r="AA100" s="1">
        <f>IF(Y100&gt;=0,(T100-V100)/V100*100,(T100-S100)/S100*100)</f>
        <v>1.171698963497068</v>
      </c>
      <c r="AB100" s="1">
        <f>IF(Y100&gt;=0,(S100-U100)/S100*100,(V100-U100)/V100*100)</f>
        <v>0.87195961450206771</v>
      </c>
      <c r="AC100" s="1" t="str">
        <f>IF(AND(I100&lt;Z100/2,S100&gt;E100,E100&gt;(S100+V100)/2,V100&lt;B100,B100&lt;(S100+V100)/2),"YES","NO")</f>
        <v>NO</v>
      </c>
      <c r="AD100" s="1" t="str">
        <f>IF(AND(I100&lt;Z100/2,V100&gt;B100,B100&gt;(S100+V100)/2,S100&lt;E100,E100&lt;(S100+V100)/2),"YES","NO")</f>
        <v>NO</v>
      </c>
      <c r="AE100" s="1" t="str">
        <f>IF(AND(I100&gt;=2*Z100,E100&gt;S100,S100&gt;(B100+E100)/2,B100&lt;V100,V100&lt;(B100+E100)/2),"YES","NO")</f>
        <v>NO</v>
      </c>
      <c r="AF100" s="1" t="str">
        <f>IF(AND(I100&gt;=2*Z100,S100&gt;E100,E100&gt;(S100+V100)/2,V100&lt;B100,B100&lt;(S100+V100)/2),"YES","NO")</f>
        <v>NO</v>
      </c>
      <c r="AG100" s="1" t="str">
        <f>IF(AND(B100&lt;V100,E100&lt;S100,E100&gt;(S100+V100)/2,I100&gt;3,Z100&gt;3),"YES","NO")</f>
        <v>NO</v>
      </c>
      <c r="AH100" s="1" t="str">
        <f>IF(AND(B100&gt;V100,E100&gt;S100,E100&lt;(S100+V100)/2,Z100&gt;3,I100&gt;3),"YES","NO")</f>
        <v>NO</v>
      </c>
      <c r="AI100">
        <v>111</v>
      </c>
      <c r="AJ100">
        <v>113.5</v>
      </c>
      <c r="AK100">
        <v>107.6</v>
      </c>
      <c r="AL100">
        <v>110</v>
      </c>
      <c r="AM100">
        <v>0</v>
      </c>
      <c r="AN100">
        <v>0</v>
      </c>
      <c r="AO100" s="1">
        <f>(AL100-AI100)/AI100*100</f>
        <v>-0.90090090090090091</v>
      </c>
      <c r="AP100" s="1">
        <f>ABS(AO100)</f>
        <v>0.90090090090090091</v>
      </c>
      <c r="AQ100" s="1">
        <f>IF(AO100&gt;=0,(AJ100-AL100)/AL100*100,(AJ100-AI100)/AI100*100)</f>
        <v>2.2522522522522523</v>
      </c>
      <c r="AR100" s="1">
        <f>IF(AO100&gt;=0,(AI100-AK100)/AI100*100,(AL100-AK100)/AL100*100)</f>
        <v>2.181818181818187</v>
      </c>
      <c r="AS100" t="str">
        <f>IF(AND(AO100&lt;0,AP100&gt;1.5,Y100&lt;0,Z100&gt;1.5,AL100&gt;S100,AL100&lt;E100,H100&gt;0,I100&gt;1.5),"YES","NO")</f>
        <v>NO</v>
      </c>
      <c r="AT100" t="str">
        <f>IF(AND(AO100&gt;0,AP100&gt;1.5,Y100&gt;0,Z100&gt;1.5,AL100&lt;S100,AL100&gt;E100,H100&lt;0,I100&gt;1.5),"YES","NO")</f>
        <v>NO</v>
      </c>
      <c r="AU100" t="str">
        <f>IF(AND(AO100&lt;0,S100&lt;AL100,V100&lt;AL100,B100&gt;V100,E100&gt;V100,H100&gt;0),"YES","NO")</f>
        <v>NO</v>
      </c>
      <c r="AV100" t="str">
        <f>IF(AND(AO100&gt;0,S100&gt;AL100,V100&gt;AL100,B100&lt;V100,E100&lt;V100,H100&lt;0),"YES","NO")</f>
        <v>NO</v>
      </c>
      <c r="AW100" t="str">
        <f>IF(AND(AO100&gt;0,AP100&gt;1,Y100&gt;0,Z100&gt;1,V100&gt;AL100,S100&gt;AI100,S100&lt;AL100,H100&gt;0,I100&gt;1,E100&gt;V100,B100&lt;V100,B100&gt;S100),"YES","NO")</f>
        <v>NO</v>
      </c>
      <c r="AX100" t="str">
        <f>IF(AND(AO100&lt;0,AP100&gt;1,Y100&lt;0,Z100&gt;1,V100&lt;AL100,S100&lt;AI100,S100&gt;AL100,H100&lt;0,I100&gt;1,E100&lt;V100,B100&gt;V100,B100&lt;S100),"YES","NO")</f>
        <v>NO</v>
      </c>
    </row>
    <row r="101" spans="1:50" x14ac:dyDescent="0.25">
      <c r="A101" t="s">
        <v>34</v>
      </c>
      <c r="B101">
        <v>219.3</v>
      </c>
      <c r="C101">
        <v>230</v>
      </c>
      <c r="D101">
        <v>218.3</v>
      </c>
      <c r="E101">
        <v>225.35</v>
      </c>
      <c r="F101">
        <v>7.15</v>
      </c>
      <c r="G101">
        <v>3.28</v>
      </c>
      <c r="H101" s="1">
        <f>(E101-B101)/B101*100</f>
        <v>2.7587779297765538</v>
      </c>
      <c r="I101" s="1">
        <f>ABS(H101)</f>
        <v>2.7587779297765538</v>
      </c>
      <c r="J101" s="1">
        <f>IF(H101&gt;=0,(C101-E101)/E101*100,(C101-B101)/B101*100)</f>
        <v>2.0634568449079236</v>
      </c>
      <c r="K101" s="1">
        <f>IF(H101&gt;=0,(B101-D101)/B101*100,(E101-D101)/E101*100)</f>
        <v>0.45599635202918376</v>
      </c>
      <c r="L101" s="1" t="str">
        <f>IF(AND((K101-J101)&gt;1.5,I101&lt;0.5),"YES","NO")</f>
        <v>NO</v>
      </c>
      <c r="M101" t="str">
        <f>IF(AND((K101-J101)&gt;1.5,I101&lt;2,I101&gt;0.5),"YES","NO")</f>
        <v>NO</v>
      </c>
      <c r="N101" t="str">
        <f>IF(AND((J101-K101)&gt;1.5,I101&lt;0.5),"YES","NO")</f>
        <v>NO</v>
      </c>
      <c r="O101" s="1" t="str">
        <f>IF(AND((J101-K101)&gt;1.5,I101&lt;2,I101&gt;2),"YES","NO")</f>
        <v>NO</v>
      </c>
      <c r="P101" s="1" t="str">
        <f>IF(AND(I101&lt;1,J101&gt;1.5,K101&gt;1.5),"YES","NO")</f>
        <v>NO</v>
      </c>
      <c r="Q101" s="1" t="str">
        <f>IF(AND(I101&gt;5,J101&lt;0.25,K101&lt;0.25,H101&gt;0),"YES","NO")</f>
        <v>NO</v>
      </c>
      <c r="R101" s="1" t="str">
        <f>IF(AND(I102&gt;5,J102&lt;0.25,K102&lt;0.25,H102&lt;0),"YES","NO")</f>
        <v>NO</v>
      </c>
      <c r="S101">
        <v>216.95</v>
      </c>
      <c r="T101">
        <v>222</v>
      </c>
      <c r="U101">
        <v>215.3</v>
      </c>
      <c r="V101">
        <v>217.75</v>
      </c>
      <c r="W101">
        <v>-0.45</v>
      </c>
      <c r="X101">
        <v>-0.21</v>
      </c>
      <c r="Y101" s="1">
        <f>(V101-S101)/S101*100</f>
        <v>0.36874855957594443</v>
      </c>
      <c r="Z101" s="1">
        <f>ABS(Y101)</f>
        <v>0.36874855957594443</v>
      </c>
      <c r="AA101" s="1">
        <f>IF(Y101&gt;=0,(T101-V101)/V101*100,(T101-S101)/S101*100)</f>
        <v>1.9517795637198621</v>
      </c>
      <c r="AB101" s="1">
        <f>IF(Y101&gt;=0,(S101-U101)/S101*100,(V101-U101)/V101*100)</f>
        <v>0.7605439041253641</v>
      </c>
      <c r="AC101" s="1" t="str">
        <f>IF(AND(I101&lt;Z101/2,S101&gt;E101,E101&gt;(S101+V101)/2,V101&lt;B101,B101&lt;(S101+V101)/2),"YES","NO")</f>
        <v>NO</v>
      </c>
      <c r="AD101" s="1" t="str">
        <f>IF(AND(I101&lt;Z101/2,V101&gt;B101,B101&gt;(S101+V101)/2,S101&lt;E101,E101&lt;(S101+V101)/2),"YES","NO")</f>
        <v>NO</v>
      </c>
      <c r="AE101" s="1" t="str">
        <f>IF(AND(I101&gt;=2*Z101,E101&gt;S101,S101&gt;(B101+E101)/2,B101&lt;V101,V101&lt;(B101+E101)/2),"YES","NO")</f>
        <v>NO</v>
      </c>
      <c r="AF101" s="1" t="str">
        <f>IF(AND(I101&gt;=2*Z101,S101&gt;E101,E101&gt;(S101+V101)/2,V101&lt;B101,B101&lt;(S101+V101)/2),"YES","NO")</f>
        <v>NO</v>
      </c>
      <c r="AG101" s="1" t="str">
        <f>IF(AND(B101&lt;V101,E101&lt;S101,E101&gt;(S101+V101)/2,I101&gt;3,Z101&gt;3),"YES","NO")</f>
        <v>NO</v>
      </c>
      <c r="AH101" s="1" t="str">
        <f>IF(AND(B101&gt;V101,E101&gt;S101,E101&lt;(S101+V101)/2,Z101&gt;3,I101&gt;3),"YES","NO")</f>
        <v>NO</v>
      </c>
      <c r="AI101">
        <v>224</v>
      </c>
      <c r="AJ101">
        <v>224</v>
      </c>
      <c r="AK101">
        <v>217.55</v>
      </c>
      <c r="AL101">
        <v>218.6</v>
      </c>
      <c r="AM101">
        <v>-2</v>
      </c>
      <c r="AN101">
        <v>-0.91</v>
      </c>
      <c r="AO101" s="1">
        <f>(AL101-AI101)/AI101*100</f>
        <v>-2.4107142857142883</v>
      </c>
      <c r="AP101" s="1">
        <f>ABS(AO101)</f>
        <v>2.4107142857142883</v>
      </c>
      <c r="AQ101" s="1">
        <f>IF(AO101&gt;=0,(AJ101-AL101)/AL101*100,(AJ101-AI101)/AI101*100)</f>
        <v>0</v>
      </c>
      <c r="AR101" s="1">
        <f>IF(AO101&gt;=0,(AI101-AK101)/AI101*100,(AL101-AK101)/AL101*100)</f>
        <v>0.48032936870996473</v>
      </c>
      <c r="AS101" t="str">
        <f>IF(AND(AO101&lt;0,AP101&gt;1.5,Y101&lt;0,Z101&gt;1.5,AL101&gt;S101,AL101&lt;E101,H101&gt;0,I101&gt;1.5),"YES","NO")</f>
        <v>NO</v>
      </c>
      <c r="AT101" t="str">
        <f>IF(AND(AO101&gt;0,AP101&gt;1.5,Y101&gt;0,Z101&gt;1.5,AL101&lt;S101,AL101&gt;E101,H101&lt;0,I101&gt;1.5),"YES","NO")</f>
        <v>NO</v>
      </c>
      <c r="AU101" t="str">
        <f>IF(AND(AO101&lt;0,S101&lt;AL101,V101&lt;AL101,B101&gt;V101,E101&gt;V101,H101&gt;0),"YES","NO")</f>
        <v>YES</v>
      </c>
      <c r="AV101" t="str">
        <f>IF(AND(AO101&gt;0,S101&gt;AL101,V101&gt;AL101,B101&lt;V101,E101&lt;V101,H101&lt;0),"YES","NO")</f>
        <v>NO</v>
      </c>
      <c r="AW101" t="str">
        <f>IF(AND(AO101&gt;0,AP101&gt;1,Y101&gt;0,Z101&gt;1,V101&gt;AL101,S101&gt;AI101,S101&lt;AL101,H101&gt;0,I101&gt;1,E101&gt;V101,B101&lt;V101,B101&gt;S101),"YES","NO")</f>
        <v>NO</v>
      </c>
      <c r="AX101" t="str">
        <f>IF(AND(AO101&lt;0,AP101&gt;1,Y101&lt;0,Z101&gt;1,V101&lt;AL101,S101&lt;AI101,S101&gt;AL101,H101&lt;0,I101&gt;1,E101&lt;V101,B101&gt;V101,B101&lt;S101),"YES","NO")</f>
        <v>NO</v>
      </c>
    </row>
    <row r="102" spans="1:50" x14ac:dyDescent="0.25">
      <c r="A102" t="s">
        <v>36</v>
      </c>
      <c r="B102">
        <v>175.5</v>
      </c>
      <c r="C102">
        <v>180.75</v>
      </c>
      <c r="D102">
        <v>174.15</v>
      </c>
      <c r="E102">
        <v>176.6</v>
      </c>
      <c r="F102">
        <v>4.25</v>
      </c>
      <c r="G102">
        <v>2.4700000000000002</v>
      </c>
      <c r="H102" s="1">
        <f>(E102-B102)/B102*100</f>
        <v>0.62678062678062352</v>
      </c>
      <c r="I102" s="1">
        <f>ABS(H102)</f>
        <v>0.62678062678062352</v>
      </c>
      <c r="J102" s="1">
        <f>IF(H102&gt;=0,(C102-E102)/E102*100,(C102-B102)/B102*100)</f>
        <v>2.3499433748584404</v>
      </c>
      <c r="K102" s="1">
        <f>IF(H102&gt;=0,(B102-D102)/B102*100,(E102-D102)/E102*100)</f>
        <v>0.76923076923076594</v>
      </c>
      <c r="L102" s="1" t="str">
        <f>IF(AND((K102-J102)&gt;1.5,I102&lt;0.5),"YES","NO")</f>
        <v>NO</v>
      </c>
      <c r="M102" t="str">
        <f>IF(AND((K102-J102)&gt;1.5,I102&lt;2,I102&gt;0.5),"YES","NO")</f>
        <v>NO</v>
      </c>
      <c r="N102" t="str">
        <f>IF(AND((J102-K102)&gt;1.5,I102&lt;0.5),"YES","NO")</f>
        <v>NO</v>
      </c>
      <c r="O102" s="1" t="str">
        <f>IF(AND((J102-K102)&gt;1.5,I102&lt;2,I102&gt;2),"YES","NO")</f>
        <v>NO</v>
      </c>
      <c r="P102" s="1" t="str">
        <f>IF(AND(I102&lt;1,J102&gt;1.5,K102&gt;1.5),"YES","NO")</f>
        <v>NO</v>
      </c>
      <c r="Q102" s="1" t="str">
        <f>IF(AND(I102&gt;5,J102&lt;0.25,K102&lt;0.25,H102&gt;0),"YES","NO")</f>
        <v>NO</v>
      </c>
      <c r="R102" s="1" t="str">
        <f>IF(AND(I103&gt;5,J103&lt;0.25,K103&lt;0.25,H103&lt;0),"YES","NO")</f>
        <v>NO</v>
      </c>
      <c r="S102">
        <v>172</v>
      </c>
      <c r="T102">
        <v>176.4</v>
      </c>
      <c r="U102">
        <v>168.8</v>
      </c>
      <c r="V102">
        <v>172.75</v>
      </c>
      <c r="W102">
        <v>-1.35</v>
      </c>
      <c r="X102">
        <v>-0.78</v>
      </c>
      <c r="Y102" s="1">
        <f>(V102-S102)/S102*100</f>
        <v>0.43604651162790697</v>
      </c>
      <c r="Z102" s="1">
        <f>ABS(Y102)</f>
        <v>0.43604651162790697</v>
      </c>
      <c r="AA102" s="1">
        <f>IF(Y102&gt;=0,(T102-V102)/V102*100,(T102-S102)/S102*100)</f>
        <v>2.1128798842257628</v>
      </c>
      <c r="AB102" s="1">
        <f>IF(Y102&gt;=0,(S102-U102)/S102*100,(V102-U102)/V102*100)</f>
        <v>1.8604651162790631</v>
      </c>
      <c r="AC102" s="1" t="str">
        <f>IF(AND(I102&lt;Z102/2,S102&gt;E102,E102&gt;(S102+V102)/2,V102&lt;B102,B102&lt;(S102+V102)/2),"YES","NO")</f>
        <v>NO</v>
      </c>
      <c r="AD102" s="1" t="str">
        <f>IF(AND(I102&lt;Z102/2,V102&gt;B102,B102&gt;(S102+V102)/2,S102&lt;E102,E102&lt;(S102+V102)/2),"YES","NO")</f>
        <v>NO</v>
      </c>
      <c r="AE102" s="1" t="str">
        <f>IF(AND(I102&gt;=2*Z102,E102&gt;S102,S102&gt;(B102+E102)/2,B102&lt;V102,V102&lt;(B102+E102)/2),"YES","NO")</f>
        <v>NO</v>
      </c>
      <c r="AF102" s="1" t="str">
        <f>IF(AND(I102&gt;=2*Z102,S102&gt;E102,E102&gt;(S102+V102)/2,V102&lt;B102,B102&lt;(S102+V102)/2),"YES","NO")</f>
        <v>NO</v>
      </c>
      <c r="AG102" s="1" t="str">
        <f>IF(AND(B102&lt;V102,E102&lt;S102,E102&gt;(S102+V102)/2,I102&gt;3,Z102&gt;3),"YES","NO")</f>
        <v>NO</v>
      </c>
      <c r="AH102" s="1" t="str">
        <f>IF(AND(B102&gt;V102,E102&gt;S102,E102&lt;(S102+V102)/2,Z102&gt;3,I102&gt;3),"YES","NO")</f>
        <v>NO</v>
      </c>
      <c r="AI102">
        <v>184.9</v>
      </c>
      <c r="AJ102">
        <v>185.35</v>
      </c>
      <c r="AK102">
        <v>172.5</v>
      </c>
      <c r="AL102">
        <v>174</v>
      </c>
      <c r="AM102">
        <v>-7.95</v>
      </c>
      <c r="AN102">
        <v>-4.37</v>
      </c>
      <c r="AO102" s="1">
        <f>(AL102-AI102)/AI102*100</f>
        <v>-5.8950784207679856</v>
      </c>
      <c r="AP102" s="1">
        <f>ABS(AO102)</f>
        <v>5.8950784207679856</v>
      </c>
      <c r="AQ102" s="1">
        <f>IF(AO102&gt;=0,(AJ102-AL102)/AL102*100,(AJ102-AI102)/AI102*100)</f>
        <v>0.24337479718766286</v>
      </c>
      <c r="AR102" s="1">
        <f>IF(AO102&gt;=0,(AI102-AK102)/AI102*100,(AL102-AK102)/AL102*100)</f>
        <v>0.86206896551724133</v>
      </c>
      <c r="AS102" t="str">
        <f>IF(AND(AO102&lt;0,AP102&gt;1.5,Y102&lt;0,Z102&gt;1.5,AL102&gt;S102,AL102&lt;E102,H102&gt;0,I102&gt;1.5),"YES","NO")</f>
        <v>NO</v>
      </c>
      <c r="AT102" t="str">
        <f>IF(AND(AO102&gt;0,AP102&gt;1.5,Y102&gt;0,Z102&gt;1.5,AL102&lt;S102,AL102&gt;E102,H102&lt;0,I102&gt;1.5),"YES","NO")</f>
        <v>NO</v>
      </c>
      <c r="AU102" t="str">
        <f>IF(AND(AO102&lt;0,S102&lt;AL102,V102&lt;AL102,B102&gt;V102,E102&gt;V102,H102&gt;0),"YES","NO")</f>
        <v>YES</v>
      </c>
      <c r="AV102" t="str">
        <f>IF(AND(AO102&gt;0,S102&gt;AL102,V102&gt;AL102,B102&lt;V102,E102&lt;V102,H102&lt;0),"YES","NO")</f>
        <v>NO</v>
      </c>
      <c r="AW102" t="str">
        <f>IF(AND(AO102&gt;0,AP102&gt;1,Y102&gt;0,Z102&gt;1,V102&gt;AL102,S102&gt;AI102,S102&lt;AL102,H102&gt;0,I102&gt;1,E102&gt;V102,B102&lt;V102,B102&gt;S102),"YES","NO")</f>
        <v>NO</v>
      </c>
      <c r="AX102" t="str">
        <f>IF(AND(AO102&lt;0,AP102&gt;1,Y102&lt;0,Z102&gt;1,V102&lt;AL102,S102&lt;AI102,S102&gt;AL102,H102&lt;0,I102&gt;1,E102&lt;V102,B102&gt;V102,B102&lt;S102),"YES","NO")</f>
        <v>NO</v>
      </c>
    </row>
  </sheetData>
  <autoFilter ref="A1:AX102">
    <sortState ref="A2:AX102">
      <sortCondition ref="A1:A10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2020-06-06T09:41:04Z</dcterms:created>
  <dcterms:modified xsi:type="dcterms:W3CDTF">2020-06-26T11:32:26Z</dcterms:modified>
</cp:coreProperties>
</file>