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llege\webend\techniqo\candlepattern\"/>
    </mc:Choice>
  </mc:AlternateContent>
  <bookViews>
    <workbookView xWindow="-105" yWindow="-105" windowWidth="23250" windowHeight="125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U101" i="1" l="1"/>
  <c r="AQ101" i="1"/>
  <c r="AP101" i="1"/>
  <c r="AX101" i="1" s="1"/>
  <c r="AO101" i="1"/>
  <c r="AW101" i="1" s="1"/>
  <c r="AC101" i="1"/>
  <c r="AB101" i="1"/>
  <c r="Z101" i="1"/>
  <c r="AH101" i="1" s="1"/>
  <c r="Y101" i="1"/>
  <c r="AA101" i="1" s="1"/>
  <c r="R101" i="1"/>
  <c r="K101" i="1"/>
  <c r="J101" i="1"/>
  <c r="H101" i="1"/>
  <c r="I101" i="1" s="1"/>
  <c r="AU100" i="1"/>
  <c r="AQ100" i="1"/>
  <c r="AP100" i="1"/>
  <c r="AO100" i="1"/>
  <c r="AB100" i="1"/>
  <c r="AA100" i="1"/>
  <c r="Y100" i="1"/>
  <c r="Z100" i="1" s="1"/>
  <c r="O100" i="1"/>
  <c r="K100" i="1"/>
  <c r="J100" i="1"/>
  <c r="I100" i="1"/>
  <c r="H100" i="1"/>
  <c r="AV99" i="1"/>
  <c r="AR99" i="1"/>
  <c r="AP99" i="1"/>
  <c r="AO99" i="1"/>
  <c r="AB99" i="1"/>
  <c r="AA99" i="1"/>
  <c r="Z99" i="1"/>
  <c r="Y99" i="1"/>
  <c r="R99" i="1"/>
  <c r="J99" i="1"/>
  <c r="H99" i="1"/>
  <c r="AV98" i="1"/>
  <c r="AR98" i="1"/>
  <c r="AQ98" i="1"/>
  <c r="AO98" i="1"/>
  <c r="AE98" i="1"/>
  <c r="AC98" i="1"/>
  <c r="AA98" i="1"/>
  <c r="Z98" i="1"/>
  <c r="AH98" i="1" s="1"/>
  <c r="Y98" i="1"/>
  <c r="AB98" i="1" s="1"/>
  <c r="K98" i="1"/>
  <c r="I98" i="1"/>
  <c r="AG98" i="1" s="1"/>
  <c r="H98" i="1"/>
  <c r="J98" i="1" s="1"/>
  <c r="AV97" i="1"/>
  <c r="AU97" i="1"/>
  <c r="AR97" i="1"/>
  <c r="AQ97" i="1"/>
  <c r="AP97" i="1"/>
  <c r="AO97" i="1"/>
  <c r="AB97" i="1"/>
  <c r="Z97" i="1"/>
  <c r="Y97" i="1"/>
  <c r="AA97" i="1" s="1"/>
  <c r="O97" i="1"/>
  <c r="L97" i="1"/>
  <c r="K97" i="1"/>
  <c r="M97" i="1" s="1"/>
  <c r="J97" i="1"/>
  <c r="H97" i="1"/>
  <c r="I97" i="1" s="1"/>
  <c r="AU96" i="1"/>
  <c r="AQ96" i="1"/>
  <c r="AP96" i="1"/>
  <c r="AO96" i="1"/>
  <c r="Y96" i="1"/>
  <c r="K96" i="1"/>
  <c r="J96" i="1"/>
  <c r="I96" i="1"/>
  <c r="H96" i="1"/>
  <c r="AR95" i="1"/>
  <c r="AP95" i="1"/>
  <c r="AO95" i="1"/>
  <c r="AB95" i="1"/>
  <c r="AA95" i="1"/>
  <c r="Z95" i="1"/>
  <c r="Y95" i="1"/>
  <c r="H95" i="1"/>
  <c r="AV94" i="1"/>
  <c r="AR94" i="1"/>
  <c r="AQ94" i="1"/>
  <c r="AO94" i="1"/>
  <c r="AG94" i="1"/>
  <c r="AA94" i="1"/>
  <c r="Z94" i="1"/>
  <c r="Y94" i="1"/>
  <c r="AB94" i="1" s="1"/>
  <c r="P94" i="1"/>
  <c r="O94" i="1"/>
  <c r="K94" i="1"/>
  <c r="I94" i="1"/>
  <c r="H94" i="1"/>
  <c r="J94" i="1" s="1"/>
  <c r="AV93" i="1"/>
  <c r="AU93" i="1"/>
  <c r="AR93" i="1"/>
  <c r="AQ93" i="1"/>
  <c r="AP93" i="1"/>
  <c r="AT93" i="1" s="1"/>
  <c r="AO93" i="1"/>
  <c r="AH93" i="1"/>
  <c r="AF93" i="1"/>
  <c r="AC93" i="1"/>
  <c r="AB93" i="1"/>
  <c r="Z93" i="1"/>
  <c r="AG93" i="1" s="1"/>
  <c r="Y93" i="1"/>
  <c r="AA93" i="1" s="1"/>
  <c r="R93" i="1"/>
  <c r="K93" i="1"/>
  <c r="J93" i="1"/>
  <c r="H93" i="1"/>
  <c r="I93" i="1" s="1"/>
  <c r="AU92" i="1"/>
  <c r="AQ92" i="1"/>
  <c r="AP92" i="1"/>
  <c r="AO92" i="1"/>
  <c r="AE92" i="1"/>
  <c r="AB92" i="1"/>
  <c r="Y92" i="1"/>
  <c r="Z92" i="1" s="1"/>
  <c r="K92" i="1"/>
  <c r="J92" i="1"/>
  <c r="I92" i="1"/>
  <c r="H92" i="1"/>
  <c r="AV91" i="1"/>
  <c r="AR91" i="1"/>
  <c r="AP91" i="1"/>
  <c r="AO91" i="1"/>
  <c r="AB91" i="1"/>
  <c r="AA91" i="1"/>
  <c r="Z91" i="1"/>
  <c r="Y91" i="1"/>
  <c r="H91" i="1"/>
  <c r="AV90" i="1"/>
  <c r="AR90" i="1"/>
  <c r="AQ90" i="1"/>
  <c r="AO90" i="1"/>
  <c r="AE90" i="1"/>
  <c r="AC90" i="1"/>
  <c r="AA90" i="1"/>
  <c r="Z90" i="1"/>
  <c r="AH90" i="1" s="1"/>
  <c r="Y90" i="1"/>
  <c r="AB90" i="1" s="1"/>
  <c r="Q90" i="1"/>
  <c r="L90" i="1"/>
  <c r="K90" i="1"/>
  <c r="I90" i="1"/>
  <c r="H90" i="1"/>
  <c r="J90" i="1" s="1"/>
  <c r="AV89" i="1"/>
  <c r="AR89" i="1"/>
  <c r="AQ89" i="1"/>
  <c r="AO89" i="1"/>
  <c r="AA89" i="1"/>
  <c r="Z89" i="1"/>
  <c r="Y89" i="1"/>
  <c r="AB89" i="1" s="1"/>
  <c r="K89" i="1"/>
  <c r="I89" i="1"/>
  <c r="H89" i="1"/>
  <c r="J89" i="1" s="1"/>
  <c r="AV88" i="1"/>
  <c r="AU88" i="1"/>
  <c r="AR88" i="1"/>
  <c r="AQ88" i="1"/>
  <c r="AP88" i="1"/>
  <c r="AO88" i="1"/>
  <c r="AB88" i="1"/>
  <c r="Z88" i="1"/>
  <c r="Y88" i="1"/>
  <c r="AA88" i="1" s="1"/>
  <c r="O88" i="1"/>
  <c r="K88" i="1"/>
  <c r="J88" i="1"/>
  <c r="H88" i="1"/>
  <c r="I88" i="1" s="1"/>
  <c r="AU87" i="1"/>
  <c r="AQ87" i="1"/>
  <c r="AP87" i="1"/>
  <c r="AO87" i="1"/>
  <c r="Y87" i="1"/>
  <c r="K87" i="1"/>
  <c r="J87" i="1"/>
  <c r="I87" i="1"/>
  <c r="H87" i="1"/>
  <c r="AV86" i="1"/>
  <c r="AR86" i="1"/>
  <c r="AP86" i="1"/>
  <c r="AO86" i="1"/>
  <c r="AB86" i="1"/>
  <c r="AA86" i="1"/>
  <c r="Z86" i="1"/>
  <c r="Y86" i="1"/>
  <c r="J86" i="1"/>
  <c r="H86" i="1"/>
  <c r="K86" i="1" s="1"/>
  <c r="AV85" i="1"/>
  <c r="AR85" i="1"/>
  <c r="AQ85" i="1"/>
  <c r="AO85" i="1"/>
  <c r="AG85" i="1"/>
  <c r="AA85" i="1"/>
  <c r="Z85" i="1"/>
  <c r="Y85" i="1"/>
  <c r="AB85" i="1" s="1"/>
  <c r="K85" i="1"/>
  <c r="J85" i="1"/>
  <c r="H85" i="1"/>
  <c r="I85" i="1" s="1"/>
  <c r="AO84" i="1"/>
  <c r="AF84" i="1"/>
  <c r="AB84" i="1"/>
  <c r="AA84" i="1"/>
  <c r="Y84" i="1"/>
  <c r="Z84" i="1" s="1"/>
  <c r="M84" i="1"/>
  <c r="K84" i="1"/>
  <c r="L84" i="1" s="1"/>
  <c r="J84" i="1"/>
  <c r="I84" i="1"/>
  <c r="H84" i="1"/>
  <c r="AR83" i="1"/>
  <c r="AO83" i="1"/>
  <c r="AB83" i="1"/>
  <c r="AA83" i="1"/>
  <c r="Z83" i="1"/>
  <c r="Y83" i="1"/>
  <c r="I83" i="1"/>
  <c r="AD83" i="1" s="1"/>
  <c r="H83" i="1"/>
  <c r="AV82" i="1"/>
  <c r="AU82" i="1"/>
  <c r="AR82" i="1"/>
  <c r="AQ82" i="1"/>
  <c r="AO82" i="1"/>
  <c r="Y82" i="1"/>
  <c r="K82" i="1"/>
  <c r="H82" i="1"/>
  <c r="AU81" i="1"/>
  <c r="AR81" i="1"/>
  <c r="AQ81" i="1"/>
  <c r="AP81" i="1"/>
  <c r="AO81" i="1"/>
  <c r="AB81" i="1"/>
  <c r="Y81" i="1"/>
  <c r="O81" i="1"/>
  <c r="K81" i="1"/>
  <c r="J81" i="1"/>
  <c r="H81" i="1"/>
  <c r="I81" i="1" s="1"/>
  <c r="AP80" i="1"/>
  <c r="AO80" i="1"/>
  <c r="AA80" i="1"/>
  <c r="Y80" i="1"/>
  <c r="K80" i="1"/>
  <c r="J80" i="1"/>
  <c r="I80" i="1"/>
  <c r="H80" i="1"/>
  <c r="AV79" i="1"/>
  <c r="AR79" i="1"/>
  <c r="AP79" i="1"/>
  <c r="AO79" i="1"/>
  <c r="AB79" i="1"/>
  <c r="AA79" i="1"/>
  <c r="Z79" i="1"/>
  <c r="Y79" i="1"/>
  <c r="J79" i="1"/>
  <c r="H79" i="1"/>
  <c r="K79" i="1" s="1"/>
  <c r="AV78" i="1"/>
  <c r="AR78" i="1"/>
  <c r="AQ78" i="1"/>
  <c r="AO78" i="1"/>
  <c r="AA78" i="1"/>
  <c r="Z78" i="1"/>
  <c r="AH78" i="1" s="1"/>
  <c r="Y78" i="1"/>
  <c r="AB78" i="1" s="1"/>
  <c r="K78" i="1"/>
  <c r="I78" i="1"/>
  <c r="H78" i="1"/>
  <c r="J78" i="1" s="1"/>
  <c r="AV77" i="1"/>
  <c r="AU77" i="1"/>
  <c r="AR77" i="1"/>
  <c r="AQ77" i="1"/>
  <c r="AP77" i="1"/>
  <c r="AO77" i="1"/>
  <c r="AB77" i="1"/>
  <c r="Z77" i="1"/>
  <c r="Y77" i="1"/>
  <c r="AA77" i="1" s="1"/>
  <c r="K77" i="1"/>
  <c r="J77" i="1"/>
  <c r="H77" i="1"/>
  <c r="I77" i="1" s="1"/>
  <c r="AU76" i="1"/>
  <c r="AQ76" i="1"/>
  <c r="AP76" i="1"/>
  <c r="AO76" i="1"/>
  <c r="Y76" i="1"/>
  <c r="O76" i="1"/>
  <c r="K76" i="1"/>
  <c r="J76" i="1"/>
  <c r="I76" i="1"/>
  <c r="H76" i="1"/>
  <c r="AV75" i="1"/>
  <c r="AR75" i="1"/>
  <c r="AP75" i="1"/>
  <c r="AO75" i="1"/>
  <c r="AB75" i="1"/>
  <c r="AA75" i="1"/>
  <c r="Z75" i="1"/>
  <c r="Y75" i="1"/>
  <c r="J75" i="1"/>
  <c r="H75" i="1"/>
  <c r="K75" i="1" s="1"/>
  <c r="AV74" i="1"/>
  <c r="AR74" i="1"/>
  <c r="AQ74" i="1"/>
  <c r="AO74" i="1"/>
  <c r="AE74" i="1"/>
  <c r="AA74" i="1"/>
  <c r="Z74" i="1"/>
  <c r="Y74" i="1"/>
  <c r="AB74" i="1" s="1"/>
  <c r="P74" i="1"/>
  <c r="O74" i="1"/>
  <c r="K74" i="1"/>
  <c r="I74" i="1"/>
  <c r="H74" i="1"/>
  <c r="J74" i="1" s="1"/>
  <c r="AV73" i="1"/>
  <c r="AU73" i="1"/>
  <c r="AR73" i="1"/>
  <c r="AQ73" i="1"/>
  <c r="AP73" i="1"/>
  <c r="AO73" i="1"/>
  <c r="AG73" i="1"/>
  <c r="AF73" i="1"/>
  <c r="AB73" i="1"/>
  <c r="Z73" i="1"/>
  <c r="Y73" i="1"/>
  <c r="AA73" i="1" s="1"/>
  <c r="P73" i="1"/>
  <c r="O73" i="1"/>
  <c r="K73" i="1"/>
  <c r="J73" i="1"/>
  <c r="H73" i="1"/>
  <c r="I73" i="1" s="1"/>
  <c r="AU72" i="1"/>
  <c r="AQ72" i="1"/>
  <c r="AP72" i="1"/>
  <c r="AO72" i="1"/>
  <c r="AA72" i="1"/>
  <c r="Y72" i="1"/>
  <c r="K72" i="1"/>
  <c r="J72" i="1"/>
  <c r="I72" i="1"/>
  <c r="H72" i="1"/>
  <c r="AR71" i="1"/>
  <c r="AP71" i="1"/>
  <c r="AO71" i="1"/>
  <c r="AB71" i="1"/>
  <c r="AA71" i="1"/>
  <c r="Z71" i="1"/>
  <c r="Y71" i="1"/>
  <c r="H71" i="1"/>
  <c r="AV71" i="1" s="1"/>
  <c r="AV70" i="1"/>
  <c r="AR70" i="1"/>
  <c r="AQ70" i="1"/>
  <c r="AO70" i="1"/>
  <c r="AA70" i="1"/>
  <c r="Z70" i="1"/>
  <c r="Y70" i="1"/>
  <c r="AB70" i="1" s="1"/>
  <c r="P70" i="1"/>
  <c r="O70" i="1"/>
  <c r="K70" i="1"/>
  <c r="I70" i="1"/>
  <c r="H70" i="1"/>
  <c r="J70" i="1" s="1"/>
  <c r="AV69" i="1"/>
  <c r="AU69" i="1"/>
  <c r="AR69" i="1"/>
  <c r="AQ69" i="1"/>
  <c r="AP69" i="1"/>
  <c r="AT69" i="1" s="1"/>
  <c r="AO69" i="1"/>
  <c r="AH69" i="1"/>
  <c r="AF69" i="1"/>
  <c r="AC69" i="1"/>
  <c r="AB69" i="1"/>
  <c r="Z69" i="1"/>
  <c r="Y69" i="1"/>
  <c r="AA69" i="1" s="1"/>
  <c r="R69" i="1"/>
  <c r="P69" i="1"/>
  <c r="K69" i="1"/>
  <c r="J69" i="1"/>
  <c r="H69" i="1"/>
  <c r="I69" i="1" s="1"/>
  <c r="AU68" i="1"/>
  <c r="AQ68" i="1"/>
  <c r="AP68" i="1"/>
  <c r="AO68" i="1"/>
  <c r="Y68" i="1"/>
  <c r="K68" i="1"/>
  <c r="J68" i="1"/>
  <c r="I68" i="1"/>
  <c r="H68" i="1"/>
  <c r="AV67" i="1"/>
  <c r="AR67" i="1"/>
  <c r="AP67" i="1"/>
  <c r="AO67" i="1"/>
  <c r="AB67" i="1"/>
  <c r="AA67" i="1"/>
  <c r="Z67" i="1"/>
  <c r="Y67" i="1"/>
  <c r="J67" i="1"/>
  <c r="H67" i="1"/>
  <c r="K67" i="1" s="1"/>
  <c r="AV66" i="1"/>
  <c r="AR66" i="1"/>
  <c r="AQ66" i="1"/>
  <c r="AO66" i="1"/>
  <c r="AG66" i="1"/>
  <c r="AA66" i="1"/>
  <c r="Z66" i="1"/>
  <c r="AH66" i="1" s="1"/>
  <c r="Y66" i="1"/>
  <c r="AB66" i="1" s="1"/>
  <c r="K66" i="1"/>
  <c r="I66" i="1"/>
  <c r="H66" i="1"/>
  <c r="J66" i="1" s="1"/>
  <c r="AV65" i="1"/>
  <c r="AU65" i="1"/>
  <c r="AR65" i="1"/>
  <c r="AQ65" i="1"/>
  <c r="AP65" i="1"/>
  <c r="AO65" i="1"/>
  <c r="AB65" i="1"/>
  <c r="Z65" i="1"/>
  <c r="Y65" i="1"/>
  <c r="AA65" i="1" s="1"/>
  <c r="K65" i="1"/>
  <c r="J65" i="1"/>
  <c r="H65" i="1"/>
  <c r="I65" i="1" s="1"/>
  <c r="AU64" i="1"/>
  <c r="AQ64" i="1"/>
  <c r="AP64" i="1"/>
  <c r="AO64" i="1"/>
  <c r="Y64" i="1"/>
  <c r="N64" i="1"/>
  <c r="K64" i="1"/>
  <c r="J64" i="1"/>
  <c r="I64" i="1"/>
  <c r="H64" i="1"/>
  <c r="AR63" i="1"/>
  <c r="AQ63" i="1"/>
  <c r="AO63" i="1"/>
  <c r="Y63" i="1"/>
  <c r="K63" i="1"/>
  <c r="H63" i="1"/>
  <c r="AU62" i="1"/>
  <c r="AR62" i="1"/>
  <c r="AQ62" i="1"/>
  <c r="AP62" i="1"/>
  <c r="AO62" i="1"/>
  <c r="Y62" i="1"/>
  <c r="K62" i="1"/>
  <c r="J62" i="1"/>
  <c r="H62" i="1"/>
  <c r="I62" i="1" s="1"/>
  <c r="AO61" i="1"/>
  <c r="AB61" i="1"/>
  <c r="AA61" i="1"/>
  <c r="Y61" i="1"/>
  <c r="Z61" i="1" s="1"/>
  <c r="N61" i="1"/>
  <c r="K61" i="1"/>
  <c r="J61" i="1"/>
  <c r="I61" i="1"/>
  <c r="H61" i="1"/>
  <c r="AV60" i="1"/>
  <c r="AO60" i="1"/>
  <c r="AB60" i="1"/>
  <c r="AA60" i="1"/>
  <c r="Z60" i="1"/>
  <c r="Y60" i="1"/>
  <c r="H60" i="1"/>
  <c r="AV59" i="1"/>
  <c r="AR59" i="1"/>
  <c r="AQ59" i="1"/>
  <c r="AO59" i="1"/>
  <c r="Y59" i="1"/>
  <c r="H59" i="1"/>
  <c r="AU58" i="1"/>
  <c r="AR58" i="1"/>
  <c r="AQ58" i="1"/>
  <c r="AP58" i="1"/>
  <c r="AO58" i="1"/>
  <c r="Y58" i="1"/>
  <c r="K58" i="1"/>
  <c r="J58" i="1"/>
  <c r="H58" i="1"/>
  <c r="I58" i="1" s="1"/>
  <c r="AO57" i="1"/>
  <c r="AB57" i="1"/>
  <c r="AA57" i="1"/>
  <c r="Y57" i="1"/>
  <c r="Z57" i="1" s="1"/>
  <c r="M57" i="1"/>
  <c r="K57" i="1"/>
  <c r="J57" i="1"/>
  <c r="I57" i="1"/>
  <c r="H57" i="1"/>
  <c r="AR56" i="1"/>
  <c r="AO56" i="1"/>
  <c r="AB56" i="1"/>
  <c r="AA56" i="1"/>
  <c r="Z56" i="1"/>
  <c r="Y56" i="1"/>
  <c r="H56" i="1"/>
  <c r="AV55" i="1"/>
  <c r="AU55" i="1"/>
  <c r="AR55" i="1"/>
  <c r="AQ55" i="1"/>
  <c r="AO55" i="1"/>
  <c r="Z55" i="1"/>
  <c r="Y55" i="1"/>
  <c r="H55" i="1"/>
  <c r="AU54" i="1"/>
  <c r="AR54" i="1"/>
  <c r="AQ54" i="1"/>
  <c r="AP54" i="1"/>
  <c r="AO54" i="1"/>
  <c r="Y54" i="1"/>
  <c r="K54" i="1"/>
  <c r="J54" i="1"/>
  <c r="N54" i="1" s="1"/>
  <c r="H54" i="1"/>
  <c r="I54" i="1" s="1"/>
  <c r="AO53" i="1"/>
  <c r="AE53" i="1"/>
  <c r="AB53" i="1"/>
  <c r="AA53" i="1"/>
  <c r="Y53" i="1"/>
  <c r="Z53" i="1" s="1"/>
  <c r="AH53" i="1" s="1"/>
  <c r="M53" i="1"/>
  <c r="K53" i="1"/>
  <c r="L53" i="1" s="1"/>
  <c r="J53" i="1"/>
  <c r="I53" i="1"/>
  <c r="H53" i="1"/>
  <c r="AO52" i="1"/>
  <c r="AD52" i="1"/>
  <c r="AB52" i="1"/>
  <c r="AA52" i="1"/>
  <c r="Z52" i="1"/>
  <c r="Y52" i="1"/>
  <c r="I52" i="1"/>
  <c r="H52" i="1"/>
  <c r="AV51" i="1"/>
  <c r="AU51" i="1"/>
  <c r="AR51" i="1"/>
  <c r="AQ51" i="1"/>
  <c r="AO51" i="1"/>
  <c r="Y51" i="1"/>
  <c r="K51" i="1"/>
  <c r="H51" i="1"/>
  <c r="AU50" i="1"/>
  <c r="AR50" i="1"/>
  <c r="AQ50" i="1"/>
  <c r="AP50" i="1"/>
  <c r="AO50" i="1"/>
  <c r="AB50" i="1"/>
  <c r="Y50" i="1"/>
  <c r="N50" i="1"/>
  <c r="K50" i="1"/>
  <c r="J50" i="1"/>
  <c r="H50" i="1"/>
  <c r="I50" i="1" s="1"/>
  <c r="AP49" i="1"/>
  <c r="AT49" i="1" s="1"/>
  <c r="AO49" i="1"/>
  <c r="AE49" i="1"/>
  <c r="AB49" i="1"/>
  <c r="AA49" i="1"/>
  <c r="Y49" i="1"/>
  <c r="Z49" i="1" s="1"/>
  <c r="AH49" i="1" s="1"/>
  <c r="R49" i="1"/>
  <c r="Q49" i="1"/>
  <c r="K49" i="1"/>
  <c r="L49" i="1" s="1"/>
  <c r="J49" i="1"/>
  <c r="I49" i="1"/>
  <c r="H49" i="1"/>
  <c r="AO48" i="1"/>
  <c r="AB48" i="1"/>
  <c r="AA48" i="1"/>
  <c r="Z48" i="1"/>
  <c r="Y48" i="1"/>
  <c r="H48" i="1"/>
  <c r="I48" i="1" s="1"/>
  <c r="AR47" i="1"/>
  <c r="AQ47" i="1"/>
  <c r="AO47" i="1"/>
  <c r="Y47" i="1"/>
  <c r="H47" i="1"/>
  <c r="AR46" i="1"/>
  <c r="AQ46" i="1"/>
  <c r="AP46" i="1"/>
  <c r="AO46" i="1"/>
  <c r="Y46" i="1"/>
  <c r="H46" i="1"/>
  <c r="AO45" i="1"/>
  <c r="AG45" i="1"/>
  <c r="AC45" i="1"/>
  <c r="AB45" i="1"/>
  <c r="Y45" i="1"/>
  <c r="Z45" i="1" s="1"/>
  <c r="Q45" i="1"/>
  <c r="M45" i="1"/>
  <c r="K45" i="1"/>
  <c r="J45" i="1"/>
  <c r="O45" i="1" s="1"/>
  <c r="I45" i="1"/>
  <c r="H45" i="1"/>
  <c r="AO44" i="1"/>
  <c r="AB44" i="1"/>
  <c r="AA44" i="1"/>
  <c r="Z44" i="1"/>
  <c r="Y44" i="1"/>
  <c r="R44" i="1"/>
  <c r="H44" i="1"/>
  <c r="I44" i="1" s="1"/>
  <c r="AU43" i="1"/>
  <c r="AO43" i="1"/>
  <c r="Y43" i="1"/>
  <c r="H43" i="1"/>
  <c r="AR42" i="1"/>
  <c r="AQ42" i="1"/>
  <c r="AP42" i="1"/>
  <c r="AO42" i="1"/>
  <c r="Y42" i="1"/>
  <c r="H42" i="1"/>
  <c r="AO41" i="1"/>
  <c r="AG41" i="1"/>
  <c r="AC41" i="1"/>
  <c r="AB41" i="1"/>
  <c r="Y41" i="1"/>
  <c r="Z41" i="1" s="1"/>
  <c r="K41" i="1"/>
  <c r="Q41" i="1" s="1"/>
  <c r="J41" i="1"/>
  <c r="I41" i="1"/>
  <c r="H41" i="1"/>
  <c r="AO40" i="1"/>
  <c r="AH40" i="1"/>
  <c r="AB40" i="1"/>
  <c r="AA40" i="1"/>
  <c r="Z40" i="1"/>
  <c r="Y40" i="1"/>
  <c r="M40" i="1"/>
  <c r="K40" i="1"/>
  <c r="J40" i="1"/>
  <c r="I40" i="1"/>
  <c r="H40" i="1"/>
  <c r="AR39" i="1"/>
  <c r="AO39" i="1"/>
  <c r="AB39" i="1"/>
  <c r="AA39" i="1"/>
  <c r="Z39" i="1"/>
  <c r="Y39" i="1"/>
  <c r="H39" i="1"/>
  <c r="AV38" i="1"/>
  <c r="AU38" i="1"/>
  <c r="AR38" i="1"/>
  <c r="AQ38" i="1"/>
  <c r="AO38" i="1"/>
  <c r="Z38" i="1"/>
  <c r="Y38" i="1"/>
  <c r="H38" i="1"/>
  <c r="AU37" i="1"/>
  <c r="AR37" i="1"/>
  <c r="AQ37" i="1"/>
  <c r="AP37" i="1"/>
  <c r="AO37" i="1"/>
  <c r="Y37" i="1"/>
  <c r="K37" i="1"/>
  <c r="J37" i="1"/>
  <c r="N37" i="1" s="1"/>
  <c r="H37" i="1"/>
  <c r="I37" i="1" s="1"/>
  <c r="AO36" i="1"/>
  <c r="AE36" i="1"/>
  <c r="AB36" i="1"/>
  <c r="AA36" i="1"/>
  <c r="Y36" i="1"/>
  <c r="Z36" i="1" s="1"/>
  <c r="AH36" i="1" s="1"/>
  <c r="R36" i="1"/>
  <c r="M36" i="1"/>
  <c r="K36" i="1"/>
  <c r="L36" i="1" s="1"/>
  <c r="J36" i="1"/>
  <c r="I36" i="1"/>
  <c r="H36" i="1"/>
  <c r="AO35" i="1"/>
  <c r="AB35" i="1"/>
  <c r="AA35" i="1"/>
  <c r="Z35" i="1"/>
  <c r="AH35" i="1" s="1"/>
  <c r="Y35" i="1"/>
  <c r="I35" i="1"/>
  <c r="AE35" i="1" s="1"/>
  <c r="H35" i="1"/>
  <c r="AV34" i="1"/>
  <c r="AU34" i="1"/>
  <c r="AR34" i="1"/>
  <c r="AQ34" i="1"/>
  <c r="AO34" i="1"/>
  <c r="Y34" i="1"/>
  <c r="Z34" i="1" s="1"/>
  <c r="K34" i="1"/>
  <c r="H34" i="1"/>
  <c r="AU33" i="1"/>
  <c r="AR33" i="1"/>
  <c r="AQ33" i="1"/>
  <c r="AP33" i="1"/>
  <c r="AO33" i="1"/>
  <c r="AB33" i="1"/>
  <c r="Y33" i="1"/>
  <c r="N33" i="1"/>
  <c r="K33" i="1"/>
  <c r="J33" i="1"/>
  <c r="H33" i="1"/>
  <c r="I33" i="1" s="1"/>
  <c r="AP32" i="1"/>
  <c r="AS32" i="1" s="1"/>
  <c r="AO32" i="1"/>
  <c r="AE32" i="1"/>
  <c r="AB32" i="1"/>
  <c r="AA32" i="1"/>
  <c r="Y32" i="1"/>
  <c r="Z32" i="1" s="1"/>
  <c r="AH32" i="1" s="1"/>
  <c r="R32" i="1"/>
  <c r="K32" i="1"/>
  <c r="J32" i="1"/>
  <c r="O32" i="1" s="1"/>
  <c r="I32" i="1"/>
  <c r="H32" i="1"/>
  <c r="AO31" i="1"/>
  <c r="AR31" i="1" s="1"/>
  <c r="AB31" i="1"/>
  <c r="AA31" i="1"/>
  <c r="Z31" i="1"/>
  <c r="Y31" i="1"/>
  <c r="H31" i="1"/>
  <c r="AR30" i="1"/>
  <c r="AQ30" i="1"/>
  <c r="AO30" i="1"/>
  <c r="Y30" i="1"/>
  <c r="Z30" i="1" s="1"/>
  <c r="H30" i="1"/>
  <c r="AU30" i="1" s="1"/>
  <c r="AU29" i="1"/>
  <c r="AR29" i="1"/>
  <c r="AQ29" i="1"/>
  <c r="AP29" i="1"/>
  <c r="AO29" i="1"/>
  <c r="Y29" i="1"/>
  <c r="K29" i="1"/>
  <c r="O29" i="1" s="1"/>
  <c r="J29" i="1"/>
  <c r="H29" i="1"/>
  <c r="I29" i="1" s="1"/>
  <c r="AO28" i="1"/>
  <c r="AB28" i="1"/>
  <c r="AA28" i="1"/>
  <c r="Y28" i="1"/>
  <c r="Z28" i="1" s="1"/>
  <c r="K28" i="1"/>
  <c r="J28" i="1"/>
  <c r="I28" i="1"/>
  <c r="AE28" i="1" s="1"/>
  <c r="H28" i="1"/>
  <c r="AO27" i="1"/>
  <c r="AB27" i="1"/>
  <c r="AA27" i="1"/>
  <c r="Z27" i="1"/>
  <c r="AH27" i="1" s="1"/>
  <c r="Y27" i="1"/>
  <c r="H27" i="1"/>
  <c r="I27" i="1" s="1"/>
  <c r="AV26" i="1"/>
  <c r="AR26" i="1"/>
  <c r="AQ26" i="1"/>
  <c r="AO26" i="1"/>
  <c r="Y26" i="1"/>
  <c r="H26" i="1"/>
  <c r="K26" i="1" s="1"/>
  <c r="AU25" i="1"/>
  <c r="AQ25" i="1"/>
  <c r="AP25" i="1"/>
  <c r="AO25" i="1"/>
  <c r="Y25" i="1"/>
  <c r="K25" i="1"/>
  <c r="J25" i="1"/>
  <c r="N25" i="1" s="1"/>
  <c r="H25" i="1"/>
  <c r="I25" i="1" s="1"/>
  <c r="AO24" i="1"/>
  <c r="AE24" i="1"/>
  <c r="AB24" i="1"/>
  <c r="AA24" i="1"/>
  <c r="Y24" i="1"/>
  <c r="Z24" i="1" s="1"/>
  <c r="AH24" i="1" s="1"/>
  <c r="R24" i="1"/>
  <c r="M24" i="1"/>
  <c r="K24" i="1"/>
  <c r="L24" i="1" s="1"/>
  <c r="J24" i="1"/>
  <c r="I24" i="1"/>
  <c r="H24" i="1"/>
  <c r="AO23" i="1"/>
  <c r="AA23" i="1"/>
  <c r="Z23" i="1"/>
  <c r="Y23" i="1"/>
  <c r="AB23" i="1" s="1"/>
  <c r="H23" i="1"/>
  <c r="AR22" i="1"/>
  <c r="AQ22" i="1"/>
  <c r="AO22" i="1"/>
  <c r="Y22" i="1"/>
  <c r="Z22" i="1" s="1"/>
  <c r="H22" i="1"/>
  <c r="AU21" i="1"/>
  <c r="AR21" i="1"/>
  <c r="AQ21" i="1"/>
  <c r="AP21" i="1"/>
  <c r="AO21" i="1"/>
  <c r="Y21" i="1"/>
  <c r="K21" i="1"/>
  <c r="J21" i="1"/>
  <c r="H21" i="1"/>
  <c r="I21" i="1" s="1"/>
  <c r="AO20" i="1"/>
  <c r="AB20" i="1"/>
  <c r="AA20" i="1"/>
  <c r="Y20" i="1"/>
  <c r="Z20" i="1" s="1"/>
  <c r="K20" i="1"/>
  <c r="J20" i="1"/>
  <c r="I20" i="1"/>
  <c r="AE20" i="1" s="1"/>
  <c r="H20" i="1"/>
  <c r="AO19" i="1"/>
  <c r="AB19" i="1"/>
  <c r="AA19" i="1"/>
  <c r="Z19" i="1"/>
  <c r="Y19" i="1"/>
  <c r="H19" i="1"/>
  <c r="I19" i="1" s="1"/>
  <c r="AV18" i="1"/>
  <c r="AR18" i="1"/>
  <c r="AQ18" i="1"/>
  <c r="AO18" i="1"/>
  <c r="Y18" i="1"/>
  <c r="H18" i="1"/>
  <c r="K18" i="1" s="1"/>
  <c r="AU17" i="1"/>
  <c r="AR17" i="1"/>
  <c r="AQ17" i="1"/>
  <c r="AP17" i="1"/>
  <c r="AO17" i="1"/>
  <c r="Y17" i="1"/>
  <c r="K17" i="1"/>
  <c r="J17" i="1"/>
  <c r="O17" i="1" s="1"/>
  <c r="H17" i="1"/>
  <c r="I17" i="1" s="1"/>
  <c r="AO16" i="1"/>
  <c r="AB16" i="1"/>
  <c r="AA16" i="1"/>
  <c r="Y16" i="1"/>
  <c r="Z16" i="1" s="1"/>
  <c r="AH16" i="1" s="1"/>
  <c r="M16" i="1"/>
  <c r="K16" i="1"/>
  <c r="J16" i="1"/>
  <c r="I16" i="1"/>
  <c r="Q16" i="1" s="1"/>
  <c r="H16" i="1"/>
  <c r="AV15" i="1"/>
  <c r="AR15" i="1"/>
  <c r="AO15" i="1"/>
  <c r="AA15" i="1"/>
  <c r="Z15" i="1"/>
  <c r="AH15" i="1" s="1"/>
  <c r="Y15" i="1"/>
  <c r="AB15" i="1" s="1"/>
  <c r="I15" i="1"/>
  <c r="H15" i="1"/>
  <c r="AV14" i="1"/>
  <c r="AU14" i="1"/>
  <c r="AR14" i="1"/>
  <c r="AQ14" i="1"/>
  <c r="AO14" i="1"/>
  <c r="Y14" i="1"/>
  <c r="K14" i="1"/>
  <c r="H14" i="1"/>
  <c r="AU13" i="1"/>
  <c r="AQ13" i="1"/>
  <c r="AP13" i="1"/>
  <c r="AO13" i="1"/>
  <c r="Y13" i="1"/>
  <c r="K13" i="1"/>
  <c r="O13" i="1" s="1"/>
  <c r="J13" i="1"/>
  <c r="H13" i="1"/>
  <c r="I13" i="1" s="1"/>
  <c r="AO12" i="1"/>
  <c r="AB12" i="1"/>
  <c r="AA12" i="1"/>
  <c r="Y12" i="1"/>
  <c r="Z12" i="1" s="1"/>
  <c r="K12" i="1"/>
  <c r="J12" i="1"/>
  <c r="I12" i="1"/>
  <c r="AE12" i="1" s="1"/>
  <c r="H12" i="1"/>
  <c r="AO11" i="1"/>
  <c r="AB11" i="1"/>
  <c r="AA11" i="1"/>
  <c r="Z11" i="1"/>
  <c r="AH11" i="1" s="1"/>
  <c r="Y11" i="1"/>
  <c r="H11" i="1"/>
  <c r="I11" i="1" s="1"/>
  <c r="AV10" i="1"/>
  <c r="AR10" i="1"/>
  <c r="AQ10" i="1"/>
  <c r="AO10" i="1"/>
  <c r="Y10" i="1"/>
  <c r="H10" i="1"/>
  <c r="K10" i="1" s="1"/>
  <c r="AR9" i="1"/>
  <c r="AQ9" i="1"/>
  <c r="AP9" i="1"/>
  <c r="AO9" i="1"/>
  <c r="AB9" i="1"/>
  <c r="Y9" i="1"/>
  <c r="AA9" i="1" s="1"/>
  <c r="K9" i="1"/>
  <c r="H9" i="1"/>
  <c r="AQ8" i="1"/>
  <c r="AO8" i="1"/>
  <c r="AB8" i="1"/>
  <c r="AA8" i="1"/>
  <c r="Y8" i="1"/>
  <c r="Z8" i="1" s="1"/>
  <c r="K8" i="1"/>
  <c r="H8" i="1"/>
  <c r="J8" i="1" s="1"/>
  <c r="AU7" i="1"/>
  <c r="AR7" i="1"/>
  <c r="AQ7" i="1"/>
  <c r="AP7" i="1"/>
  <c r="AO7" i="1"/>
  <c r="AB7" i="1"/>
  <c r="Y7" i="1"/>
  <c r="AA7" i="1" s="1"/>
  <c r="K7" i="1"/>
  <c r="J7" i="1"/>
  <c r="O7" i="1" s="1"/>
  <c r="H7" i="1"/>
  <c r="I7" i="1" s="1"/>
  <c r="AO6" i="1"/>
  <c r="AV6" i="1" s="1"/>
  <c r="AB6" i="1"/>
  <c r="AA6" i="1"/>
  <c r="Y6" i="1"/>
  <c r="Z6" i="1" s="1"/>
  <c r="AH6" i="1" s="1"/>
  <c r="K6" i="1"/>
  <c r="L6" i="1" s="1"/>
  <c r="J6" i="1"/>
  <c r="N6" i="1" s="1"/>
  <c r="I6" i="1"/>
  <c r="AD6" i="1" s="1"/>
  <c r="H6" i="1"/>
  <c r="AR5" i="1"/>
  <c r="AO5" i="1"/>
  <c r="AU5" i="1" s="1"/>
  <c r="AB5" i="1"/>
  <c r="AA5" i="1"/>
  <c r="Z5" i="1"/>
  <c r="Y5" i="1"/>
  <c r="H5" i="1"/>
  <c r="K5" i="1" s="1"/>
  <c r="AU4" i="1"/>
  <c r="AR4" i="1"/>
  <c r="AQ4" i="1"/>
  <c r="AO4" i="1"/>
  <c r="Y4" i="1"/>
  <c r="AB4" i="1" s="1"/>
  <c r="K4" i="1"/>
  <c r="H4" i="1"/>
  <c r="J4" i="1" s="1"/>
  <c r="AU3" i="1"/>
  <c r="AR3" i="1"/>
  <c r="AQ3" i="1"/>
  <c r="AP3" i="1"/>
  <c r="AO3" i="1"/>
  <c r="AB3" i="1"/>
  <c r="Y3" i="1"/>
  <c r="AA3" i="1" s="1"/>
  <c r="K3" i="1"/>
  <c r="J3" i="1"/>
  <c r="O3" i="1" s="1"/>
  <c r="H3" i="1"/>
  <c r="I3" i="1" s="1"/>
  <c r="AO2" i="1"/>
  <c r="AV2" i="1" s="1"/>
  <c r="AB2" i="1"/>
  <c r="AA2" i="1"/>
  <c r="Y2" i="1"/>
  <c r="Z2" i="1" s="1"/>
  <c r="AH2" i="1" s="1"/>
  <c r="K2" i="1"/>
  <c r="L2" i="1" s="1"/>
  <c r="J2" i="1"/>
  <c r="O2" i="1" s="1"/>
  <c r="I2" i="1"/>
  <c r="AD2" i="1" s="1"/>
  <c r="H2" i="1"/>
  <c r="M10" i="1" l="1"/>
  <c r="M3" i="1"/>
  <c r="M7" i="1"/>
  <c r="AX7" i="1"/>
  <c r="AS20" i="1"/>
  <c r="AT37" i="1"/>
  <c r="AG19" i="1"/>
  <c r="AC19" i="1"/>
  <c r="AF19" i="1"/>
  <c r="AD19" i="1"/>
  <c r="AE19" i="1"/>
  <c r="M26" i="1"/>
  <c r="AG37" i="1"/>
  <c r="L4" i="1"/>
  <c r="AG11" i="1"/>
  <c r="AC11" i="1"/>
  <c r="AF11" i="1"/>
  <c r="AD11" i="1"/>
  <c r="AE11" i="1"/>
  <c r="L18" i="1"/>
  <c r="AH19" i="1"/>
  <c r="AG27" i="1"/>
  <c r="AC27" i="1"/>
  <c r="AF27" i="1"/>
  <c r="AD27" i="1"/>
  <c r="AE27" i="1"/>
  <c r="AX33" i="1"/>
  <c r="AG44" i="1"/>
  <c r="AC44" i="1"/>
  <c r="AF44" i="1"/>
  <c r="AE44" i="1"/>
  <c r="AH44" i="1"/>
  <c r="AD44" i="1"/>
  <c r="Q3" i="1"/>
  <c r="P3" i="1"/>
  <c r="R2" i="1"/>
  <c r="AE7" i="1"/>
  <c r="Q7" i="1"/>
  <c r="P7" i="1"/>
  <c r="AG7" i="1"/>
  <c r="R6" i="1"/>
  <c r="AS12" i="1"/>
  <c r="AG48" i="1"/>
  <c r="AC48" i="1"/>
  <c r="AF48" i="1"/>
  <c r="AE48" i="1"/>
  <c r="AD48" i="1"/>
  <c r="AH48" i="1"/>
  <c r="Q2" i="1"/>
  <c r="AE2" i="1"/>
  <c r="AV5" i="1"/>
  <c r="M6" i="1"/>
  <c r="Q6" i="1"/>
  <c r="AE6" i="1"/>
  <c r="AA13" i="1"/>
  <c r="Z13" i="1"/>
  <c r="AX13" i="1" s="1"/>
  <c r="AB14" i="1"/>
  <c r="AA14" i="1"/>
  <c r="M21" i="1"/>
  <c r="L21" i="1"/>
  <c r="J22" i="1"/>
  <c r="I22" i="1"/>
  <c r="N28" i="1"/>
  <c r="AW28" i="1"/>
  <c r="N2" i="1"/>
  <c r="AP2" i="1"/>
  <c r="Z4" i="1"/>
  <c r="I5" i="1"/>
  <c r="AH5" i="1" s="1"/>
  <c r="AF6" i="1"/>
  <c r="AV11" i="1"/>
  <c r="Q12" i="1"/>
  <c r="AP12" i="1"/>
  <c r="N13" i="1"/>
  <c r="AW13" i="1"/>
  <c r="AW16" i="1"/>
  <c r="O20" i="1"/>
  <c r="Q20" i="1"/>
  <c r="AB21" i="1"/>
  <c r="K22" i="1"/>
  <c r="AF24" i="1"/>
  <c r="O28" i="1"/>
  <c r="Q28" i="1"/>
  <c r="AC2" i="1"/>
  <c r="AG2" i="1"/>
  <c r="AQ2" i="1"/>
  <c r="AU2" i="1"/>
  <c r="L3" i="1"/>
  <c r="Z3" i="1"/>
  <c r="AH3" i="1" s="1"/>
  <c r="AV3" i="1"/>
  <c r="I4" i="1"/>
  <c r="M4" i="1" s="1"/>
  <c r="AA4" i="1"/>
  <c r="J5" i="1"/>
  <c r="R5" i="1"/>
  <c r="AP5" i="1"/>
  <c r="AT5" i="1" s="1"/>
  <c r="O6" i="1"/>
  <c r="AC6" i="1"/>
  <c r="AG6" i="1"/>
  <c r="AQ6" i="1"/>
  <c r="AU6" i="1"/>
  <c r="L7" i="1"/>
  <c r="Z7" i="1"/>
  <c r="AH7" i="1" s="1"/>
  <c r="AV7" i="1"/>
  <c r="I8" i="1"/>
  <c r="N8" i="1" s="1"/>
  <c r="AV8" i="1"/>
  <c r="AR8" i="1"/>
  <c r="AT8" i="1"/>
  <c r="I9" i="1"/>
  <c r="AV9" i="1"/>
  <c r="AT9" i="1"/>
  <c r="AB10" i="1"/>
  <c r="AA10" i="1"/>
  <c r="AU11" i="1"/>
  <c r="AQ11" i="1"/>
  <c r="AX11" i="1"/>
  <c r="AT11" i="1"/>
  <c r="AP11" i="1"/>
  <c r="AS11" i="1" s="1"/>
  <c r="AW11" i="1"/>
  <c r="L12" i="1"/>
  <c r="R12" i="1"/>
  <c r="AE13" i="1"/>
  <c r="Q13" i="1"/>
  <c r="AD13" i="1"/>
  <c r="P13" i="1"/>
  <c r="AC13" i="1"/>
  <c r="AX14" i="1"/>
  <c r="O16" i="1"/>
  <c r="AP16" i="1"/>
  <c r="AT16" i="1" s="1"/>
  <c r="N17" i="1"/>
  <c r="AB17" i="1"/>
  <c r="AB18" i="1"/>
  <c r="AA18" i="1"/>
  <c r="AU19" i="1"/>
  <c r="AQ19" i="1"/>
  <c r="AP19" i="1"/>
  <c r="AS19" i="1" s="1"/>
  <c r="L20" i="1"/>
  <c r="R20" i="1"/>
  <c r="AE21" i="1"/>
  <c r="Q21" i="1"/>
  <c r="P21" i="1"/>
  <c r="O21" i="1"/>
  <c r="AU22" i="1"/>
  <c r="AD24" i="1"/>
  <c r="P24" i="1"/>
  <c r="AG24" i="1"/>
  <c r="AC24" i="1"/>
  <c r="R23" i="1"/>
  <c r="N24" i="1"/>
  <c r="AV24" i="1"/>
  <c r="AR24" i="1"/>
  <c r="AU24" i="1"/>
  <c r="AQ24" i="1"/>
  <c r="M25" i="1"/>
  <c r="L25" i="1"/>
  <c r="AA25" i="1"/>
  <c r="Z25" i="1"/>
  <c r="AB26" i="1"/>
  <c r="AA26" i="1"/>
  <c r="AU27" i="1"/>
  <c r="AQ27" i="1"/>
  <c r="AP27" i="1"/>
  <c r="AS27" i="1" s="1"/>
  <c r="L28" i="1"/>
  <c r="R28" i="1"/>
  <c r="AE29" i="1"/>
  <c r="Q29" i="1"/>
  <c r="P29" i="1"/>
  <c r="AC29" i="1"/>
  <c r="M32" i="1"/>
  <c r="AF32" i="1"/>
  <c r="AT32" i="1"/>
  <c r="AD36" i="1"/>
  <c r="P36" i="1"/>
  <c r="AG36" i="1"/>
  <c r="AC36" i="1"/>
  <c r="R35" i="1"/>
  <c r="N36" i="1"/>
  <c r="AV36" i="1"/>
  <c r="AR36" i="1"/>
  <c r="AU36" i="1"/>
  <c r="AQ36" i="1"/>
  <c r="M37" i="1"/>
  <c r="L37" i="1"/>
  <c r="AA37" i="1"/>
  <c r="Z37" i="1"/>
  <c r="AH37" i="1" s="1"/>
  <c r="J38" i="1"/>
  <c r="I38" i="1"/>
  <c r="K39" i="1"/>
  <c r="J39" i="1"/>
  <c r="AV39" i="1"/>
  <c r="O40" i="1"/>
  <c r="R40" i="1"/>
  <c r="J43" i="1"/>
  <c r="K43" i="1"/>
  <c r="I43" i="1"/>
  <c r="AB43" i="1"/>
  <c r="AA43" i="1"/>
  <c r="Z43" i="1"/>
  <c r="AH43" i="1" s="1"/>
  <c r="AP43" i="1"/>
  <c r="AW43" i="1"/>
  <c r="AR43" i="1"/>
  <c r="AV43" i="1"/>
  <c r="AQ43" i="1"/>
  <c r="AU48" i="1"/>
  <c r="AQ48" i="1"/>
  <c r="AP48" i="1"/>
  <c r="AW48" i="1" s="1"/>
  <c r="AR48" i="1"/>
  <c r="AX49" i="1"/>
  <c r="AG52" i="1"/>
  <c r="AC52" i="1"/>
  <c r="AF52" i="1"/>
  <c r="AE52" i="1"/>
  <c r="AH52" i="1"/>
  <c r="AU52" i="1"/>
  <c r="AQ52" i="1"/>
  <c r="AP52" i="1"/>
  <c r="AW52" i="1" s="1"/>
  <c r="AV52" i="1"/>
  <c r="R53" i="1"/>
  <c r="O54" i="1"/>
  <c r="AD57" i="1"/>
  <c r="P57" i="1"/>
  <c r="AG57" i="1"/>
  <c r="AC57" i="1"/>
  <c r="R56" i="1"/>
  <c r="AE57" i="1"/>
  <c r="Q57" i="1"/>
  <c r="N57" i="1"/>
  <c r="AF57" i="1"/>
  <c r="AA58" i="1"/>
  <c r="Z58" i="1"/>
  <c r="AT58" i="1"/>
  <c r="AB58" i="1"/>
  <c r="AX58" i="1"/>
  <c r="AD61" i="1"/>
  <c r="P61" i="1"/>
  <c r="AG61" i="1"/>
  <c r="AC61" i="1"/>
  <c r="R60" i="1"/>
  <c r="AF61" i="1"/>
  <c r="AE61" i="1"/>
  <c r="Q61" i="1"/>
  <c r="AV61" i="1"/>
  <c r="AR61" i="1"/>
  <c r="AU61" i="1"/>
  <c r="AQ61" i="1"/>
  <c r="AA62" i="1"/>
  <c r="Z62" i="1"/>
  <c r="AX62" i="1" s="1"/>
  <c r="AB63" i="1"/>
  <c r="AA63" i="1"/>
  <c r="Z63" i="1"/>
  <c r="N65" i="1"/>
  <c r="R64" i="1"/>
  <c r="P65" i="1"/>
  <c r="O65" i="1"/>
  <c r="O68" i="1"/>
  <c r="N68" i="1"/>
  <c r="AH70" i="1"/>
  <c r="AG70" i="1"/>
  <c r="AH84" i="1"/>
  <c r="AE84" i="1"/>
  <c r="Z96" i="1"/>
  <c r="AB96" i="1"/>
  <c r="AS96" i="1"/>
  <c r="AX96" i="1"/>
  <c r="AA96" i="1"/>
  <c r="M2" i="1"/>
  <c r="AS2" i="1"/>
  <c r="AW2" i="1"/>
  <c r="N3" i="1"/>
  <c r="AS6" i="1"/>
  <c r="N7" i="1"/>
  <c r="AT7" i="1"/>
  <c r="AD12" i="1"/>
  <c r="P12" i="1"/>
  <c r="AG12" i="1"/>
  <c r="AC12" i="1"/>
  <c r="R11" i="1"/>
  <c r="N12" i="1"/>
  <c r="AV12" i="1"/>
  <c r="AR12" i="1"/>
  <c r="AU12" i="1"/>
  <c r="AQ12" i="1"/>
  <c r="AW12" i="1"/>
  <c r="M13" i="1"/>
  <c r="L13" i="1"/>
  <c r="AT13" i="1"/>
  <c r="AG15" i="1"/>
  <c r="AC15" i="1"/>
  <c r="AF15" i="1"/>
  <c r="AD15" i="1"/>
  <c r="AF16" i="1"/>
  <c r="AD20" i="1"/>
  <c r="P20" i="1"/>
  <c r="AG20" i="1"/>
  <c r="AC20" i="1"/>
  <c r="R19" i="1"/>
  <c r="N20" i="1"/>
  <c r="AV20" i="1"/>
  <c r="AR20" i="1"/>
  <c r="AU20" i="1"/>
  <c r="AQ20" i="1"/>
  <c r="AW20" i="1"/>
  <c r="AA21" i="1"/>
  <c r="Z21" i="1"/>
  <c r="AT21" i="1" s="1"/>
  <c r="K23" i="1"/>
  <c r="J23" i="1"/>
  <c r="AU23" i="1"/>
  <c r="AQ23" i="1"/>
  <c r="AT23" i="1"/>
  <c r="AP23" i="1"/>
  <c r="AS23" i="1" s="1"/>
  <c r="AE25" i="1"/>
  <c r="Q25" i="1"/>
  <c r="AD25" i="1"/>
  <c r="P25" i="1"/>
  <c r="O25" i="1"/>
  <c r="AC25" i="1"/>
  <c r="AD28" i="1"/>
  <c r="P28" i="1"/>
  <c r="AG28" i="1"/>
  <c r="AC28" i="1"/>
  <c r="R27" i="1"/>
  <c r="AV28" i="1"/>
  <c r="AR28" i="1"/>
  <c r="AU28" i="1"/>
  <c r="AQ28" i="1"/>
  <c r="M29" i="1"/>
  <c r="L29" i="1"/>
  <c r="AA29" i="1"/>
  <c r="Z29" i="1"/>
  <c r="J30" i="1"/>
  <c r="I30" i="1"/>
  <c r="K31" i="1"/>
  <c r="J31" i="1"/>
  <c r="AV31" i="1"/>
  <c r="Q32" i="1"/>
  <c r="AX32" i="1"/>
  <c r="AB34" i="1"/>
  <c r="AA34" i="1"/>
  <c r="AG35" i="1"/>
  <c r="AC35" i="1"/>
  <c r="AF35" i="1"/>
  <c r="AU35" i="1"/>
  <c r="AQ35" i="1"/>
  <c r="AX35" i="1"/>
  <c r="AP35" i="1"/>
  <c r="AS35" i="1" s="1"/>
  <c r="AE37" i="1"/>
  <c r="Q37" i="1"/>
  <c r="AD37" i="1"/>
  <c r="P37" i="1"/>
  <c r="O37" i="1"/>
  <c r="AC37" i="1"/>
  <c r="L41" i="1"/>
  <c r="N41" i="1"/>
  <c r="AV41" i="1"/>
  <c r="AR41" i="1"/>
  <c r="AW41" i="1"/>
  <c r="AQ41" i="1"/>
  <c r="AU41" i="1"/>
  <c r="AP41" i="1"/>
  <c r="AT41" i="1" s="1"/>
  <c r="I42" i="1"/>
  <c r="AV42" i="1"/>
  <c r="K42" i="1"/>
  <c r="AU42" i="1"/>
  <c r="J42" i="1"/>
  <c r="AA42" i="1"/>
  <c r="AB42" i="1"/>
  <c r="Z42" i="1"/>
  <c r="AW42" i="1"/>
  <c r="AU44" i="1"/>
  <c r="AQ44" i="1"/>
  <c r="AW44" i="1"/>
  <c r="AR44" i="1"/>
  <c r="AV44" i="1"/>
  <c r="AP44" i="1"/>
  <c r="AT44" i="1" s="1"/>
  <c r="J47" i="1"/>
  <c r="I47" i="1"/>
  <c r="AV47" i="1"/>
  <c r="AU47" i="1"/>
  <c r="AB51" i="1"/>
  <c r="AA51" i="1"/>
  <c r="M58" i="1"/>
  <c r="L58" i="1"/>
  <c r="M62" i="1"/>
  <c r="L62" i="1"/>
  <c r="O62" i="1"/>
  <c r="R61" i="1"/>
  <c r="L63" i="1"/>
  <c r="M66" i="1"/>
  <c r="L66" i="1"/>
  <c r="O66" i="1"/>
  <c r="Z68" i="1"/>
  <c r="AC68" i="1" s="1"/>
  <c r="AB68" i="1"/>
  <c r="K71" i="1"/>
  <c r="I71" i="1"/>
  <c r="J71" i="1"/>
  <c r="AH77" i="1"/>
  <c r="AC77" i="1"/>
  <c r="AF77" i="1"/>
  <c r="AG77" i="1"/>
  <c r="AF2" i="1"/>
  <c r="AT2" i="1"/>
  <c r="AX2" i="1"/>
  <c r="AV4" i="1"/>
  <c r="AS5" i="1"/>
  <c r="AP6" i="1"/>
  <c r="AT6" i="1" s="1"/>
  <c r="AX6" i="1"/>
  <c r="J10" i="1"/>
  <c r="I10" i="1"/>
  <c r="K11" i="1"/>
  <c r="J11" i="1"/>
  <c r="R10" i="1" s="1"/>
  <c r="O12" i="1"/>
  <c r="AX12" i="1"/>
  <c r="AB13" i="1"/>
  <c r="Z14" i="1"/>
  <c r="AE15" i="1"/>
  <c r="AD16" i="1"/>
  <c r="P16" i="1"/>
  <c r="AG16" i="1"/>
  <c r="AC16" i="1"/>
  <c r="R15" i="1"/>
  <c r="N16" i="1"/>
  <c r="AV16" i="1"/>
  <c r="AR16" i="1"/>
  <c r="AU16" i="1"/>
  <c r="AQ16" i="1"/>
  <c r="M17" i="1"/>
  <c r="L17" i="1"/>
  <c r="AA17" i="1"/>
  <c r="Z17" i="1"/>
  <c r="AW17" i="1" s="1"/>
  <c r="J18" i="1"/>
  <c r="I18" i="1"/>
  <c r="K19" i="1"/>
  <c r="J19" i="1"/>
  <c r="AV19" i="1"/>
  <c r="AP20" i="1"/>
  <c r="AX20" i="1" s="1"/>
  <c r="N21" i="1"/>
  <c r="AW21" i="1"/>
  <c r="AB22" i="1"/>
  <c r="AA22" i="1"/>
  <c r="I23" i="1"/>
  <c r="AR23" i="1"/>
  <c r="AF25" i="1"/>
  <c r="J26" i="1"/>
  <c r="L26" i="1" s="1"/>
  <c r="I26" i="1"/>
  <c r="K27" i="1"/>
  <c r="J27" i="1"/>
  <c r="AV27" i="1"/>
  <c r="AP28" i="1"/>
  <c r="AS28" i="1" s="1"/>
  <c r="N29" i="1"/>
  <c r="AB29" i="1"/>
  <c r="AT29" i="1"/>
  <c r="K30" i="1"/>
  <c r="AB30" i="1"/>
  <c r="AA30" i="1"/>
  <c r="I31" i="1"/>
  <c r="AS31" i="1" s="1"/>
  <c r="AU31" i="1"/>
  <c r="AQ31" i="1"/>
  <c r="AT31" i="1"/>
  <c r="AP31" i="1"/>
  <c r="AW31" i="1"/>
  <c r="L32" i="1"/>
  <c r="Q33" i="1"/>
  <c r="AD33" i="1"/>
  <c r="P33" i="1"/>
  <c r="O33" i="1"/>
  <c r="AD35" i="1"/>
  <c r="AR35" i="1"/>
  <c r="AF36" i="1"/>
  <c r="AF37" i="1"/>
  <c r="AX37" i="1"/>
  <c r="AG40" i="1"/>
  <c r="AC40" i="1"/>
  <c r="AF40" i="1"/>
  <c r="Q40" i="1"/>
  <c r="AE40" i="1"/>
  <c r="P40" i="1"/>
  <c r="R39" i="1"/>
  <c r="N40" i="1"/>
  <c r="AU40" i="1"/>
  <c r="AQ40" i="1"/>
  <c r="AW40" i="1"/>
  <c r="AR40" i="1"/>
  <c r="AV40" i="1"/>
  <c r="AP40" i="1"/>
  <c r="AX40" i="1" s="1"/>
  <c r="M41" i="1"/>
  <c r="AS41" i="1"/>
  <c r="AX42" i="1"/>
  <c r="K44" i="1"/>
  <c r="J44" i="1"/>
  <c r="AS44" i="1"/>
  <c r="K47" i="1"/>
  <c r="K48" i="1"/>
  <c r="J48" i="1"/>
  <c r="AS49" i="1"/>
  <c r="Z51" i="1"/>
  <c r="AX59" i="1"/>
  <c r="K60" i="1"/>
  <c r="J60" i="1"/>
  <c r="I60" i="1"/>
  <c r="N62" i="1"/>
  <c r="AW62" i="1"/>
  <c r="P64" i="1"/>
  <c r="AC64" i="1"/>
  <c r="R63" i="1"/>
  <c r="Q64" i="1"/>
  <c r="O64" i="1"/>
  <c r="AH65" i="1"/>
  <c r="AC65" i="1"/>
  <c r="AF65" i="1"/>
  <c r="AA68" i="1"/>
  <c r="O72" i="1"/>
  <c r="N72" i="1"/>
  <c r="R71" i="1"/>
  <c r="AT73" i="1"/>
  <c r="AX73" i="1"/>
  <c r="N77" i="1"/>
  <c r="R76" i="1"/>
  <c r="P77" i="1"/>
  <c r="O77" i="1"/>
  <c r="O80" i="1"/>
  <c r="N80" i="1"/>
  <c r="AX99" i="1"/>
  <c r="P2" i="1"/>
  <c r="AR2" i="1"/>
  <c r="AP4" i="1"/>
  <c r="AX4" i="1" s="1"/>
  <c r="AQ5" i="1"/>
  <c r="P6" i="1"/>
  <c r="AR6" i="1"/>
  <c r="AS7" i="1"/>
  <c r="AP8" i="1"/>
  <c r="AU8" i="1"/>
  <c r="J9" i="1"/>
  <c r="Z9" i="1"/>
  <c r="AW9" i="1" s="1"/>
  <c r="AU9" i="1"/>
  <c r="Z10" i="1"/>
  <c r="AH10" i="1" s="1"/>
  <c r="AU10" i="1"/>
  <c r="AR11" i="1"/>
  <c r="M12" i="1"/>
  <c r="AH12" i="1"/>
  <c r="AF12" i="1"/>
  <c r="AT12" i="1"/>
  <c r="AF13" i="1"/>
  <c r="J14" i="1"/>
  <c r="I14" i="1"/>
  <c r="K15" i="1"/>
  <c r="J15" i="1"/>
  <c r="R14" i="1" s="1"/>
  <c r="P15" i="1"/>
  <c r="AU15" i="1"/>
  <c r="AQ15" i="1"/>
  <c r="AT15" i="1"/>
  <c r="AP15" i="1"/>
  <c r="AS15" i="1" s="1"/>
  <c r="L16" i="1"/>
  <c r="R16" i="1"/>
  <c r="AE16" i="1"/>
  <c r="AS16" i="1"/>
  <c r="Q17" i="1"/>
  <c r="P17" i="1"/>
  <c r="Z18" i="1"/>
  <c r="AH18" i="1" s="1"/>
  <c r="AU18" i="1"/>
  <c r="AR19" i="1"/>
  <c r="M20" i="1"/>
  <c r="AH20" i="1"/>
  <c r="AF20" i="1"/>
  <c r="AT20" i="1"/>
  <c r="AF21" i="1"/>
  <c r="AX22" i="1"/>
  <c r="AV22" i="1"/>
  <c r="AV23" i="1"/>
  <c r="O24" i="1"/>
  <c r="Q24" i="1"/>
  <c r="AP24" i="1"/>
  <c r="AB25" i="1"/>
  <c r="AW25" i="1"/>
  <c r="Z26" i="1"/>
  <c r="AH26" i="1" s="1"/>
  <c r="AU26" i="1"/>
  <c r="AR27" i="1"/>
  <c r="M28" i="1"/>
  <c r="AH28" i="1"/>
  <c r="AF28" i="1"/>
  <c r="AT28" i="1"/>
  <c r="AF29" i="1"/>
  <c r="AV30" i="1"/>
  <c r="AD32" i="1"/>
  <c r="P32" i="1"/>
  <c r="AG32" i="1"/>
  <c r="AC32" i="1"/>
  <c r="R31" i="1"/>
  <c r="N32" i="1"/>
  <c r="AV32" i="1"/>
  <c r="AR32" i="1"/>
  <c r="AU32" i="1"/>
  <c r="AQ32" i="1"/>
  <c r="AW32" i="1"/>
  <c r="M33" i="1"/>
  <c r="L33" i="1"/>
  <c r="AA33" i="1"/>
  <c r="Z33" i="1"/>
  <c r="AF33" i="1" s="1"/>
  <c r="J34" i="1"/>
  <c r="I34" i="1"/>
  <c r="K35" i="1"/>
  <c r="J35" i="1"/>
  <c r="Q35" i="1" s="1"/>
  <c r="P35" i="1"/>
  <c r="AV35" i="1"/>
  <c r="O36" i="1"/>
  <c r="Q36" i="1"/>
  <c r="AP36" i="1"/>
  <c r="AX36" i="1" s="1"/>
  <c r="AB37" i="1"/>
  <c r="AW37" i="1"/>
  <c r="K38" i="1"/>
  <c r="AB38" i="1"/>
  <c r="AA38" i="1"/>
  <c r="I39" i="1"/>
  <c r="AU39" i="1"/>
  <c r="AQ39" i="1"/>
  <c r="AP39" i="1"/>
  <c r="AS39" i="1" s="1"/>
  <c r="L40" i="1"/>
  <c r="AD40" i="1"/>
  <c r="AT40" i="1"/>
  <c r="O41" i="1"/>
  <c r="AX41" i="1"/>
  <c r="AX44" i="1"/>
  <c r="L45" i="1"/>
  <c r="N45" i="1"/>
  <c r="AV45" i="1"/>
  <c r="AR45" i="1"/>
  <c r="AQ45" i="1"/>
  <c r="AU45" i="1"/>
  <c r="AP45" i="1"/>
  <c r="AW45" i="1" s="1"/>
  <c r="I46" i="1"/>
  <c r="AV46" i="1"/>
  <c r="K46" i="1"/>
  <c r="AU46" i="1"/>
  <c r="J46" i="1"/>
  <c r="AA46" i="1"/>
  <c r="AB46" i="1"/>
  <c r="Z46" i="1"/>
  <c r="AH46" i="1" s="1"/>
  <c r="AB47" i="1"/>
  <c r="AA47" i="1"/>
  <c r="Z47" i="1"/>
  <c r="AV48" i="1"/>
  <c r="O49" i="1"/>
  <c r="N49" i="1"/>
  <c r="M49" i="1"/>
  <c r="AE50" i="1"/>
  <c r="Q50" i="1"/>
  <c r="AD50" i="1"/>
  <c r="P50" i="1"/>
  <c r="AG50" i="1"/>
  <c r="O50" i="1"/>
  <c r="AW50" i="1"/>
  <c r="AT50" i="1"/>
  <c r="AR52" i="1"/>
  <c r="AF53" i="1"/>
  <c r="AE54" i="1"/>
  <c r="Q54" i="1"/>
  <c r="AD54" i="1"/>
  <c r="P54" i="1"/>
  <c r="AG54" i="1"/>
  <c r="AH57" i="1"/>
  <c r="AV57" i="1"/>
  <c r="AR57" i="1"/>
  <c r="AU57" i="1"/>
  <c r="AQ57" i="1"/>
  <c r="AS57" i="1"/>
  <c r="AX57" i="1"/>
  <c r="AP57" i="1"/>
  <c r="O58" i="1"/>
  <c r="R57" i="1"/>
  <c r="N58" i="1"/>
  <c r="J59" i="1"/>
  <c r="I59" i="1"/>
  <c r="AU59" i="1"/>
  <c r="K59" i="1"/>
  <c r="O61" i="1"/>
  <c r="M61" i="1"/>
  <c r="AP61" i="1"/>
  <c r="AB62" i="1"/>
  <c r="J63" i="1"/>
  <c r="M63" i="1" s="1"/>
  <c r="I63" i="1"/>
  <c r="AV63" i="1"/>
  <c r="M65" i="1"/>
  <c r="L65" i="1"/>
  <c r="AG65" i="1"/>
  <c r="AF66" i="1"/>
  <c r="AD66" i="1"/>
  <c r="AC66" i="1"/>
  <c r="Q66" i="1"/>
  <c r="R65" i="1"/>
  <c r="AE66" i="1"/>
  <c r="P66" i="1"/>
  <c r="AH67" i="1"/>
  <c r="AW67" i="1"/>
  <c r="P76" i="1"/>
  <c r="AC76" i="1"/>
  <c r="AG76" i="1"/>
  <c r="Q76" i="1"/>
  <c r="R75" i="1"/>
  <c r="AF76" i="1"/>
  <c r="N76" i="1"/>
  <c r="AH89" i="1"/>
  <c r="AE89" i="1"/>
  <c r="AR13" i="1"/>
  <c r="AV13" i="1"/>
  <c r="AV17" i="1"/>
  <c r="AV21" i="1"/>
  <c r="AS22" i="1"/>
  <c r="AW22" i="1"/>
  <c r="AR25" i="1"/>
  <c r="AV25" i="1"/>
  <c r="AS26" i="1"/>
  <c r="AW26" i="1"/>
  <c r="AV29" i="1"/>
  <c r="AW30" i="1"/>
  <c r="AV33" i="1"/>
  <c r="AV37" i="1"/>
  <c r="AS38" i="1"/>
  <c r="AW38" i="1"/>
  <c r="AD41" i="1"/>
  <c r="P41" i="1"/>
  <c r="AH41" i="1"/>
  <c r="AE41" i="1"/>
  <c r="AD45" i="1"/>
  <c r="P45" i="1"/>
  <c r="AH45" i="1"/>
  <c r="AE45" i="1"/>
  <c r="AF49" i="1"/>
  <c r="AX51" i="1"/>
  <c r="AD53" i="1"/>
  <c r="P53" i="1"/>
  <c r="AG53" i="1"/>
  <c r="AC53" i="1"/>
  <c r="R52" i="1"/>
  <c r="N53" i="1"/>
  <c r="AV53" i="1"/>
  <c r="AR53" i="1"/>
  <c r="AU53" i="1"/>
  <c r="AQ53" i="1"/>
  <c r="M54" i="1"/>
  <c r="L54" i="1"/>
  <c r="AA54" i="1"/>
  <c r="Z54" i="1"/>
  <c r="J55" i="1"/>
  <c r="I55" i="1"/>
  <c r="K56" i="1"/>
  <c r="J56" i="1"/>
  <c r="AV56" i="1"/>
  <c r="O57" i="1"/>
  <c r="AW58" i="1"/>
  <c r="AB59" i="1"/>
  <c r="AA59" i="1"/>
  <c r="AU60" i="1"/>
  <c r="AQ60" i="1"/>
  <c r="AT60" i="1"/>
  <c r="AP60" i="1"/>
  <c r="AS60" i="1" s="1"/>
  <c r="L61" i="1"/>
  <c r="AE62" i="1"/>
  <c r="Q62" i="1"/>
  <c r="AD62" i="1"/>
  <c r="P62" i="1"/>
  <c r="AC62" i="1"/>
  <c r="Z64" i="1"/>
  <c r="AB64" i="1"/>
  <c r="AT65" i="1"/>
  <c r="AX65" i="1"/>
  <c r="M67" i="1"/>
  <c r="AS67" i="1"/>
  <c r="N69" i="1"/>
  <c r="O69" i="1"/>
  <c r="R68" i="1"/>
  <c r="AH71" i="1"/>
  <c r="AW71" i="1"/>
  <c r="M77" i="1"/>
  <c r="L77" i="1"/>
  <c r="AF78" i="1"/>
  <c r="AD78" i="1"/>
  <c r="AC78" i="1"/>
  <c r="Q78" i="1"/>
  <c r="R77" i="1"/>
  <c r="AE78" i="1"/>
  <c r="P78" i="1"/>
  <c r="AB82" i="1"/>
  <c r="AA82" i="1"/>
  <c r="Z82" i="1"/>
  <c r="AF85" i="1"/>
  <c r="AD85" i="1"/>
  <c r="AC85" i="1"/>
  <c r="Q85" i="1"/>
  <c r="AE85" i="1"/>
  <c r="P85" i="1"/>
  <c r="R84" i="1"/>
  <c r="M88" i="1"/>
  <c r="L88" i="1"/>
  <c r="P88" i="1"/>
  <c r="M98" i="1"/>
  <c r="R97" i="1"/>
  <c r="O98" i="1"/>
  <c r="Q98" i="1"/>
  <c r="L98" i="1"/>
  <c r="AS9" i="1"/>
  <c r="AP10" i="1"/>
  <c r="AS10" i="1" s="1"/>
  <c r="AS13" i="1"/>
  <c r="AP14" i="1"/>
  <c r="AS14" i="1" s="1"/>
  <c r="AP18" i="1"/>
  <c r="AS21" i="1"/>
  <c r="AP22" i="1"/>
  <c r="AT22" i="1"/>
  <c r="AS25" i="1"/>
  <c r="AP26" i="1"/>
  <c r="AX26" i="1" s="1"/>
  <c r="AS29" i="1"/>
  <c r="AP30" i="1"/>
  <c r="AT30" i="1" s="1"/>
  <c r="AP34" i="1"/>
  <c r="AS37" i="1"/>
  <c r="AP38" i="1"/>
  <c r="AX38" i="1" s="1"/>
  <c r="AT38" i="1"/>
  <c r="AA41" i="1"/>
  <c r="AF41" i="1"/>
  <c r="AA45" i="1"/>
  <c r="AF45" i="1"/>
  <c r="AD49" i="1"/>
  <c r="P49" i="1"/>
  <c r="AG49" i="1"/>
  <c r="AC49" i="1"/>
  <c r="R48" i="1"/>
  <c r="AV49" i="1"/>
  <c r="AR49" i="1"/>
  <c r="AU49" i="1"/>
  <c r="AQ49" i="1"/>
  <c r="AW49" i="1"/>
  <c r="M50" i="1"/>
  <c r="L50" i="1"/>
  <c r="AA50" i="1"/>
  <c r="Z50" i="1"/>
  <c r="J51" i="1"/>
  <c r="I51" i="1"/>
  <c r="K52" i="1"/>
  <c r="J52" i="1"/>
  <c r="P52" i="1" s="1"/>
  <c r="O53" i="1"/>
  <c r="Q53" i="1"/>
  <c r="AP53" i="1"/>
  <c r="AW53" i="1" s="1"/>
  <c r="AB54" i="1"/>
  <c r="AW54" i="1"/>
  <c r="K55" i="1"/>
  <c r="AB55" i="1"/>
  <c r="AA55" i="1"/>
  <c r="I56" i="1"/>
  <c r="AU56" i="1"/>
  <c r="AQ56" i="1"/>
  <c r="AX56" i="1"/>
  <c r="AT56" i="1"/>
  <c r="AP56" i="1"/>
  <c r="AW56" i="1" s="1"/>
  <c r="L57" i="1"/>
  <c r="AE58" i="1"/>
  <c r="Q58" i="1"/>
  <c r="AD58" i="1"/>
  <c r="P58" i="1"/>
  <c r="AC58" i="1"/>
  <c r="Z59" i="1"/>
  <c r="AH59" i="1" s="1"/>
  <c r="AR60" i="1"/>
  <c r="AH61" i="1"/>
  <c r="AF62" i="1"/>
  <c r="AA64" i="1"/>
  <c r="AS64" i="1"/>
  <c r="O67" i="1"/>
  <c r="N67" i="1"/>
  <c r="P68" i="1"/>
  <c r="Q68" i="1"/>
  <c r="R67" i="1"/>
  <c r="M69" i="1"/>
  <c r="L69" i="1"/>
  <c r="AF70" i="1"/>
  <c r="AD70" i="1"/>
  <c r="AE70" i="1"/>
  <c r="AC70" i="1"/>
  <c r="Q70" i="1"/>
  <c r="Z72" i="1"/>
  <c r="AB72" i="1"/>
  <c r="M78" i="1"/>
  <c r="L78" i="1"/>
  <c r="O78" i="1"/>
  <c r="AG78" i="1"/>
  <c r="Z80" i="1"/>
  <c r="AB80" i="1"/>
  <c r="Q81" i="1"/>
  <c r="P81" i="1"/>
  <c r="R80" i="1"/>
  <c r="N81" i="1"/>
  <c r="N85" i="1"/>
  <c r="O85" i="1"/>
  <c r="N87" i="1"/>
  <c r="O87" i="1"/>
  <c r="M89" i="1"/>
  <c r="L89" i="1"/>
  <c r="P89" i="1"/>
  <c r="O89" i="1"/>
  <c r="AS92" i="1"/>
  <c r="AX92" i="1"/>
  <c r="AW92" i="1"/>
  <c r="N93" i="1"/>
  <c r="R92" i="1"/>
  <c r="O93" i="1"/>
  <c r="P93" i="1"/>
  <c r="K95" i="1"/>
  <c r="I95" i="1"/>
  <c r="AV95" i="1"/>
  <c r="J95" i="1"/>
  <c r="AW96" i="1"/>
  <c r="AT97" i="1"/>
  <c r="AX97" i="1"/>
  <c r="AV50" i="1"/>
  <c r="AS51" i="1"/>
  <c r="AV54" i="1"/>
  <c r="AS55" i="1"/>
  <c r="AV58" i="1"/>
  <c r="AW59" i="1"/>
  <c r="AV62" i="1"/>
  <c r="AU63" i="1"/>
  <c r="AX63" i="1"/>
  <c r="L64" i="1"/>
  <c r="L68" i="1"/>
  <c r="M70" i="1"/>
  <c r="AX71" i="1"/>
  <c r="AS71" i="1"/>
  <c r="N73" i="1"/>
  <c r="R72" i="1"/>
  <c r="AF74" i="1"/>
  <c r="AD74" i="1"/>
  <c r="AC74" i="1"/>
  <c r="Q74" i="1"/>
  <c r="R73" i="1"/>
  <c r="AG74" i="1"/>
  <c r="Z76" i="1"/>
  <c r="AH76" i="1" s="1"/>
  <c r="AB76" i="1"/>
  <c r="AW76" i="1"/>
  <c r="AT77" i="1"/>
  <c r="AX77" i="1"/>
  <c r="M79" i="1"/>
  <c r="AT88" i="1"/>
  <c r="AX88" i="1"/>
  <c r="AC97" i="1"/>
  <c r="AH97" i="1"/>
  <c r="AG97" i="1"/>
  <c r="AF97" i="1"/>
  <c r="AS100" i="1"/>
  <c r="AX100" i="1"/>
  <c r="AW100" i="1"/>
  <c r="N101" i="1"/>
  <c r="R100" i="1"/>
  <c r="O101" i="1"/>
  <c r="P101" i="1"/>
  <c r="AS42" i="1"/>
  <c r="AP47" i="1"/>
  <c r="AS50" i="1"/>
  <c r="AP51" i="1"/>
  <c r="AT51" i="1"/>
  <c r="AS54" i="1"/>
  <c r="AP55" i="1"/>
  <c r="AT55" i="1" s="1"/>
  <c r="AS58" i="1"/>
  <c r="AP59" i="1"/>
  <c r="AS59" i="1" s="1"/>
  <c r="AT59" i="1"/>
  <c r="AS62" i="1"/>
  <c r="AP63" i="1"/>
  <c r="M64" i="1"/>
  <c r="AV64" i="1"/>
  <c r="AR64" i="1"/>
  <c r="AT64" i="1"/>
  <c r="AE65" i="1"/>
  <c r="Q65" i="1"/>
  <c r="AD65" i="1"/>
  <c r="AW65" i="1"/>
  <c r="N66" i="1"/>
  <c r="AT66" i="1"/>
  <c r="AP66" i="1"/>
  <c r="AU66" i="1"/>
  <c r="I67" i="1"/>
  <c r="AU67" i="1"/>
  <c r="AQ67" i="1"/>
  <c r="AT67" i="1"/>
  <c r="M68" i="1"/>
  <c r="AV68" i="1"/>
  <c r="AR68" i="1"/>
  <c r="AT68" i="1"/>
  <c r="AE69" i="1"/>
  <c r="Q69" i="1"/>
  <c r="AD69" i="1"/>
  <c r="AG69" i="1"/>
  <c r="AX69" i="1"/>
  <c r="L70" i="1"/>
  <c r="AD72" i="1"/>
  <c r="P72" i="1"/>
  <c r="AG72" i="1"/>
  <c r="Q72" i="1"/>
  <c r="AF72" i="1"/>
  <c r="M73" i="1"/>
  <c r="L73" i="1"/>
  <c r="AH73" i="1"/>
  <c r="AC73" i="1"/>
  <c r="M74" i="1"/>
  <c r="L74" i="1"/>
  <c r="AH74" i="1"/>
  <c r="AA76" i="1"/>
  <c r="AX76" i="1"/>
  <c r="AS76" i="1"/>
  <c r="N79" i="1"/>
  <c r="P80" i="1"/>
  <c r="Q80" i="1"/>
  <c r="R79" i="1"/>
  <c r="M82" i="1"/>
  <c r="AG83" i="1"/>
  <c r="AC83" i="1"/>
  <c r="AF83" i="1"/>
  <c r="AE83" i="1"/>
  <c r="AH83" i="1"/>
  <c r="AU83" i="1"/>
  <c r="AQ83" i="1"/>
  <c r="AX83" i="1"/>
  <c r="AP83" i="1"/>
  <c r="AV83" i="1"/>
  <c r="AS83" i="1"/>
  <c r="P87" i="1"/>
  <c r="Q87" i="1"/>
  <c r="R86" i="1"/>
  <c r="Z87" i="1"/>
  <c r="AG87" i="1" s="1"/>
  <c r="AB87" i="1"/>
  <c r="AA87" i="1"/>
  <c r="AH88" i="1"/>
  <c r="AC88" i="1"/>
  <c r="AG88" i="1"/>
  <c r="AF88" i="1"/>
  <c r="N92" i="1"/>
  <c r="R91" i="1"/>
  <c r="O92" i="1"/>
  <c r="L72" i="1"/>
  <c r="L76" i="1"/>
  <c r="L80" i="1"/>
  <c r="AD84" i="1"/>
  <c r="P84" i="1"/>
  <c r="AG84" i="1"/>
  <c r="AC84" i="1"/>
  <c r="R83" i="1"/>
  <c r="N84" i="1"/>
  <c r="AV84" i="1"/>
  <c r="AR84" i="1"/>
  <c r="AU84" i="1"/>
  <c r="AQ84" i="1"/>
  <c r="AW84" i="1"/>
  <c r="M85" i="1"/>
  <c r="L85" i="1"/>
  <c r="AH85" i="1"/>
  <c r="AX87" i="1"/>
  <c r="AS91" i="1"/>
  <c r="M93" i="1"/>
  <c r="L93" i="1"/>
  <c r="AF94" i="1"/>
  <c r="AD94" i="1"/>
  <c r="AE94" i="1"/>
  <c r="AC94" i="1"/>
  <c r="Q94" i="1"/>
  <c r="AH94" i="1"/>
  <c r="L96" i="1"/>
  <c r="M96" i="1"/>
  <c r="O96" i="1"/>
  <c r="R95" i="1"/>
  <c r="AD100" i="1"/>
  <c r="P100" i="1"/>
  <c r="AC100" i="1"/>
  <c r="AG100" i="1"/>
  <c r="AF100" i="1"/>
  <c r="Q100" i="1"/>
  <c r="AE100" i="1"/>
  <c r="M101" i="1"/>
  <c r="L101" i="1"/>
  <c r="AS65" i="1"/>
  <c r="AW69" i="1"/>
  <c r="N70" i="1"/>
  <c r="AP70" i="1"/>
  <c r="AU70" i="1"/>
  <c r="AU71" i="1"/>
  <c r="AQ71" i="1"/>
  <c r="AT71" i="1"/>
  <c r="M72" i="1"/>
  <c r="AV72" i="1"/>
  <c r="AR72" i="1"/>
  <c r="AT72" i="1"/>
  <c r="AE73" i="1"/>
  <c r="Q73" i="1"/>
  <c r="AD73" i="1"/>
  <c r="AW73" i="1"/>
  <c r="N74" i="1"/>
  <c r="AX74" i="1"/>
  <c r="AP74" i="1"/>
  <c r="AU74" i="1"/>
  <c r="I75" i="1"/>
  <c r="AU75" i="1"/>
  <c r="AQ75" i="1"/>
  <c r="M76" i="1"/>
  <c r="AV76" i="1"/>
  <c r="AR76" i="1"/>
  <c r="AT76" i="1"/>
  <c r="AE77" i="1"/>
  <c r="Q77" i="1"/>
  <c r="AD77" i="1"/>
  <c r="AW77" i="1"/>
  <c r="N78" i="1"/>
  <c r="AX78" i="1"/>
  <c r="AT78" i="1"/>
  <c r="AP78" i="1"/>
  <c r="AU78" i="1"/>
  <c r="I79" i="1"/>
  <c r="AU79" i="1"/>
  <c r="AQ79" i="1"/>
  <c r="AT79" i="1"/>
  <c r="M80" i="1"/>
  <c r="AV80" i="1"/>
  <c r="AR80" i="1"/>
  <c r="AU80" i="1"/>
  <c r="AQ80" i="1"/>
  <c r="AW80" i="1"/>
  <c r="M81" i="1"/>
  <c r="L81" i="1"/>
  <c r="AA81" i="1"/>
  <c r="Z81" i="1"/>
  <c r="AD81" i="1" s="1"/>
  <c r="J82" i="1"/>
  <c r="I82" i="1"/>
  <c r="K83" i="1"/>
  <c r="J83" i="1"/>
  <c r="O84" i="1"/>
  <c r="Q84" i="1"/>
  <c r="AP84" i="1"/>
  <c r="AX84" i="1"/>
  <c r="N88" i="1"/>
  <c r="R87" i="1"/>
  <c r="AF89" i="1"/>
  <c r="AD89" i="1"/>
  <c r="AC89" i="1"/>
  <c r="Q89" i="1"/>
  <c r="R88" i="1"/>
  <c r="AG89" i="1"/>
  <c r="M90" i="1"/>
  <c r="O90" i="1"/>
  <c r="AD92" i="1"/>
  <c r="P92" i="1"/>
  <c r="AC92" i="1"/>
  <c r="AG92" i="1"/>
  <c r="AF92" i="1"/>
  <c r="Q92" i="1"/>
  <c r="AW95" i="1"/>
  <c r="N96" i="1"/>
  <c r="N100" i="1"/>
  <c r="AV81" i="1"/>
  <c r="L87" i="1"/>
  <c r="AG90" i="1"/>
  <c r="K91" i="1"/>
  <c r="I91" i="1"/>
  <c r="L92" i="1"/>
  <c r="M92" i="1"/>
  <c r="AH92" i="1"/>
  <c r="M94" i="1"/>
  <c r="AD96" i="1"/>
  <c r="P96" i="1"/>
  <c r="AC96" i="1"/>
  <c r="N97" i="1"/>
  <c r="R96" i="1"/>
  <c r="P97" i="1"/>
  <c r="K99" i="1"/>
  <c r="I99" i="1"/>
  <c r="L100" i="1"/>
  <c r="M100" i="1"/>
  <c r="AH100" i="1"/>
  <c r="AF101" i="1"/>
  <c r="AS69" i="1"/>
  <c r="AS73" i="1"/>
  <c r="AS77" i="1"/>
  <c r="AP82" i="1"/>
  <c r="AT82" i="1"/>
  <c r="AX85" i="1"/>
  <c r="AP85" i="1"/>
  <c r="AU85" i="1"/>
  <c r="I86" i="1"/>
  <c r="AT86" i="1" s="1"/>
  <c r="AU86" i="1"/>
  <c r="AQ86" i="1"/>
  <c r="M87" i="1"/>
  <c r="AV87" i="1"/>
  <c r="AR87" i="1"/>
  <c r="AE88" i="1"/>
  <c r="Q88" i="1"/>
  <c r="AD88" i="1"/>
  <c r="AW88" i="1"/>
  <c r="N89" i="1"/>
  <c r="AT89" i="1"/>
  <c r="AP89" i="1"/>
  <c r="AU89" i="1"/>
  <c r="AF90" i="1"/>
  <c r="AD90" i="1"/>
  <c r="R89" i="1"/>
  <c r="P90" i="1"/>
  <c r="J91" i="1"/>
  <c r="AA92" i="1"/>
  <c r="AX93" i="1"/>
  <c r="L94" i="1"/>
  <c r="Q96" i="1"/>
  <c r="AE96" i="1"/>
  <c r="AF98" i="1"/>
  <c r="AD98" i="1"/>
  <c r="P98" i="1"/>
  <c r="O99" i="1"/>
  <c r="N99" i="1"/>
  <c r="AG101" i="1"/>
  <c r="AT101" i="1"/>
  <c r="AS88" i="1"/>
  <c r="N90" i="1"/>
  <c r="AP90" i="1"/>
  <c r="AX90" i="1" s="1"/>
  <c r="AU90" i="1"/>
  <c r="AU91" i="1"/>
  <c r="AQ91" i="1"/>
  <c r="AT91" i="1"/>
  <c r="AV92" i="1"/>
  <c r="AR92" i="1"/>
  <c r="AT92" i="1"/>
  <c r="AE93" i="1"/>
  <c r="Q93" i="1"/>
  <c r="AD93" i="1"/>
  <c r="AW93" i="1"/>
  <c r="N94" i="1"/>
  <c r="AX94" i="1"/>
  <c r="AT94" i="1"/>
  <c r="AP94" i="1"/>
  <c r="AU94" i="1"/>
  <c r="AU95" i="1"/>
  <c r="AQ95" i="1"/>
  <c r="AV96" i="1"/>
  <c r="AR96" i="1"/>
  <c r="AT96" i="1"/>
  <c r="AE97" i="1"/>
  <c r="Q97" i="1"/>
  <c r="AD97" i="1"/>
  <c r="AW97" i="1"/>
  <c r="N98" i="1"/>
  <c r="AP98" i="1"/>
  <c r="AX98" i="1" s="1"/>
  <c r="AU98" i="1"/>
  <c r="AU99" i="1"/>
  <c r="AQ99" i="1"/>
  <c r="AT99" i="1"/>
  <c r="AV100" i="1"/>
  <c r="AR100" i="1"/>
  <c r="AT100" i="1"/>
  <c r="AE101" i="1"/>
  <c r="Q101" i="1"/>
  <c r="AD101" i="1"/>
  <c r="AR101" i="1"/>
  <c r="AV101" i="1"/>
  <c r="AS93" i="1"/>
  <c r="AS97" i="1"/>
  <c r="AS101" i="1"/>
  <c r="AT98" i="1" l="1"/>
  <c r="AG75" i="1"/>
  <c r="AC75" i="1"/>
  <c r="R74" i="1"/>
  <c r="AD75" i="1"/>
  <c r="P75" i="1"/>
  <c r="AF75" i="1"/>
  <c r="AE75" i="1"/>
  <c r="Q75" i="1"/>
  <c r="N75" i="1"/>
  <c r="AW75" i="1"/>
  <c r="AH75" i="1"/>
  <c r="L75" i="1"/>
  <c r="M75" i="1"/>
  <c r="AT75" i="1"/>
  <c r="AX75" i="1"/>
  <c r="O75" i="1"/>
  <c r="AS75" i="1"/>
  <c r="AS47" i="1"/>
  <c r="AW47" i="1"/>
  <c r="AX47" i="1"/>
  <c r="AT47" i="1"/>
  <c r="AT87" i="1"/>
  <c r="AW82" i="1"/>
  <c r="AX82" i="1"/>
  <c r="AS82" i="1"/>
  <c r="AF82" i="1"/>
  <c r="AE82" i="1"/>
  <c r="Q82" i="1"/>
  <c r="AD82" i="1"/>
  <c r="P82" i="1"/>
  <c r="AC82" i="1"/>
  <c r="R81" i="1"/>
  <c r="AG82" i="1"/>
  <c r="AW70" i="1"/>
  <c r="AS70" i="1"/>
  <c r="AT70" i="1"/>
  <c r="AG95" i="1"/>
  <c r="AC95" i="1"/>
  <c r="R94" i="1"/>
  <c r="AD95" i="1"/>
  <c r="AE95" i="1"/>
  <c r="Q95" i="1"/>
  <c r="P95" i="1"/>
  <c r="AF95" i="1"/>
  <c r="AS95" i="1"/>
  <c r="AH95" i="1"/>
  <c r="AT95" i="1"/>
  <c r="AX95" i="1"/>
  <c r="AH80" i="1"/>
  <c r="AE80" i="1"/>
  <c r="AT80" i="1"/>
  <c r="AD80" i="1"/>
  <c r="AX80" i="1"/>
  <c r="AS80" i="1"/>
  <c r="AC80" i="1"/>
  <c r="AF80" i="1"/>
  <c r="N51" i="1"/>
  <c r="O51" i="1"/>
  <c r="L51" i="1"/>
  <c r="M51" i="1"/>
  <c r="AS98" i="1"/>
  <c r="AW98" i="1"/>
  <c r="AS90" i="1"/>
  <c r="AW90" i="1"/>
  <c r="AT90" i="1"/>
  <c r="AG86" i="1"/>
  <c r="AC86" i="1"/>
  <c r="R85" i="1"/>
  <c r="AD86" i="1"/>
  <c r="Q86" i="1"/>
  <c r="P86" i="1"/>
  <c r="L86" i="1"/>
  <c r="AE86" i="1"/>
  <c r="AF86" i="1"/>
  <c r="AW86" i="1"/>
  <c r="O86" i="1"/>
  <c r="M86" i="1"/>
  <c r="AH86" i="1"/>
  <c r="AS86" i="1"/>
  <c r="AS89" i="1"/>
  <c r="AX89" i="1"/>
  <c r="AW89" i="1"/>
  <c r="AS85" i="1"/>
  <c r="AW85" i="1"/>
  <c r="AT85" i="1"/>
  <c r="M99" i="1"/>
  <c r="L99" i="1"/>
  <c r="M91" i="1"/>
  <c r="L91" i="1"/>
  <c r="AX86" i="1"/>
  <c r="AS74" i="1"/>
  <c r="AW74" i="1"/>
  <c r="AT74" i="1"/>
  <c r="AX70" i="1"/>
  <c r="AW83" i="1"/>
  <c r="AT83" i="1"/>
  <c r="AG80" i="1"/>
  <c r="AW63" i="1"/>
  <c r="AS63" i="1"/>
  <c r="AT63" i="1"/>
  <c r="O83" i="1"/>
  <c r="N83" i="1"/>
  <c r="Q83" i="1"/>
  <c r="P83" i="1"/>
  <c r="R82" i="1"/>
  <c r="AH81" i="1"/>
  <c r="AT81" i="1"/>
  <c r="AX81" i="1"/>
  <c r="AE81" i="1"/>
  <c r="AG81" i="1"/>
  <c r="AS81" i="1"/>
  <c r="AW81" i="1"/>
  <c r="AC81" i="1"/>
  <c r="AH87" i="1"/>
  <c r="AW87" i="1"/>
  <c r="AF87" i="1"/>
  <c r="AC87" i="1"/>
  <c r="AE87" i="1"/>
  <c r="AD87" i="1"/>
  <c r="AS87" i="1"/>
  <c r="N86" i="1"/>
  <c r="AF81" i="1"/>
  <c r="AS34" i="1"/>
  <c r="AW34" i="1"/>
  <c r="AX34" i="1"/>
  <c r="AT34" i="1"/>
  <c r="AW18" i="1"/>
  <c r="AX18" i="1"/>
  <c r="AS18" i="1"/>
  <c r="AT18" i="1"/>
  <c r="AT84" i="1"/>
  <c r="AS84" i="1"/>
  <c r="M83" i="1"/>
  <c r="L83" i="1"/>
  <c r="AG79" i="1"/>
  <c r="AC79" i="1"/>
  <c r="R78" i="1"/>
  <c r="AD79" i="1"/>
  <c r="AE79" i="1"/>
  <c r="Q79" i="1"/>
  <c r="L79" i="1"/>
  <c r="P79" i="1"/>
  <c r="AF79" i="1"/>
  <c r="O79" i="1"/>
  <c r="AS66" i="1"/>
  <c r="AW66" i="1"/>
  <c r="AX79" i="1"/>
  <c r="AW55" i="1"/>
  <c r="AH72" i="1"/>
  <c r="AE72" i="1"/>
  <c r="AW72" i="1"/>
  <c r="AF68" i="1"/>
  <c r="AG56" i="1"/>
  <c r="AC56" i="1"/>
  <c r="R55" i="1"/>
  <c r="AF56" i="1"/>
  <c r="Q56" i="1"/>
  <c r="P56" i="1"/>
  <c r="AE56" i="1"/>
  <c r="AD56" i="1"/>
  <c r="AF51" i="1"/>
  <c r="AE51" i="1"/>
  <c r="Q51" i="1"/>
  <c r="AD51" i="1"/>
  <c r="P51" i="1"/>
  <c r="AC51" i="1"/>
  <c r="R50" i="1"/>
  <c r="AG51" i="1"/>
  <c r="AH82" i="1"/>
  <c r="AH79" i="1"/>
  <c r="AH64" i="1"/>
  <c r="AF64" i="1"/>
  <c r="AF55" i="1"/>
  <c r="AE55" i="1"/>
  <c r="Q55" i="1"/>
  <c r="AG55" i="1"/>
  <c r="AD55" i="1"/>
  <c r="P55" i="1"/>
  <c r="R54" i="1"/>
  <c r="AC55" i="1"/>
  <c r="AE64" i="1"/>
  <c r="M59" i="1"/>
  <c r="L59" i="1"/>
  <c r="AH47" i="1"/>
  <c r="AW46" i="1"/>
  <c r="O46" i="1"/>
  <c r="N46" i="1"/>
  <c r="AE46" i="1"/>
  <c r="Q46" i="1"/>
  <c r="AG46" i="1"/>
  <c r="P46" i="1"/>
  <c r="AF46" i="1"/>
  <c r="AD46" i="1"/>
  <c r="AC46" i="1"/>
  <c r="R45" i="1"/>
  <c r="AW39" i="1"/>
  <c r="AF34" i="1"/>
  <c r="AE34" i="1"/>
  <c r="Q34" i="1"/>
  <c r="AD34" i="1"/>
  <c r="P34" i="1"/>
  <c r="AG34" i="1"/>
  <c r="AC34" i="1"/>
  <c r="R33" i="1"/>
  <c r="AX30" i="1"/>
  <c r="AT24" i="1"/>
  <c r="AS24" i="1"/>
  <c r="AD17" i="1"/>
  <c r="AF14" i="1"/>
  <c r="AE14" i="1"/>
  <c r="Q14" i="1"/>
  <c r="AD14" i="1"/>
  <c r="P14" i="1"/>
  <c r="R13" i="1"/>
  <c r="AG14" i="1"/>
  <c r="AC14" i="1"/>
  <c r="O9" i="1"/>
  <c r="N9" i="1"/>
  <c r="AT4" i="1"/>
  <c r="L60" i="1"/>
  <c r="M60" i="1"/>
  <c r="AX31" i="1"/>
  <c r="O27" i="1"/>
  <c r="N27" i="1"/>
  <c r="N18" i="1"/>
  <c r="O18" i="1"/>
  <c r="AH14" i="1"/>
  <c r="N10" i="1"/>
  <c r="O10" i="1"/>
  <c r="AW5" i="1"/>
  <c r="AH42" i="1"/>
  <c r="AT35" i="1"/>
  <c r="AW33" i="1"/>
  <c r="O31" i="1"/>
  <c r="N31" i="1"/>
  <c r="AH29" i="1"/>
  <c r="AG29" i="1"/>
  <c r="AW6" i="1"/>
  <c r="AS48" i="1"/>
  <c r="AX43" i="1"/>
  <c r="AF43" i="1"/>
  <c r="AG43" i="1"/>
  <c r="P43" i="1"/>
  <c r="AE43" i="1"/>
  <c r="AC43" i="1"/>
  <c r="R42" i="1"/>
  <c r="Q43" i="1"/>
  <c r="AD43" i="1"/>
  <c r="AF38" i="1"/>
  <c r="AE38" i="1"/>
  <c r="Q38" i="1"/>
  <c r="AG38" i="1"/>
  <c r="AC38" i="1"/>
  <c r="AD38" i="1"/>
  <c r="P38" i="1"/>
  <c r="R37" i="1"/>
  <c r="AW27" i="1"/>
  <c r="AH25" i="1"/>
  <c r="AX25" i="1"/>
  <c r="AW24" i="1"/>
  <c r="AC21" i="1"/>
  <c r="AW19" i="1"/>
  <c r="AE9" i="1"/>
  <c r="Q9" i="1"/>
  <c r="AF9" i="1"/>
  <c r="AG9" i="1"/>
  <c r="P9" i="1"/>
  <c r="AD9" i="1"/>
  <c r="R8" i="1"/>
  <c r="AC9" i="1"/>
  <c r="M8" i="1"/>
  <c r="AS4" i="1"/>
  <c r="AX28" i="1"/>
  <c r="M22" i="1"/>
  <c r="L22" i="1"/>
  <c r="AF22" i="1"/>
  <c r="AE22" i="1"/>
  <c r="Q22" i="1"/>
  <c r="AC22" i="1"/>
  <c r="R21" i="1"/>
  <c r="AG22" i="1"/>
  <c r="AD22" i="1"/>
  <c r="P22" i="1"/>
  <c r="AH38" i="1"/>
  <c r="AX21" i="1"/>
  <c r="AC7" i="1"/>
  <c r="AS40" i="1"/>
  <c r="Q27" i="1"/>
  <c r="R26" i="1"/>
  <c r="AH22" i="1"/>
  <c r="AH55" i="1"/>
  <c r="N4" i="1"/>
  <c r="L10" i="1"/>
  <c r="N55" i="1"/>
  <c r="O55" i="1"/>
  <c r="AX61" i="1"/>
  <c r="AW61" i="1"/>
  <c r="AT45" i="1"/>
  <c r="AS45" i="1"/>
  <c r="AX45" i="1"/>
  <c r="M38" i="1"/>
  <c r="L38" i="1"/>
  <c r="AT36" i="1"/>
  <c r="AS36" i="1"/>
  <c r="N34" i="1"/>
  <c r="O34" i="1"/>
  <c r="N14" i="1"/>
  <c r="O14" i="1"/>
  <c r="O48" i="1"/>
  <c r="N48" i="1"/>
  <c r="O44" i="1"/>
  <c r="N44" i="1"/>
  <c r="L27" i="1"/>
  <c r="M27" i="1"/>
  <c r="O19" i="1"/>
  <c r="N19" i="1"/>
  <c r="AH17" i="1"/>
  <c r="AX17" i="1"/>
  <c r="AF17" i="1"/>
  <c r="AG17" i="1"/>
  <c r="L14" i="1"/>
  <c r="O11" i="1"/>
  <c r="N11" i="1"/>
  <c r="O71" i="1"/>
  <c r="N71" i="1"/>
  <c r="AH68" i="1"/>
  <c r="AE68" i="1"/>
  <c r="AX55" i="1"/>
  <c r="AF47" i="1"/>
  <c r="AE47" i="1"/>
  <c r="Q47" i="1"/>
  <c r="AC47" i="1"/>
  <c r="AG47" i="1"/>
  <c r="AD47" i="1"/>
  <c r="P47" i="1"/>
  <c r="R46" i="1"/>
  <c r="M42" i="1"/>
  <c r="L42" i="1"/>
  <c r="M31" i="1"/>
  <c r="L31" i="1"/>
  <c r="O23" i="1"/>
  <c r="N23" i="1"/>
  <c r="AS61" i="1"/>
  <c r="L43" i="1"/>
  <c r="M43" i="1"/>
  <c r="N38" i="1"/>
  <c r="O38" i="1"/>
  <c r="AD8" i="1"/>
  <c r="P8" i="1"/>
  <c r="AE8" i="1"/>
  <c r="AG8" i="1"/>
  <c r="Q8" i="1"/>
  <c r="AC8" i="1"/>
  <c r="AF8" i="1"/>
  <c r="R7" i="1"/>
  <c r="AG5" i="1"/>
  <c r="AC5" i="1"/>
  <c r="R4" i="1"/>
  <c r="AE5" i="1"/>
  <c r="Q5" i="1"/>
  <c r="AF5" i="1"/>
  <c r="AD5" i="1"/>
  <c r="P5" i="1"/>
  <c r="N22" i="1"/>
  <c r="O22" i="1"/>
  <c r="AX10" i="1"/>
  <c r="Q48" i="1"/>
  <c r="L34" i="1"/>
  <c r="AD3" i="1"/>
  <c r="AE3" i="1"/>
  <c r="P44" i="1"/>
  <c r="R43" i="1"/>
  <c r="P11" i="1"/>
  <c r="Q19" i="1"/>
  <c r="AT17" i="1"/>
  <c r="AX3" i="1"/>
  <c r="AW94" i="1"/>
  <c r="AS94" i="1"/>
  <c r="O91" i="1"/>
  <c r="N91" i="1"/>
  <c r="AG99" i="1"/>
  <c r="AC99" i="1"/>
  <c r="R98" i="1"/>
  <c r="AD99" i="1"/>
  <c r="AH99" i="1"/>
  <c r="Q99" i="1"/>
  <c r="AF99" i="1"/>
  <c r="P99" i="1"/>
  <c r="AE99" i="1"/>
  <c r="AW99" i="1"/>
  <c r="AG91" i="1"/>
  <c r="AC91" i="1"/>
  <c r="R90" i="1"/>
  <c r="AD91" i="1"/>
  <c r="Q91" i="1"/>
  <c r="AF91" i="1"/>
  <c r="P91" i="1"/>
  <c r="AE91" i="1"/>
  <c r="AW91" i="1"/>
  <c r="N82" i="1"/>
  <c r="O82" i="1"/>
  <c r="L82" i="1"/>
  <c r="AS78" i="1"/>
  <c r="AW78" i="1"/>
  <c r="AX91" i="1"/>
  <c r="AC72" i="1"/>
  <c r="AG67" i="1"/>
  <c r="AC67" i="1"/>
  <c r="R66" i="1"/>
  <c r="AD67" i="1"/>
  <c r="AE67" i="1"/>
  <c r="Q67" i="1"/>
  <c r="P67" i="1"/>
  <c r="L67" i="1"/>
  <c r="AF67" i="1"/>
  <c r="AX66" i="1"/>
  <c r="AS46" i="1"/>
  <c r="M95" i="1"/>
  <c r="L95" i="1"/>
  <c r="AH91" i="1"/>
  <c r="AD68" i="1"/>
  <c r="AX64" i="1"/>
  <c r="AX53" i="1"/>
  <c r="O52" i="1"/>
  <c r="N52" i="1"/>
  <c r="Q52" i="1"/>
  <c r="AH50" i="1"/>
  <c r="AC50" i="1"/>
  <c r="AS33" i="1"/>
  <c r="AT26" i="1"/>
  <c r="AS17" i="1"/>
  <c r="AT10" i="1"/>
  <c r="AS72" i="1"/>
  <c r="AX67" i="1"/>
  <c r="AW64" i="1"/>
  <c r="AX60" i="1"/>
  <c r="O56" i="1"/>
  <c r="N56" i="1"/>
  <c r="AH54" i="1"/>
  <c r="AC54" i="1"/>
  <c r="AF54" i="1"/>
  <c r="AS30" i="1"/>
  <c r="AW14" i="1"/>
  <c r="AW10" i="1"/>
  <c r="AE76" i="1"/>
  <c r="AD76" i="1"/>
  <c r="AS68" i="1"/>
  <c r="AF63" i="1"/>
  <c r="AE63" i="1"/>
  <c r="Q63" i="1"/>
  <c r="AC63" i="1"/>
  <c r="R62" i="1"/>
  <c r="AD63" i="1"/>
  <c r="P63" i="1"/>
  <c r="AG63" i="1"/>
  <c r="AF59" i="1"/>
  <c r="AE59" i="1"/>
  <c r="Q59" i="1"/>
  <c r="AG59" i="1"/>
  <c r="AC59" i="1"/>
  <c r="P59" i="1"/>
  <c r="R58" i="1"/>
  <c r="AD59" i="1"/>
  <c r="AF50" i="1"/>
  <c r="M46" i="1"/>
  <c r="L46" i="1"/>
  <c r="AS43" i="1"/>
  <c r="AT39" i="1"/>
  <c r="AG39" i="1"/>
  <c r="AC39" i="1"/>
  <c r="R38" i="1"/>
  <c r="AF39" i="1"/>
  <c r="Q39" i="1"/>
  <c r="AE39" i="1"/>
  <c r="AD39" i="1"/>
  <c r="P39" i="1"/>
  <c r="O35" i="1"/>
  <c r="N35" i="1"/>
  <c r="AG33" i="1"/>
  <c r="AC17" i="1"/>
  <c r="AE17" i="1"/>
  <c r="AX15" i="1"/>
  <c r="O15" i="1"/>
  <c r="N15" i="1"/>
  <c r="AX8" i="1"/>
  <c r="AW8" i="1"/>
  <c r="AS8" i="1"/>
  <c r="AS3" i="1"/>
  <c r="AS99" i="1"/>
  <c r="AG60" i="1"/>
  <c r="AC60" i="1"/>
  <c r="R59" i="1"/>
  <c r="AF60" i="1"/>
  <c r="AD60" i="1"/>
  <c r="Q60" i="1"/>
  <c r="P60" i="1"/>
  <c r="AE60" i="1"/>
  <c r="AH56" i="1"/>
  <c r="M48" i="1"/>
  <c r="L48" i="1"/>
  <c r="L44" i="1"/>
  <c r="M44" i="1"/>
  <c r="AC33" i="1"/>
  <c r="M30" i="1"/>
  <c r="L30" i="1"/>
  <c r="AF26" i="1"/>
  <c r="AE26" i="1"/>
  <c r="Q26" i="1"/>
  <c r="AD26" i="1"/>
  <c r="P26" i="1"/>
  <c r="R25" i="1"/>
  <c r="AG26" i="1"/>
  <c r="AC26" i="1"/>
  <c r="AG23" i="1"/>
  <c r="AC23" i="1"/>
  <c r="R22" i="1"/>
  <c r="AF23" i="1"/>
  <c r="Q23" i="1"/>
  <c r="AE23" i="1"/>
  <c r="AD23" i="1"/>
  <c r="P23" i="1"/>
  <c r="L19" i="1"/>
  <c r="M19" i="1"/>
  <c r="L11" i="1"/>
  <c r="M11" i="1"/>
  <c r="AG71" i="1"/>
  <c r="AC71" i="1"/>
  <c r="R70" i="1"/>
  <c r="AD71" i="1"/>
  <c r="AE71" i="1"/>
  <c r="P71" i="1"/>
  <c r="Q71" i="1"/>
  <c r="AF71" i="1"/>
  <c r="AX54" i="1"/>
  <c r="AX50" i="1"/>
  <c r="N47" i="1"/>
  <c r="O47" i="1"/>
  <c r="AT42" i="1"/>
  <c r="AW35" i="1"/>
  <c r="R34" i="1"/>
  <c r="AF30" i="1"/>
  <c r="AE30" i="1"/>
  <c r="Q30" i="1"/>
  <c r="AC30" i="1"/>
  <c r="R29" i="1"/>
  <c r="AG30" i="1"/>
  <c r="AD30" i="1"/>
  <c r="P30" i="1"/>
  <c r="AX23" i="1"/>
  <c r="M23" i="1"/>
  <c r="L23" i="1"/>
  <c r="Q15" i="1"/>
  <c r="AT3" i="1"/>
  <c r="AT61" i="1"/>
  <c r="AH58" i="1"/>
  <c r="AF58" i="1"/>
  <c r="AG58" i="1"/>
  <c r="AT52" i="1"/>
  <c r="R51" i="1"/>
  <c r="AT48" i="1"/>
  <c r="N43" i="1"/>
  <c r="O43" i="1"/>
  <c r="O39" i="1"/>
  <c r="N39" i="1"/>
  <c r="AW36" i="1"/>
  <c r="AT27" i="1"/>
  <c r="AT19" i="1"/>
  <c r="AX5" i="1"/>
  <c r="O5" i="1"/>
  <c r="N5" i="1"/>
  <c r="AH4" i="1"/>
  <c r="M9" i="1"/>
  <c r="AF7" i="1"/>
  <c r="AF3" i="1"/>
  <c r="AW3" i="1"/>
  <c r="AH30" i="1"/>
  <c r="M18" i="1"/>
  <c r="AW68" i="1"/>
  <c r="AG25" i="1"/>
  <c r="R18" i="1"/>
  <c r="AW7" i="1"/>
  <c r="AX29" i="1"/>
  <c r="L5" i="1"/>
  <c r="AS79" i="1"/>
  <c r="AW51" i="1"/>
  <c r="O95" i="1"/>
  <c r="N95" i="1"/>
  <c r="AG68" i="1"/>
  <c r="AS56" i="1"/>
  <c r="M55" i="1"/>
  <c r="L55" i="1"/>
  <c r="AS53" i="1"/>
  <c r="AT53" i="1"/>
  <c r="M52" i="1"/>
  <c r="L52" i="1"/>
  <c r="AT14" i="1"/>
  <c r="AW79" i="1"/>
  <c r="AX72" i="1"/>
  <c r="AW60" i="1"/>
  <c r="M56" i="1"/>
  <c r="L56" i="1"/>
  <c r="AX68" i="1"/>
  <c r="N63" i="1"/>
  <c r="O63" i="1"/>
  <c r="N59" i="1"/>
  <c r="O59" i="1"/>
  <c r="AW57" i="1"/>
  <c r="AT57" i="1"/>
  <c r="AT46" i="1"/>
  <c r="AX39" i="1"/>
  <c r="L35" i="1"/>
  <c r="M35" i="1"/>
  <c r="AH33" i="1"/>
  <c r="AT33" i="1"/>
  <c r="AX24" i="1"/>
  <c r="AW15" i="1"/>
  <c r="M15" i="1"/>
  <c r="L15" i="1"/>
  <c r="AH9" i="1"/>
  <c r="AX9" i="1"/>
  <c r="AH8" i="1"/>
  <c r="AG64" i="1"/>
  <c r="AD64" i="1"/>
  <c r="O60" i="1"/>
  <c r="N60" i="1"/>
  <c r="AH51" i="1"/>
  <c r="M47" i="1"/>
  <c r="L47" i="1"/>
  <c r="AE33" i="1"/>
  <c r="AG31" i="1"/>
  <c r="AC31" i="1"/>
  <c r="R30" i="1"/>
  <c r="AF31" i="1"/>
  <c r="AE31" i="1"/>
  <c r="Q31" i="1"/>
  <c r="AH31" i="1"/>
  <c r="P31" i="1"/>
  <c r="AD31" i="1"/>
  <c r="N26" i="1"/>
  <c r="O26" i="1"/>
  <c r="AF18" i="1"/>
  <c r="AE18" i="1"/>
  <c r="Q18" i="1"/>
  <c r="P18" i="1"/>
  <c r="AC18" i="1"/>
  <c r="R17" i="1"/>
  <c r="AG18" i="1"/>
  <c r="AD18" i="1"/>
  <c r="AF10" i="1"/>
  <c r="AE10" i="1"/>
  <c r="Q10" i="1"/>
  <c r="AD10" i="1"/>
  <c r="P10" i="1"/>
  <c r="R9" i="1"/>
  <c r="AG10" i="1"/>
  <c r="AC10" i="1"/>
  <c r="M71" i="1"/>
  <c r="L71" i="1"/>
  <c r="AT54" i="1"/>
  <c r="AX46" i="1"/>
  <c r="O42" i="1"/>
  <c r="N42" i="1"/>
  <c r="AE42" i="1"/>
  <c r="Q42" i="1"/>
  <c r="AG42" i="1"/>
  <c r="P42" i="1"/>
  <c r="AF42" i="1"/>
  <c r="R41" i="1"/>
  <c r="AC42" i="1"/>
  <c r="AD42" i="1"/>
  <c r="M34" i="1"/>
  <c r="N30" i="1"/>
  <c r="O30" i="1"/>
  <c r="AW23" i="1"/>
  <c r="AH21" i="1"/>
  <c r="AG21" i="1"/>
  <c r="M14" i="1"/>
  <c r="AH96" i="1"/>
  <c r="AG96" i="1"/>
  <c r="AF96" i="1"/>
  <c r="AH63" i="1"/>
  <c r="AH62" i="1"/>
  <c r="AT62" i="1"/>
  <c r="AG62" i="1"/>
  <c r="AS52" i="1"/>
  <c r="AX52" i="1"/>
  <c r="AX48" i="1"/>
  <c r="AT43" i="1"/>
  <c r="M39" i="1"/>
  <c r="L39" i="1"/>
  <c r="AD29" i="1"/>
  <c r="AX27" i="1"/>
  <c r="AD21" i="1"/>
  <c r="AX19" i="1"/>
  <c r="AW4" i="1"/>
  <c r="AF4" i="1"/>
  <c r="AD4" i="1"/>
  <c r="P4" i="1"/>
  <c r="AG4" i="1"/>
  <c r="AC4" i="1"/>
  <c r="R3" i="1"/>
  <c r="AE4" i="1"/>
  <c r="Q4" i="1"/>
  <c r="AW29" i="1"/>
  <c r="L9" i="1"/>
  <c r="AH13" i="1"/>
  <c r="AG13" i="1"/>
  <c r="P48" i="1"/>
  <c r="R47" i="1"/>
  <c r="AH39" i="1"/>
  <c r="AD7" i="1"/>
  <c r="AG3" i="1"/>
  <c r="AC3" i="1"/>
  <c r="Q44" i="1"/>
  <c r="P27" i="1"/>
  <c r="AH23" i="1"/>
  <c r="Q11" i="1"/>
  <c r="L8" i="1"/>
  <c r="AH60" i="1"/>
  <c r="AH34" i="1"/>
  <c r="P19" i="1"/>
  <c r="AT25" i="1"/>
  <c r="O8" i="1"/>
  <c r="O4" i="1"/>
  <c r="AX16" i="1"/>
  <c r="M5" i="1"/>
</calcChain>
</file>

<file path=xl/sharedStrings.xml><?xml version="1.0" encoding="utf-8"?>
<sst xmlns="http://schemas.openxmlformats.org/spreadsheetml/2006/main" count="150" uniqueCount="150">
  <si>
    <t>Symbol</t>
  </si>
  <si>
    <t>Open</t>
  </si>
  <si>
    <t>High</t>
  </si>
  <si>
    <t>Low</t>
  </si>
  <si>
    <t xml:space="preserve">Close </t>
  </si>
  <si>
    <t>Change</t>
  </si>
  <si>
    <t>%Change</t>
  </si>
  <si>
    <t>OC</t>
  </si>
  <si>
    <t>Body</t>
  </si>
  <si>
    <t>Shadowup</t>
  </si>
  <si>
    <t>ShadowDown</t>
  </si>
  <si>
    <t>Droagonfly Doji</t>
  </si>
  <si>
    <t>HAMMER</t>
  </si>
  <si>
    <t>GraveStone Doji</t>
  </si>
  <si>
    <t>Inverted Hammer</t>
  </si>
  <si>
    <t>Doji</t>
  </si>
  <si>
    <t>Marabozu</t>
  </si>
  <si>
    <t>Black Marabozu</t>
  </si>
  <si>
    <t>Open-2</t>
  </si>
  <si>
    <t>High-2</t>
  </si>
  <si>
    <t>Low-2</t>
  </si>
  <si>
    <t>Close-2</t>
  </si>
  <si>
    <t>Change -2</t>
  </si>
  <si>
    <t>%Change-2</t>
  </si>
  <si>
    <t>OC-2</t>
  </si>
  <si>
    <t>Body-2</t>
  </si>
  <si>
    <t>Shadowup-2</t>
  </si>
  <si>
    <t>ShadowDown-2</t>
  </si>
  <si>
    <t>Bullish Harami</t>
  </si>
  <si>
    <t>Bearish Harami</t>
  </si>
  <si>
    <t>Bullish Engulfing</t>
  </si>
  <si>
    <t>Bearish Engulfing</t>
  </si>
  <si>
    <t>Rising Sun</t>
  </si>
  <si>
    <t>Dark Cloud</t>
  </si>
  <si>
    <t>Open-3</t>
  </si>
  <si>
    <t>High-3</t>
  </si>
  <si>
    <t>Low-3</t>
  </si>
  <si>
    <t>Close-3</t>
  </si>
  <si>
    <t>Change -3</t>
  </si>
  <si>
    <t>%Change-3</t>
  </si>
  <si>
    <t>OC-3</t>
  </si>
  <si>
    <t>Body-3</t>
  </si>
  <si>
    <t>Shadowup-3</t>
  </si>
  <si>
    <t>ShadowDown-3</t>
  </si>
  <si>
    <t>Upside Takushi Gap</t>
  </si>
  <si>
    <t>Downside Takushi Gap</t>
  </si>
  <si>
    <t>Morning Star</t>
  </si>
  <si>
    <t>Evening Star</t>
  </si>
  <si>
    <t>White Soliders</t>
  </si>
  <si>
    <t>Three Crows</t>
  </si>
  <si>
    <t>ACC</t>
  </si>
  <si>
    <t>ABBOTINDIA</t>
  </si>
  <si>
    <t>ADANIPORTS</t>
  </si>
  <si>
    <t>ADANITRANS</t>
  </si>
  <si>
    <t>AMBUJACEM</t>
  </si>
  <si>
    <t>ASIANPAINT</t>
  </si>
  <si>
    <t>AUROPHARMA</t>
  </si>
  <si>
    <t>DMART</t>
  </si>
  <si>
    <t>AXISBANK</t>
  </si>
  <si>
    <t>BAJAJ-AUTO</t>
  </si>
  <si>
    <t>BAJFINANCE</t>
  </si>
  <si>
    <t>BAJAJFINSV</t>
  </si>
  <si>
    <t>BAJAJHLDNG</t>
  </si>
  <si>
    <t>BANDHANBNK</t>
  </si>
  <si>
    <t>BANKBARODA</t>
  </si>
  <si>
    <t>BERGEPAINT</t>
  </si>
  <si>
    <t>BPCL</t>
  </si>
  <si>
    <t>BHARTIARTL</t>
  </si>
  <si>
    <t>INFRATEL</t>
  </si>
  <si>
    <t>BIOCON</t>
  </si>
  <si>
    <t>BOSCHLTD</t>
  </si>
  <si>
    <t>BRITANNIA</t>
  </si>
  <si>
    <t>CADILAHC</t>
  </si>
  <si>
    <t>CIPLA</t>
  </si>
  <si>
    <t>COALINDIA</t>
  </si>
  <si>
    <t>COLPAL</t>
  </si>
  <si>
    <t>CONCOR</t>
  </si>
  <si>
    <t>DLF</t>
  </si>
  <si>
    <t>DABUR</t>
  </si>
  <si>
    <t>DIVISLAB</t>
  </si>
  <si>
    <t>DRREDDY</t>
  </si>
  <si>
    <t>EICHERMOT</t>
  </si>
  <si>
    <t>GAIL</t>
  </si>
  <si>
    <t>GICRE</t>
  </si>
  <si>
    <t>GODREJCP</t>
  </si>
  <si>
    <t>GRASIM</t>
  </si>
  <si>
    <t>HCLTECH</t>
  </si>
  <si>
    <t>HDFCAMC</t>
  </si>
  <si>
    <t>HDFCBANK</t>
  </si>
  <si>
    <t>HDFCLIFE</t>
  </si>
  <si>
    <t>HAVELLS</t>
  </si>
  <si>
    <t>HEROMOTOCO</t>
  </si>
  <si>
    <t>HINDALCO</t>
  </si>
  <si>
    <t>HINDPETRO</t>
  </si>
  <si>
    <t>HINDUNILVR</t>
  </si>
  <si>
    <t>HINDZINC</t>
  </si>
  <si>
    <t>HDFC</t>
  </si>
  <si>
    <t>ICICIBANK</t>
  </si>
  <si>
    <t>ICICIGI</t>
  </si>
  <si>
    <t>ICICIPRULI</t>
  </si>
  <si>
    <t>ITC</t>
  </si>
  <si>
    <t>IOC</t>
  </si>
  <si>
    <t>IGL</t>
  </si>
  <si>
    <t>INDUSINDBK</t>
  </si>
  <si>
    <t>NAUKRI</t>
  </si>
  <si>
    <t>INFY</t>
  </si>
  <si>
    <t>INDIGO</t>
  </si>
  <si>
    <t>JSWSTEEL</t>
  </si>
  <si>
    <t>KOTAKBANK</t>
  </si>
  <si>
    <t>LT</t>
  </si>
  <si>
    <t>LUPIN</t>
  </si>
  <si>
    <t>M&amp;M</t>
  </si>
  <si>
    <t>MARICO</t>
  </si>
  <si>
    <t>MARUTI</t>
  </si>
  <si>
    <t>MOTHERSUMI</t>
  </si>
  <si>
    <t>MUTHOOTFIN</t>
  </si>
  <si>
    <t>NHPC</t>
  </si>
  <si>
    <t>NMDC</t>
  </si>
  <si>
    <t>NTPC</t>
  </si>
  <si>
    <t>NESTLEIND</t>
  </si>
  <si>
    <t>ONGC</t>
  </si>
  <si>
    <t>OFSS</t>
  </si>
  <si>
    <t>PAGEIND</t>
  </si>
  <si>
    <t>PETRONET</t>
  </si>
  <si>
    <t>PIDILITIND</t>
  </si>
  <si>
    <t>PEL</t>
  </si>
  <si>
    <t>PFC</t>
  </si>
  <si>
    <t>POWERGRID</t>
  </si>
  <si>
    <t>PGHH</t>
  </si>
  <si>
    <t>PNB</t>
  </si>
  <si>
    <t>RELIANCE</t>
  </si>
  <si>
    <t>SBILIFE</t>
  </si>
  <si>
    <t>SHREECEM</t>
  </si>
  <si>
    <t>SRTRANSFIN</t>
  </si>
  <si>
    <t>SIEMENS</t>
  </si>
  <si>
    <t>SBIN</t>
  </si>
  <si>
    <t>SUNPHARMA</t>
  </si>
  <si>
    <t>TCS</t>
  </si>
  <si>
    <t>TATAMOTORS</t>
  </si>
  <si>
    <t>TATASTEEL</t>
  </si>
  <si>
    <t>TECHM</t>
  </si>
  <si>
    <t>TITAN</t>
  </si>
  <si>
    <t>TORNTPHARM</t>
  </si>
  <si>
    <t>UPL</t>
  </si>
  <si>
    <t>ULTRACEMCO</t>
  </si>
  <si>
    <t>UBL</t>
  </si>
  <si>
    <t>MCDOWELL-N</t>
  </si>
  <si>
    <t>VEDL</t>
  </si>
  <si>
    <t>WIPRO</t>
  </si>
  <si>
    <t>ZEEL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</si>
</sst>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tabSelected="1" workbookViewId="0">
      <selection activeCell="F8" sqref="F8"/>
    </sheetView>
  </sheetViews>
  <sheetFormatPr defaultRowHeight="15" x14ac:dyDescent="0.25"/>
  <cols>
    <col min="1" max="1" width="14.140625" bestFit="1" customWidth="1"/>
    <col min="50" max="50" width="12" bestFit="1" customWidth="1"/>
  </cols>
  <sheetData>
    <row r="1" spans="1:5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3" t="s">
        <v>13</v>
      </c>
      <c r="O1" s="3" t="s">
        <v>14</v>
      </c>
      <c r="P1" s="4" t="s">
        <v>15</v>
      </c>
      <c r="Q1" s="2" t="s">
        <v>16</v>
      </c>
      <c r="R1" s="3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  <c r="AD1" s="3" t="s">
        <v>29</v>
      </c>
      <c r="AE1" s="2" t="s">
        <v>30</v>
      </c>
      <c r="AF1" s="3" t="s">
        <v>31</v>
      </c>
      <c r="AG1" s="6" t="s">
        <v>32</v>
      </c>
      <c r="AH1" s="3" t="s">
        <v>33</v>
      </c>
      <c r="AI1" s="1" t="s">
        <v>34</v>
      </c>
      <c r="AJ1" s="1" t="s">
        <v>35</v>
      </c>
      <c r="AK1" s="1" t="s">
        <v>36</v>
      </c>
      <c r="AL1" s="5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2" t="s">
        <v>44</v>
      </c>
      <c r="AT1" s="3" t="s">
        <v>45</v>
      </c>
      <c r="AU1" s="2" t="s">
        <v>46</v>
      </c>
      <c r="AV1" s="3" t="s">
        <v>47</v>
      </c>
      <c r="AW1" s="6" t="s">
        <v>48</v>
      </c>
      <c r="AX1" s="7" t="s">
        <v>49</v>
      </c>
    </row>
    <row r="2" spans="1:50" x14ac:dyDescent="0.25">
      <c r="A2" t="s">
        <v>50</v>
      </c>
      <c r="B2">
        <v>1582.1</v>
      </c>
      <c r="C2">
        <v>1622.1</v>
      </c>
      <c r="D2">
        <v>1562</v>
      </c>
      <c r="E2">
        <v>1579.55</v>
      </c>
      <c r="F2">
        <v>16.89999999999986</v>
      </c>
      <c r="G2">
        <v>1.0814961763670601</v>
      </c>
      <c r="H2" s="1">
        <f t="shared" ref="H2:H33" si="0">(E2-B2)/B2*100</f>
        <v>-0.16117818089880254</v>
      </c>
      <c r="I2" s="1">
        <f t="shared" ref="I2:I33" si="1">ABS(H2)</f>
        <v>0.16117818089880254</v>
      </c>
      <c r="J2" s="1">
        <f t="shared" ref="J2:J33" si="2">IF(H2&gt;=0,(C2-E2)/E2*100,(C2-B2)/B2*100)</f>
        <v>2.5282851905694965</v>
      </c>
      <c r="K2" s="1">
        <f t="shared" ref="K2:K33" si="3">IF(H2&gt;=0,(B2-D2)/B2*100,(E2-D2)/E2*100)</f>
        <v>1.111075939349812</v>
      </c>
      <c r="L2" s="1" t="str">
        <f t="shared" ref="L2:L33" si="4">IF(AND((K2-J2)&gt;1.5,I2&lt;0.5),"YES","NO")</f>
        <v>NO</v>
      </c>
      <c r="M2" t="str">
        <f t="shared" ref="M2:M33" si="5">IF(AND((K2-J2)&gt;1.5,I2&lt;2,I2&gt;0.5,H2&gt;0),"YES","NO")</f>
        <v>NO</v>
      </c>
      <c r="N2" t="str">
        <f t="shared" ref="N2:N33" si="6">IF(AND((J2-K2)&gt;1.5,I2&lt;0.5),"YES","NO")</f>
        <v>NO</v>
      </c>
      <c r="O2" s="1" t="str">
        <f t="shared" ref="O2:O33" si="7">IF(AND((J2-K2)&gt;1.5,I2&lt;2,I2&gt;0.5,H2&lt;0),"YES","NO")</f>
        <v>NO</v>
      </c>
      <c r="P2" s="1" t="str">
        <f t="shared" ref="P2:P33" si="8">IF(AND(I2&lt;1,J2&gt;1.5,K2&gt;1.5),"YES","NO")</f>
        <v>NO</v>
      </c>
      <c r="Q2" s="1" t="str">
        <f t="shared" ref="Q2:Q33" si="9">IF(AND(I2&gt;5,J2&lt;0.25,K2&lt;0.25,H2&gt;0),"YES","NO")</f>
        <v>NO</v>
      </c>
      <c r="R2" s="1" t="str">
        <f t="shared" ref="R2:R33" si="10">IF(AND(I3&gt;5,J3&lt;0.25,K3&lt;0.25,H3&lt;0),"YES","NO")</f>
        <v>NO</v>
      </c>
      <c r="S2">
        <v>1569</v>
      </c>
      <c r="T2">
        <v>1575</v>
      </c>
      <c r="U2">
        <v>1538.2</v>
      </c>
      <c r="V2">
        <v>1562.65</v>
      </c>
      <c r="W2">
        <v>1.5</v>
      </c>
      <c r="X2">
        <v>9.6083015725586904E-2</v>
      </c>
      <c r="Y2" s="1">
        <f t="shared" ref="Y2:Y33" si="11">(V2-S2)/S2*100</f>
        <v>-0.40471637985977749</v>
      </c>
      <c r="Z2" s="1">
        <f t="shared" ref="Z2:Z33" si="12">ABS(Y2)</f>
        <v>0.40471637985977749</v>
      </c>
      <c r="AA2" s="1">
        <f t="shared" ref="AA2:AA33" si="13">IF(Y2&gt;=0,(T2-V2)/V2*100,(T2-S2)/S2*100)</f>
        <v>0.38240917782026768</v>
      </c>
      <c r="AB2" s="1">
        <f t="shared" ref="AB2:AB33" si="14">IF(Y2&gt;=0,(S2-U2)/S2*100,(V2-U2)/V2*100)</f>
        <v>1.5646497936198152</v>
      </c>
      <c r="AC2" s="1" t="str">
        <f t="shared" ref="AC2:AC33" si="15">IF(AND(I2&lt;Z2/2,S2&gt;E2,E2&gt;(S2+V2)/2,V2&lt;B2,B2&lt;(S2+V2)/2),"YES","NO")</f>
        <v>NO</v>
      </c>
      <c r="AD2" s="1" t="str">
        <f t="shared" ref="AD2:AD33" si="16">IF(AND(I2&lt;Z2/2,V2&gt;B2,B2&gt;(S2+V2)/2,S2&lt;E2,E2&lt;(S2+V2)/2),"YES","NO")</f>
        <v>NO</v>
      </c>
      <c r="AE2" s="1" t="str">
        <f t="shared" ref="AE2:AE33" si="17">IF(AND(I2&gt;=2*Z2,E2&gt;S2,S2&gt;(B2+E2)/2,B2&lt;V2,V2&lt;(B2+E2)/2),"YES","NO")</f>
        <v>NO</v>
      </c>
      <c r="AF2" s="1" t="str">
        <f t="shared" ref="AF2:AF33" si="18">IF(AND(I2&gt;=2*Z2,E2&lt;S2,S2&lt;(B2+E2)/2,B2&gt;V2,V2&gt;(B2+E2)/2),"YES","NO")</f>
        <v>NO</v>
      </c>
      <c r="AG2" s="1" t="str">
        <f t="shared" ref="AG2:AG33" si="19">IF(AND(B2&lt;V2,E2&lt;S2,E2&gt;(S2+V2)/2,I2&gt;3,Z2&gt;3),"YES","NO")</f>
        <v>NO</v>
      </c>
      <c r="AH2" s="1" t="str">
        <f t="shared" ref="AH2:AH33" si="20">IF(AND(B2&gt;V2,E2&gt;S2,E2&lt;(S2+V2)/2,Z2&gt;3,I2&gt;3),"YES","NO")</f>
        <v>NO</v>
      </c>
      <c r="AI2">
        <v>1520</v>
      </c>
      <c r="AJ2">
        <v>1566</v>
      </c>
      <c r="AK2">
        <v>1512.4</v>
      </c>
      <c r="AL2">
        <v>1561.15</v>
      </c>
      <c r="AM2">
        <v>38.75</v>
      </c>
      <c r="AN2">
        <v>2.5453231739358899</v>
      </c>
      <c r="AO2" s="1">
        <f t="shared" ref="AO2:AO33" si="21">(AL2-AI2)/AI2*100</f>
        <v>2.707236842105269</v>
      </c>
      <c r="AP2" s="1">
        <f t="shared" ref="AP2:AP33" si="22">ABS(AO2)</f>
        <v>2.707236842105269</v>
      </c>
      <c r="AQ2" s="1">
        <f t="shared" ref="AQ2:AQ33" si="23">IF(AO2&gt;=0,(AJ2-AL2)/AL2*100,(AJ2-AI2)/AI2*100)</f>
        <v>0.31066841751272511</v>
      </c>
      <c r="AR2" s="1">
        <f t="shared" ref="AR2:AR33" si="24">IF(AO2&gt;=0,(AI2-AK2)/AI2*100,(AL2-AK2)/AL2*100)</f>
        <v>0.499999999999994</v>
      </c>
      <c r="AS2" t="str">
        <f t="shared" ref="AS2:AS33" si="25">IF(AND(AO2&lt;0,AP2&gt;1.5,Y2&lt;0,Z2&gt;1.5,AL2&gt;S2,AL2&lt;E2,H2&gt;0,I2&gt;1.5),"YES","NO")</f>
        <v>NO</v>
      </c>
      <c r="AT2" t="str">
        <f t="shared" ref="AT2:AT33" si="26">IF(AND(AO2&gt;0,AP2&gt;1.5,Y2&gt;0,Z2&gt;1.5,AL2&lt;S2,AL2&gt;E2,H2&lt;0,I2&gt;1.5),"YES","NO")</f>
        <v>NO</v>
      </c>
      <c r="AU2" t="str">
        <f t="shared" ref="AU2:AU33" si="27">IF(AND(AO2&lt;0,S2&lt;AL2,V2&lt;AL2,B2&gt;V2,E2&gt;V2,H2&gt;0),"YES","NO")</f>
        <v>NO</v>
      </c>
      <c r="AV2" t="str">
        <f t="shared" ref="AV2:AV33" si="28">IF(AND(AO2&gt;0,S2&gt;AL2,V2&gt;AL2,B2&lt;V2,E2&lt;V2,H2&lt;0),"YES","NO")</f>
        <v>NO</v>
      </c>
      <c r="AW2" t="str">
        <f t="shared" ref="AW2:AW33" si="29">IF(AND(AO2&gt;0,AP2&gt;1,Y2&gt;0,Z2&gt;1,V2&gt;AL2,S2&gt;AI2,S2&lt;AL2,H2&gt;0,I2&gt;1,E2&gt;V2,B2&lt;V2,B2&gt;S2),"YES","NO")</f>
        <v>NO</v>
      </c>
      <c r="AX2" t="str">
        <f t="shared" ref="AX2:AX33" si="30">IF(AND(AO2&lt;0,AP2&gt;1,Y2&lt;0,Z2&gt;1,V2&lt;AL2,S2&lt;AI2,S2&gt;AL2,H2&lt;0,I2&gt;1,E2&lt;V2,B2&gt;V2,B2&lt;S2),"YES","NO")</f>
        <v>NO</v>
      </c>
    </row>
    <row r="3" spans="1:50" x14ac:dyDescent="0.25">
      <c r="A3" t="s">
        <v>51</v>
      </c>
      <c r="B3">
        <v>15890</v>
      </c>
      <c r="C3">
        <v>15890.1</v>
      </c>
      <c r="D3">
        <v>15731</v>
      </c>
      <c r="E3">
        <v>15796.05</v>
      </c>
      <c r="F3">
        <v>-12.30000000000109</v>
      </c>
      <c r="G3">
        <v>-7.780698175332082E-2</v>
      </c>
      <c r="H3" s="1">
        <f t="shared" si="0"/>
        <v>-0.5912523599748315</v>
      </c>
      <c r="I3" s="1">
        <f t="shared" si="1"/>
        <v>0.5912523599748315</v>
      </c>
      <c r="J3" s="1">
        <f t="shared" si="2"/>
        <v>6.2932662051833727E-4</v>
      </c>
      <c r="K3" s="1">
        <f t="shared" si="3"/>
        <v>0.41181181371291731</v>
      </c>
      <c r="L3" s="1" t="str">
        <f t="shared" si="4"/>
        <v>NO</v>
      </c>
      <c r="M3" t="str">
        <f t="shared" si="5"/>
        <v>NO</v>
      </c>
      <c r="N3" t="str">
        <f t="shared" si="6"/>
        <v>NO</v>
      </c>
      <c r="O3" s="1" t="str">
        <f t="shared" si="7"/>
        <v>NO</v>
      </c>
      <c r="P3" s="1" t="str">
        <f t="shared" si="8"/>
        <v>NO</v>
      </c>
      <c r="Q3" s="1" t="str">
        <f t="shared" si="9"/>
        <v>NO</v>
      </c>
      <c r="R3" s="1" t="str">
        <f t="shared" si="10"/>
        <v>NO</v>
      </c>
      <c r="S3">
        <v>16000</v>
      </c>
      <c r="T3">
        <v>16167.75</v>
      </c>
      <c r="U3">
        <v>15759.95</v>
      </c>
      <c r="V3">
        <v>15808.35</v>
      </c>
      <c r="W3">
        <v>-223.10000000000039</v>
      </c>
      <c r="X3">
        <v>-1.39163955849284</v>
      </c>
      <c r="Y3" s="1">
        <f t="shared" si="11"/>
        <v>-1.1978124999999977</v>
      </c>
      <c r="Z3" s="1">
        <f t="shared" si="12"/>
        <v>1.1978124999999977</v>
      </c>
      <c r="AA3" s="1">
        <f t="shared" si="13"/>
        <v>1.0484375000000001</v>
      </c>
      <c r="AB3" s="1">
        <f t="shared" si="14"/>
        <v>0.3061673103138508</v>
      </c>
      <c r="AC3" s="1" t="str">
        <f t="shared" si="15"/>
        <v>NO</v>
      </c>
      <c r="AD3" s="1" t="str">
        <f t="shared" si="16"/>
        <v>NO</v>
      </c>
      <c r="AE3" s="1" t="str">
        <f t="shared" si="17"/>
        <v>NO</v>
      </c>
      <c r="AF3" s="1" t="str">
        <f t="shared" si="18"/>
        <v>NO</v>
      </c>
      <c r="AG3" s="1" t="str">
        <f t="shared" si="19"/>
        <v>NO</v>
      </c>
      <c r="AH3" s="1" t="str">
        <f t="shared" si="20"/>
        <v>NO</v>
      </c>
      <c r="AI3">
        <v>15970</v>
      </c>
      <c r="AJ3">
        <v>16180.8</v>
      </c>
      <c r="AK3">
        <v>15902.1</v>
      </c>
      <c r="AL3">
        <v>16031.45</v>
      </c>
      <c r="AM3">
        <v>74</v>
      </c>
      <c r="AN3">
        <v>0.46373324058668519</v>
      </c>
      <c r="AO3" s="1">
        <f t="shared" si="21"/>
        <v>0.38478396994364888</v>
      </c>
      <c r="AP3" s="1">
        <f t="shared" si="22"/>
        <v>0.38478396994364888</v>
      </c>
      <c r="AQ3" s="1">
        <f t="shared" si="23"/>
        <v>0.93160631134425487</v>
      </c>
      <c r="AR3" s="1">
        <f t="shared" si="24"/>
        <v>0.42517219787100585</v>
      </c>
      <c r="AS3" t="str">
        <f t="shared" si="25"/>
        <v>NO</v>
      </c>
      <c r="AT3" t="str">
        <f t="shared" si="26"/>
        <v>NO</v>
      </c>
      <c r="AU3" t="str">
        <f t="shared" si="27"/>
        <v>NO</v>
      </c>
      <c r="AV3" t="str">
        <f t="shared" si="28"/>
        <v>NO</v>
      </c>
      <c r="AW3" t="str">
        <f t="shared" si="29"/>
        <v>NO</v>
      </c>
      <c r="AX3" t="str">
        <f t="shared" si="30"/>
        <v>NO</v>
      </c>
    </row>
    <row r="4" spans="1:50" x14ac:dyDescent="0.25">
      <c r="A4" t="s">
        <v>52</v>
      </c>
      <c r="B4">
        <v>346.7</v>
      </c>
      <c r="C4">
        <v>352.3</v>
      </c>
      <c r="D4">
        <v>345.65</v>
      </c>
      <c r="E4">
        <v>348.95</v>
      </c>
      <c r="F4">
        <v>1.399999999999977</v>
      </c>
      <c r="G4">
        <v>0.4028197381671636</v>
      </c>
      <c r="H4" s="1">
        <f t="shared" si="0"/>
        <v>0.64897605999423136</v>
      </c>
      <c r="I4" s="1">
        <f t="shared" si="1"/>
        <v>0.64897605999423136</v>
      </c>
      <c r="J4" s="1">
        <f t="shared" si="2"/>
        <v>0.96002292592062555</v>
      </c>
      <c r="K4" s="1">
        <f t="shared" si="3"/>
        <v>0.30285549466397788</v>
      </c>
      <c r="L4" s="1" t="str">
        <f t="shared" si="4"/>
        <v>NO</v>
      </c>
      <c r="M4" t="str">
        <f t="shared" si="5"/>
        <v>NO</v>
      </c>
      <c r="N4" t="str">
        <f t="shared" si="6"/>
        <v>NO</v>
      </c>
      <c r="O4" s="1" t="str">
        <f t="shared" si="7"/>
        <v>NO</v>
      </c>
      <c r="P4" s="1" t="str">
        <f t="shared" si="8"/>
        <v>NO</v>
      </c>
      <c r="Q4" s="1" t="str">
        <f t="shared" si="9"/>
        <v>NO</v>
      </c>
      <c r="R4" s="1" t="str">
        <f t="shared" si="10"/>
        <v>NO</v>
      </c>
      <c r="S4">
        <v>352.6</v>
      </c>
      <c r="T4">
        <v>352.6</v>
      </c>
      <c r="U4">
        <v>344.8</v>
      </c>
      <c r="V4">
        <v>347.55</v>
      </c>
      <c r="W4">
        <v>-2.3999999999999768</v>
      </c>
      <c r="X4">
        <v>-0.68581225889412134</v>
      </c>
      <c r="Y4" s="1">
        <f t="shared" si="11"/>
        <v>-1.4322178105502017</v>
      </c>
      <c r="Z4" s="1">
        <f t="shared" si="12"/>
        <v>1.4322178105502017</v>
      </c>
      <c r="AA4" s="1">
        <f t="shared" si="13"/>
        <v>0</v>
      </c>
      <c r="AB4" s="1">
        <f t="shared" si="14"/>
        <v>0.79125305711408422</v>
      </c>
      <c r="AC4" s="1" t="str">
        <f t="shared" si="15"/>
        <v>NO</v>
      </c>
      <c r="AD4" s="1" t="str">
        <f t="shared" si="16"/>
        <v>NO</v>
      </c>
      <c r="AE4" s="1" t="str">
        <f t="shared" si="17"/>
        <v>NO</v>
      </c>
      <c r="AF4" s="1" t="str">
        <f t="shared" si="18"/>
        <v>NO</v>
      </c>
      <c r="AG4" s="1" t="str">
        <f t="shared" si="19"/>
        <v>NO</v>
      </c>
      <c r="AH4" s="1" t="str">
        <f t="shared" si="20"/>
        <v>NO</v>
      </c>
      <c r="AI4">
        <v>344.35</v>
      </c>
      <c r="AJ4">
        <v>354.75</v>
      </c>
      <c r="AK4">
        <v>341.95</v>
      </c>
      <c r="AL4">
        <v>349.95</v>
      </c>
      <c r="AM4">
        <v>7.1499999999999773</v>
      </c>
      <c r="AN4">
        <v>2.0857642940490009</v>
      </c>
      <c r="AO4" s="1">
        <f t="shared" si="21"/>
        <v>1.6262523595179224</v>
      </c>
      <c r="AP4" s="1">
        <f t="shared" si="22"/>
        <v>1.6262523595179224</v>
      </c>
      <c r="AQ4" s="1">
        <f t="shared" si="23"/>
        <v>1.3716245177882587</v>
      </c>
      <c r="AR4" s="1">
        <f t="shared" si="24"/>
        <v>0.69696529693626652</v>
      </c>
      <c r="AS4" t="str">
        <f t="shared" si="25"/>
        <v>NO</v>
      </c>
      <c r="AT4" t="str">
        <f t="shared" si="26"/>
        <v>NO</v>
      </c>
      <c r="AU4" t="str">
        <f t="shared" si="27"/>
        <v>NO</v>
      </c>
      <c r="AV4" t="str">
        <f t="shared" si="28"/>
        <v>NO</v>
      </c>
      <c r="AW4" t="str">
        <f t="shared" si="29"/>
        <v>NO</v>
      </c>
      <c r="AX4" t="str">
        <f t="shared" si="30"/>
        <v>NO</v>
      </c>
    </row>
    <row r="5" spans="1:50" x14ac:dyDescent="0.25">
      <c r="A5" t="s">
        <v>53</v>
      </c>
      <c r="B5">
        <v>286.3</v>
      </c>
      <c r="C5">
        <v>292</v>
      </c>
      <c r="D5">
        <v>286</v>
      </c>
      <c r="E5">
        <v>289.64999999999998</v>
      </c>
      <c r="F5">
        <v>0.54999999999995453</v>
      </c>
      <c r="G5">
        <v>0.19024558976131251</v>
      </c>
      <c r="H5" s="1">
        <f t="shared" si="0"/>
        <v>1.1701012923506691</v>
      </c>
      <c r="I5" s="1">
        <f t="shared" si="1"/>
        <v>1.1701012923506691</v>
      </c>
      <c r="J5" s="1">
        <f t="shared" si="2"/>
        <v>0.81132401173831281</v>
      </c>
      <c r="K5" s="1">
        <f t="shared" si="3"/>
        <v>0.10478519035976647</v>
      </c>
      <c r="L5" s="1" t="str">
        <f t="shared" si="4"/>
        <v>NO</v>
      </c>
      <c r="M5" t="str">
        <f t="shared" si="5"/>
        <v>NO</v>
      </c>
      <c r="N5" t="str">
        <f t="shared" si="6"/>
        <v>NO</v>
      </c>
      <c r="O5" s="1" t="str">
        <f t="shared" si="7"/>
        <v>NO</v>
      </c>
      <c r="P5" s="1" t="str">
        <f t="shared" si="8"/>
        <v>NO</v>
      </c>
      <c r="Q5" s="1" t="str">
        <f t="shared" si="9"/>
        <v>NO</v>
      </c>
      <c r="R5" s="1" t="str">
        <f t="shared" si="10"/>
        <v>NO</v>
      </c>
      <c r="S5">
        <v>291.5</v>
      </c>
      <c r="T5">
        <v>294.10000000000002</v>
      </c>
      <c r="U5">
        <v>287.10000000000002</v>
      </c>
      <c r="V5">
        <v>289.10000000000002</v>
      </c>
      <c r="W5">
        <v>-1.25</v>
      </c>
      <c r="X5">
        <v>-0.4305148958153952</v>
      </c>
      <c r="Y5" s="1">
        <f t="shared" si="11"/>
        <v>-0.82332761578043823</v>
      </c>
      <c r="Z5" s="1">
        <f t="shared" si="12"/>
        <v>0.82332761578043823</v>
      </c>
      <c r="AA5" s="1">
        <f t="shared" si="13"/>
        <v>0.89193825042882435</v>
      </c>
      <c r="AB5" s="1">
        <f t="shared" si="14"/>
        <v>0.69180214458664813</v>
      </c>
      <c r="AC5" s="1" t="str">
        <f t="shared" si="15"/>
        <v>NO</v>
      </c>
      <c r="AD5" s="1" t="str">
        <f t="shared" si="16"/>
        <v>NO</v>
      </c>
      <c r="AE5" s="1" t="str">
        <f t="shared" si="17"/>
        <v>NO</v>
      </c>
      <c r="AF5" s="1" t="str">
        <f t="shared" si="18"/>
        <v>NO</v>
      </c>
      <c r="AG5" s="1" t="str">
        <f t="shared" si="19"/>
        <v>NO</v>
      </c>
      <c r="AH5" s="1" t="str">
        <f t="shared" si="20"/>
        <v>NO</v>
      </c>
      <c r="AI5">
        <v>289.25</v>
      </c>
      <c r="AJ5">
        <v>292.7</v>
      </c>
      <c r="AK5">
        <v>285.85000000000002</v>
      </c>
      <c r="AL5">
        <v>290.35000000000002</v>
      </c>
      <c r="AM5">
        <v>2.25</v>
      </c>
      <c r="AN5">
        <v>0.78097882679625119</v>
      </c>
      <c r="AO5" s="1">
        <f t="shared" si="21"/>
        <v>0.38029386343993871</v>
      </c>
      <c r="AP5" s="1">
        <f t="shared" si="22"/>
        <v>0.38029386343993871</v>
      </c>
      <c r="AQ5" s="1">
        <f t="shared" si="23"/>
        <v>0.8093680041329312</v>
      </c>
      <c r="AR5" s="1">
        <f t="shared" si="24"/>
        <v>1.1754537597234149</v>
      </c>
      <c r="AS5" t="str">
        <f t="shared" si="25"/>
        <v>NO</v>
      </c>
      <c r="AT5" t="str">
        <f t="shared" si="26"/>
        <v>NO</v>
      </c>
      <c r="AU5" t="str">
        <f t="shared" si="27"/>
        <v>NO</v>
      </c>
      <c r="AV5" t="str">
        <f t="shared" si="28"/>
        <v>NO</v>
      </c>
      <c r="AW5" t="str">
        <f t="shared" si="29"/>
        <v>NO</v>
      </c>
      <c r="AX5" t="str">
        <f t="shared" si="30"/>
        <v>NO</v>
      </c>
    </row>
    <row r="6" spans="1:50" x14ac:dyDescent="0.25">
      <c r="A6" t="s">
        <v>54</v>
      </c>
      <c r="B6">
        <v>249.9</v>
      </c>
      <c r="C6">
        <v>254.9</v>
      </c>
      <c r="D6">
        <v>247.05</v>
      </c>
      <c r="E6">
        <v>251.45</v>
      </c>
      <c r="F6">
        <v>3.8499999999999939</v>
      </c>
      <c r="G6">
        <v>1.5549273021001591</v>
      </c>
      <c r="H6" s="1">
        <f t="shared" si="0"/>
        <v>0.62024809923968904</v>
      </c>
      <c r="I6" s="1">
        <f t="shared" si="1"/>
        <v>0.62024809923968904</v>
      </c>
      <c r="J6" s="1">
        <f t="shared" si="2"/>
        <v>1.3720421554981177</v>
      </c>
      <c r="K6" s="1">
        <f t="shared" si="3"/>
        <v>1.1404561824729869</v>
      </c>
      <c r="L6" s="1" t="str">
        <f t="shared" si="4"/>
        <v>NO</v>
      </c>
      <c r="M6" t="str">
        <f t="shared" si="5"/>
        <v>NO</v>
      </c>
      <c r="N6" t="str">
        <f t="shared" si="6"/>
        <v>NO</v>
      </c>
      <c r="O6" s="1" t="str">
        <f t="shared" si="7"/>
        <v>NO</v>
      </c>
      <c r="P6" s="1" t="str">
        <f t="shared" si="8"/>
        <v>NO</v>
      </c>
      <c r="Q6" s="1" t="str">
        <f t="shared" si="9"/>
        <v>NO</v>
      </c>
      <c r="R6" s="1" t="str">
        <f t="shared" si="10"/>
        <v>NO</v>
      </c>
      <c r="S6">
        <v>249.2</v>
      </c>
      <c r="T6">
        <v>249.7</v>
      </c>
      <c r="U6">
        <v>243.4</v>
      </c>
      <c r="V6">
        <v>247.6</v>
      </c>
      <c r="W6">
        <v>-0.40000000000000568</v>
      </c>
      <c r="X6">
        <v>-0.16129032258064749</v>
      </c>
      <c r="Y6" s="1">
        <f t="shared" si="11"/>
        <v>-0.64205457463884208</v>
      </c>
      <c r="Z6" s="1">
        <f t="shared" si="12"/>
        <v>0.64205457463884208</v>
      </c>
      <c r="AA6" s="1">
        <f t="shared" si="13"/>
        <v>0.20064205457463888</v>
      </c>
      <c r="AB6" s="1">
        <f t="shared" si="14"/>
        <v>1.6962843295638081</v>
      </c>
      <c r="AC6" s="1" t="str">
        <f t="shared" si="15"/>
        <v>NO</v>
      </c>
      <c r="AD6" s="1" t="str">
        <f t="shared" si="16"/>
        <v>NO</v>
      </c>
      <c r="AE6" s="1" t="str">
        <f t="shared" si="17"/>
        <v>NO</v>
      </c>
      <c r="AF6" s="1" t="str">
        <f t="shared" si="18"/>
        <v>NO</v>
      </c>
      <c r="AG6" s="1" t="str">
        <f t="shared" si="19"/>
        <v>NO</v>
      </c>
      <c r="AH6" s="1" t="str">
        <f t="shared" si="20"/>
        <v>NO</v>
      </c>
      <c r="AI6">
        <v>243.3</v>
      </c>
      <c r="AJ6">
        <v>249</v>
      </c>
      <c r="AK6">
        <v>240.15</v>
      </c>
      <c r="AL6">
        <v>248</v>
      </c>
      <c r="AM6">
        <v>4.6500000000000057</v>
      </c>
      <c r="AN6">
        <v>1.910828025477709</v>
      </c>
      <c r="AO6" s="1">
        <f t="shared" si="21"/>
        <v>1.9317714755445903</v>
      </c>
      <c r="AP6" s="1">
        <f t="shared" si="22"/>
        <v>1.9317714755445903</v>
      </c>
      <c r="AQ6" s="1">
        <f t="shared" si="23"/>
        <v>0.40322580645161288</v>
      </c>
      <c r="AR6" s="1">
        <f t="shared" si="24"/>
        <v>1.2946979038224438</v>
      </c>
      <c r="AS6" t="str">
        <f t="shared" si="25"/>
        <v>NO</v>
      </c>
      <c r="AT6" t="str">
        <f t="shared" si="26"/>
        <v>NO</v>
      </c>
      <c r="AU6" t="str">
        <f t="shared" si="27"/>
        <v>NO</v>
      </c>
      <c r="AV6" t="str">
        <f t="shared" si="28"/>
        <v>NO</v>
      </c>
      <c r="AW6" t="str">
        <f t="shared" si="29"/>
        <v>NO</v>
      </c>
      <c r="AX6" t="str">
        <f t="shared" si="30"/>
        <v>NO</v>
      </c>
    </row>
    <row r="7" spans="1:50" x14ac:dyDescent="0.25">
      <c r="A7" t="s">
        <v>55</v>
      </c>
      <c r="B7">
        <v>2077.9</v>
      </c>
      <c r="C7">
        <v>2131.8000000000002</v>
      </c>
      <c r="D7">
        <v>2067.35</v>
      </c>
      <c r="E7">
        <v>2118.5</v>
      </c>
      <c r="F7">
        <v>48.400000000000091</v>
      </c>
      <c r="G7">
        <v>2.3380513018694788</v>
      </c>
      <c r="H7" s="1">
        <f t="shared" si="0"/>
        <v>1.9538957601424471</v>
      </c>
      <c r="I7" s="1">
        <f t="shared" si="1"/>
        <v>1.9538957601424471</v>
      </c>
      <c r="J7" s="1">
        <f t="shared" si="2"/>
        <v>0.62780269058296823</v>
      </c>
      <c r="K7" s="1">
        <f t="shared" si="3"/>
        <v>0.5077241445690448</v>
      </c>
      <c r="L7" s="1" t="str">
        <f t="shared" si="4"/>
        <v>NO</v>
      </c>
      <c r="M7" t="str">
        <f t="shared" si="5"/>
        <v>NO</v>
      </c>
      <c r="N7" t="str">
        <f t="shared" si="6"/>
        <v>NO</v>
      </c>
      <c r="O7" s="1" t="str">
        <f t="shared" si="7"/>
        <v>NO</v>
      </c>
      <c r="P7" s="1" t="str">
        <f t="shared" si="8"/>
        <v>NO</v>
      </c>
      <c r="Q7" s="1" t="str">
        <f t="shared" si="9"/>
        <v>NO</v>
      </c>
      <c r="R7" s="1" t="str">
        <f t="shared" si="10"/>
        <v>NO</v>
      </c>
      <c r="S7">
        <v>2079.9499999999998</v>
      </c>
      <c r="T7">
        <v>2079.9499999999998</v>
      </c>
      <c r="U7">
        <v>2056.5</v>
      </c>
      <c r="V7">
        <v>2070.1</v>
      </c>
      <c r="W7">
        <v>8.9000000000000909</v>
      </c>
      <c r="X7">
        <v>0.4317873083640642</v>
      </c>
      <c r="Y7" s="1">
        <f t="shared" si="11"/>
        <v>-0.47356907617971156</v>
      </c>
      <c r="Z7" s="1">
        <f t="shared" si="12"/>
        <v>0.47356907617971156</v>
      </c>
      <c r="AA7" s="1">
        <f t="shared" si="13"/>
        <v>0</v>
      </c>
      <c r="AB7" s="1">
        <f t="shared" si="14"/>
        <v>0.65697309308728613</v>
      </c>
      <c r="AC7" s="1" t="str">
        <f t="shared" si="15"/>
        <v>NO</v>
      </c>
      <c r="AD7" s="1" t="str">
        <f t="shared" si="16"/>
        <v>NO</v>
      </c>
      <c r="AE7" s="1" t="str">
        <f t="shared" si="17"/>
        <v>NO</v>
      </c>
      <c r="AF7" s="1" t="str">
        <f t="shared" si="18"/>
        <v>NO</v>
      </c>
      <c r="AG7" s="1" t="str">
        <f t="shared" si="19"/>
        <v>NO</v>
      </c>
      <c r="AH7" s="1" t="str">
        <f t="shared" si="20"/>
        <v>NO</v>
      </c>
      <c r="AI7">
        <v>2089.9499999999998</v>
      </c>
      <c r="AJ7">
        <v>2090</v>
      </c>
      <c r="AK7">
        <v>2055.5500000000002</v>
      </c>
      <c r="AL7">
        <v>2061.1999999999998</v>
      </c>
      <c r="AM7">
        <v>-29.25</v>
      </c>
      <c r="AN7">
        <v>-1.399220263579612</v>
      </c>
      <c r="AO7" s="1">
        <f t="shared" si="21"/>
        <v>-1.3756309959568411</v>
      </c>
      <c r="AP7" s="1">
        <f t="shared" si="22"/>
        <v>1.3756309959568411</v>
      </c>
      <c r="AQ7" s="1">
        <f t="shared" si="23"/>
        <v>2.3924017321075579E-3</v>
      </c>
      <c r="AR7" s="1">
        <f t="shared" si="24"/>
        <v>0.27411216766930119</v>
      </c>
      <c r="AS7" t="str">
        <f t="shared" si="25"/>
        <v>NO</v>
      </c>
      <c r="AT7" t="str">
        <f t="shared" si="26"/>
        <v>NO</v>
      </c>
      <c r="AU7" t="str">
        <f t="shared" si="27"/>
        <v>NO</v>
      </c>
      <c r="AV7" t="str">
        <f t="shared" si="28"/>
        <v>NO</v>
      </c>
      <c r="AW7" t="str">
        <f t="shared" si="29"/>
        <v>NO</v>
      </c>
      <c r="AX7" t="str">
        <f t="shared" si="30"/>
        <v>NO</v>
      </c>
    </row>
    <row r="8" spans="1:50" x14ac:dyDescent="0.25">
      <c r="A8" t="s">
        <v>56</v>
      </c>
      <c r="B8">
        <v>799.5</v>
      </c>
      <c r="C8">
        <v>812.6</v>
      </c>
      <c r="D8">
        <v>795.5</v>
      </c>
      <c r="E8">
        <v>800.3</v>
      </c>
      <c r="F8">
        <v>-0.30000000000006821</v>
      </c>
      <c r="G8">
        <v>-3.7471896077950061E-2</v>
      </c>
      <c r="H8" s="1">
        <f t="shared" si="0"/>
        <v>0.10006253908692365</v>
      </c>
      <c r="I8" s="1">
        <f t="shared" si="1"/>
        <v>0.10006253908692365</v>
      </c>
      <c r="J8" s="1">
        <f t="shared" si="2"/>
        <v>1.5369236536298974</v>
      </c>
      <c r="K8" s="1">
        <f t="shared" si="3"/>
        <v>0.50031269543464663</v>
      </c>
      <c r="L8" s="1" t="str">
        <f t="shared" si="4"/>
        <v>NO</v>
      </c>
      <c r="M8" t="str">
        <f t="shared" si="5"/>
        <v>NO</v>
      </c>
      <c r="N8" t="str">
        <f t="shared" si="6"/>
        <v>NO</v>
      </c>
      <c r="O8" s="1" t="str">
        <f t="shared" si="7"/>
        <v>NO</v>
      </c>
      <c r="P8" s="1" t="str">
        <f t="shared" si="8"/>
        <v>NO</v>
      </c>
      <c r="Q8" s="1" t="str">
        <f t="shared" si="9"/>
        <v>NO</v>
      </c>
      <c r="R8" s="1" t="str">
        <f t="shared" si="10"/>
        <v>NO</v>
      </c>
      <c r="S8">
        <v>810</v>
      </c>
      <c r="T8">
        <v>812.2</v>
      </c>
      <c r="U8">
        <v>795.15</v>
      </c>
      <c r="V8">
        <v>800.6</v>
      </c>
      <c r="W8">
        <v>-5.6499999999999773</v>
      </c>
      <c r="X8">
        <v>-0.70077519379844688</v>
      </c>
      <c r="Y8" s="1">
        <f t="shared" si="11"/>
        <v>-1.160493827160491</v>
      </c>
      <c r="Z8" s="1">
        <f t="shared" si="12"/>
        <v>1.160493827160491</v>
      </c>
      <c r="AA8" s="1">
        <f t="shared" si="13"/>
        <v>0.27160493827161059</v>
      </c>
      <c r="AB8" s="1">
        <f t="shared" si="14"/>
        <v>0.68073944541594367</v>
      </c>
      <c r="AC8" s="1" t="str">
        <f t="shared" si="15"/>
        <v>NO</v>
      </c>
      <c r="AD8" s="1" t="str">
        <f t="shared" si="16"/>
        <v>NO</v>
      </c>
      <c r="AE8" s="1" t="str">
        <f t="shared" si="17"/>
        <v>NO</v>
      </c>
      <c r="AF8" s="1" t="str">
        <f t="shared" si="18"/>
        <v>NO</v>
      </c>
      <c r="AG8" s="1" t="str">
        <f t="shared" si="19"/>
        <v>NO</v>
      </c>
      <c r="AH8" s="1" t="str">
        <f t="shared" si="20"/>
        <v>NO</v>
      </c>
      <c r="AI8">
        <v>793</v>
      </c>
      <c r="AJ8">
        <v>815.5</v>
      </c>
      <c r="AK8">
        <v>785.5</v>
      </c>
      <c r="AL8">
        <v>806.25</v>
      </c>
      <c r="AM8">
        <v>14.5</v>
      </c>
      <c r="AN8">
        <v>1.831386169876855</v>
      </c>
      <c r="AO8" s="1">
        <f t="shared" si="21"/>
        <v>1.6708701134930641</v>
      </c>
      <c r="AP8" s="1">
        <f t="shared" si="22"/>
        <v>1.6708701134930641</v>
      </c>
      <c r="AQ8" s="1">
        <f t="shared" si="23"/>
        <v>1.1472868217054264</v>
      </c>
      <c r="AR8" s="1">
        <f t="shared" si="24"/>
        <v>0.94577553593947028</v>
      </c>
      <c r="AS8" t="str">
        <f t="shared" si="25"/>
        <v>NO</v>
      </c>
      <c r="AT8" t="str">
        <f t="shared" si="26"/>
        <v>NO</v>
      </c>
      <c r="AU8" t="str">
        <f t="shared" si="27"/>
        <v>NO</v>
      </c>
      <c r="AV8" t="str">
        <f t="shared" si="28"/>
        <v>NO</v>
      </c>
      <c r="AW8" t="str">
        <f t="shared" si="29"/>
        <v>NO</v>
      </c>
      <c r="AX8" t="str">
        <f t="shared" si="30"/>
        <v>NO</v>
      </c>
    </row>
    <row r="9" spans="1:50" x14ac:dyDescent="0.25">
      <c r="A9" t="s">
        <v>57</v>
      </c>
      <c r="B9">
        <v>2099</v>
      </c>
      <c r="C9">
        <v>2170</v>
      </c>
      <c r="D9">
        <v>2056</v>
      </c>
      <c r="E9">
        <v>2143.0500000000002</v>
      </c>
      <c r="F9">
        <v>48.75</v>
      </c>
      <c r="G9">
        <v>2.327746741154562</v>
      </c>
      <c r="H9" s="1">
        <f t="shared" si="0"/>
        <v>2.0986183897093937</v>
      </c>
      <c r="I9" s="1">
        <f t="shared" si="1"/>
        <v>2.0986183897093937</v>
      </c>
      <c r="J9" s="1">
        <f t="shared" si="2"/>
        <v>1.2575534868528413</v>
      </c>
      <c r="K9" s="1">
        <f t="shared" si="3"/>
        <v>2.0485945688423062</v>
      </c>
      <c r="L9" s="1" t="str">
        <f t="shared" si="4"/>
        <v>NO</v>
      </c>
      <c r="M9" t="str">
        <f t="shared" si="5"/>
        <v>NO</v>
      </c>
      <c r="N9" t="str">
        <f t="shared" si="6"/>
        <v>NO</v>
      </c>
      <c r="O9" s="1" t="str">
        <f t="shared" si="7"/>
        <v>NO</v>
      </c>
      <c r="P9" s="1" t="str">
        <f t="shared" si="8"/>
        <v>NO</v>
      </c>
      <c r="Q9" s="1" t="str">
        <f t="shared" si="9"/>
        <v>NO</v>
      </c>
      <c r="R9" s="1" t="str">
        <f t="shared" si="10"/>
        <v>NO</v>
      </c>
      <c r="S9">
        <v>1969.05</v>
      </c>
      <c r="T9">
        <v>2140</v>
      </c>
      <c r="U9">
        <v>1954.85</v>
      </c>
      <c r="V9">
        <v>2094.3000000000002</v>
      </c>
      <c r="W9">
        <v>110.10000000000009</v>
      </c>
      <c r="X9">
        <v>5.5488358028424623</v>
      </c>
      <c r="Y9" s="1">
        <f t="shared" si="11"/>
        <v>6.360935476498832</v>
      </c>
      <c r="Z9" s="1">
        <f t="shared" si="12"/>
        <v>6.360935476498832</v>
      </c>
      <c r="AA9" s="1">
        <f t="shared" si="13"/>
        <v>2.1821133552977039</v>
      </c>
      <c r="AB9" s="1">
        <f t="shared" si="14"/>
        <v>0.72115995022980861</v>
      </c>
      <c r="AC9" s="1" t="str">
        <f t="shared" si="15"/>
        <v>NO</v>
      </c>
      <c r="AD9" s="1" t="str">
        <f t="shared" si="16"/>
        <v>NO</v>
      </c>
      <c r="AE9" s="1" t="str">
        <f t="shared" si="17"/>
        <v>NO</v>
      </c>
      <c r="AF9" s="1" t="str">
        <f t="shared" si="18"/>
        <v>NO</v>
      </c>
      <c r="AG9" s="1" t="str">
        <f t="shared" si="19"/>
        <v>NO</v>
      </c>
      <c r="AH9" s="1" t="str">
        <f t="shared" si="20"/>
        <v>NO</v>
      </c>
      <c r="AI9">
        <v>1980</v>
      </c>
      <c r="AJ9">
        <v>1999</v>
      </c>
      <c r="AK9">
        <v>1970</v>
      </c>
      <c r="AL9">
        <v>1984.2</v>
      </c>
      <c r="AM9">
        <v>6.5</v>
      </c>
      <c r="AN9">
        <v>0.32866461040602718</v>
      </c>
      <c r="AO9" s="1">
        <f t="shared" si="21"/>
        <v>0.2121212121212144</v>
      </c>
      <c r="AP9" s="1">
        <f t="shared" si="22"/>
        <v>0.2121212121212144</v>
      </c>
      <c r="AQ9" s="1">
        <f t="shared" si="23"/>
        <v>0.74589255115411524</v>
      </c>
      <c r="AR9" s="1">
        <f t="shared" si="24"/>
        <v>0.50505050505050508</v>
      </c>
      <c r="AS9" t="str">
        <f t="shared" si="25"/>
        <v>NO</v>
      </c>
      <c r="AT9" t="str">
        <f t="shared" si="26"/>
        <v>NO</v>
      </c>
      <c r="AU9" t="str">
        <f t="shared" si="27"/>
        <v>NO</v>
      </c>
      <c r="AV9" t="str">
        <f t="shared" si="28"/>
        <v>NO</v>
      </c>
      <c r="AW9" t="str">
        <f t="shared" si="29"/>
        <v>NO</v>
      </c>
      <c r="AX9" t="str">
        <f t="shared" si="30"/>
        <v>NO</v>
      </c>
    </row>
    <row r="10" spans="1:50" x14ac:dyDescent="0.25">
      <c r="A10" t="s">
        <v>58</v>
      </c>
      <c r="B10">
        <v>485.85</v>
      </c>
      <c r="C10">
        <v>498.65</v>
      </c>
      <c r="D10">
        <v>485.1</v>
      </c>
      <c r="E10">
        <v>493.95</v>
      </c>
      <c r="F10">
        <v>1</v>
      </c>
      <c r="G10">
        <v>0.20286033066233899</v>
      </c>
      <c r="H10" s="1">
        <f t="shared" si="0"/>
        <v>1.667181228774306</v>
      </c>
      <c r="I10" s="1">
        <f t="shared" si="1"/>
        <v>1.667181228774306</v>
      </c>
      <c r="J10" s="1">
        <f t="shared" si="2"/>
        <v>0.95151331106387049</v>
      </c>
      <c r="K10" s="1">
        <f t="shared" si="3"/>
        <v>0.15436863229391787</v>
      </c>
      <c r="L10" s="1" t="str">
        <f t="shared" si="4"/>
        <v>NO</v>
      </c>
      <c r="M10" t="str">
        <f t="shared" si="5"/>
        <v>NO</v>
      </c>
      <c r="N10" t="str">
        <f t="shared" si="6"/>
        <v>NO</v>
      </c>
      <c r="O10" s="1" t="str">
        <f t="shared" si="7"/>
        <v>NO</v>
      </c>
      <c r="P10" s="1" t="str">
        <f t="shared" si="8"/>
        <v>NO</v>
      </c>
      <c r="Q10" s="1" t="str">
        <f t="shared" si="9"/>
        <v>NO</v>
      </c>
      <c r="R10" s="1" t="str">
        <f t="shared" si="10"/>
        <v>NO</v>
      </c>
      <c r="S10">
        <v>477.05</v>
      </c>
      <c r="T10">
        <v>495.9</v>
      </c>
      <c r="U10">
        <v>476.25</v>
      </c>
      <c r="V10">
        <v>492.95</v>
      </c>
      <c r="W10">
        <v>20.550000000000011</v>
      </c>
      <c r="X10">
        <v>4.3501270110076238</v>
      </c>
      <c r="Y10" s="1">
        <f t="shared" si="11"/>
        <v>3.3329839639450745</v>
      </c>
      <c r="Z10" s="1">
        <f t="shared" si="12"/>
        <v>3.3329839639450745</v>
      </c>
      <c r="AA10" s="1">
        <f t="shared" si="13"/>
        <v>0.59843797545389765</v>
      </c>
      <c r="AB10" s="1">
        <f t="shared" si="14"/>
        <v>0.16769730636201893</v>
      </c>
      <c r="AC10" s="1" t="str">
        <f t="shared" si="15"/>
        <v>NO</v>
      </c>
      <c r="AD10" s="1" t="str">
        <f t="shared" si="16"/>
        <v>NO</v>
      </c>
      <c r="AE10" s="1" t="str">
        <f t="shared" si="17"/>
        <v>NO</v>
      </c>
      <c r="AF10" s="1" t="str">
        <f t="shared" si="18"/>
        <v>NO</v>
      </c>
      <c r="AG10" s="1" t="str">
        <f t="shared" si="19"/>
        <v>NO</v>
      </c>
      <c r="AH10" s="1" t="str">
        <f t="shared" si="20"/>
        <v>NO</v>
      </c>
      <c r="AI10">
        <v>465.15</v>
      </c>
      <c r="AJ10">
        <v>475.5</v>
      </c>
      <c r="AK10">
        <v>463</v>
      </c>
      <c r="AL10">
        <v>472.4</v>
      </c>
      <c r="AM10">
        <v>9.7999999999999545</v>
      </c>
      <c r="AN10">
        <v>2.1184608733246768</v>
      </c>
      <c r="AO10" s="1">
        <f t="shared" si="21"/>
        <v>1.5586369988175859</v>
      </c>
      <c r="AP10" s="1">
        <f t="shared" si="22"/>
        <v>1.5586369988175859</v>
      </c>
      <c r="AQ10" s="1">
        <f t="shared" si="23"/>
        <v>0.65622353937341726</v>
      </c>
      <c r="AR10" s="1">
        <f t="shared" si="24"/>
        <v>0.46221648930452053</v>
      </c>
      <c r="AS10" t="str">
        <f t="shared" si="25"/>
        <v>NO</v>
      </c>
      <c r="AT10" t="str">
        <f t="shared" si="26"/>
        <v>NO</v>
      </c>
      <c r="AU10" t="str">
        <f t="shared" si="27"/>
        <v>NO</v>
      </c>
      <c r="AV10" t="str">
        <f t="shared" si="28"/>
        <v>NO</v>
      </c>
      <c r="AW10" t="str">
        <f t="shared" si="29"/>
        <v>NO</v>
      </c>
      <c r="AX10" t="str">
        <f t="shared" si="30"/>
        <v>NO</v>
      </c>
    </row>
    <row r="11" spans="1:50" x14ac:dyDescent="0.25">
      <c r="A11" t="s">
        <v>59</v>
      </c>
      <c r="B11">
        <v>2980</v>
      </c>
      <c r="C11">
        <v>3018.55</v>
      </c>
      <c r="D11">
        <v>2957</v>
      </c>
      <c r="E11">
        <v>3004.2</v>
      </c>
      <c r="F11">
        <v>24.199999999999822</v>
      </c>
      <c r="G11">
        <v>0.81208053691274562</v>
      </c>
      <c r="H11" s="1">
        <f t="shared" si="0"/>
        <v>0.81208053691274562</v>
      </c>
      <c r="I11" s="1">
        <f t="shared" si="1"/>
        <v>0.81208053691274562</v>
      </c>
      <c r="J11" s="1">
        <f t="shared" si="2"/>
        <v>0.47766460288930052</v>
      </c>
      <c r="K11" s="1">
        <f t="shared" si="3"/>
        <v>0.77181208053691275</v>
      </c>
      <c r="L11" s="1" t="str">
        <f t="shared" si="4"/>
        <v>NO</v>
      </c>
      <c r="M11" t="str">
        <f t="shared" si="5"/>
        <v>NO</v>
      </c>
      <c r="N11" t="str">
        <f t="shared" si="6"/>
        <v>NO</v>
      </c>
      <c r="O11" s="1" t="str">
        <f t="shared" si="7"/>
        <v>NO</v>
      </c>
      <c r="P11" s="1" t="str">
        <f t="shared" si="8"/>
        <v>NO</v>
      </c>
      <c r="Q11" s="1" t="str">
        <f t="shared" si="9"/>
        <v>NO</v>
      </c>
      <c r="R11" s="1" t="str">
        <f t="shared" si="10"/>
        <v>NO</v>
      </c>
      <c r="S11">
        <v>3070</v>
      </c>
      <c r="T11">
        <v>3071.95</v>
      </c>
      <c r="U11">
        <v>2970.2</v>
      </c>
      <c r="V11">
        <v>2980</v>
      </c>
      <c r="W11">
        <v>-64.75</v>
      </c>
      <c r="X11">
        <v>-2.1266113802446829</v>
      </c>
      <c r="Y11" s="1">
        <f t="shared" si="11"/>
        <v>-2.9315960912052117</v>
      </c>
      <c r="Z11" s="1">
        <f t="shared" si="12"/>
        <v>2.9315960912052117</v>
      </c>
      <c r="AA11" s="1">
        <f t="shared" si="13"/>
        <v>6.3517915309440329E-2</v>
      </c>
      <c r="AB11" s="1">
        <f t="shared" si="14"/>
        <v>0.32885906040269069</v>
      </c>
      <c r="AC11" s="1" t="str">
        <f t="shared" si="15"/>
        <v>NO</v>
      </c>
      <c r="AD11" s="1" t="str">
        <f t="shared" si="16"/>
        <v>NO</v>
      </c>
      <c r="AE11" s="1" t="str">
        <f t="shared" si="17"/>
        <v>NO</v>
      </c>
      <c r="AF11" s="1" t="str">
        <f t="shared" si="18"/>
        <v>NO</v>
      </c>
      <c r="AG11" s="1" t="str">
        <f t="shared" si="19"/>
        <v>NO</v>
      </c>
      <c r="AH11" s="1" t="str">
        <f t="shared" si="20"/>
        <v>NO</v>
      </c>
      <c r="AI11">
        <v>3030</v>
      </c>
      <c r="AJ11">
        <v>3092</v>
      </c>
      <c r="AK11">
        <v>3029</v>
      </c>
      <c r="AL11">
        <v>3044.75</v>
      </c>
      <c r="AM11">
        <v>17.349999999999909</v>
      </c>
      <c r="AN11">
        <v>0.57309902886965403</v>
      </c>
      <c r="AO11" s="1">
        <f t="shared" si="21"/>
        <v>0.48679867986798681</v>
      </c>
      <c r="AP11" s="1">
        <f t="shared" si="22"/>
        <v>0.48679867986798681</v>
      </c>
      <c r="AQ11" s="1">
        <f t="shared" si="23"/>
        <v>1.5518515477461203</v>
      </c>
      <c r="AR11" s="1">
        <f t="shared" si="24"/>
        <v>3.3003300330033E-2</v>
      </c>
      <c r="AS11" t="str">
        <f t="shared" si="25"/>
        <v>NO</v>
      </c>
      <c r="AT11" t="str">
        <f t="shared" si="26"/>
        <v>NO</v>
      </c>
      <c r="AU11" t="str">
        <f t="shared" si="27"/>
        <v>NO</v>
      </c>
      <c r="AV11" t="str">
        <f t="shared" si="28"/>
        <v>NO</v>
      </c>
      <c r="AW11" t="str">
        <f t="shared" si="29"/>
        <v>NO</v>
      </c>
      <c r="AX11" t="str">
        <f t="shared" si="30"/>
        <v>NO</v>
      </c>
    </row>
    <row r="12" spans="1:50" x14ac:dyDescent="0.25">
      <c r="A12" t="s">
        <v>60</v>
      </c>
      <c r="B12">
        <v>3255</v>
      </c>
      <c r="C12">
        <v>3289.5</v>
      </c>
      <c r="D12">
        <v>3226.8</v>
      </c>
      <c r="E12">
        <v>3262.15</v>
      </c>
      <c r="F12">
        <v>-5.0499999999997272</v>
      </c>
      <c r="G12">
        <v>-0.1545666013711964</v>
      </c>
      <c r="H12" s="1">
        <f t="shared" si="0"/>
        <v>0.21966205837173858</v>
      </c>
      <c r="I12" s="1">
        <f t="shared" si="1"/>
        <v>0.21966205837173858</v>
      </c>
      <c r="J12" s="1">
        <f t="shared" si="2"/>
        <v>0.83840411998221742</v>
      </c>
      <c r="K12" s="1">
        <f t="shared" si="3"/>
        <v>0.86635944700460266</v>
      </c>
      <c r="L12" s="1" t="str">
        <f t="shared" si="4"/>
        <v>NO</v>
      </c>
      <c r="M12" t="str">
        <f t="shared" si="5"/>
        <v>NO</v>
      </c>
      <c r="N12" t="str">
        <f t="shared" si="6"/>
        <v>NO</v>
      </c>
      <c r="O12" s="1" t="str">
        <f t="shared" si="7"/>
        <v>NO</v>
      </c>
      <c r="P12" s="1" t="str">
        <f t="shared" si="8"/>
        <v>NO</v>
      </c>
      <c r="Q12" s="1" t="str">
        <f t="shared" si="9"/>
        <v>NO</v>
      </c>
      <c r="R12" s="1" t="str">
        <f t="shared" si="10"/>
        <v>NO</v>
      </c>
      <c r="S12">
        <v>3255.1</v>
      </c>
      <c r="T12">
        <v>3294.7</v>
      </c>
      <c r="U12">
        <v>3196.6</v>
      </c>
      <c r="V12">
        <v>3267.2</v>
      </c>
      <c r="W12">
        <v>35.849999999999909</v>
      </c>
      <c r="X12">
        <v>1.1094434214801829</v>
      </c>
      <c r="Y12" s="1">
        <f t="shared" si="11"/>
        <v>0.37172437098706368</v>
      </c>
      <c r="Z12" s="1">
        <f t="shared" si="12"/>
        <v>0.37172437098706368</v>
      </c>
      <c r="AA12" s="1">
        <f t="shared" si="13"/>
        <v>0.84169931439764933</v>
      </c>
      <c r="AB12" s="1">
        <f t="shared" si="14"/>
        <v>1.7971798101440819</v>
      </c>
      <c r="AC12" s="1" t="str">
        <f t="shared" si="15"/>
        <v>NO</v>
      </c>
      <c r="AD12" s="1" t="str">
        <f t="shared" si="16"/>
        <v>NO</v>
      </c>
      <c r="AE12" s="1" t="str">
        <f t="shared" si="17"/>
        <v>NO</v>
      </c>
      <c r="AF12" s="1" t="str">
        <f t="shared" si="18"/>
        <v>NO</v>
      </c>
      <c r="AG12" s="1" t="str">
        <f t="shared" si="19"/>
        <v>NO</v>
      </c>
      <c r="AH12" s="1" t="str">
        <f t="shared" si="20"/>
        <v>NO</v>
      </c>
      <c r="AI12">
        <v>3236.35</v>
      </c>
      <c r="AJ12">
        <v>3269.45</v>
      </c>
      <c r="AK12">
        <v>3170.1</v>
      </c>
      <c r="AL12">
        <v>3231.35</v>
      </c>
      <c r="AM12">
        <v>16.599999999999909</v>
      </c>
      <c r="AN12">
        <v>0.5163698576872201</v>
      </c>
      <c r="AO12" s="1">
        <f t="shared" si="21"/>
        <v>-0.15449503298468956</v>
      </c>
      <c r="AP12" s="1">
        <f t="shared" si="22"/>
        <v>0.15449503298468956</v>
      </c>
      <c r="AQ12" s="1">
        <f t="shared" si="23"/>
        <v>1.0227571183586419</v>
      </c>
      <c r="AR12" s="1">
        <f t="shared" si="24"/>
        <v>1.8954925959738189</v>
      </c>
      <c r="AS12" t="str">
        <f t="shared" si="25"/>
        <v>NO</v>
      </c>
      <c r="AT12" t="str">
        <f t="shared" si="26"/>
        <v>NO</v>
      </c>
      <c r="AU12" t="str">
        <f t="shared" si="27"/>
        <v>NO</v>
      </c>
      <c r="AV12" t="str">
        <f t="shared" si="28"/>
        <v>NO</v>
      </c>
      <c r="AW12" t="str">
        <f t="shared" si="29"/>
        <v>NO</v>
      </c>
      <c r="AX12" t="str">
        <f t="shared" si="30"/>
        <v>NO</v>
      </c>
    </row>
    <row r="13" spans="1:50" x14ac:dyDescent="0.25">
      <c r="A13" t="s">
        <v>61</v>
      </c>
      <c r="B13">
        <v>5972</v>
      </c>
      <c r="C13">
        <v>6025</v>
      </c>
      <c r="D13">
        <v>5911.25</v>
      </c>
      <c r="E13">
        <v>5951.85</v>
      </c>
      <c r="F13">
        <v>-29.25</v>
      </c>
      <c r="G13">
        <v>-0.48904047750413798</v>
      </c>
      <c r="H13" s="1">
        <f t="shared" si="0"/>
        <v>-0.33740790354989342</v>
      </c>
      <c r="I13" s="1">
        <f t="shared" si="1"/>
        <v>0.33740790354989342</v>
      </c>
      <c r="J13" s="1">
        <f t="shared" si="2"/>
        <v>0.88747488278633635</v>
      </c>
      <c r="K13" s="1">
        <f t="shared" si="3"/>
        <v>0.68214084696355515</v>
      </c>
      <c r="L13" s="1" t="str">
        <f t="shared" si="4"/>
        <v>NO</v>
      </c>
      <c r="M13" t="str">
        <f t="shared" si="5"/>
        <v>NO</v>
      </c>
      <c r="N13" t="str">
        <f t="shared" si="6"/>
        <v>NO</v>
      </c>
      <c r="O13" s="1" t="str">
        <f t="shared" si="7"/>
        <v>NO</v>
      </c>
      <c r="P13" s="1" t="str">
        <f t="shared" si="8"/>
        <v>NO</v>
      </c>
      <c r="Q13" s="1" t="str">
        <f t="shared" si="9"/>
        <v>NO</v>
      </c>
      <c r="R13" s="1" t="str">
        <f t="shared" si="10"/>
        <v>NO</v>
      </c>
      <c r="S13">
        <v>6000</v>
      </c>
      <c r="T13">
        <v>6037.95</v>
      </c>
      <c r="U13">
        <v>5925.1</v>
      </c>
      <c r="V13">
        <v>5981.1</v>
      </c>
      <c r="W13">
        <v>28.800000000000178</v>
      </c>
      <c r="X13">
        <v>0.48384658031349531</v>
      </c>
      <c r="Y13" s="1">
        <f t="shared" si="11"/>
        <v>-0.31499999999999395</v>
      </c>
      <c r="Z13" s="1">
        <f t="shared" si="12"/>
        <v>0.31499999999999395</v>
      </c>
      <c r="AA13" s="1">
        <f t="shared" si="13"/>
        <v>0.63249999999999695</v>
      </c>
      <c r="AB13" s="1">
        <f t="shared" si="14"/>
        <v>0.93628262359766601</v>
      </c>
      <c r="AC13" s="1" t="str">
        <f t="shared" si="15"/>
        <v>NO</v>
      </c>
      <c r="AD13" s="1" t="str">
        <f t="shared" si="16"/>
        <v>NO</v>
      </c>
      <c r="AE13" s="1" t="str">
        <f t="shared" si="17"/>
        <v>NO</v>
      </c>
      <c r="AF13" s="1" t="str">
        <f t="shared" si="18"/>
        <v>NO</v>
      </c>
      <c r="AG13" s="1" t="str">
        <f t="shared" si="19"/>
        <v>NO</v>
      </c>
      <c r="AH13" s="1" t="str">
        <f t="shared" si="20"/>
        <v>NO</v>
      </c>
      <c r="AI13">
        <v>5939.7</v>
      </c>
      <c r="AJ13">
        <v>5980</v>
      </c>
      <c r="AK13">
        <v>5866</v>
      </c>
      <c r="AL13">
        <v>5952.3</v>
      </c>
      <c r="AM13">
        <v>53.25</v>
      </c>
      <c r="AN13">
        <v>0.90268772090421334</v>
      </c>
      <c r="AO13" s="1">
        <f t="shared" si="21"/>
        <v>0.2121319258548473</v>
      </c>
      <c r="AP13" s="1">
        <f t="shared" si="22"/>
        <v>0.2121319258548473</v>
      </c>
      <c r="AQ13" s="1">
        <f t="shared" si="23"/>
        <v>0.46536632898207103</v>
      </c>
      <c r="AR13" s="1">
        <f t="shared" si="24"/>
        <v>1.2408034075795045</v>
      </c>
      <c r="AS13" t="str">
        <f t="shared" si="25"/>
        <v>NO</v>
      </c>
      <c r="AT13" t="str">
        <f t="shared" si="26"/>
        <v>NO</v>
      </c>
      <c r="AU13" t="str">
        <f t="shared" si="27"/>
        <v>NO</v>
      </c>
      <c r="AV13" t="str">
        <f t="shared" si="28"/>
        <v>YES</v>
      </c>
      <c r="AW13" t="str">
        <f t="shared" si="29"/>
        <v>NO</v>
      </c>
      <c r="AX13" t="str">
        <f t="shared" si="30"/>
        <v>NO</v>
      </c>
    </row>
    <row r="14" spans="1:50" x14ac:dyDescent="0.25">
      <c r="A14" t="s">
        <v>62</v>
      </c>
      <c r="B14">
        <v>2364</v>
      </c>
      <c r="C14">
        <v>2376.4</v>
      </c>
      <c r="D14">
        <v>2341</v>
      </c>
      <c r="E14">
        <v>2350</v>
      </c>
      <c r="F14">
        <v>-13.650000000000089</v>
      </c>
      <c r="G14">
        <v>-0.57749666828845603</v>
      </c>
      <c r="H14" s="1">
        <f t="shared" si="0"/>
        <v>-0.59221658206429784</v>
      </c>
      <c r="I14" s="1">
        <f t="shared" si="1"/>
        <v>0.59221658206429784</v>
      </c>
      <c r="J14" s="1">
        <f t="shared" si="2"/>
        <v>0.52453468697123906</v>
      </c>
      <c r="K14" s="1">
        <f t="shared" si="3"/>
        <v>0.38297872340425532</v>
      </c>
      <c r="L14" s="1" t="str">
        <f t="shared" si="4"/>
        <v>NO</v>
      </c>
      <c r="M14" t="str">
        <f t="shared" si="5"/>
        <v>NO</v>
      </c>
      <c r="N14" t="str">
        <f t="shared" si="6"/>
        <v>NO</v>
      </c>
      <c r="O14" s="1" t="str">
        <f t="shared" si="7"/>
        <v>NO</v>
      </c>
      <c r="P14" s="1" t="str">
        <f t="shared" si="8"/>
        <v>NO</v>
      </c>
      <c r="Q14" s="1" t="str">
        <f t="shared" si="9"/>
        <v>NO</v>
      </c>
      <c r="R14" s="1" t="str">
        <f t="shared" si="10"/>
        <v>NO</v>
      </c>
      <c r="S14">
        <v>2388.9</v>
      </c>
      <c r="T14">
        <v>2388.9</v>
      </c>
      <c r="U14">
        <v>2355</v>
      </c>
      <c r="V14">
        <v>2363.65</v>
      </c>
      <c r="W14">
        <v>9.5999999999999091</v>
      </c>
      <c r="X14">
        <v>0.40780782056455511</v>
      </c>
      <c r="Y14" s="1">
        <f t="shared" si="11"/>
        <v>-1.0569718280380092</v>
      </c>
      <c r="Z14" s="1">
        <f t="shared" si="12"/>
        <v>1.0569718280380092</v>
      </c>
      <c r="AA14" s="1">
        <f t="shared" si="13"/>
        <v>0</v>
      </c>
      <c r="AB14" s="1">
        <f t="shared" si="14"/>
        <v>0.36595942715715485</v>
      </c>
      <c r="AC14" s="1" t="str">
        <f t="shared" si="15"/>
        <v>NO</v>
      </c>
      <c r="AD14" s="1" t="str">
        <f t="shared" si="16"/>
        <v>NO</v>
      </c>
      <c r="AE14" s="1" t="str">
        <f t="shared" si="17"/>
        <v>NO</v>
      </c>
      <c r="AF14" s="1" t="str">
        <f t="shared" si="18"/>
        <v>NO</v>
      </c>
      <c r="AG14" s="1" t="str">
        <f t="shared" si="19"/>
        <v>NO</v>
      </c>
      <c r="AH14" s="1" t="str">
        <f t="shared" si="20"/>
        <v>NO</v>
      </c>
      <c r="AI14">
        <v>2376.6</v>
      </c>
      <c r="AJ14">
        <v>2397.6999999999998</v>
      </c>
      <c r="AK14">
        <v>2345</v>
      </c>
      <c r="AL14">
        <v>2354.0500000000002</v>
      </c>
      <c r="AM14">
        <v>-22.549999999999731</v>
      </c>
      <c r="AN14">
        <v>-0.9488344694100701</v>
      </c>
      <c r="AO14" s="1">
        <f t="shared" si="21"/>
        <v>-0.9488344694100701</v>
      </c>
      <c r="AP14" s="1">
        <f t="shared" si="22"/>
        <v>0.9488344694100701</v>
      </c>
      <c r="AQ14" s="1">
        <f t="shared" si="23"/>
        <v>0.88782294033492837</v>
      </c>
      <c r="AR14" s="1">
        <f t="shared" si="24"/>
        <v>0.38444383084472211</v>
      </c>
      <c r="AS14" t="str">
        <f t="shared" si="25"/>
        <v>NO</v>
      </c>
      <c r="AT14" t="str">
        <f t="shared" si="26"/>
        <v>NO</v>
      </c>
      <c r="AU14" t="str">
        <f t="shared" si="27"/>
        <v>NO</v>
      </c>
      <c r="AV14" t="str">
        <f t="shared" si="28"/>
        <v>NO</v>
      </c>
      <c r="AW14" t="str">
        <f t="shared" si="29"/>
        <v>NO</v>
      </c>
      <c r="AX14" t="str">
        <f t="shared" si="30"/>
        <v>NO</v>
      </c>
    </row>
    <row r="15" spans="1:50" x14ac:dyDescent="0.25">
      <c r="A15" t="s">
        <v>63</v>
      </c>
      <c r="B15">
        <v>320</v>
      </c>
      <c r="C15">
        <v>321.45</v>
      </c>
      <c r="D15">
        <v>312.7</v>
      </c>
      <c r="E15">
        <v>319.14999999999998</v>
      </c>
      <c r="F15">
        <v>-4.5500000000000114</v>
      </c>
      <c r="G15">
        <v>-1.4056224899598431</v>
      </c>
      <c r="H15" s="1">
        <f t="shared" si="0"/>
        <v>-0.26562500000000711</v>
      </c>
      <c r="I15" s="1">
        <f t="shared" si="1"/>
        <v>0.26562500000000711</v>
      </c>
      <c r="J15" s="1">
        <f t="shared" si="2"/>
        <v>0.45312499999999639</v>
      </c>
      <c r="K15" s="1">
        <f t="shared" si="3"/>
        <v>2.0209932633557854</v>
      </c>
      <c r="L15" s="1" t="str">
        <f t="shared" si="4"/>
        <v>YES</v>
      </c>
      <c r="M15" t="str">
        <f t="shared" si="5"/>
        <v>NO</v>
      </c>
      <c r="N15" t="str">
        <f t="shared" si="6"/>
        <v>NO</v>
      </c>
      <c r="O15" s="1" t="str">
        <f t="shared" si="7"/>
        <v>NO</v>
      </c>
      <c r="P15" s="1" t="str">
        <f t="shared" si="8"/>
        <v>NO</v>
      </c>
      <c r="Q15" s="1" t="str">
        <f t="shared" si="9"/>
        <v>NO</v>
      </c>
      <c r="R15" s="1" t="str">
        <f t="shared" si="10"/>
        <v>NO</v>
      </c>
      <c r="S15">
        <v>318.35000000000002</v>
      </c>
      <c r="T15">
        <v>326.75</v>
      </c>
      <c r="U15">
        <v>315.75</v>
      </c>
      <c r="V15">
        <v>323.7</v>
      </c>
      <c r="W15">
        <v>10.69999999999999</v>
      </c>
      <c r="X15">
        <v>3.4185303514376959</v>
      </c>
      <c r="Y15" s="1">
        <f t="shared" si="11"/>
        <v>1.6805402858488976</v>
      </c>
      <c r="Z15" s="1">
        <f t="shared" si="12"/>
        <v>1.6805402858488976</v>
      </c>
      <c r="AA15" s="1">
        <f t="shared" si="13"/>
        <v>0.94223046030275304</v>
      </c>
      <c r="AB15" s="1">
        <f t="shared" si="14"/>
        <v>0.81671116695461676</v>
      </c>
      <c r="AC15" s="1" t="str">
        <f t="shared" si="15"/>
        <v>NO</v>
      </c>
      <c r="AD15" s="1" t="str">
        <f t="shared" si="16"/>
        <v>NO</v>
      </c>
      <c r="AE15" s="1" t="str">
        <f t="shared" si="17"/>
        <v>NO</v>
      </c>
      <c r="AF15" s="1" t="str">
        <f t="shared" si="18"/>
        <v>NO</v>
      </c>
      <c r="AG15" s="1" t="str">
        <f t="shared" si="19"/>
        <v>NO</v>
      </c>
      <c r="AH15" s="1" t="str">
        <f t="shared" si="20"/>
        <v>NO</v>
      </c>
      <c r="AI15">
        <v>304</v>
      </c>
      <c r="AJ15">
        <v>314</v>
      </c>
      <c r="AK15">
        <v>304</v>
      </c>
      <c r="AL15">
        <v>313</v>
      </c>
      <c r="AM15">
        <v>9.25</v>
      </c>
      <c r="AN15">
        <v>3.0452674897119349</v>
      </c>
      <c r="AO15" s="1">
        <f t="shared" si="21"/>
        <v>2.9605263157894735</v>
      </c>
      <c r="AP15" s="1">
        <f t="shared" si="22"/>
        <v>2.9605263157894735</v>
      </c>
      <c r="AQ15" s="1">
        <f t="shared" si="23"/>
        <v>0.31948881789137379</v>
      </c>
      <c r="AR15" s="1">
        <f t="shared" si="24"/>
        <v>0</v>
      </c>
      <c r="AS15" t="str">
        <f t="shared" si="25"/>
        <v>NO</v>
      </c>
      <c r="AT15" t="str">
        <f t="shared" si="26"/>
        <v>NO</v>
      </c>
      <c r="AU15" t="str">
        <f t="shared" si="27"/>
        <v>NO</v>
      </c>
      <c r="AV15" t="str">
        <f t="shared" si="28"/>
        <v>YES</v>
      </c>
      <c r="AW15" t="str">
        <f t="shared" si="29"/>
        <v>NO</v>
      </c>
      <c r="AX15" t="str">
        <f t="shared" si="30"/>
        <v>NO</v>
      </c>
    </row>
    <row r="16" spans="1:50" x14ac:dyDescent="0.25">
      <c r="A16" t="s">
        <v>64</v>
      </c>
      <c r="B16">
        <v>43.05</v>
      </c>
      <c r="C16">
        <v>43.25</v>
      </c>
      <c r="D16">
        <v>41.45</v>
      </c>
      <c r="E16">
        <v>41.85</v>
      </c>
      <c r="F16">
        <v>-1.75</v>
      </c>
      <c r="G16">
        <v>-4.0137614678899078</v>
      </c>
      <c r="H16" s="1">
        <f t="shared" si="0"/>
        <v>-2.7874564459930218</v>
      </c>
      <c r="I16" s="1">
        <f t="shared" si="1"/>
        <v>2.7874564459930218</v>
      </c>
      <c r="J16" s="1">
        <f t="shared" si="2"/>
        <v>0.46457607433217851</v>
      </c>
      <c r="K16" s="1">
        <f t="shared" si="3"/>
        <v>0.95579450418159762</v>
      </c>
      <c r="L16" s="1" t="str">
        <f t="shared" si="4"/>
        <v>NO</v>
      </c>
      <c r="M16" t="str">
        <f t="shared" si="5"/>
        <v>NO</v>
      </c>
      <c r="N16" t="str">
        <f t="shared" si="6"/>
        <v>NO</v>
      </c>
      <c r="O16" s="1" t="str">
        <f t="shared" si="7"/>
        <v>NO</v>
      </c>
      <c r="P16" s="1" t="str">
        <f t="shared" si="8"/>
        <v>NO</v>
      </c>
      <c r="Q16" s="1" t="str">
        <f t="shared" si="9"/>
        <v>NO</v>
      </c>
      <c r="R16" s="1" t="str">
        <f t="shared" si="10"/>
        <v>NO</v>
      </c>
      <c r="S16">
        <v>41</v>
      </c>
      <c r="T16">
        <v>43.85</v>
      </c>
      <c r="U16">
        <v>40.549999999999997</v>
      </c>
      <c r="V16">
        <v>43.6</v>
      </c>
      <c r="W16">
        <v>3.3000000000000038</v>
      </c>
      <c r="X16">
        <v>8.1885856079404569</v>
      </c>
      <c r="Y16" s="1">
        <f t="shared" si="11"/>
        <v>6.3414634146341493</v>
      </c>
      <c r="Z16" s="1">
        <f t="shared" si="12"/>
        <v>6.3414634146341493</v>
      </c>
      <c r="AA16" s="1">
        <f t="shared" si="13"/>
        <v>0.57339449541284393</v>
      </c>
      <c r="AB16" s="1">
        <f t="shared" si="14"/>
        <v>1.0975609756097631</v>
      </c>
      <c r="AC16" s="1" t="str">
        <f t="shared" si="15"/>
        <v>NO</v>
      </c>
      <c r="AD16" s="1" t="str">
        <f t="shared" si="16"/>
        <v>YES</v>
      </c>
      <c r="AE16" s="1" t="str">
        <f t="shared" si="17"/>
        <v>NO</v>
      </c>
      <c r="AF16" s="1" t="str">
        <f t="shared" si="18"/>
        <v>NO</v>
      </c>
      <c r="AG16" s="1" t="str">
        <f t="shared" si="19"/>
        <v>NO</v>
      </c>
      <c r="AH16" s="1" t="str">
        <f t="shared" si="20"/>
        <v>NO</v>
      </c>
      <c r="AI16">
        <v>40.700000000000003</v>
      </c>
      <c r="AJ16">
        <v>41.1</v>
      </c>
      <c r="AK16">
        <v>39.9</v>
      </c>
      <c r="AL16">
        <v>40.299999999999997</v>
      </c>
      <c r="AM16">
        <v>-5.0000000000004263E-2</v>
      </c>
      <c r="AN16">
        <v>-0.12391573729864749</v>
      </c>
      <c r="AO16" s="1">
        <f t="shared" si="21"/>
        <v>-0.9828009828009967</v>
      </c>
      <c r="AP16" s="1">
        <f t="shared" si="22"/>
        <v>0.9828009828009967</v>
      </c>
      <c r="AQ16" s="1">
        <f t="shared" si="23"/>
        <v>0.98280098280097927</v>
      </c>
      <c r="AR16" s="1">
        <f t="shared" si="24"/>
        <v>0.99255583126550517</v>
      </c>
      <c r="AS16" t="str">
        <f t="shared" si="25"/>
        <v>NO</v>
      </c>
      <c r="AT16" t="str">
        <f t="shared" si="26"/>
        <v>NO</v>
      </c>
      <c r="AU16" t="str">
        <f t="shared" si="27"/>
        <v>NO</v>
      </c>
      <c r="AV16" t="str">
        <f t="shared" si="28"/>
        <v>NO</v>
      </c>
      <c r="AW16" t="str">
        <f t="shared" si="29"/>
        <v>NO</v>
      </c>
      <c r="AX16" t="str">
        <f t="shared" si="30"/>
        <v>NO</v>
      </c>
    </row>
    <row r="17" spans="1:50" x14ac:dyDescent="0.25">
      <c r="A17" t="s">
        <v>65</v>
      </c>
      <c r="B17">
        <v>610.9</v>
      </c>
      <c r="C17">
        <v>619</v>
      </c>
      <c r="D17">
        <v>606.95000000000005</v>
      </c>
      <c r="E17">
        <v>615.20000000000005</v>
      </c>
      <c r="F17">
        <v>4.5</v>
      </c>
      <c r="G17">
        <v>0.73685934173898804</v>
      </c>
      <c r="H17" s="1">
        <f t="shared" si="0"/>
        <v>0.70387952201670789</v>
      </c>
      <c r="I17" s="1">
        <f t="shared" si="1"/>
        <v>0.70387952201670789</v>
      </c>
      <c r="J17" s="1">
        <f t="shared" si="2"/>
        <v>0.61768530559167001</v>
      </c>
      <c r="K17" s="1">
        <f t="shared" si="3"/>
        <v>0.64658700278276837</v>
      </c>
      <c r="L17" s="1" t="str">
        <f t="shared" si="4"/>
        <v>NO</v>
      </c>
      <c r="M17" t="str">
        <f t="shared" si="5"/>
        <v>NO</v>
      </c>
      <c r="N17" t="str">
        <f t="shared" si="6"/>
        <v>NO</v>
      </c>
      <c r="O17" s="1" t="str">
        <f t="shared" si="7"/>
        <v>NO</v>
      </c>
      <c r="P17" s="1" t="str">
        <f t="shared" si="8"/>
        <v>NO</v>
      </c>
      <c r="Q17" s="1" t="str">
        <f t="shared" si="9"/>
        <v>NO</v>
      </c>
      <c r="R17" s="1" t="str">
        <f t="shared" si="10"/>
        <v>NO</v>
      </c>
      <c r="S17">
        <v>602</v>
      </c>
      <c r="T17">
        <v>612.54999999999995</v>
      </c>
      <c r="U17">
        <v>600.6</v>
      </c>
      <c r="V17">
        <v>610.70000000000005</v>
      </c>
      <c r="W17">
        <v>7.3000000000000682</v>
      </c>
      <c r="X17">
        <v>1.209811070599945</v>
      </c>
      <c r="Y17" s="1">
        <f t="shared" si="11"/>
        <v>1.4451827242524993</v>
      </c>
      <c r="Z17" s="1">
        <f t="shared" si="12"/>
        <v>1.4451827242524993</v>
      </c>
      <c r="AA17" s="1">
        <f t="shared" si="13"/>
        <v>0.30293106271490239</v>
      </c>
      <c r="AB17" s="1">
        <f t="shared" si="14"/>
        <v>0.23255813953487994</v>
      </c>
      <c r="AC17" s="1" t="str">
        <f t="shared" si="15"/>
        <v>NO</v>
      </c>
      <c r="AD17" s="1" t="str">
        <f t="shared" si="16"/>
        <v>NO</v>
      </c>
      <c r="AE17" s="1" t="str">
        <f t="shared" si="17"/>
        <v>NO</v>
      </c>
      <c r="AF17" s="1" t="str">
        <f t="shared" si="18"/>
        <v>NO</v>
      </c>
      <c r="AG17" s="1" t="str">
        <f t="shared" si="19"/>
        <v>NO</v>
      </c>
      <c r="AH17" s="1" t="str">
        <f t="shared" si="20"/>
        <v>NO</v>
      </c>
      <c r="AI17">
        <v>600</v>
      </c>
      <c r="AJ17">
        <v>608.4</v>
      </c>
      <c r="AK17">
        <v>595.45000000000005</v>
      </c>
      <c r="AL17">
        <v>603.4</v>
      </c>
      <c r="AM17">
        <v>5.9499999999999318</v>
      </c>
      <c r="AN17">
        <v>0.99589923842998263</v>
      </c>
      <c r="AO17" s="1">
        <f t="shared" si="21"/>
        <v>0.56666666666666288</v>
      </c>
      <c r="AP17" s="1">
        <f t="shared" si="22"/>
        <v>0.56666666666666288</v>
      </c>
      <c r="AQ17" s="1">
        <f t="shared" si="23"/>
        <v>0.82863771958899579</v>
      </c>
      <c r="AR17" s="1">
        <f t="shared" si="24"/>
        <v>0.75833333333332575</v>
      </c>
      <c r="AS17" t="str">
        <f t="shared" si="25"/>
        <v>NO</v>
      </c>
      <c r="AT17" t="str">
        <f t="shared" si="26"/>
        <v>NO</v>
      </c>
      <c r="AU17" t="str">
        <f t="shared" si="27"/>
        <v>NO</v>
      </c>
      <c r="AV17" t="str">
        <f t="shared" si="28"/>
        <v>NO</v>
      </c>
      <c r="AW17" t="str">
        <f t="shared" si="29"/>
        <v>NO</v>
      </c>
      <c r="AX17" t="str">
        <f t="shared" si="30"/>
        <v>NO</v>
      </c>
    </row>
    <row r="18" spans="1:50" x14ac:dyDescent="0.25">
      <c r="A18" t="s">
        <v>66</v>
      </c>
      <c r="B18">
        <v>345.95</v>
      </c>
      <c r="C18">
        <v>349.75</v>
      </c>
      <c r="D18">
        <v>341.65</v>
      </c>
      <c r="E18">
        <v>343.35</v>
      </c>
      <c r="F18">
        <v>-3.299999999999955</v>
      </c>
      <c r="G18">
        <v>-0.95196884465597997</v>
      </c>
      <c r="H18" s="1">
        <f t="shared" si="0"/>
        <v>-0.75155369273015349</v>
      </c>
      <c r="I18" s="1">
        <f t="shared" si="1"/>
        <v>0.75155369273015349</v>
      </c>
      <c r="J18" s="1">
        <f t="shared" si="2"/>
        <v>1.0984246278363958</v>
      </c>
      <c r="K18" s="1">
        <f t="shared" si="3"/>
        <v>0.49512159603904043</v>
      </c>
      <c r="L18" s="1" t="str">
        <f t="shared" si="4"/>
        <v>NO</v>
      </c>
      <c r="M18" t="str">
        <f t="shared" si="5"/>
        <v>NO</v>
      </c>
      <c r="N18" t="str">
        <f t="shared" si="6"/>
        <v>NO</v>
      </c>
      <c r="O18" s="1" t="str">
        <f t="shared" si="7"/>
        <v>NO</v>
      </c>
      <c r="P18" s="1" t="str">
        <f t="shared" si="8"/>
        <v>NO</v>
      </c>
      <c r="Q18" s="1" t="str">
        <f t="shared" si="9"/>
        <v>NO</v>
      </c>
      <c r="R18" s="1" t="str">
        <f t="shared" si="10"/>
        <v>NO</v>
      </c>
      <c r="S18">
        <v>344</v>
      </c>
      <c r="T18">
        <v>347.8</v>
      </c>
      <c r="U18">
        <v>341.05</v>
      </c>
      <c r="V18">
        <v>346.65</v>
      </c>
      <c r="W18">
        <v>6.6999999999999886</v>
      </c>
      <c r="X18">
        <v>1.9708780703044531</v>
      </c>
      <c r="Y18" s="1">
        <f t="shared" si="11"/>
        <v>0.7703488372092957</v>
      </c>
      <c r="Z18" s="1">
        <f t="shared" si="12"/>
        <v>0.7703488372092957</v>
      </c>
      <c r="AA18" s="1">
        <f t="shared" si="13"/>
        <v>0.33174671859224991</v>
      </c>
      <c r="AB18" s="1">
        <f t="shared" si="14"/>
        <v>0.85755813953488047</v>
      </c>
      <c r="AC18" s="1" t="str">
        <f t="shared" si="15"/>
        <v>NO</v>
      </c>
      <c r="AD18" s="1" t="str">
        <f t="shared" si="16"/>
        <v>NO</v>
      </c>
      <c r="AE18" s="1" t="str">
        <f t="shared" si="17"/>
        <v>NO</v>
      </c>
      <c r="AF18" s="1" t="str">
        <f t="shared" si="18"/>
        <v>NO</v>
      </c>
      <c r="AG18" s="1" t="str">
        <f t="shared" si="19"/>
        <v>NO</v>
      </c>
      <c r="AH18" s="1" t="str">
        <f t="shared" si="20"/>
        <v>NO</v>
      </c>
      <c r="AI18">
        <v>328.9</v>
      </c>
      <c r="AJ18">
        <v>343.4</v>
      </c>
      <c r="AK18">
        <v>327.5</v>
      </c>
      <c r="AL18">
        <v>339.95</v>
      </c>
      <c r="AM18">
        <v>13.30000000000001</v>
      </c>
      <c r="AN18">
        <v>4.0716363079749014</v>
      </c>
      <c r="AO18" s="1">
        <f t="shared" si="21"/>
        <v>3.3596837944664069</v>
      </c>
      <c r="AP18" s="1">
        <f t="shared" si="22"/>
        <v>3.3596837944664069</v>
      </c>
      <c r="AQ18" s="1">
        <f t="shared" si="23"/>
        <v>1.0148551257537841</v>
      </c>
      <c r="AR18" s="1">
        <f t="shared" si="24"/>
        <v>0.42566129522650575</v>
      </c>
      <c r="AS18" t="str">
        <f t="shared" si="25"/>
        <v>NO</v>
      </c>
      <c r="AT18" t="str">
        <f t="shared" si="26"/>
        <v>NO</v>
      </c>
      <c r="AU18" t="str">
        <f t="shared" si="27"/>
        <v>NO</v>
      </c>
      <c r="AV18" t="str">
        <f t="shared" si="28"/>
        <v>YES</v>
      </c>
      <c r="AW18" t="str">
        <f t="shared" si="29"/>
        <v>NO</v>
      </c>
      <c r="AX18" t="str">
        <f t="shared" si="30"/>
        <v>NO</v>
      </c>
    </row>
    <row r="19" spans="1:50" x14ac:dyDescent="0.25">
      <c r="A19" t="s">
        <v>67</v>
      </c>
      <c r="B19">
        <v>397.7</v>
      </c>
      <c r="C19">
        <v>413.2</v>
      </c>
      <c r="D19">
        <v>396.95</v>
      </c>
      <c r="E19">
        <v>405</v>
      </c>
      <c r="F19">
        <v>7.3000000000000114</v>
      </c>
      <c r="G19">
        <v>1.83555443801861</v>
      </c>
      <c r="H19" s="1">
        <f t="shared" si="0"/>
        <v>1.83555443801861</v>
      </c>
      <c r="I19" s="1">
        <f t="shared" si="1"/>
        <v>1.83555443801861</v>
      </c>
      <c r="J19" s="1">
        <f t="shared" si="2"/>
        <v>2.0246913580246888</v>
      </c>
      <c r="K19" s="1">
        <f t="shared" si="3"/>
        <v>0.18858436007040483</v>
      </c>
      <c r="L19" s="1" t="str">
        <f t="shared" si="4"/>
        <v>NO</v>
      </c>
      <c r="M19" t="str">
        <f t="shared" si="5"/>
        <v>NO</v>
      </c>
      <c r="N19" t="str">
        <f t="shared" si="6"/>
        <v>NO</v>
      </c>
      <c r="O19" s="1" t="str">
        <f t="shared" si="7"/>
        <v>NO</v>
      </c>
      <c r="P19" s="1" t="str">
        <f t="shared" si="8"/>
        <v>NO</v>
      </c>
      <c r="Q19" s="1" t="str">
        <f t="shared" si="9"/>
        <v>NO</v>
      </c>
      <c r="R19" s="1" t="str">
        <f t="shared" si="10"/>
        <v>NO</v>
      </c>
      <c r="S19">
        <v>403.55</v>
      </c>
      <c r="T19">
        <v>404.65</v>
      </c>
      <c r="U19">
        <v>394</v>
      </c>
      <c r="V19">
        <v>397.7</v>
      </c>
      <c r="W19">
        <v>-3.9499999999999891</v>
      </c>
      <c r="X19">
        <v>-0.98344329640233752</v>
      </c>
      <c r="Y19" s="1">
        <f t="shared" si="11"/>
        <v>-1.4496344938669365</v>
      </c>
      <c r="Z19" s="1">
        <f t="shared" si="12"/>
        <v>1.4496344938669365</v>
      </c>
      <c r="AA19" s="1">
        <f t="shared" si="13"/>
        <v>0.27258084500061108</v>
      </c>
      <c r="AB19" s="1">
        <f t="shared" si="14"/>
        <v>0.93034950968066099</v>
      </c>
      <c r="AC19" s="1" t="str">
        <f t="shared" si="15"/>
        <v>NO</v>
      </c>
      <c r="AD19" s="1" t="str">
        <f t="shared" si="16"/>
        <v>NO</v>
      </c>
      <c r="AE19" s="1" t="str">
        <f t="shared" si="17"/>
        <v>NO</v>
      </c>
      <c r="AF19" s="1" t="str">
        <f t="shared" si="18"/>
        <v>NO</v>
      </c>
      <c r="AG19" s="1" t="str">
        <f t="shared" si="19"/>
        <v>NO</v>
      </c>
      <c r="AH19" s="1" t="str">
        <f t="shared" si="20"/>
        <v>NO</v>
      </c>
      <c r="AI19">
        <v>404.45</v>
      </c>
      <c r="AJ19">
        <v>407.3</v>
      </c>
      <c r="AK19">
        <v>398.35</v>
      </c>
      <c r="AL19">
        <v>401.65</v>
      </c>
      <c r="AM19">
        <v>2.4499999999999891</v>
      </c>
      <c r="AN19">
        <v>0.61372745490981684</v>
      </c>
      <c r="AO19" s="1">
        <f t="shared" si="21"/>
        <v>-0.69229818271727317</v>
      </c>
      <c r="AP19" s="1">
        <f t="shared" si="22"/>
        <v>0.69229818271727317</v>
      </c>
      <c r="AQ19" s="1">
        <f t="shared" si="23"/>
        <v>0.70466065026579872</v>
      </c>
      <c r="AR19" s="1">
        <f t="shared" si="24"/>
        <v>0.82161085522219712</v>
      </c>
      <c r="AS19" t="str">
        <f t="shared" si="25"/>
        <v>NO</v>
      </c>
      <c r="AT19" t="str">
        <f t="shared" si="26"/>
        <v>NO</v>
      </c>
      <c r="AU19" t="str">
        <f t="shared" si="27"/>
        <v>NO</v>
      </c>
      <c r="AV19" t="str">
        <f t="shared" si="28"/>
        <v>NO</v>
      </c>
      <c r="AW19" t="str">
        <f t="shared" si="29"/>
        <v>NO</v>
      </c>
      <c r="AX19" t="str">
        <f t="shared" si="30"/>
        <v>NO</v>
      </c>
    </row>
    <row r="20" spans="1:50" x14ac:dyDescent="0.25">
      <c r="A20" t="s">
        <v>68</v>
      </c>
      <c r="B20">
        <v>181.5</v>
      </c>
      <c r="C20">
        <v>191</v>
      </c>
      <c r="D20">
        <v>181.3</v>
      </c>
      <c r="E20">
        <v>190.05</v>
      </c>
      <c r="F20">
        <v>8.9500000000000171</v>
      </c>
      <c r="G20">
        <v>4.9420209828823944</v>
      </c>
      <c r="H20" s="1">
        <f t="shared" si="0"/>
        <v>4.7107438016528986</v>
      </c>
      <c r="I20" s="1">
        <f t="shared" si="1"/>
        <v>4.7107438016528986</v>
      </c>
      <c r="J20" s="1">
        <f t="shared" si="2"/>
        <v>0.49986845566955462</v>
      </c>
      <c r="K20" s="1">
        <f t="shared" si="3"/>
        <v>0.11019283746555848</v>
      </c>
      <c r="L20" s="1" t="str">
        <f t="shared" si="4"/>
        <v>NO</v>
      </c>
      <c r="M20" t="str">
        <f t="shared" si="5"/>
        <v>NO</v>
      </c>
      <c r="N20" t="str">
        <f t="shared" si="6"/>
        <v>NO</v>
      </c>
      <c r="O20" s="1" t="str">
        <f t="shared" si="7"/>
        <v>NO</v>
      </c>
      <c r="P20" s="1" t="str">
        <f t="shared" si="8"/>
        <v>NO</v>
      </c>
      <c r="Q20" s="1" t="str">
        <f t="shared" si="9"/>
        <v>NO</v>
      </c>
      <c r="R20" s="1" t="str">
        <f t="shared" si="10"/>
        <v>NO</v>
      </c>
      <c r="S20">
        <v>183.95</v>
      </c>
      <c r="T20">
        <v>184.95</v>
      </c>
      <c r="U20">
        <v>179.15</v>
      </c>
      <c r="V20">
        <v>181.1</v>
      </c>
      <c r="W20">
        <v>-1.4500000000000171</v>
      </c>
      <c r="X20">
        <v>-0.7943029307039261</v>
      </c>
      <c r="Y20" s="1">
        <f t="shared" si="11"/>
        <v>-1.5493340581679775</v>
      </c>
      <c r="Z20" s="1">
        <f t="shared" si="12"/>
        <v>1.5493340581679775</v>
      </c>
      <c r="AA20" s="1">
        <f t="shared" si="13"/>
        <v>0.54362598532209838</v>
      </c>
      <c r="AB20" s="1">
        <f t="shared" si="14"/>
        <v>1.0767531750414072</v>
      </c>
      <c r="AC20" s="1" t="str">
        <f t="shared" si="15"/>
        <v>NO</v>
      </c>
      <c r="AD20" s="1" t="str">
        <f t="shared" si="16"/>
        <v>NO</v>
      </c>
      <c r="AE20" s="1" t="str">
        <f t="shared" si="17"/>
        <v>NO</v>
      </c>
      <c r="AF20" s="1" t="str">
        <f t="shared" si="18"/>
        <v>NO</v>
      </c>
      <c r="AG20" s="1" t="str">
        <f t="shared" si="19"/>
        <v>NO</v>
      </c>
      <c r="AH20" s="1" t="str">
        <f t="shared" si="20"/>
        <v>NO</v>
      </c>
      <c r="AI20">
        <v>183.6</v>
      </c>
      <c r="AJ20">
        <v>184.45</v>
      </c>
      <c r="AK20">
        <v>178.2</v>
      </c>
      <c r="AL20">
        <v>182.55</v>
      </c>
      <c r="AM20">
        <v>1.6500000000000059</v>
      </c>
      <c r="AN20">
        <v>0.91210613598673618</v>
      </c>
      <c r="AO20" s="1">
        <f t="shared" si="21"/>
        <v>-0.57189542483659206</v>
      </c>
      <c r="AP20" s="1">
        <f t="shared" si="22"/>
        <v>0.57189542483659206</v>
      </c>
      <c r="AQ20" s="1">
        <f t="shared" si="23"/>
        <v>0.46296296296295991</v>
      </c>
      <c r="AR20" s="1">
        <f t="shared" si="24"/>
        <v>2.3829087921117624</v>
      </c>
      <c r="AS20" t="str">
        <f t="shared" si="25"/>
        <v>NO</v>
      </c>
      <c r="AT20" t="str">
        <f t="shared" si="26"/>
        <v>NO</v>
      </c>
      <c r="AU20" t="str">
        <f t="shared" si="27"/>
        <v>NO</v>
      </c>
      <c r="AV20" t="str">
        <f t="shared" si="28"/>
        <v>NO</v>
      </c>
      <c r="AW20" t="str">
        <f t="shared" si="29"/>
        <v>NO</v>
      </c>
      <c r="AX20" t="str">
        <f t="shared" si="30"/>
        <v>NO</v>
      </c>
    </row>
    <row r="21" spans="1:50" x14ac:dyDescent="0.25">
      <c r="A21" t="s">
        <v>69</v>
      </c>
      <c r="B21">
        <v>438.9</v>
      </c>
      <c r="C21">
        <v>444.15</v>
      </c>
      <c r="D21">
        <v>437.1</v>
      </c>
      <c r="E21">
        <v>439.8</v>
      </c>
      <c r="F21">
        <v>1.9000000000000341</v>
      </c>
      <c r="G21">
        <v>0.43388901575702993</v>
      </c>
      <c r="H21" s="1">
        <f t="shared" si="0"/>
        <v>0.20505809979494966</v>
      </c>
      <c r="I21" s="1">
        <f t="shared" si="1"/>
        <v>0.20505809979494966</v>
      </c>
      <c r="J21" s="1">
        <f t="shared" si="2"/>
        <v>0.98908594815824602</v>
      </c>
      <c r="K21" s="1">
        <f t="shared" si="3"/>
        <v>0.4101161995898735</v>
      </c>
      <c r="L21" s="1" t="str">
        <f t="shared" si="4"/>
        <v>NO</v>
      </c>
      <c r="M21" t="str">
        <f t="shared" si="5"/>
        <v>NO</v>
      </c>
      <c r="N21" t="str">
        <f t="shared" si="6"/>
        <v>NO</v>
      </c>
      <c r="O21" s="1" t="str">
        <f t="shared" si="7"/>
        <v>NO</v>
      </c>
      <c r="P21" s="1" t="str">
        <f t="shared" si="8"/>
        <v>NO</v>
      </c>
      <c r="Q21" s="1" t="str">
        <f t="shared" si="9"/>
        <v>NO</v>
      </c>
      <c r="R21" s="1" t="str">
        <f t="shared" si="10"/>
        <v>NO</v>
      </c>
      <c r="S21">
        <v>448.5</v>
      </c>
      <c r="T21">
        <v>448.5</v>
      </c>
      <c r="U21">
        <v>434.3</v>
      </c>
      <c r="V21">
        <v>437.9</v>
      </c>
      <c r="W21">
        <v>-10</v>
      </c>
      <c r="X21">
        <v>-2.2326412145568209</v>
      </c>
      <c r="Y21" s="1">
        <f t="shared" si="11"/>
        <v>-2.3634336677814991</v>
      </c>
      <c r="Z21" s="1">
        <f t="shared" si="12"/>
        <v>2.3634336677814991</v>
      </c>
      <c r="AA21" s="1">
        <f t="shared" si="13"/>
        <v>0</v>
      </c>
      <c r="AB21" s="1">
        <f t="shared" si="14"/>
        <v>0.8221055035396132</v>
      </c>
      <c r="AC21" s="1" t="str">
        <f t="shared" si="15"/>
        <v>NO</v>
      </c>
      <c r="AD21" s="1" t="str">
        <f t="shared" si="16"/>
        <v>NO</v>
      </c>
      <c r="AE21" s="1" t="str">
        <f t="shared" si="17"/>
        <v>NO</v>
      </c>
      <c r="AF21" s="1" t="str">
        <f t="shared" si="18"/>
        <v>NO</v>
      </c>
      <c r="AG21" s="1" t="str">
        <f t="shared" si="19"/>
        <v>NO</v>
      </c>
      <c r="AH21" s="1" t="str">
        <f t="shared" si="20"/>
        <v>NO</v>
      </c>
      <c r="AI21">
        <v>435</v>
      </c>
      <c r="AJ21">
        <v>449.5</v>
      </c>
      <c r="AK21">
        <v>434.05</v>
      </c>
      <c r="AL21">
        <v>447.9</v>
      </c>
      <c r="AM21">
        <v>14.44999999999999</v>
      </c>
      <c r="AN21">
        <v>3.3337178451955221</v>
      </c>
      <c r="AO21" s="1">
        <f t="shared" si="21"/>
        <v>2.9655172413793052</v>
      </c>
      <c r="AP21" s="1">
        <f t="shared" si="22"/>
        <v>2.9655172413793052</v>
      </c>
      <c r="AQ21" s="1">
        <f t="shared" si="23"/>
        <v>0.35722259432909642</v>
      </c>
      <c r="AR21" s="1">
        <f t="shared" si="24"/>
        <v>0.21839080459769852</v>
      </c>
      <c r="AS21" t="str">
        <f t="shared" si="25"/>
        <v>NO</v>
      </c>
      <c r="AT21" t="str">
        <f t="shared" si="26"/>
        <v>NO</v>
      </c>
      <c r="AU21" t="str">
        <f t="shared" si="27"/>
        <v>NO</v>
      </c>
      <c r="AV21" t="str">
        <f t="shared" si="28"/>
        <v>NO</v>
      </c>
      <c r="AW21" t="str">
        <f t="shared" si="29"/>
        <v>NO</v>
      </c>
      <c r="AX21" t="str">
        <f t="shared" si="30"/>
        <v>NO</v>
      </c>
    </row>
    <row r="22" spans="1:50" x14ac:dyDescent="0.25">
      <c r="A22" t="s">
        <v>70</v>
      </c>
      <c r="B22">
        <v>11903.75</v>
      </c>
      <c r="C22">
        <v>11998</v>
      </c>
      <c r="D22">
        <v>11755</v>
      </c>
      <c r="E22">
        <v>11895.5</v>
      </c>
      <c r="F22">
        <v>-8.1499999999996362</v>
      </c>
      <c r="G22">
        <v>-6.8466394761267646E-2</v>
      </c>
      <c r="H22" s="1">
        <f t="shared" si="0"/>
        <v>-6.9305891000735059E-2</v>
      </c>
      <c r="I22" s="1">
        <f t="shared" si="1"/>
        <v>6.9305891000735059E-2</v>
      </c>
      <c r="J22" s="1">
        <f t="shared" si="2"/>
        <v>0.79176730022051878</v>
      </c>
      <c r="K22" s="1">
        <f t="shared" si="3"/>
        <v>1.1811189105123787</v>
      </c>
      <c r="L22" s="1" t="str">
        <f t="shared" si="4"/>
        <v>NO</v>
      </c>
      <c r="M22" t="str">
        <f t="shared" si="5"/>
        <v>NO</v>
      </c>
      <c r="N22" t="str">
        <f t="shared" si="6"/>
        <v>NO</v>
      </c>
      <c r="O22" s="1" t="str">
        <f t="shared" si="7"/>
        <v>NO</v>
      </c>
      <c r="P22" s="1" t="str">
        <f t="shared" si="8"/>
        <v>NO</v>
      </c>
      <c r="Q22" s="1" t="str">
        <f t="shared" si="9"/>
        <v>NO</v>
      </c>
      <c r="R22" s="1" t="str">
        <f t="shared" si="10"/>
        <v>NO</v>
      </c>
      <c r="S22">
        <v>11999.95</v>
      </c>
      <c r="T22">
        <v>12170.9</v>
      </c>
      <c r="U22">
        <v>11790</v>
      </c>
      <c r="V22">
        <v>11903.65</v>
      </c>
      <c r="W22">
        <v>-55.450000000000728</v>
      </c>
      <c r="X22">
        <v>-0.46366365361942558</v>
      </c>
      <c r="Y22" s="1">
        <f t="shared" si="11"/>
        <v>-0.80250334376394139</v>
      </c>
      <c r="Z22" s="1">
        <f t="shared" si="12"/>
        <v>0.80250334376394139</v>
      </c>
      <c r="AA22" s="1">
        <f t="shared" si="13"/>
        <v>1.4245892691219455</v>
      </c>
      <c r="AB22" s="1">
        <f t="shared" si="14"/>
        <v>0.95474917357280864</v>
      </c>
      <c r="AC22" s="1" t="str">
        <f t="shared" si="15"/>
        <v>NO</v>
      </c>
      <c r="AD22" s="1" t="str">
        <f t="shared" si="16"/>
        <v>NO</v>
      </c>
      <c r="AE22" s="1" t="str">
        <f t="shared" si="17"/>
        <v>NO</v>
      </c>
      <c r="AF22" s="1" t="str">
        <f t="shared" si="18"/>
        <v>NO</v>
      </c>
      <c r="AG22" s="1" t="str">
        <f t="shared" si="19"/>
        <v>NO</v>
      </c>
      <c r="AH22" s="1" t="str">
        <f t="shared" si="20"/>
        <v>NO</v>
      </c>
      <c r="AI22">
        <v>11955</v>
      </c>
      <c r="AJ22">
        <v>12075.1</v>
      </c>
      <c r="AK22">
        <v>11760.05</v>
      </c>
      <c r="AL22">
        <v>11959.1</v>
      </c>
      <c r="AM22">
        <v>102.60000000000041</v>
      </c>
      <c r="AN22">
        <v>0.8653481212836871</v>
      </c>
      <c r="AO22" s="1">
        <f t="shared" si="21"/>
        <v>3.4295273943959551E-2</v>
      </c>
      <c r="AP22" s="1">
        <f t="shared" si="22"/>
        <v>3.4295273943959551E-2</v>
      </c>
      <c r="AQ22" s="1">
        <f t="shared" si="23"/>
        <v>0.96997265680527789</v>
      </c>
      <c r="AR22" s="1">
        <f t="shared" si="24"/>
        <v>1.6306984525303281</v>
      </c>
      <c r="AS22" t="str">
        <f t="shared" si="25"/>
        <v>NO</v>
      </c>
      <c r="AT22" t="str">
        <f t="shared" si="26"/>
        <v>NO</v>
      </c>
      <c r="AU22" t="str">
        <f t="shared" si="27"/>
        <v>NO</v>
      </c>
      <c r="AV22" t="str">
        <f t="shared" si="28"/>
        <v>NO</v>
      </c>
      <c r="AW22" t="str">
        <f t="shared" si="29"/>
        <v>NO</v>
      </c>
      <c r="AX22" t="str">
        <f t="shared" si="30"/>
        <v>NO</v>
      </c>
    </row>
    <row r="23" spans="1:50" x14ac:dyDescent="0.25">
      <c r="A23" t="s">
        <v>71</v>
      </c>
      <c r="B23">
        <v>3681</v>
      </c>
      <c r="C23">
        <v>3694</v>
      </c>
      <c r="D23">
        <v>3543.1</v>
      </c>
      <c r="E23">
        <v>3553.15</v>
      </c>
      <c r="F23">
        <v>-219.2999999999997</v>
      </c>
      <c r="G23">
        <v>-5.8131983193945507</v>
      </c>
      <c r="H23" s="1">
        <f t="shared" si="0"/>
        <v>-3.4732409671284952</v>
      </c>
      <c r="I23" s="1">
        <f t="shared" si="1"/>
        <v>3.4732409671284952</v>
      </c>
      <c r="J23" s="1">
        <f t="shared" si="2"/>
        <v>0.35316490084216245</v>
      </c>
      <c r="K23" s="1">
        <f t="shared" si="3"/>
        <v>0.28284761408891212</v>
      </c>
      <c r="L23" s="1" t="str">
        <f t="shared" si="4"/>
        <v>NO</v>
      </c>
      <c r="M23" t="str">
        <f t="shared" si="5"/>
        <v>NO</v>
      </c>
      <c r="N23" t="str">
        <f t="shared" si="6"/>
        <v>NO</v>
      </c>
      <c r="O23" s="1" t="str">
        <f t="shared" si="7"/>
        <v>NO</v>
      </c>
      <c r="P23" s="1" t="str">
        <f t="shared" si="8"/>
        <v>NO</v>
      </c>
      <c r="Q23" s="1" t="str">
        <f t="shared" si="9"/>
        <v>NO</v>
      </c>
      <c r="R23" s="1" t="str">
        <f t="shared" si="10"/>
        <v>NO</v>
      </c>
      <c r="S23">
        <v>3766</v>
      </c>
      <c r="T23">
        <v>3795</v>
      </c>
      <c r="U23">
        <v>3740</v>
      </c>
      <c r="V23">
        <v>3772.45</v>
      </c>
      <c r="W23">
        <v>25.25</v>
      </c>
      <c r="X23">
        <v>0.67383646456020507</v>
      </c>
      <c r="Y23" s="1">
        <f t="shared" si="11"/>
        <v>0.17126925119489692</v>
      </c>
      <c r="Z23" s="1">
        <f t="shared" si="12"/>
        <v>0.17126925119489692</v>
      </c>
      <c r="AA23" s="1">
        <f t="shared" si="13"/>
        <v>0.59775477474851046</v>
      </c>
      <c r="AB23" s="1">
        <f t="shared" si="14"/>
        <v>0.6903876792352629</v>
      </c>
      <c r="AC23" s="1" t="str">
        <f t="shared" si="15"/>
        <v>NO</v>
      </c>
      <c r="AD23" s="1" t="str">
        <f t="shared" si="16"/>
        <v>NO</v>
      </c>
      <c r="AE23" s="1" t="str">
        <f t="shared" si="17"/>
        <v>NO</v>
      </c>
      <c r="AF23" s="1" t="str">
        <f t="shared" si="18"/>
        <v>NO</v>
      </c>
      <c r="AG23" s="1" t="str">
        <f t="shared" si="19"/>
        <v>NO</v>
      </c>
      <c r="AH23" s="1" t="str">
        <f t="shared" si="20"/>
        <v>NO</v>
      </c>
      <c r="AI23">
        <v>3748.95</v>
      </c>
      <c r="AJ23">
        <v>3779</v>
      </c>
      <c r="AK23">
        <v>3721.25</v>
      </c>
      <c r="AL23">
        <v>3747.2</v>
      </c>
      <c r="AM23">
        <v>16.199999999999822</v>
      </c>
      <c r="AN23">
        <v>0.43419994639506349</v>
      </c>
      <c r="AO23" s="1">
        <f t="shared" si="21"/>
        <v>-4.6679736993024717E-2</v>
      </c>
      <c r="AP23" s="1">
        <f t="shared" si="22"/>
        <v>4.6679736993024717E-2</v>
      </c>
      <c r="AQ23" s="1">
        <f t="shared" si="23"/>
        <v>0.80155776950880075</v>
      </c>
      <c r="AR23" s="1">
        <f t="shared" si="24"/>
        <v>0.69251707941929486</v>
      </c>
      <c r="AS23" t="str">
        <f t="shared" si="25"/>
        <v>NO</v>
      </c>
      <c r="AT23" t="str">
        <f t="shared" si="26"/>
        <v>NO</v>
      </c>
      <c r="AU23" t="str">
        <f t="shared" si="27"/>
        <v>NO</v>
      </c>
      <c r="AV23" t="str">
        <f t="shared" si="28"/>
        <v>NO</v>
      </c>
      <c r="AW23" t="str">
        <f t="shared" si="29"/>
        <v>NO</v>
      </c>
      <c r="AX23" t="str">
        <f t="shared" si="30"/>
        <v>NO</v>
      </c>
    </row>
    <row r="24" spans="1:50" x14ac:dyDescent="0.25">
      <c r="A24" t="s">
        <v>72</v>
      </c>
      <c r="B24">
        <v>420</v>
      </c>
      <c r="C24">
        <v>430.95</v>
      </c>
      <c r="D24">
        <v>417.35</v>
      </c>
      <c r="E24">
        <v>428.2</v>
      </c>
      <c r="F24">
        <v>5.5</v>
      </c>
      <c r="G24">
        <v>1.3011592145729829</v>
      </c>
      <c r="H24" s="1">
        <f t="shared" si="0"/>
        <v>1.9523809523809494</v>
      </c>
      <c r="I24" s="1">
        <f t="shared" si="1"/>
        <v>1.9523809523809494</v>
      </c>
      <c r="J24" s="1">
        <f t="shared" si="2"/>
        <v>0.64222326015880427</v>
      </c>
      <c r="K24" s="1">
        <f t="shared" si="3"/>
        <v>0.63095238095237549</v>
      </c>
      <c r="L24" s="1" t="str">
        <f t="shared" si="4"/>
        <v>NO</v>
      </c>
      <c r="M24" t="str">
        <f t="shared" si="5"/>
        <v>NO</v>
      </c>
      <c r="N24" t="str">
        <f t="shared" si="6"/>
        <v>NO</v>
      </c>
      <c r="O24" s="1" t="str">
        <f t="shared" si="7"/>
        <v>NO</v>
      </c>
      <c r="P24" s="1" t="str">
        <f t="shared" si="8"/>
        <v>NO</v>
      </c>
      <c r="Q24" s="1" t="str">
        <f t="shared" si="9"/>
        <v>NO</v>
      </c>
      <c r="R24" s="1" t="str">
        <f t="shared" si="10"/>
        <v>NO</v>
      </c>
      <c r="S24">
        <v>435.9</v>
      </c>
      <c r="T24">
        <v>435.9</v>
      </c>
      <c r="U24">
        <v>419.8</v>
      </c>
      <c r="V24">
        <v>422.7</v>
      </c>
      <c r="W24">
        <v>-7.6999999999999886</v>
      </c>
      <c r="X24">
        <v>-1.789033457249068</v>
      </c>
      <c r="Y24" s="1">
        <f t="shared" si="11"/>
        <v>-3.0282174810736384</v>
      </c>
      <c r="Z24" s="1">
        <f t="shared" si="12"/>
        <v>3.0282174810736384</v>
      </c>
      <c r="AA24" s="1">
        <f t="shared" si="13"/>
        <v>0</v>
      </c>
      <c r="AB24" s="1">
        <f t="shared" si="14"/>
        <v>0.68606576768393124</v>
      </c>
      <c r="AC24" s="1" t="str">
        <f t="shared" si="15"/>
        <v>NO</v>
      </c>
      <c r="AD24" s="1" t="str">
        <f t="shared" si="16"/>
        <v>NO</v>
      </c>
      <c r="AE24" s="1" t="str">
        <f t="shared" si="17"/>
        <v>NO</v>
      </c>
      <c r="AF24" s="1" t="str">
        <f t="shared" si="18"/>
        <v>NO</v>
      </c>
      <c r="AG24" s="1" t="str">
        <f t="shared" si="19"/>
        <v>NO</v>
      </c>
      <c r="AH24" s="1" t="str">
        <f t="shared" si="20"/>
        <v>NO</v>
      </c>
      <c r="AI24">
        <v>413.6</v>
      </c>
      <c r="AJ24">
        <v>432.2</v>
      </c>
      <c r="AK24">
        <v>411.3</v>
      </c>
      <c r="AL24">
        <v>430.4</v>
      </c>
      <c r="AM24">
        <v>14.5</v>
      </c>
      <c r="AN24">
        <v>3.4864150036066359</v>
      </c>
      <c r="AO24" s="1">
        <f t="shared" si="21"/>
        <v>4.0618955512572423</v>
      </c>
      <c r="AP24" s="1">
        <f t="shared" si="22"/>
        <v>4.0618955512572423</v>
      </c>
      <c r="AQ24" s="1">
        <f t="shared" si="23"/>
        <v>0.41821561338290225</v>
      </c>
      <c r="AR24" s="1">
        <f t="shared" si="24"/>
        <v>0.55609284332688858</v>
      </c>
      <c r="AS24" t="str">
        <f t="shared" si="25"/>
        <v>NO</v>
      </c>
      <c r="AT24" t="str">
        <f t="shared" si="26"/>
        <v>NO</v>
      </c>
      <c r="AU24" t="str">
        <f t="shared" si="27"/>
        <v>NO</v>
      </c>
      <c r="AV24" t="str">
        <f t="shared" si="28"/>
        <v>NO</v>
      </c>
      <c r="AW24" t="str">
        <f t="shared" si="29"/>
        <v>NO</v>
      </c>
      <c r="AX24" t="str">
        <f t="shared" si="30"/>
        <v>NO</v>
      </c>
    </row>
    <row r="25" spans="1:50" x14ac:dyDescent="0.25">
      <c r="A25" t="s">
        <v>73</v>
      </c>
      <c r="B25">
        <v>765</v>
      </c>
      <c r="C25">
        <v>774.7</v>
      </c>
      <c r="D25">
        <v>756.3</v>
      </c>
      <c r="E25">
        <v>764.3</v>
      </c>
      <c r="F25">
        <v>0.29999999999995453</v>
      </c>
      <c r="G25">
        <v>3.9267015706800329E-2</v>
      </c>
      <c r="H25" s="1">
        <f t="shared" si="0"/>
        <v>-9.1503267973862143E-2</v>
      </c>
      <c r="I25" s="1">
        <f t="shared" si="1"/>
        <v>9.1503267973862143E-2</v>
      </c>
      <c r="J25" s="1">
        <f t="shared" si="2"/>
        <v>1.2679738562091563</v>
      </c>
      <c r="K25" s="1">
        <f t="shared" si="3"/>
        <v>1.0467094073007981</v>
      </c>
      <c r="L25" s="1" t="str">
        <f t="shared" si="4"/>
        <v>NO</v>
      </c>
      <c r="M25" t="str">
        <f t="shared" si="5"/>
        <v>NO</v>
      </c>
      <c r="N25" t="str">
        <f t="shared" si="6"/>
        <v>NO</v>
      </c>
      <c r="O25" s="1" t="str">
        <f t="shared" si="7"/>
        <v>NO</v>
      </c>
      <c r="P25" s="1" t="str">
        <f t="shared" si="8"/>
        <v>NO</v>
      </c>
      <c r="Q25" s="1" t="str">
        <f t="shared" si="9"/>
        <v>NO</v>
      </c>
      <c r="R25" s="1" t="str">
        <f t="shared" si="10"/>
        <v>NO</v>
      </c>
      <c r="S25">
        <v>783</v>
      </c>
      <c r="T25">
        <v>784.1</v>
      </c>
      <c r="U25">
        <v>762.15</v>
      </c>
      <c r="V25">
        <v>764</v>
      </c>
      <c r="W25">
        <v>-18.350000000000019</v>
      </c>
      <c r="X25">
        <v>-2.3454975394644371</v>
      </c>
      <c r="Y25" s="1">
        <f t="shared" si="11"/>
        <v>-2.4265644955300125</v>
      </c>
      <c r="Z25" s="1">
        <f t="shared" si="12"/>
        <v>2.4265644955300125</v>
      </c>
      <c r="AA25" s="1">
        <f t="shared" si="13"/>
        <v>0.1404853128991089</v>
      </c>
      <c r="AB25" s="1">
        <f t="shared" si="14"/>
        <v>0.24214659685864171</v>
      </c>
      <c r="AC25" s="1" t="str">
        <f t="shared" si="15"/>
        <v>NO</v>
      </c>
      <c r="AD25" s="1" t="str">
        <f t="shared" si="16"/>
        <v>NO</v>
      </c>
      <c r="AE25" s="1" t="str">
        <f t="shared" si="17"/>
        <v>NO</v>
      </c>
      <c r="AF25" s="1" t="str">
        <f t="shared" si="18"/>
        <v>NO</v>
      </c>
      <c r="AG25" s="1" t="str">
        <f t="shared" si="19"/>
        <v>NO</v>
      </c>
      <c r="AH25" s="1" t="str">
        <f t="shared" si="20"/>
        <v>NO</v>
      </c>
      <c r="AI25">
        <v>766.95</v>
      </c>
      <c r="AJ25">
        <v>787.5</v>
      </c>
      <c r="AK25">
        <v>758.4</v>
      </c>
      <c r="AL25">
        <v>782.35</v>
      </c>
      <c r="AM25">
        <v>14.05000000000007</v>
      </c>
      <c r="AN25">
        <v>1.8287127424183349</v>
      </c>
      <c r="AO25" s="1">
        <f t="shared" si="21"/>
        <v>2.0079535823717292</v>
      </c>
      <c r="AP25" s="1">
        <f t="shared" si="22"/>
        <v>2.0079535823717292</v>
      </c>
      <c r="AQ25" s="1">
        <f t="shared" si="23"/>
        <v>0.65827315140282194</v>
      </c>
      <c r="AR25" s="1">
        <f t="shared" si="24"/>
        <v>1.114805398005094</v>
      </c>
      <c r="AS25" t="str">
        <f t="shared" si="25"/>
        <v>NO</v>
      </c>
      <c r="AT25" t="str">
        <f t="shared" si="26"/>
        <v>NO</v>
      </c>
      <c r="AU25" t="str">
        <f t="shared" si="27"/>
        <v>NO</v>
      </c>
      <c r="AV25" t="str">
        <f t="shared" si="28"/>
        <v>NO</v>
      </c>
      <c r="AW25" t="str">
        <f t="shared" si="29"/>
        <v>NO</v>
      </c>
      <c r="AX25" t="str">
        <f t="shared" si="30"/>
        <v>NO</v>
      </c>
    </row>
    <row r="26" spans="1:50" x14ac:dyDescent="0.25">
      <c r="A26" t="s">
        <v>74</v>
      </c>
      <c r="B26">
        <v>115.1</v>
      </c>
      <c r="C26">
        <v>116.15</v>
      </c>
      <c r="D26">
        <v>113.1</v>
      </c>
      <c r="E26">
        <v>113.65</v>
      </c>
      <c r="F26">
        <v>-1.0499999999999969</v>
      </c>
      <c r="G26">
        <v>-0.91543156059284847</v>
      </c>
      <c r="H26" s="1">
        <f t="shared" si="0"/>
        <v>-1.2597741094700161</v>
      </c>
      <c r="I26" s="1">
        <f t="shared" si="1"/>
        <v>1.2597741094700161</v>
      </c>
      <c r="J26" s="1">
        <f t="shared" si="2"/>
        <v>0.91225021720244248</v>
      </c>
      <c r="K26" s="1">
        <f t="shared" si="3"/>
        <v>0.48394192696877375</v>
      </c>
      <c r="L26" s="1" t="str">
        <f t="shared" si="4"/>
        <v>NO</v>
      </c>
      <c r="M26" t="str">
        <f t="shared" si="5"/>
        <v>NO</v>
      </c>
      <c r="N26" t="str">
        <f t="shared" si="6"/>
        <v>NO</v>
      </c>
      <c r="O26" s="1" t="str">
        <f t="shared" si="7"/>
        <v>NO</v>
      </c>
      <c r="P26" s="1" t="str">
        <f t="shared" si="8"/>
        <v>NO</v>
      </c>
      <c r="Q26" s="1" t="str">
        <f t="shared" si="9"/>
        <v>NO</v>
      </c>
      <c r="R26" s="1" t="str">
        <f t="shared" si="10"/>
        <v>NO</v>
      </c>
      <c r="S26">
        <v>112.5</v>
      </c>
      <c r="T26">
        <v>115.35</v>
      </c>
      <c r="U26">
        <v>111.25</v>
      </c>
      <c r="V26">
        <v>114.7</v>
      </c>
      <c r="W26">
        <v>3.350000000000009</v>
      </c>
      <c r="X26">
        <v>3.0085316569375919</v>
      </c>
      <c r="Y26" s="1">
        <f t="shared" si="11"/>
        <v>1.9555555555555579</v>
      </c>
      <c r="Z26" s="1">
        <f t="shared" si="12"/>
        <v>1.9555555555555579</v>
      </c>
      <c r="AA26" s="1">
        <f t="shared" si="13"/>
        <v>0.56669572798604306</v>
      </c>
      <c r="AB26" s="1">
        <f t="shared" si="14"/>
        <v>1.1111111111111112</v>
      </c>
      <c r="AC26" s="1" t="str">
        <f t="shared" si="15"/>
        <v>NO</v>
      </c>
      <c r="AD26" s="1" t="str">
        <f t="shared" si="16"/>
        <v>NO</v>
      </c>
      <c r="AE26" s="1" t="str">
        <f t="shared" si="17"/>
        <v>NO</v>
      </c>
      <c r="AF26" s="1" t="str">
        <f t="shared" si="18"/>
        <v>NO</v>
      </c>
      <c r="AG26" s="1" t="str">
        <f t="shared" si="19"/>
        <v>NO</v>
      </c>
      <c r="AH26" s="1" t="str">
        <f t="shared" si="20"/>
        <v>NO</v>
      </c>
      <c r="AI26">
        <v>111.3</v>
      </c>
      <c r="AJ26">
        <v>112.75</v>
      </c>
      <c r="AK26">
        <v>109.6</v>
      </c>
      <c r="AL26">
        <v>111.35</v>
      </c>
      <c r="AM26">
        <v>0.75</v>
      </c>
      <c r="AN26">
        <v>0.67811934900542503</v>
      </c>
      <c r="AO26" s="1">
        <f t="shared" si="21"/>
        <v>4.4923629829287659E-2</v>
      </c>
      <c r="AP26" s="1">
        <f t="shared" si="22"/>
        <v>4.4923629829287659E-2</v>
      </c>
      <c r="AQ26" s="1">
        <f t="shared" si="23"/>
        <v>1.257296811854518</v>
      </c>
      <c r="AR26" s="1">
        <f t="shared" si="24"/>
        <v>1.5274034141958694</v>
      </c>
      <c r="AS26" t="str">
        <f t="shared" si="25"/>
        <v>NO</v>
      </c>
      <c r="AT26" t="str">
        <f t="shared" si="26"/>
        <v>NO</v>
      </c>
      <c r="AU26" t="str">
        <f t="shared" si="27"/>
        <v>NO</v>
      </c>
      <c r="AV26" t="str">
        <f t="shared" si="28"/>
        <v>NO</v>
      </c>
      <c r="AW26" t="str">
        <f t="shared" si="29"/>
        <v>NO</v>
      </c>
      <c r="AX26" t="str">
        <f t="shared" si="30"/>
        <v>NO</v>
      </c>
    </row>
    <row r="27" spans="1:50" x14ac:dyDescent="0.25">
      <c r="A27" t="s">
        <v>75</v>
      </c>
      <c r="B27">
        <v>1480.9</v>
      </c>
      <c r="C27">
        <v>1488.95</v>
      </c>
      <c r="D27">
        <v>1454.65</v>
      </c>
      <c r="E27">
        <v>1461.05</v>
      </c>
      <c r="F27">
        <v>-15.650000000000089</v>
      </c>
      <c r="G27">
        <v>-1.0597954899438</v>
      </c>
      <c r="H27" s="1">
        <f t="shared" si="0"/>
        <v>-1.3404011074346771</v>
      </c>
      <c r="I27" s="1">
        <f t="shared" si="1"/>
        <v>1.3404011074346771</v>
      </c>
      <c r="J27" s="1">
        <f t="shared" si="2"/>
        <v>0.54358835843068098</v>
      </c>
      <c r="K27" s="1">
        <f t="shared" si="3"/>
        <v>0.43804113480030549</v>
      </c>
      <c r="L27" s="1" t="str">
        <f t="shared" si="4"/>
        <v>NO</v>
      </c>
      <c r="M27" t="str">
        <f t="shared" si="5"/>
        <v>NO</v>
      </c>
      <c r="N27" t="str">
        <f t="shared" si="6"/>
        <v>NO</v>
      </c>
      <c r="O27" s="1" t="str">
        <f t="shared" si="7"/>
        <v>NO</v>
      </c>
      <c r="P27" s="1" t="str">
        <f t="shared" si="8"/>
        <v>NO</v>
      </c>
      <c r="Q27" s="1" t="str">
        <f t="shared" si="9"/>
        <v>NO</v>
      </c>
      <c r="R27" s="1" t="str">
        <f t="shared" si="10"/>
        <v>NO</v>
      </c>
      <c r="S27">
        <v>1450</v>
      </c>
      <c r="T27">
        <v>1489</v>
      </c>
      <c r="U27">
        <v>1440</v>
      </c>
      <c r="V27">
        <v>1476.7</v>
      </c>
      <c r="W27">
        <v>37.400000000000091</v>
      </c>
      <c r="X27">
        <v>2.5984853748349961</v>
      </c>
      <c r="Y27" s="1">
        <f t="shared" si="11"/>
        <v>1.8413793103448306</v>
      </c>
      <c r="Z27" s="1">
        <f t="shared" si="12"/>
        <v>1.8413793103448306</v>
      </c>
      <c r="AA27" s="1">
        <f t="shared" si="13"/>
        <v>0.83293830839032668</v>
      </c>
      <c r="AB27" s="1">
        <f t="shared" si="14"/>
        <v>0.68965517241379315</v>
      </c>
      <c r="AC27" s="1" t="str">
        <f t="shared" si="15"/>
        <v>NO</v>
      </c>
      <c r="AD27" s="1" t="str">
        <f t="shared" si="16"/>
        <v>NO</v>
      </c>
      <c r="AE27" s="1" t="str">
        <f t="shared" si="17"/>
        <v>NO</v>
      </c>
      <c r="AF27" s="1" t="str">
        <f t="shared" si="18"/>
        <v>NO</v>
      </c>
      <c r="AG27" s="1" t="str">
        <f t="shared" si="19"/>
        <v>NO</v>
      </c>
      <c r="AH27" s="1" t="str">
        <f t="shared" si="20"/>
        <v>NO</v>
      </c>
      <c r="AI27">
        <v>1428</v>
      </c>
      <c r="AJ27">
        <v>1447.15</v>
      </c>
      <c r="AK27">
        <v>1421.1</v>
      </c>
      <c r="AL27">
        <v>1439.3</v>
      </c>
      <c r="AM27">
        <v>17.799999999999951</v>
      </c>
      <c r="AN27">
        <v>1.252198381990852</v>
      </c>
      <c r="AO27" s="1">
        <f t="shared" si="21"/>
        <v>0.79131652661064111</v>
      </c>
      <c r="AP27" s="1">
        <f t="shared" si="22"/>
        <v>0.79131652661064111</v>
      </c>
      <c r="AQ27" s="1">
        <f t="shared" si="23"/>
        <v>0.54540401584104337</v>
      </c>
      <c r="AR27" s="1">
        <f t="shared" si="24"/>
        <v>0.4831932773109307</v>
      </c>
      <c r="AS27" t="str">
        <f t="shared" si="25"/>
        <v>NO</v>
      </c>
      <c r="AT27" t="str">
        <f t="shared" si="26"/>
        <v>NO</v>
      </c>
      <c r="AU27" t="str">
        <f t="shared" si="27"/>
        <v>NO</v>
      </c>
      <c r="AV27" t="str">
        <f t="shared" si="28"/>
        <v>NO</v>
      </c>
      <c r="AW27" t="str">
        <f t="shared" si="29"/>
        <v>NO</v>
      </c>
      <c r="AX27" t="str">
        <f t="shared" si="30"/>
        <v>NO</v>
      </c>
    </row>
    <row r="28" spans="1:50" x14ac:dyDescent="0.25">
      <c r="A28" t="s">
        <v>76</v>
      </c>
      <c r="B28">
        <v>382.05</v>
      </c>
      <c r="C28">
        <v>387.25</v>
      </c>
      <c r="D28">
        <v>378.25</v>
      </c>
      <c r="E28">
        <v>383.45</v>
      </c>
      <c r="F28">
        <v>0.5</v>
      </c>
      <c r="G28">
        <v>0.13056534795665231</v>
      </c>
      <c r="H28" s="1">
        <f t="shared" si="0"/>
        <v>0.36644418269859369</v>
      </c>
      <c r="I28" s="1">
        <f t="shared" si="1"/>
        <v>0.36644418269859369</v>
      </c>
      <c r="J28" s="1">
        <f t="shared" si="2"/>
        <v>0.991002738297043</v>
      </c>
      <c r="K28" s="1">
        <f t="shared" si="3"/>
        <v>0.99463421018191633</v>
      </c>
      <c r="L28" s="1" t="str">
        <f t="shared" si="4"/>
        <v>NO</v>
      </c>
      <c r="M28" t="str">
        <f t="shared" si="5"/>
        <v>NO</v>
      </c>
      <c r="N28" t="str">
        <f t="shared" si="6"/>
        <v>NO</v>
      </c>
      <c r="O28" s="1" t="str">
        <f t="shared" si="7"/>
        <v>NO</v>
      </c>
      <c r="P28" s="1" t="str">
        <f t="shared" si="8"/>
        <v>NO</v>
      </c>
      <c r="Q28" s="1" t="str">
        <f t="shared" si="9"/>
        <v>NO</v>
      </c>
      <c r="R28" s="1" t="str">
        <f t="shared" si="10"/>
        <v>NO</v>
      </c>
      <c r="S28">
        <v>372.95</v>
      </c>
      <c r="T28">
        <v>385.9</v>
      </c>
      <c r="U28">
        <v>370.95</v>
      </c>
      <c r="V28">
        <v>382.95</v>
      </c>
      <c r="W28">
        <v>12.099999999999969</v>
      </c>
      <c r="X28">
        <v>3.262774706754743</v>
      </c>
      <c r="Y28" s="1">
        <f t="shared" si="11"/>
        <v>2.6813245743397238</v>
      </c>
      <c r="Z28" s="1">
        <f t="shared" si="12"/>
        <v>2.6813245743397238</v>
      </c>
      <c r="AA28" s="1">
        <f t="shared" si="13"/>
        <v>0.77033555294424561</v>
      </c>
      <c r="AB28" s="1">
        <f t="shared" si="14"/>
        <v>0.53626491486794481</v>
      </c>
      <c r="AC28" s="1" t="str">
        <f t="shared" si="15"/>
        <v>NO</v>
      </c>
      <c r="AD28" s="1" t="str">
        <f t="shared" si="16"/>
        <v>NO</v>
      </c>
      <c r="AE28" s="1" t="str">
        <f t="shared" si="17"/>
        <v>NO</v>
      </c>
      <c r="AF28" s="1" t="str">
        <f t="shared" si="18"/>
        <v>NO</v>
      </c>
      <c r="AG28" s="1" t="str">
        <f t="shared" si="19"/>
        <v>NO</v>
      </c>
      <c r="AH28" s="1" t="str">
        <f t="shared" si="20"/>
        <v>NO</v>
      </c>
      <c r="AI28">
        <v>364</v>
      </c>
      <c r="AJ28">
        <v>371.9</v>
      </c>
      <c r="AK28">
        <v>360.5</v>
      </c>
      <c r="AL28">
        <v>370.85</v>
      </c>
      <c r="AM28">
        <v>12.950000000000051</v>
      </c>
      <c r="AN28">
        <v>3.61832914221851</v>
      </c>
      <c r="AO28" s="1">
        <f t="shared" si="21"/>
        <v>1.8818681318681381</v>
      </c>
      <c r="AP28" s="1">
        <f t="shared" si="22"/>
        <v>1.8818681318681381</v>
      </c>
      <c r="AQ28" s="1">
        <f t="shared" si="23"/>
        <v>0.28313334232168114</v>
      </c>
      <c r="AR28" s="1">
        <f t="shared" si="24"/>
        <v>0.96153846153846156</v>
      </c>
      <c r="AS28" t="str">
        <f t="shared" si="25"/>
        <v>NO</v>
      </c>
      <c r="AT28" t="str">
        <f t="shared" si="26"/>
        <v>NO</v>
      </c>
      <c r="AU28" t="str">
        <f t="shared" si="27"/>
        <v>NO</v>
      </c>
      <c r="AV28" t="str">
        <f t="shared" si="28"/>
        <v>NO</v>
      </c>
      <c r="AW28" t="str">
        <f t="shared" si="29"/>
        <v>NO</v>
      </c>
      <c r="AX28" t="str">
        <f t="shared" si="30"/>
        <v>NO</v>
      </c>
    </row>
    <row r="29" spans="1:50" x14ac:dyDescent="0.25">
      <c r="A29" t="s">
        <v>77</v>
      </c>
      <c r="B29">
        <v>164.1</v>
      </c>
      <c r="C29">
        <v>169.2</v>
      </c>
      <c r="D29">
        <v>163.25</v>
      </c>
      <c r="E29">
        <v>167.45</v>
      </c>
      <c r="F29">
        <v>2.75</v>
      </c>
      <c r="G29">
        <v>1.6697024893746211</v>
      </c>
      <c r="H29" s="1">
        <f t="shared" si="0"/>
        <v>2.0414381474710508</v>
      </c>
      <c r="I29" s="1">
        <f t="shared" si="1"/>
        <v>2.0414381474710508</v>
      </c>
      <c r="J29" s="1">
        <f t="shared" si="2"/>
        <v>1.0450880859958198</v>
      </c>
      <c r="K29" s="1">
        <f t="shared" si="3"/>
        <v>0.51797684338817451</v>
      </c>
      <c r="L29" s="1" t="str">
        <f t="shared" si="4"/>
        <v>NO</v>
      </c>
      <c r="M29" t="str">
        <f t="shared" si="5"/>
        <v>NO</v>
      </c>
      <c r="N29" t="str">
        <f t="shared" si="6"/>
        <v>NO</v>
      </c>
      <c r="O29" s="1" t="str">
        <f t="shared" si="7"/>
        <v>NO</v>
      </c>
      <c r="P29" s="1" t="str">
        <f t="shared" si="8"/>
        <v>NO</v>
      </c>
      <c r="Q29" s="1" t="str">
        <f t="shared" si="9"/>
        <v>NO</v>
      </c>
      <c r="R29" s="1" t="str">
        <f t="shared" si="10"/>
        <v>NO</v>
      </c>
      <c r="S29">
        <v>164.2</v>
      </c>
      <c r="T29">
        <v>167.85</v>
      </c>
      <c r="U29">
        <v>161.75</v>
      </c>
      <c r="V29">
        <v>164.7</v>
      </c>
      <c r="W29">
        <v>2.1499999999999768</v>
      </c>
      <c r="X29">
        <v>1.322669947708383</v>
      </c>
      <c r="Y29" s="1">
        <f t="shared" si="11"/>
        <v>0.30450669914738127</v>
      </c>
      <c r="Z29" s="1">
        <f t="shared" si="12"/>
        <v>0.30450669914738127</v>
      </c>
      <c r="AA29" s="1">
        <f t="shared" si="13"/>
        <v>1.9125683060109324</v>
      </c>
      <c r="AB29" s="1">
        <f t="shared" si="14"/>
        <v>1.4920828258221612</v>
      </c>
      <c r="AC29" s="1" t="str">
        <f t="shared" si="15"/>
        <v>NO</v>
      </c>
      <c r="AD29" s="1" t="str">
        <f t="shared" si="16"/>
        <v>NO</v>
      </c>
      <c r="AE29" s="1" t="str">
        <f t="shared" si="17"/>
        <v>NO</v>
      </c>
      <c r="AF29" s="1" t="str">
        <f t="shared" si="18"/>
        <v>NO</v>
      </c>
      <c r="AG29" s="1" t="str">
        <f t="shared" si="19"/>
        <v>NO</v>
      </c>
      <c r="AH29" s="1" t="str">
        <f t="shared" si="20"/>
        <v>NO</v>
      </c>
      <c r="AI29">
        <v>156</v>
      </c>
      <c r="AJ29">
        <v>164.25</v>
      </c>
      <c r="AK29">
        <v>153.75</v>
      </c>
      <c r="AL29">
        <v>162.55000000000001</v>
      </c>
      <c r="AM29">
        <v>7.1000000000000227</v>
      </c>
      <c r="AN29">
        <v>4.5673850112576542</v>
      </c>
      <c r="AO29" s="1">
        <f t="shared" si="21"/>
        <v>4.198717948717956</v>
      </c>
      <c r="AP29" s="1">
        <f t="shared" si="22"/>
        <v>4.198717948717956</v>
      </c>
      <c r="AQ29" s="1">
        <f t="shared" si="23"/>
        <v>1.0458320516764001</v>
      </c>
      <c r="AR29" s="1">
        <f t="shared" si="24"/>
        <v>1.4423076923076923</v>
      </c>
      <c r="AS29" t="str">
        <f t="shared" si="25"/>
        <v>NO</v>
      </c>
      <c r="AT29" t="str">
        <f t="shared" si="26"/>
        <v>NO</v>
      </c>
      <c r="AU29" t="str">
        <f t="shared" si="27"/>
        <v>NO</v>
      </c>
      <c r="AV29" t="str">
        <f t="shared" si="28"/>
        <v>NO</v>
      </c>
      <c r="AW29" t="str">
        <f t="shared" si="29"/>
        <v>NO</v>
      </c>
      <c r="AX29" t="str">
        <f t="shared" si="30"/>
        <v>NO</v>
      </c>
    </row>
    <row r="30" spans="1:50" x14ac:dyDescent="0.25">
      <c r="A30" t="s">
        <v>78</v>
      </c>
      <c r="B30">
        <v>521.20000000000005</v>
      </c>
      <c r="C30">
        <v>529.95000000000005</v>
      </c>
      <c r="D30">
        <v>518.75</v>
      </c>
      <c r="E30">
        <v>528.04999999999995</v>
      </c>
      <c r="F30">
        <v>8.75</v>
      </c>
      <c r="G30">
        <v>1.6849605237820151</v>
      </c>
      <c r="H30" s="1">
        <f t="shared" si="0"/>
        <v>1.3142747505755772</v>
      </c>
      <c r="I30" s="1">
        <f t="shared" si="1"/>
        <v>1.3142747505755772</v>
      </c>
      <c r="J30" s="1">
        <f t="shared" si="2"/>
        <v>0.35981441151407845</v>
      </c>
      <c r="K30" s="1">
        <f t="shared" si="3"/>
        <v>0.47006907137376153</v>
      </c>
      <c r="L30" s="1" t="str">
        <f t="shared" si="4"/>
        <v>NO</v>
      </c>
      <c r="M30" t="str">
        <f t="shared" si="5"/>
        <v>NO</v>
      </c>
      <c r="N30" t="str">
        <f t="shared" si="6"/>
        <v>NO</v>
      </c>
      <c r="O30" s="1" t="str">
        <f t="shared" si="7"/>
        <v>NO</v>
      </c>
      <c r="P30" s="1" t="str">
        <f t="shared" si="8"/>
        <v>NO</v>
      </c>
      <c r="Q30" s="1" t="str">
        <f t="shared" si="9"/>
        <v>NO</v>
      </c>
      <c r="R30" s="1" t="str">
        <f t="shared" si="10"/>
        <v>NO</v>
      </c>
      <c r="S30">
        <v>514.9</v>
      </c>
      <c r="T30">
        <v>522</v>
      </c>
      <c r="U30">
        <v>510.2</v>
      </c>
      <c r="V30">
        <v>519.29999999999995</v>
      </c>
      <c r="W30">
        <v>7.5999999999999659</v>
      </c>
      <c r="X30">
        <v>1.485245260895049</v>
      </c>
      <c r="Y30" s="1">
        <f t="shared" si="11"/>
        <v>0.85453486113808064</v>
      </c>
      <c r="Z30" s="1">
        <f t="shared" si="12"/>
        <v>0.85453486113808064</v>
      </c>
      <c r="AA30" s="1">
        <f t="shared" si="13"/>
        <v>0.51993067590988751</v>
      </c>
      <c r="AB30" s="1">
        <f t="shared" si="14"/>
        <v>0.91279860167022497</v>
      </c>
      <c r="AC30" s="1" t="str">
        <f t="shared" si="15"/>
        <v>NO</v>
      </c>
      <c r="AD30" s="1" t="str">
        <f t="shared" si="16"/>
        <v>NO</v>
      </c>
      <c r="AE30" s="1" t="str">
        <f t="shared" si="17"/>
        <v>NO</v>
      </c>
      <c r="AF30" s="1" t="str">
        <f t="shared" si="18"/>
        <v>NO</v>
      </c>
      <c r="AG30" s="1" t="str">
        <f t="shared" si="19"/>
        <v>NO</v>
      </c>
      <c r="AH30" s="1" t="str">
        <f t="shared" si="20"/>
        <v>NO</v>
      </c>
      <c r="AI30">
        <v>520.79999999999995</v>
      </c>
      <c r="AJ30">
        <v>524.35</v>
      </c>
      <c r="AK30">
        <v>510.8</v>
      </c>
      <c r="AL30">
        <v>511.7</v>
      </c>
      <c r="AM30">
        <v>-5.9000000000000341</v>
      </c>
      <c r="AN30">
        <v>-1.139876352395679</v>
      </c>
      <c r="AO30" s="1">
        <f t="shared" si="21"/>
        <v>-1.7473118279569828</v>
      </c>
      <c r="AP30" s="1">
        <f t="shared" si="22"/>
        <v>1.7473118279569828</v>
      </c>
      <c r="AQ30" s="1">
        <f t="shared" si="23"/>
        <v>0.68164362519202537</v>
      </c>
      <c r="AR30" s="1">
        <f t="shared" si="24"/>
        <v>0.17588430721125217</v>
      </c>
      <c r="AS30" t="str">
        <f t="shared" si="25"/>
        <v>NO</v>
      </c>
      <c r="AT30" t="str">
        <f t="shared" si="26"/>
        <v>NO</v>
      </c>
      <c r="AU30" t="str">
        <f t="shared" si="27"/>
        <v>NO</v>
      </c>
      <c r="AV30" t="str">
        <f t="shared" si="28"/>
        <v>NO</v>
      </c>
      <c r="AW30" t="str">
        <f t="shared" si="29"/>
        <v>NO</v>
      </c>
      <c r="AX30" t="str">
        <f t="shared" si="30"/>
        <v>NO</v>
      </c>
    </row>
    <row r="31" spans="1:50" x14ac:dyDescent="0.25">
      <c r="A31" t="s">
        <v>79</v>
      </c>
      <c r="B31">
        <v>3102</v>
      </c>
      <c r="C31">
        <v>3128.75</v>
      </c>
      <c r="D31">
        <v>3071</v>
      </c>
      <c r="E31">
        <v>3085.75</v>
      </c>
      <c r="F31">
        <v>-7.6500000000000909</v>
      </c>
      <c r="G31">
        <v>-0.2473007047261942</v>
      </c>
      <c r="H31" s="1">
        <f t="shared" si="0"/>
        <v>-0.52385557704706642</v>
      </c>
      <c r="I31" s="1">
        <f t="shared" si="1"/>
        <v>0.52385557704706642</v>
      </c>
      <c r="J31" s="1">
        <f t="shared" si="2"/>
        <v>0.86234687298517088</v>
      </c>
      <c r="K31" s="1">
        <f t="shared" si="3"/>
        <v>0.4780037268087175</v>
      </c>
      <c r="L31" s="1" t="str">
        <f t="shared" si="4"/>
        <v>NO</v>
      </c>
      <c r="M31" t="str">
        <f t="shared" si="5"/>
        <v>NO</v>
      </c>
      <c r="N31" t="str">
        <f t="shared" si="6"/>
        <v>NO</v>
      </c>
      <c r="O31" s="1" t="str">
        <f t="shared" si="7"/>
        <v>NO</v>
      </c>
      <c r="P31" s="1" t="str">
        <f t="shared" si="8"/>
        <v>NO</v>
      </c>
      <c r="Q31" s="1" t="str">
        <f t="shared" si="9"/>
        <v>NO</v>
      </c>
      <c r="R31" s="1" t="str">
        <f t="shared" si="10"/>
        <v>NO</v>
      </c>
      <c r="S31">
        <v>3235</v>
      </c>
      <c r="T31">
        <v>3246.9</v>
      </c>
      <c r="U31">
        <v>3085</v>
      </c>
      <c r="V31">
        <v>3093.4</v>
      </c>
      <c r="W31">
        <v>-129.2999999999997</v>
      </c>
      <c r="X31">
        <v>-4.0121637136562427</v>
      </c>
      <c r="Y31" s="1">
        <f t="shared" si="11"/>
        <v>-4.3771251931993795</v>
      </c>
      <c r="Z31" s="1">
        <f t="shared" si="12"/>
        <v>4.3771251931993795</v>
      </c>
      <c r="AA31" s="1">
        <f t="shared" si="13"/>
        <v>0.3678516228748096</v>
      </c>
      <c r="AB31" s="1">
        <f t="shared" si="14"/>
        <v>0.27154587185621293</v>
      </c>
      <c r="AC31" s="1" t="str">
        <f t="shared" si="15"/>
        <v>NO</v>
      </c>
      <c r="AD31" s="1" t="str">
        <f t="shared" si="16"/>
        <v>NO</v>
      </c>
      <c r="AE31" s="1" t="str">
        <f t="shared" si="17"/>
        <v>NO</v>
      </c>
      <c r="AF31" s="1" t="str">
        <f t="shared" si="18"/>
        <v>NO</v>
      </c>
      <c r="AG31" s="1" t="str">
        <f t="shared" si="19"/>
        <v>NO</v>
      </c>
      <c r="AH31" s="1" t="str">
        <f t="shared" si="20"/>
        <v>NO</v>
      </c>
      <c r="AI31">
        <v>3114.9</v>
      </c>
      <c r="AJ31">
        <v>3232.9</v>
      </c>
      <c r="AK31">
        <v>3114.9</v>
      </c>
      <c r="AL31">
        <v>3222.7</v>
      </c>
      <c r="AM31">
        <v>111.2999999999997</v>
      </c>
      <c r="AN31">
        <v>3.5771678344153659</v>
      </c>
      <c r="AO31" s="1">
        <f t="shared" si="21"/>
        <v>3.4607852579536975</v>
      </c>
      <c r="AP31" s="1">
        <f t="shared" si="22"/>
        <v>3.4607852579536975</v>
      </c>
      <c r="AQ31" s="1">
        <f t="shared" si="23"/>
        <v>0.31650479411674287</v>
      </c>
      <c r="AR31" s="1">
        <f t="shared" si="24"/>
        <v>0</v>
      </c>
      <c r="AS31" t="str">
        <f t="shared" si="25"/>
        <v>NO</v>
      </c>
      <c r="AT31" t="str">
        <f t="shared" si="26"/>
        <v>NO</v>
      </c>
      <c r="AU31" t="str">
        <f t="shared" si="27"/>
        <v>NO</v>
      </c>
      <c r="AV31" t="str">
        <f t="shared" si="28"/>
        <v>NO</v>
      </c>
      <c r="AW31" t="str">
        <f t="shared" si="29"/>
        <v>NO</v>
      </c>
      <c r="AX31" t="str">
        <f t="shared" si="30"/>
        <v>NO</v>
      </c>
    </row>
    <row r="32" spans="1:50" x14ac:dyDescent="0.25">
      <c r="A32" t="s">
        <v>80</v>
      </c>
      <c r="B32">
        <v>5056.95</v>
      </c>
      <c r="C32">
        <v>5110</v>
      </c>
      <c r="D32">
        <v>5030.95</v>
      </c>
      <c r="E32">
        <v>5071.1499999999996</v>
      </c>
      <c r="F32">
        <v>13</v>
      </c>
      <c r="G32">
        <v>0.2570109625060546</v>
      </c>
      <c r="H32" s="1">
        <f t="shared" si="0"/>
        <v>0.28080166899019804</v>
      </c>
      <c r="I32" s="1">
        <f t="shared" si="1"/>
        <v>0.28080166899019804</v>
      </c>
      <c r="J32" s="1">
        <f t="shared" si="2"/>
        <v>0.76609841949065527</v>
      </c>
      <c r="K32" s="1">
        <f t="shared" si="3"/>
        <v>0.5141439009679748</v>
      </c>
      <c r="L32" s="1" t="str">
        <f t="shared" si="4"/>
        <v>NO</v>
      </c>
      <c r="M32" t="str">
        <f t="shared" si="5"/>
        <v>NO</v>
      </c>
      <c r="N32" t="str">
        <f t="shared" si="6"/>
        <v>NO</v>
      </c>
      <c r="O32" s="1" t="str">
        <f t="shared" si="7"/>
        <v>NO</v>
      </c>
      <c r="P32" s="1" t="str">
        <f t="shared" si="8"/>
        <v>NO</v>
      </c>
      <c r="Q32" s="1" t="str">
        <f t="shared" si="9"/>
        <v>NO</v>
      </c>
      <c r="R32" s="1" t="str">
        <f t="shared" si="10"/>
        <v>NO</v>
      </c>
      <c r="S32">
        <v>5211</v>
      </c>
      <c r="T32">
        <v>5215</v>
      </c>
      <c r="U32">
        <v>5042.05</v>
      </c>
      <c r="V32">
        <v>5058.1499999999996</v>
      </c>
      <c r="W32">
        <v>-22.400000000000549</v>
      </c>
      <c r="X32">
        <v>-0.44089714696244592</v>
      </c>
      <c r="Y32" s="1">
        <f t="shared" si="11"/>
        <v>-2.9332181922855569</v>
      </c>
      <c r="Z32" s="1">
        <f t="shared" si="12"/>
        <v>2.9332181922855569</v>
      </c>
      <c r="AA32" s="1">
        <f t="shared" si="13"/>
        <v>7.6760698522356549E-2</v>
      </c>
      <c r="AB32" s="1">
        <f t="shared" si="14"/>
        <v>0.31829819202671839</v>
      </c>
      <c r="AC32" s="1" t="str">
        <f t="shared" si="15"/>
        <v>NO</v>
      </c>
      <c r="AD32" s="1" t="str">
        <f t="shared" si="16"/>
        <v>NO</v>
      </c>
      <c r="AE32" s="1" t="str">
        <f t="shared" si="17"/>
        <v>NO</v>
      </c>
      <c r="AF32" s="1" t="str">
        <f t="shared" si="18"/>
        <v>NO</v>
      </c>
      <c r="AG32" s="1" t="str">
        <f t="shared" si="19"/>
        <v>NO</v>
      </c>
      <c r="AH32" s="1" t="str">
        <f t="shared" si="20"/>
        <v>NO</v>
      </c>
      <c r="AI32">
        <v>5036</v>
      </c>
      <c r="AJ32">
        <v>5125</v>
      </c>
      <c r="AK32">
        <v>5020</v>
      </c>
      <c r="AL32">
        <v>5080.55</v>
      </c>
      <c r="AM32">
        <v>24.300000000000178</v>
      </c>
      <c r="AN32">
        <v>0.48059332509271058</v>
      </c>
      <c r="AO32" s="1">
        <f t="shared" si="21"/>
        <v>0.88463065925337925</v>
      </c>
      <c r="AP32" s="1">
        <f t="shared" si="22"/>
        <v>0.88463065925337925</v>
      </c>
      <c r="AQ32" s="1">
        <f t="shared" si="23"/>
        <v>0.87490527600357859</v>
      </c>
      <c r="AR32" s="1">
        <f t="shared" si="24"/>
        <v>0.31771247021445592</v>
      </c>
      <c r="AS32" t="str">
        <f t="shared" si="25"/>
        <v>NO</v>
      </c>
      <c r="AT32" t="str">
        <f t="shared" si="26"/>
        <v>NO</v>
      </c>
      <c r="AU32" t="str">
        <f t="shared" si="27"/>
        <v>NO</v>
      </c>
      <c r="AV32" t="str">
        <f t="shared" si="28"/>
        <v>NO</v>
      </c>
      <c r="AW32" t="str">
        <f t="shared" si="29"/>
        <v>NO</v>
      </c>
      <c r="AX32" t="str">
        <f t="shared" si="30"/>
        <v>NO</v>
      </c>
    </row>
    <row r="33" spans="1:50" x14ac:dyDescent="0.25">
      <c r="A33" t="s">
        <v>81</v>
      </c>
      <c r="B33">
        <v>2210</v>
      </c>
      <c r="C33">
        <v>2235</v>
      </c>
      <c r="D33">
        <v>2190</v>
      </c>
      <c r="E33">
        <v>2194.4499999999998</v>
      </c>
      <c r="F33">
        <v>-3.7000000000002728</v>
      </c>
      <c r="G33">
        <v>-0.16832336282784491</v>
      </c>
      <c r="H33" s="1">
        <f t="shared" si="0"/>
        <v>-0.70361990950227071</v>
      </c>
      <c r="I33" s="1">
        <f t="shared" si="1"/>
        <v>0.70361990950227071</v>
      </c>
      <c r="J33" s="1">
        <f t="shared" si="2"/>
        <v>1.1312217194570136</v>
      </c>
      <c r="K33" s="1">
        <f t="shared" si="3"/>
        <v>0.20278429674860754</v>
      </c>
      <c r="L33" s="1" t="str">
        <f t="shared" si="4"/>
        <v>NO</v>
      </c>
      <c r="M33" t="str">
        <f t="shared" si="5"/>
        <v>NO</v>
      </c>
      <c r="N33" t="str">
        <f t="shared" si="6"/>
        <v>NO</v>
      </c>
      <c r="O33" s="1" t="str">
        <f t="shared" si="7"/>
        <v>NO</v>
      </c>
      <c r="P33" s="1" t="str">
        <f t="shared" si="8"/>
        <v>NO</v>
      </c>
      <c r="Q33" s="1" t="str">
        <f t="shared" si="9"/>
        <v>NO</v>
      </c>
      <c r="R33" s="1" t="str">
        <f t="shared" si="10"/>
        <v>NO</v>
      </c>
      <c r="S33">
        <v>2280</v>
      </c>
      <c r="T33">
        <v>2280</v>
      </c>
      <c r="U33">
        <v>2185.1999999999998</v>
      </c>
      <c r="V33">
        <v>2198.15</v>
      </c>
      <c r="W33">
        <v>-71.75</v>
      </c>
      <c r="X33">
        <v>-3.1609321996563722</v>
      </c>
      <c r="Y33" s="1">
        <f t="shared" si="11"/>
        <v>-3.5899122807017507</v>
      </c>
      <c r="Z33" s="1">
        <f t="shared" si="12"/>
        <v>3.5899122807017507</v>
      </c>
      <c r="AA33" s="1">
        <f t="shared" si="13"/>
        <v>0</v>
      </c>
      <c r="AB33" s="1">
        <f t="shared" si="14"/>
        <v>0.58913176989742611</v>
      </c>
      <c r="AC33" s="1" t="str">
        <f t="shared" si="15"/>
        <v>NO</v>
      </c>
      <c r="AD33" s="1" t="str">
        <f t="shared" si="16"/>
        <v>NO</v>
      </c>
      <c r="AE33" s="1" t="str">
        <f t="shared" si="17"/>
        <v>NO</v>
      </c>
      <c r="AF33" s="1" t="str">
        <f t="shared" si="18"/>
        <v>NO</v>
      </c>
      <c r="AG33" s="1" t="str">
        <f t="shared" si="19"/>
        <v>NO</v>
      </c>
      <c r="AH33" s="1" t="str">
        <f t="shared" si="20"/>
        <v>NO</v>
      </c>
      <c r="AI33">
        <v>2244</v>
      </c>
      <c r="AJ33">
        <v>2285</v>
      </c>
      <c r="AK33">
        <v>2244</v>
      </c>
      <c r="AL33">
        <v>2269.9</v>
      </c>
      <c r="AM33">
        <v>21.300000000000178</v>
      </c>
      <c r="AN33">
        <v>0.94725607044383975</v>
      </c>
      <c r="AO33" s="1">
        <f t="shared" si="21"/>
        <v>1.1541889483065995</v>
      </c>
      <c r="AP33" s="1">
        <f t="shared" si="22"/>
        <v>1.1541889483065995</v>
      </c>
      <c r="AQ33" s="1">
        <f t="shared" si="23"/>
        <v>0.66522754306356702</v>
      </c>
      <c r="AR33" s="1">
        <f t="shared" si="24"/>
        <v>0</v>
      </c>
      <c r="AS33" t="str">
        <f t="shared" si="25"/>
        <v>NO</v>
      </c>
      <c r="AT33" t="str">
        <f t="shared" si="26"/>
        <v>NO</v>
      </c>
      <c r="AU33" t="str">
        <f t="shared" si="27"/>
        <v>NO</v>
      </c>
      <c r="AV33" t="str">
        <f t="shared" si="28"/>
        <v>NO</v>
      </c>
      <c r="AW33" t="str">
        <f t="shared" si="29"/>
        <v>NO</v>
      </c>
      <c r="AX33" t="str">
        <f t="shared" si="30"/>
        <v>NO</v>
      </c>
    </row>
    <row r="34" spans="1:50" x14ac:dyDescent="0.25">
      <c r="A34" t="s">
        <v>82</v>
      </c>
      <c r="B34">
        <v>85.8</v>
      </c>
      <c r="C34">
        <v>87.4</v>
      </c>
      <c r="D34">
        <v>85</v>
      </c>
      <c r="E34">
        <v>85.7</v>
      </c>
      <c r="F34">
        <v>-1.75</v>
      </c>
      <c r="G34">
        <v>-2.0011435105774731</v>
      </c>
      <c r="H34" s="1">
        <f t="shared" ref="H34:H65" si="31">(E34-B34)/B34*100</f>
        <v>-0.11655011655010994</v>
      </c>
      <c r="I34" s="1">
        <f t="shared" ref="I34:I65" si="32">ABS(H34)</f>
        <v>0.11655011655010994</v>
      </c>
      <c r="J34" s="1">
        <f t="shared" ref="J34:J65" si="33">IF(H34&gt;=0,(C34-E34)/E34*100,(C34-B34)/B34*100)</f>
        <v>1.8648018648018749</v>
      </c>
      <c r="K34" s="1">
        <f t="shared" ref="K34:K65" si="34">IF(H34&gt;=0,(B34-D34)/B34*100,(E34-D34)/E34*100)</f>
        <v>0.81680280046674769</v>
      </c>
      <c r="L34" s="1" t="str">
        <f t="shared" ref="L34:L65" si="35">IF(AND((K34-J34)&gt;1.5,I34&lt;0.5),"YES","NO")</f>
        <v>NO</v>
      </c>
      <c r="M34" t="str">
        <f t="shared" ref="M34:M65" si="36">IF(AND((K34-J34)&gt;1.5,I34&lt;2,I34&gt;0.5,H34&gt;0),"YES","NO")</f>
        <v>NO</v>
      </c>
      <c r="N34" t="str">
        <f t="shared" ref="N34:N65" si="37">IF(AND((J34-K34)&gt;1.5,I34&lt;0.5),"YES","NO")</f>
        <v>NO</v>
      </c>
      <c r="O34" s="1" t="str">
        <f t="shared" ref="O34:O65" si="38">IF(AND((J34-K34)&gt;1.5,I34&lt;2,I34&gt;0.5,H34&lt;0),"YES","NO")</f>
        <v>NO</v>
      </c>
      <c r="P34" s="1" t="str">
        <f t="shared" ref="P34:P65" si="39">IF(AND(I34&lt;1,J34&gt;1.5,K34&gt;1.5),"YES","NO")</f>
        <v>NO</v>
      </c>
      <c r="Q34" s="1" t="str">
        <f t="shared" ref="Q34:Q65" si="40">IF(AND(I34&gt;5,J34&lt;0.25,K34&lt;0.25,H34&gt;0),"YES","NO")</f>
        <v>NO</v>
      </c>
      <c r="R34" s="1" t="str">
        <f t="shared" ref="R34:R65" si="41">IF(AND(I35&gt;5,J35&lt;0.25,K35&lt;0.25,H35&lt;0),"YES","NO")</f>
        <v>NO</v>
      </c>
      <c r="S34">
        <v>84.2</v>
      </c>
      <c r="T34">
        <v>87.9</v>
      </c>
      <c r="U34">
        <v>84</v>
      </c>
      <c r="V34">
        <v>87.45</v>
      </c>
      <c r="W34">
        <v>3.4500000000000028</v>
      </c>
      <c r="X34">
        <v>4.1071428571428603</v>
      </c>
      <c r="Y34" s="1">
        <f t="shared" ref="Y34:Y65" si="42">(V34-S34)/S34*100</f>
        <v>3.8598574821852729</v>
      </c>
      <c r="Z34" s="1">
        <f t="shared" ref="Z34:Z65" si="43">ABS(Y34)</f>
        <v>3.8598574821852729</v>
      </c>
      <c r="AA34" s="1">
        <f t="shared" ref="AA34:AA65" si="44">IF(Y34&gt;=0,(T34-V34)/V34*100,(T34-S34)/S34*100)</f>
        <v>0.51457975986278193</v>
      </c>
      <c r="AB34" s="1">
        <f t="shared" ref="AB34:AB65" si="45">IF(Y34&gt;=0,(S34-U34)/S34*100,(V34-U34)/V34*100)</f>
        <v>0.23752969121140477</v>
      </c>
      <c r="AC34" s="1" t="str">
        <f t="shared" ref="AC34:AC65" si="46">IF(AND(I34&lt;Z34/2,S34&gt;E34,E34&gt;(S34+V34)/2,V34&lt;B34,B34&lt;(S34+V34)/2),"YES","NO")</f>
        <v>NO</v>
      </c>
      <c r="AD34" s="1" t="str">
        <f t="shared" ref="AD34:AD65" si="47">IF(AND(I34&lt;Z34/2,V34&gt;B34,B34&gt;(S34+V34)/2,S34&lt;E34,E34&lt;(S34+V34)/2),"YES","NO")</f>
        <v>NO</v>
      </c>
      <c r="AE34" s="1" t="str">
        <f t="shared" ref="AE34:AE65" si="48">IF(AND(I34&gt;=2*Z34,E34&gt;S34,S34&gt;(B34+E34)/2,B34&lt;V34,V34&lt;(B34+E34)/2),"YES","NO")</f>
        <v>NO</v>
      </c>
      <c r="AF34" s="1" t="str">
        <f t="shared" ref="AF34:AF65" si="49">IF(AND(I34&gt;=2*Z34,E34&lt;S34,S34&lt;(B34+E34)/2,B34&gt;V34,V34&gt;(B34+E34)/2),"YES","NO")</f>
        <v>NO</v>
      </c>
      <c r="AG34" s="1" t="str">
        <f t="shared" ref="AG34:AG65" si="50">IF(AND(B34&lt;V34,E34&lt;S34,E34&gt;(S34+V34)/2,I34&gt;3,Z34&gt;3),"YES","NO")</f>
        <v>NO</v>
      </c>
      <c r="AH34" s="1" t="str">
        <f t="shared" ref="AH34:AH65" si="51">IF(AND(B34&gt;V34,E34&gt;S34,E34&lt;(S34+V34)/2,Z34&gt;3,I34&gt;3),"YES","NO")</f>
        <v>NO</v>
      </c>
      <c r="AI34">
        <v>82.55</v>
      </c>
      <c r="AJ34">
        <v>84.2</v>
      </c>
      <c r="AK34">
        <v>82.4</v>
      </c>
      <c r="AL34">
        <v>84</v>
      </c>
      <c r="AM34">
        <v>1.7000000000000031</v>
      </c>
      <c r="AN34">
        <v>2.0656136087484849</v>
      </c>
      <c r="AO34" s="1">
        <f t="shared" ref="AO34:AO65" si="52">(AL34-AI34)/AI34*100</f>
        <v>1.7565112053301066</v>
      </c>
      <c r="AP34" s="1">
        <f t="shared" ref="AP34:AP65" si="53">ABS(AO34)</f>
        <v>1.7565112053301066</v>
      </c>
      <c r="AQ34" s="1">
        <f t="shared" ref="AQ34:AQ65" si="54">IF(AO34&gt;=0,(AJ34-AL34)/AL34*100,(AJ34-AI34)/AI34*100)</f>
        <v>0.2380952380952415</v>
      </c>
      <c r="AR34" s="1">
        <f t="shared" ref="AR34:AR65" si="55">IF(AO34&gt;=0,(AI34-AK34)/AI34*100,(AL34-AK34)/AL34*100)</f>
        <v>0.18170805572379345</v>
      </c>
      <c r="AS34" t="str">
        <f t="shared" ref="AS34:AS65" si="56">IF(AND(AO34&lt;0,AP34&gt;1.5,Y34&lt;0,Z34&gt;1.5,AL34&gt;S34,AL34&lt;E34,H34&gt;0,I34&gt;1.5),"YES","NO")</f>
        <v>NO</v>
      </c>
      <c r="AT34" t="str">
        <f t="shared" ref="AT34:AT65" si="57">IF(AND(AO34&gt;0,AP34&gt;1.5,Y34&gt;0,Z34&gt;1.5,AL34&lt;S34,AL34&gt;E34,H34&lt;0,I34&gt;1.5),"YES","NO")</f>
        <v>NO</v>
      </c>
      <c r="AU34" t="str">
        <f t="shared" ref="AU34:AU65" si="58">IF(AND(AO34&lt;0,S34&lt;AL34,V34&lt;AL34,B34&gt;V34,E34&gt;V34,H34&gt;0),"YES","NO")</f>
        <v>NO</v>
      </c>
      <c r="AV34" t="str">
        <f t="shared" ref="AV34:AV65" si="59">IF(AND(AO34&gt;0,S34&gt;AL34,V34&gt;AL34,B34&lt;V34,E34&lt;V34,H34&lt;0),"YES","NO")</f>
        <v>YES</v>
      </c>
      <c r="AW34" t="str">
        <f t="shared" ref="AW34:AW65" si="60">IF(AND(AO34&gt;0,AP34&gt;1,Y34&gt;0,Z34&gt;1,V34&gt;AL34,S34&gt;AI34,S34&lt;AL34,H34&gt;0,I34&gt;1,E34&gt;V34,B34&lt;V34,B34&gt;S34),"YES","NO")</f>
        <v>NO</v>
      </c>
      <c r="AX34" t="str">
        <f t="shared" ref="AX34:AX65" si="61">IF(AND(AO34&lt;0,AP34&gt;1,Y34&lt;0,Z34&gt;1,V34&lt;AL34,S34&lt;AI34,S34&gt;AL34,H34&lt;0,I34&gt;1,E34&lt;V34,B34&gt;V34,B34&lt;S34),"YES","NO")</f>
        <v>NO</v>
      </c>
    </row>
    <row r="35" spans="1:50" x14ac:dyDescent="0.25">
      <c r="A35" t="s">
        <v>83</v>
      </c>
      <c r="B35">
        <v>126.3</v>
      </c>
      <c r="C35">
        <v>127.9</v>
      </c>
      <c r="D35">
        <v>123</v>
      </c>
      <c r="E35">
        <v>123.4</v>
      </c>
      <c r="F35">
        <v>-2.3499999999999939</v>
      </c>
      <c r="G35">
        <v>-1.868787276341944</v>
      </c>
      <c r="H35" s="1">
        <f t="shared" si="31"/>
        <v>-2.2961203483768737</v>
      </c>
      <c r="I35" s="1">
        <f t="shared" si="32"/>
        <v>2.2961203483768737</v>
      </c>
      <c r="J35" s="1">
        <f t="shared" si="33"/>
        <v>1.2668250197941477</v>
      </c>
      <c r="K35" s="1">
        <f t="shared" si="34"/>
        <v>0.32414910858995594</v>
      </c>
      <c r="L35" s="1" t="str">
        <f t="shared" si="35"/>
        <v>NO</v>
      </c>
      <c r="M35" t="str">
        <f t="shared" si="36"/>
        <v>NO</v>
      </c>
      <c r="N35" t="str">
        <f t="shared" si="37"/>
        <v>NO</v>
      </c>
      <c r="O35" s="1" t="str">
        <f t="shared" si="38"/>
        <v>NO</v>
      </c>
      <c r="P35" s="1" t="str">
        <f t="shared" si="39"/>
        <v>NO</v>
      </c>
      <c r="Q35" s="1" t="str">
        <f t="shared" si="40"/>
        <v>NO</v>
      </c>
      <c r="R35" s="1" t="str">
        <f t="shared" si="41"/>
        <v>NO</v>
      </c>
      <c r="S35">
        <v>119.15</v>
      </c>
      <c r="T35">
        <v>127.9</v>
      </c>
      <c r="U35">
        <v>119.05</v>
      </c>
      <c r="V35">
        <v>125.75</v>
      </c>
      <c r="W35">
        <v>6.6500000000000057</v>
      </c>
      <c r="X35">
        <v>5.5835432409739756</v>
      </c>
      <c r="Y35" s="1">
        <f t="shared" si="42"/>
        <v>5.5392362568191311</v>
      </c>
      <c r="Z35" s="1">
        <f t="shared" si="43"/>
        <v>5.5392362568191311</v>
      </c>
      <c r="AA35" s="1">
        <f t="shared" si="44"/>
        <v>1.7097415506958296</v>
      </c>
      <c r="AB35" s="1">
        <f t="shared" si="45"/>
        <v>8.3927822073024363E-2</v>
      </c>
      <c r="AC35" s="1" t="str">
        <f t="shared" si="46"/>
        <v>NO</v>
      </c>
      <c r="AD35" s="1" t="str">
        <f t="shared" si="47"/>
        <v>NO</v>
      </c>
      <c r="AE35" s="1" t="str">
        <f t="shared" si="48"/>
        <v>NO</v>
      </c>
      <c r="AF35" s="1" t="str">
        <f t="shared" si="49"/>
        <v>NO</v>
      </c>
      <c r="AG35" s="1" t="str">
        <f t="shared" si="50"/>
        <v>NO</v>
      </c>
      <c r="AH35" s="1" t="str">
        <f t="shared" si="51"/>
        <v>NO</v>
      </c>
      <c r="AI35">
        <v>120</v>
      </c>
      <c r="AJ35">
        <v>121.2</v>
      </c>
      <c r="AK35">
        <v>118.5</v>
      </c>
      <c r="AL35">
        <v>119.1</v>
      </c>
      <c r="AM35">
        <v>-0.5</v>
      </c>
      <c r="AN35">
        <v>-0.41806020066889632</v>
      </c>
      <c r="AO35" s="1">
        <f t="shared" si="52"/>
        <v>-0.75000000000000477</v>
      </c>
      <c r="AP35" s="1">
        <f t="shared" si="53"/>
        <v>0.75000000000000477</v>
      </c>
      <c r="AQ35" s="1">
        <f t="shared" si="54"/>
        <v>1.0000000000000024</v>
      </c>
      <c r="AR35" s="1">
        <f t="shared" si="55"/>
        <v>0.50377833753148138</v>
      </c>
      <c r="AS35" t="str">
        <f t="shared" si="56"/>
        <v>NO</v>
      </c>
      <c r="AT35" t="str">
        <f t="shared" si="57"/>
        <v>NO</v>
      </c>
      <c r="AU35" t="str">
        <f t="shared" si="58"/>
        <v>NO</v>
      </c>
      <c r="AV35" t="str">
        <f t="shared" si="59"/>
        <v>NO</v>
      </c>
      <c r="AW35" t="str">
        <f t="shared" si="60"/>
        <v>NO</v>
      </c>
      <c r="AX35" t="str">
        <f t="shared" si="61"/>
        <v>NO</v>
      </c>
    </row>
    <row r="36" spans="1:50" x14ac:dyDescent="0.25">
      <c r="A36" t="s">
        <v>84</v>
      </c>
      <c r="B36">
        <v>688.5</v>
      </c>
      <c r="C36">
        <v>692.5</v>
      </c>
      <c r="D36">
        <v>676.25</v>
      </c>
      <c r="E36">
        <v>690.9</v>
      </c>
      <c r="F36">
        <v>3.799999999999955</v>
      </c>
      <c r="G36">
        <v>0.55304904671808386</v>
      </c>
      <c r="H36" s="1">
        <f t="shared" si="31"/>
        <v>0.34858387799563939</v>
      </c>
      <c r="I36" s="1">
        <f t="shared" si="32"/>
        <v>0.34858387799563939</v>
      </c>
      <c r="J36" s="1">
        <f t="shared" si="33"/>
        <v>0.23158199449993094</v>
      </c>
      <c r="K36" s="1">
        <f t="shared" si="34"/>
        <v>1.7792302106027595</v>
      </c>
      <c r="L36" s="1" t="str">
        <f t="shared" si="35"/>
        <v>YES</v>
      </c>
      <c r="M36" t="str">
        <f t="shared" si="36"/>
        <v>NO</v>
      </c>
      <c r="N36" t="str">
        <f t="shared" si="37"/>
        <v>NO</v>
      </c>
      <c r="O36" s="1" t="str">
        <f t="shared" si="38"/>
        <v>NO</v>
      </c>
      <c r="P36" s="1" t="str">
        <f t="shared" si="39"/>
        <v>NO</v>
      </c>
      <c r="Q36" s="1" t="str">
        <f t="shared" si="40"/>
        <v>NO</v>
      </c>
      <c r="R36" s="1" t="str">
        <f t="shared" si="41"/>
        <v>NO</v>
      </c>
      <c r="S36">
        <v>682.3</v>
      </c>
      <c r="T36">
        <v>690</v>
      </c>
      <c r="U36">
        <v>673.8</v>
      </c>
      <c r="V36">
        <v>687.1</v>
      </c>
      <c r="W36">
        <v>9.25</v>
      </c>
      <c r="X36">
        <v>1.364608689238032</v>
      </c>
      <c r="Y36" s="1">
        <f t="shared" si="42"/>
        <v>0.7035028579803706</v>
      </c>
      <c r="Z36" s="1">
        <f t="shared" si="43"/>
        <v>0.7035028579803706</v>
      </c>
      <c r="AA36" s="1">
        <f t="shared" si="44"/>
        <v>0.42206374617959214</v>
      </c>
      <c r="AB36" s="1">
        <f t="shared" si="45"/>
        <v>1.2457863110068885</v>
      </c>
      <c r="AC36" s="1" t="str">
        <f t="shared" si="46"/>
        <v>NO</v>
      </c>
      <c r="AD36" s="1" t="str">
        <f t="shared" si="47"/>
        <v>NO</v>
      </c>
      <c r="AE36" s="1" t="str">
        <f t="shared" si="48"/>
        <v>NO</v>
      </c>
      <c r="AF36" s="1" t="str">
        <f t="shared" si="49"/>
        <v>NO</v>
      </c>
      <c r="AG36" s="1" t="str">
        <f t="shared" si="50"/>
        <v>NO</v>
      </c>
      <c r="AH36" s="1" t="str">
        <f t="shared" si="51"/>
        <v>NO</v>
      </c>
      <c r="AI36">
        <v>685</v>
      </c>
      <c r="AJ36">
        <v>688.15</v>
      </c>
      <c r="AK36">
        <v>675</v>
      </c>
      <c r="AL36">
        <v>677.85</v>
      </c>
      <c r="AM36">
        <v>-4.2999999999999554</v>
      </c>
      <c r="AN36">
        <v>-0.63035989151945393</v>
      </c>
      <c r="AO36" s="1">
        <f t="shared" si="52"/>
        <v>-1.0437956204379528</v>
      </c>
      <c r="AP36" s="1">
        <f t="shared" si="53"/>
        <v>1.0437956204379528</v>
      </c>
      <c r="AQ36" s="1">
        <f t="shared" si="54"/>
        <v>0.45985401459853686</v>
      </c>
      <c r="AR36" s="1">
        <f t="shared" si="55"/>
        <v>0.42044700154901865</v>
      </c>
      <c r="AS36" t="str">
        <f t="shared" si="56"/>
        <v>NO</v>
      </c>
      <c r="AT36" t="str">
        <f t="shared" si="57"/>
        <v>NO</v>
      </c>
      <c r="AU36" t="str">
        <f t="shared" si="58"/>
        <v>NO</v>
      </c>
      <c r="AV36" t="str">
        <f t="shared" si="59"/>
        <v>NO</v>
      </c>
      <c r="AW36" t="str">
        <f t="shared" si="60"/>
        <v>NO</v>
      </c>
      <c r="AX36" t="str">
        <f t="shared" si="61"/>
        <v>NO</v>
      </c>
    </row>
    <row r="37" spans="1:50" x14ac:dyDescent="0.25">
      <c r="A37" t="s">
        <v>85</v>
      </c>
      <c r="B37">
        <v>775</v>
      </c>
      <c r="C37">
        <v>779.9</v>
      </c>
      <c r="D37">
        <v>764.5</v>
      </c>
      <c r="E37">
        <v>777.2</v>
      </c>
      <c r="F37">
        <v>4.0500000000000682</v>
      </c>
      <c r="G37">
        <v>0.52383108064412709</v>
      </c>
      <c r="H37" s="1">
        <f t="shared" si="31"/>
        <v>0.28387096774194137</v>
      </c>
      <c r="I37" s="1">
        <f t="shared" si="32"/>
        <v>0.28387096774194137</v>
      </c>
      <c r="J37" s="1">
        <f t="shared" si="33"/>
        <v>0.34740092640246162</v>
      </c>
      <c r="K37" s="1">
        <f t="shared" si="34"/>
        <v>1.3548387096774193</v>
      </c>
      <c r="L37" s="1" t="str">
        <f t="shared" si="35"/>
        <v>NO</v>
      </c>
      <c r="M37" t="str">
        <f t="shared" si="36"/>
        <v>NO</v>
      </c>
      <c r="N37" t="str">
        <f t="shared" si="37"/>
        <v>NO</v>
      </c>
      <c r="O37" s="1" t="str">
        <f t="shared" si="38"/>
        <v>NO</v>
      </c>
      <c r="P37" s="1" t="str">
        <f t="shared" si="39"/>
        <v>NO</v>
      </c>
      <c r="Q37" s="1" t="str">
        <f t="shared" si="40"/>
        <v>NO</v>
      </c>
      <c r="R37" s="1" t="str">
        <f t="shared" si="41"/>
        <v>NO</v>
      </c>
      <c r="S37">
        <v>772</v>
      </c>
      <c r="T37">
        <v>782.4</v>
      </c>
      <c r="U37">
        <v>761.55</v>
      </c>
      <c r="V37">
        <v>773.15</v>
      </c>
      <c r="W37">
        <v>0.44999999999993179</v>
      </c>
      <c r="X37">
        <v>5.8237349553504819E-2</v>
      </c>
      <c r="Y37" s="1">
        <f t="shared" si="42"/>
        <v>0.14896373056994525</v>
      </c>
      <c r="Z37" s="1">
        <f t="shared" si="43"/>
        <v>0.14896373056994525</v>
      </c>
      <c r="AA37" s="1">
        <f t="shared" si="44"/>
        <v>1.1964043199896528</v>
      </c>
      <c r="AB37" s="1">
        <f t="shared" si="45"/>
        <v>1.3536269430051873</v>
      </c>
      <c r="AC37" s="1" t="str">
        <f t="shared" si="46"/>
        <v>NO</v>
      </c>
      <c r="AD37" s="1" t="str">
        <f t="shared" si="47"/>
        <v>NO</v>
      </c>
      <c r="AE37" s="1" t="str">
        <f t="shared" si="48"/>
        <v>NO</v>
      </c>
      <c r="AF37" s="1" t="str">
        <f t="shared" si="49"/>
        <v>NO</v>
      </c>
      <c r="AG37" s="1" t="str">
        <f t="shared" si="50"/>
        <v>NO</v>
      </c>
      <c r="AH37" s="1" t="str">
        <f t="shared" si="51"/>
        <v>NO</v>
      </c>
      <c r="AI37">
        <v>752.95</v>
      </c>
      <c r="AJ37">
        <v>776.65</v>
      </c>
      <c r="AK37">
        <v>750</v>
      </c>
      <c r="AL37">
        <v>772.7</v>
      </c>
      <c r="AM37">
        <v>22.600000000000019</v>
      </c>
      <c r="AN37">
        <v>3.012931609118787</v>
      </c>
      <c r="AO37" s="1">
        <f t="shared" si="52"/>
        <v>2.62301613652965</v>
      </c>
      <c r="AP37" s="1">
        <f t="shared" si="53"/>
        <v>2.62301613652965</v>
      </c>
      <c r="AQ37" s="1">
        <f t="shared" si="54"/>
        <v>0.51119451274749994</v>
      </c>
      <c r="AR37" s="1">
        <f t="shared" si="55"/>
        <v>0.39179228368418162</v>
      </c>
      <c r="AS37" t="str">
        <f t="shared" si="56"/>
        <v>NO</v>
      </c>
      <c r="AT37" t="str">
        <f t="shared" si="57"/>
        <v>NO</v>
      </c>
      <c r="AU37" t="str">
        <f t="shared" si="58"/>
        <v>NO</v>
      </c>
      <c r="AV37" t="str">
        <f t="shared" si="59"/>
        <v>NO</v>
      </c>
      <c r="AW37" t="str">
        <f t="shared" si="60"/>
        <v>NO</v>
      </c>
      <c r="AX37" t="str">
        <f t="shared" si="61"/>
        <v>NO</v>
      </c>
    </row>
    <row r="38" spans="1:50" x14ac:dyDescent="0.25">
      <c r="A38" t="s">
        <v>86</v>
      </c>
      <c r="B38">
        <v>846.95</v>
      </c>
      <c r="C38">
        <v>886</v>
      </c>
      <c r="D38">
        <v>843.6</v>
      </c>
      <c r="E38">
        <v>879.65</v>
      </c>
      <c r="F38">
        <v>34.899999999999977</v>
      </c>
      <c r="G38">
        <v>4.1313998224326696</v>
      </c>
      <c r="H38" s="1">
        <f t="shared" si="31"/>
        <v>3.8609126866993249</v>
      </c>
      <c r="I38" s="1">
        <f t="shared" si="32"/>
        <v>3.8609126866993249</v>
      </c>
      <c r="J38" s="1">
        <f t="shared" si="33"/>
        <v>0.72187801966691556</v>
      </c>
      <c r="K38" s="1">
        <f t="shared" si="34"/>
        <v>0.39553692661904744</v>
      </c>
      <c r="L38" s="1" t="str">
        <f t="shared" si="35"/>
        <v>NO</v>
      </c>
      <c r="M38" t="str">
        <f t="shared" si="36"/>
        <v>NO</v>
      </c>
      <c r="N38" t="str">
        <f t="shared" si="37"/>
        <v>NO</v>
      </c>
      <c r="O38" s="1" t="str">
        <f t="shared" si="38"/>
        <v>NO</v>
      </c>
      <c r="P38" s="1" t="str">
        <f t="shared" si="39"/>
        <v>NO</v>
      </c>
      <c r="Q38" s="1" t="str">
        <f t="shared" si="40"/>
        <v>NO</v>
      </c>
      <c r="R38" s="1" t="str">
        <f t="shared" si="41"/>
        <v>NO</v>
      </c>
      <c r="S38">
        <v>839.8</v>
      </c>
      <c r="T38">
        <v>861.7</v>
      </c>
      <c r="U38">
        <v>833</v>
      </c>
      <c r="V38">
        <v>844.75</v>
      </c>
      <c r="W38">
        <v>17.600000000000019</v>
      </c>
      <c r="X38">
        <v>2.127788188357616</v>
      </c>
      <c r="Y38" s="1">
        <f t="shared" si="42"/>
        <v>0.58942605382234403</v>
      </c>
      <c r="Z38" s="1">
        <f t="shared" si="43"/>
        <v>0.58942605382234403</v>
      </c>
      <c r="AA38" s="1">
        <f t="shared" si="44"/>
        <v>2.0065108020124351</v>
      </c>
      <c r="AB38" s="1">
        <f t="shared" si="45"/>
        <v>0.80971659919027805</v>
      </c>
      <c r="AC38" s="1" t="str">
        <f t="shared" si="46"/>
        <v>NO</v>
      </c>
      <c r="AD38" s="1" t="str">
        <f t="shared" si="47"/>
        <v>NO</v>
      </c>
      <c r="AE38" s="1" t="str">
        <f t="shared" si="48"/>
        <v>NO</v>
      </c>
      <c r="AF38" s="1" t="str">
        <f t="shared" si="49"/>
        <v>NO</v>
      </c>
      <c r="AG38" s="1" t="str">
        <f t="shared" si="50"/>
        <v>NO</v>
      </c>
      <c r="AH38" s="1" t="str">
        <f t="shared" si="51"/>
        <v>NO</v>
      </c>
      <c r="AI38">
        <v>859</v>
      </c>
      <c r="AJ38">
        <v>877</v>
      </c>
      <c r="AK38">
        <v>820.6</v>
      </c>
      <c r="AL38">
        <v>827.15</v>
      </c>
      <c r="AM38">
        <v>-32.850000000000023</v>
      </c>
      <c r="AN38">
        <v>-3.8197674418604679</v>
      </c>
      <c r="AO38" s="1">
        <f t="shared" si="52"/>
        <v>-3.707799767171132</v>
      </c>
      <c r="AP38" s="1">
        <f t="shared" si="53"/>
        <v>3.707799767171132</v>
      </c>
      <c r="AQ38" s="1">
        <f t="shared" si="54"/>
        <v>2.0954598370197903</v>
      </c>
      <c r="AR38" s="1">
        <f t="shared" si="55"/>
        <v>0.79187571782626553</v>
      </c>
      <c r="AS38" t="str">
        <f t="shared" si="56"/>
        <v>NO</v>
      </c>
      <c r="AT38" t="str">
        <f t="shared" si="57"/>
        <v>NO</v>
      </c>
      <c r="AU38" t="str">
        <f t="shared" si="58"/>
        <v>NO</v>
      </c>
      <c r="AV38" t="str">
        <f t="shared" si="59"/>
        <v>NO</v>
      </c>
      <c r="AW38" t="str">
        <f t="shared" si="60"/>
        <v>NO</v>
      </c>
      <c r="AX38" t="str">
        <f t="shared" si="61"/>
        <v>NO</v>
      </c>
    </row>
    <row r="39" spans="1:50" x14ac:dyDescent="0.25">
      <c r="A39" t="s">
        <v>87</v>
      </c>
      <c r="B39">
        <v>2329.9</v>
      </c>
      <c r="C39">
        <v>2354</v>
      </c>
      <c r="D39">
        <v>2309</v>
      </c>
      <c r="E39">
        <v>2347.5500000000002</v>
      </c>
      <c r="F39">
        <v>18.60000000000036</v>
      </c>
      <c r="G39">
        <v>0.79864316537497004</v>
      </c>
      <c r="H39" s="1">
        <f t="shared" si="31"/>
        <v>0.75754324219923996</v>
      </c>
      <c r="I39" s="1">
        <f t="shared" si="32"/>
        <v>0.75754324219923996</v>
      </c>
      <c r="J39" s="1">
        <f t="shared" si="33"/>
        <v>0.27475453131987893</v>
      </c>
      <c r="K39" s="1">
        <f t="shared" si="34"/>
        <v>0.89703420747671969</v>
      </c>
      <c r="L39" s="1" t="str">
        <f t="shared" si="35"/>
        <v>NO</v>
      </c>
      <c r="M39" t="str">
        <f t="shared" si="36"/>
        <v>NO</v>
      </c>
      <c r="N39" t="str">
        <f t="shared" si="37"/>
        <v>NO</v>
      </c>
      <c r="O39" s="1" t="str">
        <f t="shared" si="38"/>
        <v>NO</v>
      </c>
      <c r="P39" s="1" t="str">
        <f t="shared" si="39"/>
        <v>NO</v>
      </c>
      <c r="Q39" s="1" t="str">
        <f t="shared" si="40"/>
        <v>NO</v>
      </c>
      <c r="R39" s="1" t="str">
        <f t="shared" si="41"/>
        <v>NO</v>
      </c>
      <c r="S39">
        <v>2291</v>
      </c>
      <c r="T39">
        <v>2335</v>
      </c>
      <c r="U39">
        <v>2285.1</v>
      </c>
      <c r="V39">
        <v>2328.9499999999998</v>
      </c>
      <c r="W39">
        <v>44.549999999999727</v>
      </c>
      <c r="X39">
        <v>1.950183855717025</v>
      </c>
      <c r="Y39" s="1">
        <f t="shared" si="42"/>
        <v>1.656481885639451</v>
      </c>
      <c r="Z39" s="1">
        <f t="shared" si="43"/>
        <v>1.656481885639451</v>
      </c>
      <c r="AA39" s="1">
        <f t="shared" si="44"/>
        <v>0.25977371776981828</v>
      </c>
      <c r="AB39" s="1">
        <f t="shared" si="45"/>
        <v>0.25752946311654701</v>
      </c>
      <c r="AC39" s="1" t="str">
        <f t="shared" si="46"/>
        <v>NO</v>
      </c>
      <c r="AD39" s="1" t="str">
        <f t="shared" si="47"/>
        <v>NO</v>
      </c>
      <c r="AE39" s="1" t="str">
        <f t="shared" si="48"/>
        <v>NO</v>
      </c>
      <c r="AF39" s="1" t="str">
        <f t="shared" si="49"/>
        <v>NO</v>
      </c>
      <c r="AG39" s="1" t="str">
        <f t="shared" si="50"/>
        <v>NO</v>
      </c>
      <c r="AH39" s="1" t="str">
        <f t="shared" si="51"/>
        <v>NO</v>
      </c>
      <c r="AI39">
        <v>2285</v>
      </c>
      <c r="AJ39">
        <v>2299.9</v>
      </c>
      <c r="AK39">
        <v>2260.65</v>
      </c>
      <c r="AL39">
        <v>2284.4</v>
      </c>
      <c r="AM39">
        <v>8.75</v>
      </c>
      <c r="AN39">
        <v>0.38450552589370068</v>
      </c>
      <c r="AO39" s="1">
        <f t="shared" si="52"/>
        <v>-2.6258205689273919E-2</v>
      </c>
      <c r="AP39" s="1">
        <f t="shared" si="53"/>
        <v>2.6258205689273919E-2</v>
      </c>
      <c r="AQ39" s="1">
        <f t="shared" si="54"/>
        <v>0.65207877461707187</v>
      </c>
      <c r="AR39" s="1">
        <f t="shared" si="55"/>
        <v>1.0396603046751882</v>
      </c>
      <c r="AS39" t="str">
        <f t="shared" si="56"/>
        <v>NO</v>
      </c>
      <c r="AT39" t="str">
        <f t="shared" si="57"/>
        <v>NO</v>
      </c>
      <c r="AU39" t="str">
        <f t="shared" si="58"/>
        <v>NO</v>
      </c>
      <c r="AV39" t="str">
        <f t="shared" si="59"/>
        <v>NO</v>
      </c>
      <c r="AW39" t="str">
        <f t="shared" si="60"/>
        <v>NO</v>
      </c>
      <c r="AX39" t="str">
        <f t="shared" si="61"/>
        <v>NO</v>
      </c>
    </row>
    <row r="40" spans="1:50" x14ac:dyDescent="0.25">
      <c r="A40" t="s">
        <v>88</v>
      </c>
      <c r="B40">
        <v>1207.5</v>
      </c>
      <c r="C40">
        <v>1227.4000000000001</v>
      </c>
      <c r="D40">
        <v>1205.9000000000001</v>
      </c>
      <c r="E40">
        <v>1223.95</v>
      </c>
      <c r="F40">
        <v>20.400000000000091</v>
      </c>
      <c r="G40">
        <v>1.6949856674006141</v>
      </c>
      <c r="H40" s="1">
        <f t="shared" si="31"/>
        <v>1.3623188405797138</v>
      </c>
      <c r="I40" s="1">
        <f t="shared" si="32"/>
        <v>1.3623188405797138</v>
      </c>
      <c r="J40" s="1">
        <f t="shared" si="33"/>
        <v>0.28187425956943057</v>
      </c>
      <c r="K40" s="1">
        <f t="shared" si="34"/>
        <v>0.13250517598342931</v>
      </c>
      <c r="L40" s="1" t="str">
        <f t="shared" si="35"/>
        <v>NO</v>
      </c>
      <c r="M40" t="str">
        <f t="shared" si="36"/>
        <v>NO</v>
      </c>
      <c r="N40" t="str">
        <f t="shared" si="37"/>
        <v>NO</v>
      </c>
      <c r="O40" s="1" t="str">
        <f t="shared" si="38"/>
        <v>NO</v>
      </c>
      <c r="P40" s="1" t="str">
        <f t="shared" si="39"/>
        <v>NO</v>
      </c>
      <c r="Q40" s="1" t="str">
        <f t="shared" si="40"/>
        <v>NO</v>
      </c>
      <c r="R40" s="1" t="str">
        <f t="shared" si="41"/>
        <v>NO</v>
      </c>
      <c r="S40">
        <v>1235</v>
      </c>
      <c r="T40">
        <v>1235</v>
      </c>
      <c r="U40">
        <v>1192.5999999999999</v>
      </c>
      <c r="V40">
        <v>1203.55</v>
      </c>
      <c r="W40">
        <v>4.2000000000000446</v>
      </c>
      <c r="X40">
        <v>0.35018968607996381</v>
      </c>
      <c r="Y40" s="1">
        <f t="shared" si="42"/>
        <v>-2.546558704453445</v>
      </c>
      <c r="Z40" s="1">
        <f t="shared" si="43"/>
        <v>2.546558704453445</v>
      </c>
      <c r="AA40" s="1">
        <f t="shared" si="44"/>
        <v>0</v>
      </c>
      <c r="AB40" s="1">
        <f t="shared" si="45"/>
        <v>0.90980848323709407</v>
      </c>
      <c r="AC40" s="1" t="str">
        <f t="shared" si="46"/>
        <v>NO</v>
      </c>
      <c r="AD40" s="1" t="str">
        <f t="shared" si="47"/>
        <v>NO</v>
      </c>
      <c r="AE40" s="1" t="str">
        <f t="shared" si="48"/>
        <v>NO</v>
      </c>
      <c r="AF40" s="1" t="str">
        <f t="shared" si="49"/>
        <v>NO</v>
      </c>
      <c r="AG40" s="1" t="str">
        <f t="shared" si="50"/>
        <v>NO</v>
      </c>
      <c r="AH40" s="1" t="str">
        <f t="shared" si="51"/>
        <v>NO</v>
      </c>
      <c r="AI40">
        <v>1180</v>
      </c>
      <c r="AJ40">
        <v>1203.5</v>
      </c>
      <c r="AK40">
        <v>1173</v>
      </c>
      <c r="AL40">
        <v>1199.3499999999999</v>
      </c>
      <c r="AM40">
        <v>30.099999999999909</v>
      </c>
      <c r="AN40">
        <v>2.5742997648064918</v>
      </c>
      <c r="AO40" s="1">
        <f t="shared" si="52"/>
        <v>1.6398305084745686</v>
      </c>
      <c r="AP40" s="1">
        <f t="shared" si="53"/>
        <v>1.6398305084745686</v>
      </c>
      <c r="AQ40" s="1">
        <f t="shared" si="54"/>
        <v>0.34602076124568232</v>
      </c>
      <c r="AR40" s="1">
        <f t="shared" si="55"/>
        <v>0.59322033898305082</v>
      </c>
      <c r="AS40" t="str">
        <f t="shared" si="56"/>
        <v>NO</v>
      </c>
      <c r="AT40" t="str">
        <f t="shared" si="57"/>
        <v>NO</v>
      </c>
      <c r="AU40" t="str">
        <f t="shared" si="58"/>
        <v>NO</v>
      </c>
      <c r="AV40" t="str">
        <f t="shared" si="59"/>
        <v>NO</v>
      </c>
      <c r="AW40" t="str">
        <f t="shared" si="60"/>
        <v>NO</v>
      </c>
      <c r="AX40" t="str">
        <f t="shared" si="61"/>
        <v>NO</v>
      </c>
    </row>
    <row r="41" spans="1:50" x14ac:dyDescent="0.25">
      <c r="A41" t="s">
        <v>89</v>
      </c>
      <c r="B41">
        <v>574.6</v>
      </c>
      <c r="C41">
        <v>581</v>
      </c>
      <c r="D41">
        <v>567</v>
      </c>
      <c r="E41">
        <v>571</v>
      </c>
      <c r="F41">
        <v>0.5</v>
      </c>
      <c r="G41">
        <v>8.7642418930762495E-2</v>
      </c>
      <c r="H41" s="1">
        <f t="shared" si="31"/>
        <v>-0.62652279846850378</v>
      </c>
      <c r="I41" s="1">
        <f t="shared" si="32"/>
        <v>0.62652279846850378</v>
      </c>
      <c r="J41" s="1">
        <f t="shared" si="33"/>
        <v>1.1138183083884401</v>
      </c>
      <c r="K41" s="1">
        <f t="shared" si="34"/>
        <v>0.70052539404553416</v>
      </c>
      <c r="L41" s="1" t="str">
        <f t="shared" si="35"/>
        <v>NO</v>
      </c>
      <c r="M41" t="str">
        <f t="shared" si="36"/>
        <v>NO</v>
      </c>
      <c r="N41" t="str">
        <f t="shared" si="37"/>
        <v>NO</v>
      </c>
      <c r="O41" s="1" t="str">
        <f t="shared" si="38"/>
        <v>NO</v>
      </c>
      <c r="P41" s="1" t="str">
        <f t="shared" si="39"/>
        <v>NO</v>
      </c>
      <c r="Q41" s="1" t="str">
        <f t="shared" si="40"/>
        <v>NO</v>
      </c>
      <c r="R41" s="1" t="str">
        <f t="shared" si="41"/>
        <v>NO</v>
      </c>
      <c r="S41">
        <v>565.9</v>
      </c>
      <c r="T41">
        <v>574.29999999999995</v>
      </c>
      <c r="U41">
        <v>564.29999999999995</v>
      </c>
      <c r="V41">
        <v>570.5</v>
      </c>
      <c r="W41">
        <v>9.3500000000000227</v>
      </c>
      <c r="X41">
        <v>1.6662211529894011</v>
      </c>
      <c r="Y41" s="1">
        <f t="shared" si="42"/>
        <v>0.81286446368616772</v>
      </c>
      <c r="Z41" s="1">
        <f t="shared" si="43"/>
        <v>0.81286446368616772</v>
      </c>
      <c r="AA41" s="1">
        <f t="shared" si="44"/>
        <v>0.66608238387378693</v>
      </c>
      <c r="AB41" s="1">
        <f t="shared" si="45"/>
        <v>0.28273546562997398</v>
      </c>
      <c r="AC41" s="1" t="str">
        <f t="shared" si="46"/>
        <v>NO</v>
      </c>
      <c r="AD41" s="1" t="str">
        <f t="shared" si="47"/>
        <v>NO</v>
      </c>
      <c r="AE41" s="1" t="str">
        <f t="shared" si="48"/>
        <v>NO</v>
      </c>
      <c r="AF41" s="1" t="str">
        <f t="shared" si="49"/>
        <v>NO</v>
      </c>
      <c r="AG41" s="1" t="str">
        <f t="shared" si="50"/>
        <v>NO</v>
      </c>
      <c r="AH41" s="1" t="str">
        <f t="shared" si="51"/>
        <v>NO</v>
      </c>
      <c r="AI41">
        <v>562.95000000000005</v>
      </c>
      <c r="AJ41">
        <v>566.25</v>
      </c>
      <c r="AK41">
        <v>559.5</v>
      </c>
      <c r="AL41">
        <v>561.15</v>
      </c>
      <c r="AM41">
        <v>-0.35000000000002268</v>
      </c>
      <c r="AN41">
        <v>-6.2333036509354012E-2</v>
      </c>
      <c r="AO41" s="1">
        <f t="shared" si="52"/>
        <v>-0.31974420463630304</v>
      </c>
      <c r="AP41" s="1">
        <f t="shared" si="53"/>
        <v>0.31974420463630304</v>
      </c>
      <c r="AQ41" s="1">
        <f t="shared" si="54"/>
        <v>0.58619770849985864</v>
      </c>
      <c r="AR41" s="1">
        <f t="shared" si="55"/>
        <v>0.29403902699812479</v>
      </c>
      <c r="AS41" t="str">
        <f t="shared" si="56"/>
        <v>NO</v>
      </c>
      <c r="AT41" t="str">
        <f t="shared" si="57"/>
        <v>NO</v>
      </c>
      <c r="AU41" t="str">
        <f t="shared" si="58"/>
        <v>NO</v>
      </c>
      <c r="AV41" t="str">
        <f t="shared" si="59"/>
        <v>NO</v>
      </c>
      <c r="AW41" t="str">
        <f t="shared" si="60"/>
        <v>NO</v>
      </c>
      <c r="AX41" t="str">
        <f t="shared" si="61"/>
        <v>NO</v>
      </c>
    </row>
    <row r="42" spans="1:50" x14ac:dyDescent="0.25">
      <c r="A42" t="s">
        <v>90</v>
      </c>
      <c r="B42">
        <v>705.55</v>
      </c>
      <c r="C42">
        <v>712.55</v>
      </c>
      <c r="D42">
        <v>699.35</v>
      </c>
      <c r="E42">
        <v>709.15</v>
      </c>
      <c r="F42">
        <v>3.1499999999999768</v>
      </c>
      <c r="G42">
        <v>0.44617563739376448</v>
      </c>
      <c r="H42" s="1">
        <f t="shared" si="31"/>
        <v>0.51024023811211439</v>
      </c>
      <c r="I42" s="1">
        <f t="shared" si="32"/>
        <v>0.51024023811211439</v>
      </c>
      <c r="J42" s="1">
        <f t="shared" si="33"/>
        <v>0.4794472255517136</v>
      </c>
      <c r="K42" s="1">
        <f t="shared" si="34"/>
        <v>0.87874707674862629</v>
      </c>
      <c r="L42" s="1" t="str">
        <f t="shared" si="35"/>
        <v>NO</v>
      </c>
      <c r="M42" t="str">
        <f t="shared" si="36"/>
        <v>NO</v>
      </c>
      <c r="N42" t="str">
        <f t="shared" si="37"/>
        <v>NO</v>
      </c>
      <c r="O42" s="1" t="str">
        <f t="shared" si="38"/>
        <v>NO</v>
      </c>
      <c r="P42" s="1" t="str">
        <f t="shared" si="39"/>
        <v>NO</v>
      </c>
      <c r="Q42" s="1" t="str">
        <f t="shared" si="40"/>
        <v>NO</v>
      </c>
      <c r="R42" s="1" t="str">
        <f t="shared" si="41"/>
        <v>NO</v>
      </c>
      <c r="S42">
        <v>701.3</v>
      </c>
      <c r="T42">
        <v>710</v>
      </c>
      <c r="U42">
        <v>693</v>
      </c>
      <c r="V42">
        <v>706</v>
      </c>
      <c r="W42">
        <v>8.5</v>
      </c>
      <c r="X42">
        <v>1.218637992831541</v>
      </c>
      <c r="Y42" s="1">
        <f t="shared" si="42"/>
        <v>0.67018394410381377</v>
      </c>
      <c r="Z42" s="1">
        <f t="shared" si="43"/>
        <v>0.67018394410381377</v>
      </c>
      <c r="AA42" s="1">
        <f t="shared" si="44"/>
        <v>0.56657223796033995</v>
      </c>
      <c r="AB42" s="1">
        <f t="shared" si="45"/>
        <v>1.1835163268216107</v>
      </c>
      <c r="AC42" s="1" t="str">
        <f t="shared" si="46"/>
        <v>NO</v>
      </c>
      <c r="AD42" s="1" t="str">
        <f t="shared" si="47"/>
        <v>NO</v>
      </c>
      <c r="AE42" s="1" t="str">
        <f t="shared" si="48"/>
        <v>NO</v>
      </c>
      <c r="AF42" s="1" t="str">
        <f t="shared" si="49"/>
        <v>NO</v>
      </c>
      <c r="AG42" s="1" t="str">
        <f t="shared" si="50"/>
        <v>NO</v>
      </c>
      <c r="AH42" s="1" t="str">
        <f t="shared" si="51"/>
        <v>NO</v>
      </c>
      <c r="AI42">
        <v>689</v>
      </c>
      <c r="AJ42">
        <v>701</v>
      </c>
      <c r="AK42">
        <v>681.7</v>
      </c>
      <c r="AL42">
        <v>697.5</v>
      </c>
      <c r="AM42">
        <v>13.350000000000019</v>
      </c>
      <c r="AN42">
        <v>1.9513264634948511</v>
      </c>
      <c r="AO42" s="1">
        <f t="shared" si="52"/>
        <v>1.2336719883889695</v>
      </c>
      <c r="AP42" s="1">
        <f t="shared" si="53"/>
        <v>1.2336719883889695</v>
      </c>
      <c r="AQ42" s="1">
        <f t="shared" si="54"/>
        <v>0.50179211469534046</v>
      </c>
      <c r="AR42" s="1">
        <f t="shared" si="55"/>
        <v>1.0595065312046377</v>
      </c>
      <c r="AS42" t="str">
        <f t="shared" si="56"/>
        <v>NO</v>
      </c>
      <c r="AT42" t="str">
        <f t="shared" si="57"/>
        <v>NO</v>
      </c>
      <c r="AU42" t="str">
        <f t="shared" si="58"/>
        <v>NO</v>
      </c>
      <c r="AV42" t="str">
        <f t="shared" si="59"/>
        <v>NO</v>
      </c>
      <c r="AW42" t="str">
        <f t="shared" si="60"/>
        <v>NO</v>
      </c>
      <c r="AX42" t="str">
        <f t="shared" si="61"/>
        <v>NO</v>
      </c>
    </row>
    <row r="43" spans="1:50" x14ac:dyDescent="0.25">
      <c r="A43" t="s">
        <v>91</v>
      </c>
      <c r="B43">
        <v>3249</v>
      </c>
      <c r="C43">
        <v>3292.5</v>
      </c>
      <c r="D43">
        <v>3230.45</v>
      </c>
      <c r="E43">
        <v>3237.6</v>
      </c>
      <c r="F43">
        <v>-11.099999999999911</v>
      </c>
      <c r="G43">
        <v>-0.34167513159109519</v>
      </c>
      <c r="H43" s="1">
        <f t="shared" si="31"/>
        <v>-0.3508771929824589</v>
      </c>
      <c r="I43" s="1">
        <f t="shared" si="32"/>
        <v>0.3508771929824589</v>
      </c>
      <c r="J43" s="1">
        <f t="shared" si="33"/>
        <v>1.3388734995383196</v>
      </c>
      <c r="K43" s="1">
        <f t="shared" si="34"/>
        <v>0.22084259945639026</v>
      </c>
      <c r="L43" s="1" t="str">
        <f t="shared" si="35"/>
        <v>NO</v>
      </c>
      <c r="M43" t="str">
        <f t="shared" si="36"/>
        <v>NO</v>
      </c>
      <c r="N43" t="str">
        <f t="shared" si="37"/>
        <v>NO</v>
      </c>
      <c r="O43" s="1" t="str">
        <f t="shared" si="38"/>
        <v>NO</v>
      </c>
      <c r="P43" s="1" t="str">
        <f t="shared" si="39"/>
        <v>NO</v>
      </c>
      <c r="Q43" s="1" t="str">
        <f t="shared" si="40"/>
        <v>NO</v>
      </c>
      <c r="R43" s="1" t="str">
        <f t="shared" si="41"/>
        <v>NO</v>
      </c>
      <c r="S43">
        <v>3352.05</v>
      </c>
      <c r="T43">
        <v>3358.5</v>
      </c>
      <c r="U43">
        <v>3230.55</v>
      </c>
      <c r="V43">
        <v>3248.7</v>
      </c>
      <c r="W43">
        <v>-97.75</v>
      </c>
      <c r="X43">
        <v>-2.921005842011684</v>
      </c>
      <c r="Y43" s="1">
        <f t="shared" si="42"/>
        <v>-3.0831878999418376</v>
      </c>
      <c r="Z43" s="1">
        <f t="shared" si="43"/>
        <v>3.0831878999418376</v>
      </c>
      <c r="AA43" s="1">
        <f t="shared" si="44"/>
        <v>0.1924195641473074</v>
      </c>
      <c r="AB43" s="1">
        <f t="shared" si="45"/>
        <v>0.55868501246651392</v>
      </c>
      <c r="AC43" s="1" t="str">
        <f t="shared" si="46"/>
        <v>NO</v>
      </c>
      <c r="AD43" s="1" t="str">
        <f t="shared" si="47"/>
        <v>NO</v>
      </c>
      <c r="AE43" s="1" t="str">
        <f t="shared" si="48"/>
        <v>NO</v>
      </c>
      <c r="AF43" s="1" t="str">
        <f t="shared" si="49"/>
        <v>NO</v>
      </c>
      <c r="AG43" s="1" t="str">
        <f t="shared" si="50"/>
        <v>NO</v>
      </c>
      <c r="AH43" s="1" t="str">
        <f t="shared" si="51"/>
        <v>NO</v>
      </c>
      <c r="AI43">
        <v>3315</v>
      </c>
      <c r="AJ43">
        <v>3394.9</v>
      </c>
      <c r="AK43">
        <v>3301</v>
      </c>
      <c r="AL43">
        <v>3346.45</v>
      </c>
      <c r="AM43">
        <v>32.149999999999643</v>
      </c>
      <c r="AN43">
        <v>0.97003892224601374</v>
      </c>
      <c r="AO43" s="1">
        <f t="shared" si="52"/>
        <v>0.94871794871794324</v>
      </c>
      <c r="AP43" s="1">
        <f t="shared" si="53"/>
        <v>0.94871794871794324</v>
      </c>
      <c r="AQ43" s="1">
        <f t="shared" si="54"/>
        <v>1.4478028956057993</v>
      </c>
      <c r="AR43" s="1">
        <f t="shared" si="55"/>
        <v>0.42232277526395173</v>
      </c>
      <c r="AS43" t="str">
        <f t="shared" si="56"/>
        <v>NO</v>
      </c>
      <c r="AT43" t="str">
        <f t="shared" si="57"/>
        <v>NO</v>
      </c>
      <c r="AU43" t="str">
        <f t="shared" si="58"/>
        <v>NO</v>
      </c>
      <c r="AV43" t="str">
        <f t="shared" si="59"/>
        <v>NO</v>
      </c>
      <c r="AW43" t="str">
        <f t="shared" si="60"/>
        <v>NO</v>
      </c>
      <c r="AX43" t="str">
        <f t="shared" si="61"/>
        <v>NO</v>
      </c>
    </row>
    <row r="44" spans="1:50" x14ac:dyDescent="0.25">
      <c r="A44" t="s">
        <v>92</v>
      </c>
      <c r="B44">
        <v>181.8</v>
      </c>
      <c r="C44">
        <v>183.15</v>
      </c>
      <c r="D44">
        <v>179.3</v>
      </c>
      <c r="E44">
        <v>180.8</v>
      </c>
      <c r="F44">
        <v>-1.899999999999977</v>
      </c>
      <c r="G44">
        <v>-1.039956212369993</v>
      </c>
      <c r="H44" s="1">
        <f t="shared" si="31"/>
        <v>-0.55005500550054998</v>
      </c>
      <c r="I44" s="1">
        <f t="shared" si="32"/>
        <v>0.55005500550054998</v>
      </c>
      <c r="J44" s="1">
        <f t="shared" si="33"/>
        <v>0.74257425742573946</v>
      </c>
      <c r="K44" s="1">
        <f t="shared" si="34"/>
        <v>0.82964601769911495</v>
      </c>
      <c r="L44" s="1" t="str">
        <f t="shared" si="35"/>
        <v>NO</v>
      </c>
      <c r="M44" t="str">
        <f t="shared" si="36"/>
        <v>NO</v>
      </c>
      <c r="N44" t="str">
        <f t="shared" si="37"/>
        <v>NO</v>
      </c>
      <c r="O44" s="1" t="str">
        <f t="shared" si="38"/>
        <v>NO</v>
      </c>
      <c r="P44" s="1" t="str">
        <f t="shared" si="39"/>
        <v>NO</v>
      </c>
      <c r="Q44" s="1" t="str">
        <f t="shared" si="40"/>
        <v>NO</v>
      </c>
      <c r="R44" s="1" t="str">
        <f t="shared" si="41"/>
        <v>NO</v>
      </c>
      <c r="S44">
        <v>181</v>
      </c>
      <c r="T44">
        <v>183.85</v>
      </c>
      <c r="U44">
        <v>177.7</v>
      </c>
      <c r="V44">
        <v>182.7</v>
      </c>
      <c r="W44">
        <v>2.8999999999999768</v>
      </c>
      <c r="X44">
        <v>1.6129032258064391</v>
      </c>
      <c r="Y44" s="1">
        <f t="shared" si="42"/>
        <v>0.93922651933701029</v>
      </c>
      <c r="Z44" s="1">
        <f t="shared" si="43"/>
        <v>0.93922651933701029</v>
      </c>
      <c r="AA44" s="1">
        <f t="shared" si="44"/>
        <v>0.62944718117132226</v>
      </c>
      <c r="AB44" s="1">
        <f t="shared" si="45"/>
        <v>1.823204419889509</v>
      </c>
      <c r="AC44" s="1" t="str">
        <f t="shared" si="46"/>
        <v>NO</v>
      </c>
      <c r="AD44" s="1" t="str">
        <f t="shared" si="47"/>
        <v>NO</v>
      </c>
      <c r="AE44" s="1" t="str">
        <f t="shared" si="48"/>
        <v>NO</v>
      </c>
      <c r="AF44" s="1" t="str">
        <f t="shared" si="49"/>
        <v>NO</v>
      </c>
      <c r="AG44" s="1" t="str">
        <f t="shared" si="50"/>
        <v>NO</v>
      </c>
      <c r="AH44" s="1" t="str">
        <f t="shared" si="51"/>
        <v>NO</v>
      </c>
      <c r="AI44">
        <v>174.1</v>
      </c>
      <c r="AJ44">
        <v>180.55</v>
      </c>
      <c r="AK44">
        <v>172.35</v>
      </c>
      <c r="AL44">
        <v>179.8</v>
      </c>
      <c r="AM44">
        <v>6.1500000000000057</v>
      </c>
      <c r="AN44">
        <v>3.5416066801036599</v>
      </c>
      <c r="AO44" s="1">
        <f t="shared" si="52"/>
        <v>3.2739804709936919</v>
      </c>
      <c r="AP44" s="1">
        <f t="shared" si="53"/>
        <v>3.2739804709936919</v>
      </c>
      <c r="AQ44" s="1">
        <f t="shared" si="54"/>
        <v>0.41713014460511677</v>
      </c>
      <c r="AR44" s="1">
        <f t="shared" si="55"/>
        <v>1.0051694428489375</v>
      </c>
      <c r="AS44" t="str">
        <f t="shared" si="56"/>
        <v>NO</v>
      </c>
      <c r="AT44" t="str">
        <f t="shared" si="57"/>
        <v>NO</v>
      </c>
      <c r="AU44" t="str">
        <f t="shared" si="58"/>
        <v>NO</v>
      </c>
      <c r="AV44" t="str">
        <f t="shared" si="59"/>
        <v>YES</v>
      </c>
      <c r="AW44" t="str">
        <f t="shared" si="60"/>
        <v>NO</v>
      </c>
      <c r="AX44" t="str">
        <f t="shared" si="61"/>
        <v>NO</v>
      </c>
    </row>
    <row r="45" spans="1:50" x14ac:dyDescent="0.25">
      <c r="A45" t="s">
        <v>93</v>
      </c>
      <c r="B45">
        <v>174.75</v>
      </c>
      <c r="C45">
        <v>176.65</v>
      </c>
      <c r="D45">
        <v>171.6</v>
      </c>
      <c r="E45">
        <v>172.35</v>
      </c>
      <c r="F45">
        <v>-3.5</v>
      </c>
      <c r="G45">
        <v>-1.99033266988911</v>
      </c>
      <c r="H45" s="1">
        <f t="shared" si="31"/>
        <v>-1.3733905579399175</v>
      </c>
      <c r="I45" s="1">
        <f t="shared" si="32"/>
        <v>1.3733905579399175</v>
      </c>
      <c r="J45" s="1">
        <f t="shared" si="33"/>
        <v>1.0872675250357686</v>
      </c>
      <c r="K45" s="1">
        <f t="shared" si="34"/>
        <v>0.4351610095735422</v>
      </c>
      <c r="L45" s="1" t="str">
        <f t="shared" si="35"/>
        <v>NO</v>
      </c>
      <c r="M45" t="str">
        <f t="shared" si="36"/>
        <v>NO</v>
      </c>
      <c r="N45" t="str">
        <f t="shared" si="37"/>
        <v>NO</v>
      </c>
      <c r="O45" s="1" t="str">
        <f t="shared" si="38"/>
        <v>NO</v>
      </c>
      <c r="P45" s="1" t="str">
        <f t="shared" si="39"/>
        <v>NO</v>
      </c>
      <c r="Q45" s="1" t="str">
        <f t="shared" si="40"/>
        <v>NO</v>
      </c>
      <c r="R45" s="1" t="str">
        <f t="shared" si="41"/>
        <v>NO</v>
      </c>
      <c r="S45">
        <v>170</v>
      </c>
      <c r="T45">
        <v>176.9</v>
      </c>
      <c r="U45">
        <v>170</v>
      </c>
      <c r="V45">
        <v>175.85</v>
      </c>
      <c r="W45">
        <v>6.5499999999999829</v>
      </c>
      <c r="X45">
        <v>3.8688718251624228</v>
      </c>
      <c r="Y45" s="1">
        <f t="shared" si="42"/>
        <v>3.4411764705882324</v>
      </c>
      <c r="Z45" s="1">
        <f t="shared" si="43"/>
        <v>3.4411764705882324</v>
      </c>
      <c r="AA45" s="1">
        <f t="shared" si="44"/>
        <v>0.59709980096673954</v>
      </c>
      <c r="AB45" s="1">
        <f t="shared" si="45"/>
        <v>0</v>
      </c>
      <c r="AC45" s="1" t="str">
        <f t="shared" si="46"/>
        <v>NO</v>
      </c>
      <c r="AD45" s="1" t="str">
        <f t="shared" si="47"/>
        <v>YES</v>
      </c>
      <c r="AE45" s="1" t="str">
        <f t="shared" si="48"/>
        <v>NO</v>
      </c>
      <c r="AF45" s="1" t="str">
        <f t="shared" si="49"/>
        <v>NO</v>
      </c>
      <c r="AG45" s="1" t="str">
        <f t="shared" si="50"/>
        <v>NO</v>
      </c>
      <c r="AH45" s="1" t="str">
        <f t="shared" si="51"/>
        <v>NO</v>
      </c>
      <c r="AI45">
        <v>164.45</v>
      </c>
      <c r="AJ45">
        <v>169.85</v>
      </c>
      <c r="AK45">
        <v>163.4</v>
      </c>
      <c r="AL45">
        <v>169.3</v>
      </c>
      <c r="AM45">
        <v>5.25</v>
      </c>
      <c r="AN45">
        <v>3.200243828101188</v>
      </c>
      <c r="AO45" s="1">
        <f t="shared" si="52"/>
        <v>2.949224688355137</v>
      </c>
      <c r="AP45" s="1">
        <f t="shared" si="53"/>
        <v>2.949224688355137</v>
      </c>
      <c r="AQ45" s="1">
        <f t="shared" si="54"/>
        <v>0.32486709982278966</v>
      </c>
      <c r="AR45" s="1">
        <f t="shared" si="55"/>
        <v>0.63849194283975863</v>
      </c>
      <c r="AS45" t="str">
        <f t="shared" si="56"/>
        <v>NO</v>
      </c>
      <c r="AT45" t="str">
        <f t="shared" si="57"/>
        <v>NO</v>
      </c>
      <c r="AU45" t="str">
        <f t="shared" si="58"/>
        <v>NO</v>
      </c>
      <c r="AV45" t="str">
        <f t="shared" si="59"/>
        <v>YES</v>
      </c>
      <c r="AW45" t="str">
        <f t="shared" si="60"/>
        <v>NO</v>
      </c>
      <c r="AX45" t="str">
        <f t="shared" si="61"/>
        <v>NO</v>
      </c>
    </row>
    <row r="46" spans="1:50" x14ac:dyDescent="0.25">
      <c r="A46" t="s">
        <v>94</v>
      </c>
      <c r="B46">
        <v>2182.1</v>
      </c>
      <c r="C46">
        <v>2208.5</v>
      </c>
      <c r="D46">
        <v>2132.5500000000002</v>
      </c>
      <c r="E46">
        <v>2173.1</v>
      </c>
      <c r="F46">
        <v>-4.7000000000002728</v>
      </c>
      <c r="G46">
        <v>-0.21581412434568251</v>
      </c>
      <c r="H46" s="1">
        <f t="shared" si="31"/>
        <v>-0.41244672563127266</v>
      </c>
      <c r="I46" s="1">
        <f t="shared" si="32"/>
        <v>0.41244672563127266</v>
      </c>
      <c r="J46" s="1">
        <f t="shared" si="33"/>
        <v>1.209843728518404</v>
      </c>
      <c r="K46" s="1">
        <f t="shared" si="34"/>
        <v>1.8659978832083073</v>
      </c>
      <c r="L46" s="1" t="str">
        <f t="shared" si="35"/>
        <v>NO</v>
      </c>
      <c r="M46" t="str">
        <f t="shared" si="36"/>
        <v>NO</v>
      </c>
      <c r="N46" t="str">
        <f t="shared" si="37"/>
        <v>NO</v>
      </c>
      <c r="O46" s="1" t="str">
        <f t="shared" si="38"/>
        <v>NO</v>
      </c>
      <c r="P46" s="1" t="str">
        <f t="shared" si="39"/>
        <v>NO</v>
      </c>
      <c r="Q46" s="1" t="str">
        <f t="shared" si="40"/>
        <v>NO</v>
      </c>
      <c r="R46" s="1" t="str">
        <f t="shared" si="41"/>
        <v>NO</v>
      </c>
      <c r="S46">
        <v>2153.5500000000002</v>
      </c>
      <c r="T46">
        <v>2185</v>
      </c>
      <c r="U46">
        <v>2152.1</v>
      </c>
      <c r="V46">
        <v>2177.8000000000002</v>
      </c>
      <c r="W46">
        <v>27.25</v>
      </c>
      <c r="X46">
        <v>1.267117714073144</v>
      </c>
      <c r="Y46" s="1">
        <f t="shared" si="42"/>
        <v>1.1260476887000532</v>
      </c>
      <c r="Z46" s="1">
        <f t="shared" si="43"/>
        <v>1.1260476887000532</v>
      </c>
      <c r="AA46" s="1">
        <f t="shared" si="44"/>
        <v>0.33060887133803923</v>
      </c>
      <c r="AB46" s="1">
        <f t="shared" si="45"/>
        <v>6.7330686540840595E-2</v>
      </c>
      <c r="AC46" s="1" t="str">
        <f t="shared" si="46"/>
        <v>NO</v>
      </c>
      <c r="AD46" s="1" t="str">
        <f t="shared" si="47"/>
        <v>NO</v>
      </c>
      <c r="AE46" s="1" t="str">
        <f t="shared" si="48"/>
        <v>NO</v>
      </c>
      <c r="AF46" s="1" t="str">
        <f t="shared" si="49"/>
        <v>NO</v>
      </c>
      <c r="AG46" s="1" t="str">
        <f t="shared" si="50"/>
        <v>NO</v>
      </c>
      <c r="AH46" s="1" t="str">
        <f t="shared" si="51"/>
        <v>NO</v>
      </c>
      <c r="AI46">
        <v>2171.9</v>
      </c>
      <c r="AJ46">
        <v>2171.9</v>
      </c>
      <c r="AK46">
        <v>2144.0500000000002</v>
      </c>
      <c r="AL46">
        <v>2150.5500000000002</v>
      </c>
      <c r="AM46">
        <v>-2</v>
      </c>
      <c r="AN46">
        <v>-9.291305660727972E-2</v>
      </c>
      <c r="AO46" s="1">
        <f t="shared" si="52"/>
        <v>-0.98301026750770792</v>
      </c>
      <c r="AP46" s="1">
        <f t="shared" si="53"/>
        <v>0.98301026750770792</v>
      </c>
      <c r="AQ46" s="1">
        <f t="shared" si="54"/>
        <v>0</v>
      </c>
      <c r="AR46" s="1">
        <f t="shared" si="55"/>
        <v>0.30224826207249306</v>
      </c>
      <c r="AS46" t="str">
        <f t="shared" si="56"/>
        <v>NO</v>
      </c>
      <c r="AT46" t="str">
        <f t="shared" si="57"/>
        <v>NO</v>
      </c>
      <c r="AU46" t="str">
        <f t="shared" si="58"/>
        <v>NO</v>
      </c>
      <c r="AV46" t="str">
        <f t="shared" si="59"/>
        <v>NO</v>
      </c>
      <c r="AW46" t="str">
        <f t="shared" si="60"/>
        <v>NO</v>
      </c>
      <c r="AX46" t="str">
        <f t="shared" si="61"/>
        <v>NO</v>
      </c>
    </row>
    <row r="47" spans="1:50" x14ac:dyDescent="0.25">
      <c r="A47" t="s">
        <v>95</v>
      </c>
      <c r="B47">
        <v>221.5</v>
      </c>
      <c r="C47">
        <v>224.8</v>
      </c>
      <c r="D47">
        <v>217.4</v>
      </c>
      <c r="E47">
        <v>222.85</v>
      </c>
      <c r="F47">
        <v>1.9499999999999891</v>
      </c>
      <c r="G47">
        <v>0.88275237664100881</v>
      </c>
      <c r="H47" s="1">
        <f t="shared" si="31"/>
        <v>0.609480812641081</v>
      </c>
      <c r="I47" s="1">
        <f t="shared" si="32"/>
        <v>0.609480812641081</v>
      </c>
      <c r="J47" s="1">
        <f t="shared" si="33"/>
        <v>0.87502804577070536</v>
      </c>
      <c r="K47" s="1">
        <f t="shared" si="34"/>
        <v>1.8510158013543991</v>
      </c>
      <c r="L47" s="1" t="str">
        <f t="shared" si="35"/>
        <v>NO</v>
      </c>
      <c r="M47" t="str">
        <f t="shared" si="36"/>
        <v>NO</v>
      </c>
      <c r="N47" t="str">
        <f t="shared" si="37"/>
        <v>NO</v>
      </c>
      <c r="O47" s="1" t="str">
        <f t="shared" si="38"/>
        <v>NO</v>
      </c>
      <c r="P47" s="1" t="str">
        <f t="shared" si="39"/>
        <v>NO</v>
      </c>
      <c r="Q47" s="1" t="str">
        <f t="shared" si="40"/>
        <v>NO</v>
      </c>
      <c r="R47" s="1" t="str">
        <f t="shared" si="41"/>
        <v>NO</v>
      </c>
      <c r="S47">
        <v>215.5</v>
      </c>
      <c r="T47">
        <v>222.5</v>
      </c>
      <c r="U47">
        <v>212.65</v>
      </c>
      <c r="V47">
        <v>220.9</v>
      </c>
      <c r="W47">
        <v>9.1500000000000057</v>
      </c>
      <c r="X47">
        <v>4.3211334120425056</v>
      </c>
      <c r="Y47" s="1">
        <f t="shared" si="42"/>
        <v>2.5058004640371259</v>
      </c>
      <c r="Z47" s="1">
        <f t="shared" si="43"/>
        <v>2.5058004640371259</v>
      </c>
      <c r="AA47" s="1">
        <f t="shared" si="44"/>
        <v>0.72430964237211148</v>
      </c>
      <c r="AB47" s="1">
        <f t="shared" si="45"/>
        <v>1.3225058004640344</v>
      </c>
      <c r="AC47" s="1" t="str">
        <f t="shared" si="46"/>
        <v>NO</v>
      </c>
      <c r="AD47" s="1" t="str">
        <f t="shared" si="47"/>
        <v>NO</v>
      </c>
      <c r="AE47" s="1" t="str">
        <f t="shared" si="48"/>
        <v>NO</v>
      </c>
      <c r="AF47" s="1" t="str">
        <f t="shared" si="49"/>
        <v>NO</v>
      </c>
      <c r="AG47" s="1" t="str">
        <f t="shared" si="50"/>
        <v>NO</v>
      </c>
      <c r="AH47" s="1" t="str">
        <f t="shared" si="51"/>
        <v>NO</v>
      </c>
      <c r="AI47">
        <v>213.5</v>
      </c>
      <c r="AJ47">
        <v>216</v>
      </c>
      <c r="AK47">
        <v>209.45</v>
      </c>
      <c r="AL47">
        <v>211.75</v>
      </c>
      <c r="AM47">
        <v>4.25</v>
      </c>
      <c r="AN47">
        <v>2.0481927710843379</v>
      </c>
      <c r="AO47" s="1">
        <f t="shared" si="52"/>
        <v>-0.81967213114754101</v>
      </c>
      <c r="AP47" s="1">
        <f t="shared" si="53"/>
        <v>0.81967213114754101</v>
      </c>
      <c r="AQ47" s="1">
        <f t="shared" si="54"/>
        <v>1.1709601873536302</v>
      </c>
      <c r="AR47" s="1">
        <f t="shared" si="55"/>
        <v>1.0861865407320006</v>
      </c>
      <c r="AS47" t="str">
        <f t="shared" si="56"/>
        <v>NO</v>
      </c>
      <c r="AT47" t="str">
        <f t="shared" si="57"/>
        <v>NO</v>
      </c>
      <c r="AU47" t="str">
        <f t="shared" si="58"/>
        <v>NO</v>
      </c>
      <c r="AV47" t="str">
        <f t="shared" si="59"/>
        <v>NO</v>
      </c>
      <c r="AW47" t="str">
        <f t="shared" si="60"/>
        <v>NO</v>
      </c>
      <c r="AX47" t="str">
        <f t="shared" si="61"/>
        <v>NO</v>
      </c>
    </row>
    <row r="48" spans="1:50" x14ac:dyDescent="0.25">
      <c r="A48" t="s">
        <v>96</v>
      </c>
      <c r="B48">
        <v>2025</v>
      </c>
      <c r="C48">
        <v>2041.7</v>
      </c>
      <c r="D48">
        <v>2004.05</v>
      </c>
      <c r="E48">
        <v>2015.3</v>
      </c>
      <c r="F48">
        <v>-16.200000000000049</v>
      </c>
      <c r="G48">
        <v>-0.79744031503815138</v>
      </c>
      <c r="H48" s="1">
        <f t="shared" si="31"/>
        <v>-0.47901234567901457</v>
      </c>
      <c r="I48" s="1">
        <f t="shared" si="32"/>
        <v>0.47901234567901457</v>
      </c>
      <c r="J48" s="1">
        <f t="shared" si="33"/>
        <v>0.82469135802469351</v>
      </c>
      <c r="K48" s="1">
        <f t="shared" si="34"/>
        <v>0.55822954398848801</v>
      </c>
      <c r="L48" s="1" t="str">
        <f t="shared" si="35"/>
        <v>NO</v>
      </c>
      <c r="M48" t="str">
        <f t="shared" si="36"/>
        <v>NO</v>
      </c>
      <c r="N48" t="str">
        <f t="shared" si="37"/>
        <v>NO</v>
      </c>
      <c r="O48" s="1" t="str">
        <f t="shared" si="38"/>
        <v>NO</v>
      </c>
      <c r="P48" s="1" t="str">
        <f t="shared" si="39"/>
        <v>NO</v>
      </c>
      <c r="Q48" s="1" t="str">
        <f t="shared" si="40"/>
        <v>NO</v>
      </c>
      <c r="R48" s="1" t="str">
        <f t="shared" si="41"/>
        <v>NO</v>
      </c>
      <c r="S48">
        <v>1985</v>
      </c>
      <c r="T48">
        <v>2039.9</v>
      </c>
      <c r="U48">
        <v>1983.1</v>
      </c>
      <c r="V48">
        <v>2031.5</v>
      </c>
      <c r="W48">
        <v>69.799999999999955</v>
      </c>
      <c r="X48">
        <v>3.5581383493908318</v>
      </c>
      <c r="Y48" s="1">
        <f t="shared" si="42"/>
        <v>2.3425692695214106</v>
      </c>
      <c r="Z48" s="1">
        <f t="shared" si="43"/>
        <v>2.3425692695214106</v>
      </c>
      <c r="AA48" s="1">
        <f t="shared" si="44"/>
        <v>0.41348757076052622</v>
      </c>
      <c r="AB48" s="1">
        <f t="shared" si="45"/>
        <v>9.5717884130986947E-2</v>
      </c>
      <c r="AC48" s="1" t="str">
        <f t="shared" si="46"/>
        <v>NO</v>
      </c>
      <c r="AD48" s="1" t="str">
        <f t="shared" si="47"/>
        <v>NO</v>
      </c>
      <c r="AE48" s="1" t="str">
        <f t="shared" si="48"/>
        <v>NO</v>
      </c>
      <c r="AF48" s="1" t="str">
        <f t="shared" si="49"/>
        <v>NO</v>
      </c>
      <c r="AG48" s="1" t="str">
        <f t="shared" si="50"/>
        <v>NO</v>
      </c>
      <c r="AH48" s="1" t="str">
        <f t="shared" si="51"/>
        <v>NO</v>
      </c>
      <c r="AI48">
        <v>1948.4</v>
      </c>
      <c r="AJ48">
        <v>1983.7</v>
      </c>
      <c r="AK48">
        <v>1939.35</v>
      </c>
      <c r="AL48">
        <v>1961.7</v>
      </c>
      <c r="AM48">
        <v>14.5</v>
      </c>
      <c r="AN48">
        <v>0.74465899753492193</v>
      </c>
      <c r="AO48" s="1">
        <f t="shared" si="52"/>
        <v>0.68261137343461065</v>
      </c>
      <c r="AP48" s="1">
        <f t="shared" si="53"/>
        <v>0.68261137343461065</v>
      </c>
      <c r="AQ48" s="1">
        <f t="shared" si="54"/>
        <v>1.1214762705816383</v>
      </c>
      <c r="AR48" s="1">
        <f t="shared" si="55"/>
        <v>0.46448367891604297</v>
      </c>
      <c r="AS48" t="str">
        <f t="shared" si="56"/>
        <v>NO</v>
      </c>
      <c r="AT48" t="str">
        <f t="shared" si="57"/>
        <v>NO</v>
      </c>
      <c r="AU48" t="str">
        <f t="shared" si="58"/>
        <v>NO</v>
      </c>
      <c r="AV48" t="str">
        <f t="shared" si="59"/>
        <v>YES</v>
      </c>
      <c r="AW48" t="str">
        <f t="shared" si="60"/>
        <v>NO</v>
      </c>
      <c r="AX48" t="str">
        <f t="shared" si="61"/>
        <v>NO</v>
      </c>
    </row>
    <row r="49" spans="1:50" x14ac:dyDescent="0.25">
      <c r="A49" t="s">
        <v>97</v>
      </c>
      <c r="B49">
        <v>413.5</v>
      </c>
      <c r="C49">
        <v>416.9</v>
      </c>
      <c r="D49">
        <v>411</v>
      </c>
      <c r="E49">
        <v>414.6</v>
      </c>
      <c r="F49">
        <v>-2.5</v>
      </c>
      <c r="G49">
        <v>-0.59937664828578274</v>
      </c>
      <c r="H49" s="1">
        <f t="shared" si="31"/>
        <v>0.26602176541717598</v>
      </c>
      <c r="I49" s="1">
        <f t="shared" si="32"/>
        <v>0.26602176541717598</v>
      </c>
      <c r="J49" s="1">
        <f t="shared" si="33"/>
        <v>0.55475156777615886</v>
      </c>
      <c r="K49" s="1">
        <f t="shared" si="34"/>
        <v>0.60459492140266025</v>
      </c>
      <c r="L49" s="1" t="str">
        <f t="shared" si="35"/>
        <v>NO</v>
      </c>
      <c r="M49" t="str">
        <f t="shared" si="36"/>
        <v>NO</v>
      </c>
      <c r="N49" t="str">
        <f t="shared" si="37"/>
        <v>NO</v>
      </c>
      <c r="O49" s="1" t="str">
        <f t="shared" si="38"/>
        <v>NO</v>
      </c>
      <c r="P49" s="1" t="str">
        <f t="shared" si="39"/>
        <v>NO</v>
      </c>
      <c r="Q49" s="1" t="str">
        <f t="shared" si="40"/>
        <v>NO</v>
      </c>
      <c r="R49" s="1" t="str">
        <f t="shared" si="41"/>
        <v>NO</v>
      </c>
      <c r="S49">
        <v>402.05</v>
      </c>
      <c r="T49">
        <v>418.75</v>
      </c>
      <c r="U49">
        <v>401.15</v>
      </c>
      <c r="V49">
        <v>417.1</v>
      </c>
      <c r="W49">
        <v>21</v>
      </c>
      <c r="X49">
        <v>5.3016914920474623</v>
      </c>
      <c r="Y49" s="1">
        <f t="shared" si="42"/>
        <v>3.7433155080213929</v>
      </c>
      <c r="Z49" s="1">
        <f t="shared" si="43"/>
        <v>3.7433155080213929</v>
      </c>
      <c r="AA49" s="1">
        <f t="shared" si="44"/>
        <v>0.39558858786861117</v>
      </c>
      <c r="AB49" s="1">
        <f t="shared" si="45"/>
        <v>0.22385275463251689</v>
      </c>
      <c r="AC49" s="1" t="str">
        <f t="shared" si="46"/>
        <v>NO</v>
      </c>
      <c r="AD49" s="1" t="str">
        <f t="shared" si="47"/>
        <v>NO</v>
      </c>
      <c r="AE49" s="1" t="str">
        <f t="shared" si="48"/>
        <v>NO</v>
      </c>
      <c r="AF49" s="1" t="str">
        <f t="shared" si="49"/>
        <v>NO</v>
      </c>
      <c r="AG49" s="1" t="str">
        <f t="shared" si="50"/>
        <v>NO</v>
      </c>
      <c r="AH49" s="1" t="str">
        <f t="shared" si="51"/>
        <v>NO</v>
      </c>
      <c r="AI49">
        <v>394</v>
      </c>
      <c r="AJ49">
        <v>401.3</v>
      </c>
      <c r="AK49">
        <v>390.5</v>
      </c>
      <c r="AL49">
        <v>396.1</v>
      </c>
      <c r="AM49">
        <v>5.1000000000000227</v>
      </c>
      <c r="AN49">
        <v>1.3043478260869621</v>
      </c>
      <c r="AO49" s="1">
        <f t="shared" si="52"/>
        <v>0.53299492385787384</v>
      </c>
      <c r="AP49" s="1">
        <f t="shared" si="53"/>
        <v>0.53299492385787384</v>
      </c>
      <c r="AQ49" s="1">
        <f t="shared" si="54"/>
        <v>1.3127997980307975</v>
      </c>
      <c r="AR49" s="1">
        <f t="shared" si="55"/>
        <v>0.88832487309644681</v>
      </c>
      <c r="AS49" t="str">
        <f t="shared" si="56"/>
        <v>NO</v>
      </c>
      <c r="AT49" t="str">
        <f t="shared" si="57"/>
        <v>NO</v>
      </c>
      <c r="AU49" t="str">
        <f t="shared" si="58"/>
        <v>NO</v>
      </c>
      <c r="AV49" t="str">
        <f t="shared" si="59"/>
        <v>NO</v>
      </c>
      <c r="AW49" t="str">
        <f t="shared" si="60"/>
        <v>NO</v>
      </c>
      <c r="AX49" t="str">
        <f t="shared" si="61"/>
        <v>NO</v>
      </c>
    </row>
    <row r="50" spans="1:50" x14ac:dyDescent="0.25">
      <c r="A50" t="s">
        <v>98</v>
      </c>
      <c r="B50">
        <v>1254.0999999999999</v>
      </c>
      <c r="C50">
        <v>1260.5</v>
      </c>
      <c r="D50">
        <v>1234</v>
      </c>
      <c r="E50">
        <v>1245.8</v>
      </c>
      <c r="F50">
        <v>-8.2999999999999545</v>
      </c>
      <c r="G50">
        <v>-0.66182920022326408</v>
      </c>
      <c r="H50" s="1">
        <f t="shared" si="31"/>
        <v>-0.66182920022326408</v>
      </c>
      <c r="I50" s="1">
        <f t="shared" si="32"/>
        <v>0.66182920022326408</v>
      </c>
      <c r="J50" s="1">
        <f t="shared" si="33"/>
        <v>0.5103261302926474</v>
      </c>
      <c r="K50" s="1">
        <f t="shared" si="34"/>
        <v>0.94718253331192459</v>
      </c>
      <c r="L50" s="1" t="str">
        <f t="shared" si="35"/>
        <v>NO</v>
      </c>
      <c r="M50" t="str">
        <f t="shared" si="36"/>
        <v>NO</v>
      </c>
      <c r="N50" t="str">
        <f t="shared" si="37"/>
        <v>NO</v>
      </c>
      <c r="O50" s="1" t="str">
        <f t="shared" si="38"/>
        <v>NO</v>
      </c>
      <c r="P50" s="1" t="str">
        <f t="shared" si="39"/>
        <v>NO</v>
      </c>
      <c r="Q50" s="1" t="str">
        <f t="shared" si="40"/>
        <v>NO</v>
      </c>
      <c r="R50" s="1" t="str">
        <f t="shared" si="41"/>
        <v>NO</v>
      </c>
      <c r="S50">
        <v>1239</v>
      </c>
      <c r="T50">
        <v>1261</v>
      </c>
      <c r="U50">
        <v>1239</v>
      </c>
      <c r="V50">
        <v>1254.0999999999999</v>
      </c>
      <c r="W50">
        <v>15.14999999999986</v>
      </c>
      <c r="X50">
        <v>1.222809637192773</v>
      </c>
      <c r="Y50" s="1">
        <f t="shared" si="42"/>
        <v>1.2187247780468047</v>
      </c>
      <c r="Z50" s="1">
        <f t="shared" si="43"/>
        <v>1.2187247780468047</v>
      </c>
      <c r="AA50" s="1">
        <f t="shared" si="44"/>
        <v>0.55019535922175988</v>
      </c>
      <c r="AB50" s="1">
        <f t="shared" si="45"/>
        <v>0</v>
      </c>
      <c r="AC50" s="1" t="str">
        <f t="shared" si="46"/>
        <v>NO</v>
      </c>
      <c r="AD50" s="1" t="str">
        <f t="shared" si="47"/>
        <v>NO</v>
      </c>
      <c r="AE50" s="1" t="str">
        <f t="shared" si="48"/>
        <v>NO</v>
      </c>
      <c r="AF50" s="1" t="str">
        <f t="shared" si="49"/>
        <v>NO</v>
      </c>
      <c r="AG50" s="1" t="str">
        <f t="shared" si="50"/>
        <v>NO</v>
      </c>
      <c r="AH50" s="1" t="str">
        <f t="shared" si="51"/>
        <v>NO</v>
      </c>
      <c r="AI50">
        <v>1240.2</v>
      </c>
      <c r="AJ50">
        <v>1256</v>
      </c>
      <c r="AK50">
        <v>1228.05</v>
      </c>
      <c r="AL50">
        <v>1238.95</v>
      </c>
      <c r="AM50">
        <v>-11.700000000000051</v>
      </c>
      <c r="AN50">
        <v>-0.93551353296286288</v>
      </c>
      <c r="AO50" s="1">
        <f t="shared" si="52"/>
        <v>-0.10079019512981777</v>
      </c>
      <c r="AP50" s="1">
        <f t="shared" si="53"/>
        <v>0.10079019512981777</v>
      </c>
      <c r="AQ50" s="1">
        <f t="shared" si="54"/>
        <v>1.2739880664408929</v>
      </c>
      <c r="AR50" s="1">
        <f t="shared" si="55"/>
        <v>0.87977723071956826</v>
      </c>
      <c r="AS50" t="str">
        <f t="shared" si="56"/>
        <v>NO</v>
      </c>
      <c r="AT50" t="str">
        <f t="shared" si="57"/>
        <v>NO</v>
      </c>
      <c r="AU50" t="str">
        <f t="shared" si="58"/>
        <v>NO</v>
      </c>
      <c r="AV50" t="str">
        <f t="shared" si="59"/>
        <v>NO</v>
      </c>
      <c r="AW50" t="str">
        <f t="shared" si="60"/>
        <v>NO</v>
      </c>
      <c r="AX50" t="str">
        <f t="shared" si="61"/>
        <v>NO</v>
      </c>
    </row>
    <row r="51" spans="1:50" x14ac:dyDescent="0.25">
      <c r="A51" t="s">
        <v>99</v>
      </c>
      <c r="B51">
        <v>423</v>
      </c>
      <c r="C51">
        <v>426.1</v>
      </c>
      <c r="D51">
        <v>418.55</v>
      </c>
      <c r="E51">
        <v>421.55</v>
      </c>
      <c r="F51">
        <v>-1.6999999999999891</v>
      </c>
      <c r="G51">
        <v>-0.40165386887182247</v>
      </c>
      <c r="H51" s="1">
        <f t="shared" si="31"/>
        <v>-0.34278959810874438</v>
      </c>
      <c r="I51" s="1">
        <f t="shared" si="32"/>
        <v>0.34278959810874438</v>
      </c>
      <c r="J51" s="1">
        <f t="shared" si="33"/>
        <v>0.73286052009456804</v>
      </c>
      <c r="K51" s="1">
        <f t="shared" si="34"/>
        <v>0.71165935238998934</v>
      </c>
      <c r="L51" s="1" t="str">
        <f t="shared" si="35"/>
        <v>NO</v>
      </c>
      <c r="M51" t="str">
        <f t="shared" si="36"/>
        <v>NO</v>
      </c>
      <c r="N51" t="str">
        <f t="shared" si="37"/>
        <v>NO</v>
      </c>
      <c r="O51" s="1" t="str">
        <f t="shared" si="38"/>
        <v>NO</v>
      </c>
      <c r="P51" s="1" t="str">
        <f t="shared" si="39"/>
        <v>NO</v>
      </c>
      <c r="Q51" s="1" t="str">
        <f t="shared" si="40"/>
        <v>NO</v>
      </c>
      <c r="R51" s="1" t="str">
        <f t="shared" si="41"/>
        <v>NO</v>
      </c>
      <c r="S51">
        <v>416</v>
      </c>
      <c r="T51">
        <v>425.5</v>
      </c>
      <c r="U51">
        <v>413.4</v>
      </c>
      <c r="V51">
        <v>423.25</v>
      </c>
      <c r="W51">
        <v>8.5</v>
      </c>
      <c r="X51">
        <v>2.0494273658830622</v>
      </c>
      <c r="Y51" s="1">
        <f t="shared" si="42"/>
        <v>1.7427884615384617</v>
      </c>
      <c r="Z51" s="1">
        <f t="shared" si="43"/>
        <v>1.7427884615384617</v>
      </c>
      <c r="AA51" s="1">
        <f t="shared" si="44"/>
        <v>0.53160070880094501</v>
      </c>
      <c r="AB51" s="1">
        <f t="shared" si="45"/>
        <v>0.62500000000000555</v>
      </c>
      <c r="AC51" s="1" t="str">
        <f t="shared" si="46"/>
        <v>NO</v>
      </c>
      <c r="AD51" s="1" t="str">
        <f t="shared" si="47"/>
        <v>NO</v>
      </c>
      <c r="AE51" s="1" t="str">
        <f t="shared" si="48"/>
        <v>NO</v>
      </c>
      <c r="AF51" s="1" t="str">
        <f t="shared" si="49"/>
        <v>NO</v>
      </c>
      <c r="AG51" s="1" t="str">
        <f t="shared" si="50"/>
        <v>NO</v>
      </c>
      <c r="AH51" s="1" t="str">
        <f t="shared" si="51"/>
        <v>NO</v>
      </c>
      <c r="AI51">
        <v>418</v>
      </c>
      <c r="AJ51">
        <v>424</v>
      </c>
      <c r="AK51">
        <v>412.25</v>
      </c>
      <c r="AL51">
        <v>414.75</v>
      </c>
      <c r="AM51">
        <v>-4.0500000000000114</v>
      </c>
      <c r="AN51">
        <v>-0.96704871060172193</v>
      </c>
      <c r="AO51" s="1">
        <f t="shared" si="52"/>
        <v>-0.77751196172248804</v>
      </c>
      <c r="AP51" s="1">
        <f t="shared" si="53"/>
        <v>0.77751196172248804</v>
      </c>
      <c r="AQ51" s="1">
        <f t="shared" si="54"/>
        <v>1.4354066985645932</v>
      </c>
      <c r="AR51" s="1">
        <f t="shared" si="55"/>
        <v>0.60277275467148883</v>
      </c>
      <c r="AS51" t="str">
        <f t="shared" si="56"/>
        <v>NO</v>
      </c>
      <c r="AT51" t="str">
        <f t="shared" si="57"/>
        <v>NO</v>
      </c>
      <c r="AU51" t="str">
        <f t="shared" si="58"/>
        <v>NO</v>
      </c>
      <c r="AV51" t="str">
        <f t="shared" si="59"/>
        <v>NO</v>
      </c>
      <c r="AW51" t="str">
        <f t="shared" si="60"/>
        <v>NO</v>
      </c>
      <c r="AX51" t="str">
        <f t="shared" si="61"/>
        <v>NO</v>
      </c>
    </row>
    <row r="52" spans="1:50" x14ac:dyDescent="0.25">
      <c r="A52" t="s">
        <v>100</v>
      </c>
      <c r="B52">
        <v>168</v>
      </c>
      <c r="C52">
        <v>168.3</v>
      </c>
      <c r="D52">
        <v>166.7</v>
      </c>
      <c r="E52">
        <v>167.45</v>
      </c>
      <c r="F52">
        <v>-0.80000000000001137</v>
      </c>
      <c r="G52">
        <v>-0.47548291233284479</v>
      </c>
      <c r="H52" s="1">
        <f t="shared" si="31"/>
        <v>-0.32738095238095916</v>
      </c>
      <c r="I52" s="1">
        <f t="shared" si="32"/>
        <v>0.32738095238095916</v>
      </c>
      <c r="J52" s="1">
        <f t="shared" si="33"/>
        <v>0.17857142857143532</v>
      </c>
      <c r="K52" s="1">
        <f t="shared" si="34"/>
        <v>0.44789489399820842</v>
      </c>
      <c r="L52" s="1" t="str">
        <f t="shared" si="35"/>
        <v>NO</v>
      </c>
      <c r="M52" t="str">
        <f t="shared" si="36"/>
        <v>NO</v>
      </c>
      <c r="N52" t="str">
        <f t="shared" si="37"/>
        <v>NO</v>
      </c>
      <c r="O52" s="1" t="str">
        <f t="shared" si="38"/>
        <v>NO</v>
      </c>
      <c r="P52" s="1" t="str">
        <f t="shared" si="39"/>
        <v>NO</v>
      </c>
      <c r="Q52" s="1" t="str">
        <f t="shared" si="40"/>
        <v>NO</v>
      </c>
      <c r="R52" s="1" t="str">
        <f t="shared" si="41"/>
        <v>NO</v>
      </c>
      <c r="S52">
        <v>166.8</v>
      </c>
      <c r="T52">
        <v>168.9</v>
      </c>
      <c r="U52">
        <v>166.15</v>
      </c>
      <c r="V52">
        <v>168.25</v>
      </c>
      <c r="W52">
        <v>2.5500000000000109</v>
      </c>
      <c r="X52">
        <v>1.5389257694628919</v>
      </c>
      <c r="Y52" s="1">
        <f t="shared" si="42"/>
        <v>0.86930455635490933</v>
      </c>
      <c r="Z52" s="1">
        <f t="shared" si="43"/>
        <v>0.86930455635490933</v>
      </c>
      <c r="AA52" s="1">
        <f t="shared" si="44"/>
        <v>0.38632986627043431</v>
      </c>
      <c r="AB52" s="1">
        <f t="shared" si="45"/>
        <v>0.38968824940048302</v>
      </c>
      <c r="AC52" s="1" t="str">
        <f t="shared" si="46"/>
        <v>NO</v>
      </c>
      <c r="AD52" s="1" t="str">
        <f t="shared" si="47"/>
        <v>YES</v>
      </c>
      <c r="AE52" s="1" t="str">
        <f t="shared" si="48"/>
        <v>NO</v>
      </c>
      <c r="AF52" s="1" t="str">
        <f t="shared" si="49"/>
        <v>NO</v>
      </c>
      <c r="AG52" s="1" t="str">
        <f t="shared" si="50"/>
        <v>NO</v>
      </c>
      <c r="AH52" s="1" t="str">
        <f t="shared" si="51"/>
        <v>NO</v>
      </c>
      <c r="AI52">
        <v>165.5</v>
      </c>
      <c r="AJ52">
        <v>166.8</v>
      </c>
      <c r="AK52">
        <v>163.80000000000001</v>
      </c>
      <c r="AL52">
        <v>165.7</v>
      </c>
      <c r="AM52">
        <v>0.64999999999997726</v>
      </c>
      <c r="AN52">
        <v>0.39382005452891677</v>
      </c>
      <c r="AO52" s="1">
        <f t="shared" si="52"/>
        <v>0.12084592145014418</v>
      </c>
      <c r="AP52" s="1">
        <f t="shared" si="53"/>
        <v>0.12084592145014418</v>
      </c>
      <c r="AQ52" s="1">
        <f t="shared" si="54"/>
        <v>0.66385033192517973</v>
      </c>
      <c r="AR52" s="1">
        <f t="shared" si="55"/>
        <v>1.0271903323262772</v>
      </c>
      <c r="AS52" t="str">
        <f t="shared" si="56"/>
        <v>NO</v>
      </c>
      <c r="AT52" t="str">
        <f t="shared" si="57"/>
        <v>NO</v>
      </c>
      <c r="AU52" t="str">
        <f t="shared" si="58"/>
        <v>NO</v>
      </c>
      <c r="AV52" t="str">
        <f t="shared" si="59"/>
        <v>YES</v>
      </c>
      <c r="AW52" t="str">
        <f t="shared" si="60"/>
        <v>NO</v>
      </c>
      <c r="AX52" t="str">
        <f t="shared" si="61"/>
        <v>NO</v>
      </c>
    </row>
    <row r="53" spans="1:50" x14ac:dyDescent="0.25">
      <c r="A53" t="s">
        <v>101</v>
      </c>
      <c r="B53">
        <v>76.599999999999994</v>
      </c>
      <c r="C53">
        <v>76.7</v>
      </c>
      <c r="D53">
        <v>74.900000000000006</v>
      </c>
      <c r="E53">
        <v>75.05</v>
      </c>
      <c r="F53">
        <v>-1.75</v>
      </c>
      <c r="G53">
        <v>-2.278645833333333</v>
      </c>
      <c r="H53" s="1">
        <f t="shared" si="31"/>
        <v>-2.023498694516968</v>
      </c>
      <c r="I53" s="1">
        <f t="shared" si="32"/>
        <v>2.023498694516968</v>
      </c>
      <c r="J53" s="1">
        <f t="shared" si="33"/>
        <v>0.13054830287207381</v>
      </c>
      <c r="K53" s="1">
        <f t="shared" si="34"/>
        <v>0.19986675549632441</v>
      </c>
      <c r="L53" s="1" t="str">
        <f t="shared" si="35"/>
        <v>NO</v>
      </c>
      <c r="M53" t="str">
        <f t="shared" si="36"/>
        <v>NO</v>
      </c>
      <c r="N53" t="str">
        <f t="shared" si="37"/>
        <v>NO</v>
      </c>
      <c r="O53" s="1" t="str">
        <f t="shared" si="38"/>
        <v>NO</v>
      </c>
      <c r="P53" s="1" t="str">
        <f t="shared" si="39"/>
        <v>NO</v>
      </c>
      <c r="Q53" s="1" t="str">
        <f t="shared" si="40"/>
        <v>NO</v>
      </c>
      <c r="R53" s="1" t="str">
        <f t="shared" si="41"/>
        <v>NO</v>
      </c>
      <c r="S53">
        <v>74.599999999999994</v>
      </c>
      <c r="T53">
        <v>77.400000000000006</v>
      </c>
      <c r="U53">
        <v>74.599999999999994</v>
      </c>
      <c r="V53">
        <v>76.8</v>
      </c>
      <c r="W53">
        <v>2.5999999999999939</v>
      </c>
      <c r="X53">
        <v>3.5040431266846279</v>
      </c>
      <c r="Y53" s="1">
        <f t="shared" si="42"/>
        <v>2.9490616621983956</v>
      </c>
      <c r="Z53" s="1">
        <f t="shared" si="43"/>
        <v>2.9490616621983956</v>
      </c>
      <c r="AA53" s="1">
        <f t="shared" si="44"/>
        <v>0.7812500000000111</v>
      </c>
      <c r="AB53" s="1">
        <f t="shared" si="45"/>
        <v>0</v>
      </c>
      <c r="AC53" s="1" t="str">
        <f t="shared" si="46"/>
        <v>NO</v>
      </c>
      <c r="AD53" s="1" t="str">
        <f t="shared" si="47"/>
        <v>NO</v>
      </c>
      <c r="AE53" s="1" t="str">
        <f t="shared" si="48"/>
        <v>NO</v>
      </c>
      <c r="AF53" s="1" t="str">
        <f t="shared" si="49"/>
        <v>NO</v>
      </c>
      <c r="AG53" s="1" t="str">
        <f t="shared" si="50"/>
        <v>NO</v>
      </c>
      <c r="AH53" s="1" t="str">
        <f t="shared" si="51"/>
        <v>NO</v>
      </c>
      <c r="AI53">
        <v>74.599999999999994</v>
      </c>
      <c r="AJ53">
        <v>75.2</v>
      </c>
      <c r="AK53">
        <v>73.849999999999994</v>
      </c>
      <c r="AL53">
        <v>74.2</v>
      </c>
      <c r="AM53">
        <v>-0.34999999999999432</v>
      </c>
      <c r="AN53">
        <v>-0.46948356807510983</v>
      </c>
      <c r="AO53" s="1">
        <f t="shared" si="52"/>
        <v>-0.53619302949060532</v>
      </c>
      <c r="AP53" s="1">
        <f t="shared" si="53"/>
        <v>0.53619302949060532</v>
      </c>
      <c r="AQ53" s="1">
        <f t="shared" si="54"/>
        <v>0.80428954423593635</v>
      </c>
      <c r="AR53" s="1">
        <f t="shared" si="55"/>
        <v>0.47169811320755861</v>
      </c>
      <c r="AS53" t="str">
        <f t="shared" si="56"/>
        <v>NO</v>
      </c>
      <c r="AT53" t="str">
        <f t="shared" si="57"/>
        <v>NO</v>
      </c>
      <c r="AU53" t="str">
        <f t="shared" si="58"/>
        <v>NO</v>
      </c>
      <c r="AV53" t="str">
        <f t="shared" si="59"/>
        <v>NO</v>
      </c>
      <c r="AW53" t="str">
        <f t="shared" si="60"/>
        <v>NO</v>
      </c>
      <c r="AX53" t="str">
        <f t="shared" si="61"/>
        <v>NO</v>
      </c>
    </row>
    <row r="54" spans="1:50" x14ac:dyDescent="0.25">
      <c r="A54" t="s">
        <v>102</v>
      </c>
      <c r="B54">
        <v>376</v>
      </c>
      <c r="C54">
        <v>380.35</v>
      </c>
      <c r="D54">
        <v>373.7</v>
      </c>
      <c r="E54">
        <v>376.5</v>
      </c>
      <c r="F54">
        <v>-0.30000000000001142</v>
      </c>
      <c r="G54">
        <v>-7.961783439490748E-2</v>
      </c>
      <c r="H54" s="1">
        <f t="shared" si="31"/>
        <v>0.13297872340425532</v>
      </c>
      <c r="I54" s="1">
        <f t="shared" si="32"/>
        <v>0.13297872340425532</v>
      </c>
      <c r="J54" s="1">
        <f t="shared" si="33"/>
        <v>1.0225763612217855</v>
      </c>
      <c r="K54" s="1">
        <f t="shared" si="34"/>
        <v>0.61170212765957754</v>
      </c>
      <c r="L54" s="1" t="str">
        <f t="shared" si="35"/>
        <v>NO</v>
      </c>
      <c r="M54" t="str">
        <f t="shared" si="36"/>
        <v>NO</v>
      </c>
      <c r="N54" t="str">
        <f t="shared" si="37"/>
        <v>NO</v>
      </c>
      <c r="O54" s="1" t="str">
        <f t="shared" si="38"/>
        <v>NO</v>
      </c>
      <c r="P54" s="1" t="str">
        <f t="shared" si="39"/>
        <v>NO</v>
      </c>
      <c r="Q54" s="1" t="str">
        <f t="shared" si="40"/>
        <v>NO</v>
      </c>
      <c r="R54" s="1" t="str">
        <f t="shared" si="41"/>
        <v>NO</v>
      </c>
      <c r="S54">
        <v>379</v>
      </c>
      <c r="T54">
        <v>380.6</v>
      </c>
      <c r="U54">
        <v>374.15</v>
      </c>
      <c r="V54">
        <v>376.8</v>
      </c>
      <c r="W54">
        <v>-0.14999999999997729</v>
      </c>
      <c r="X54">
        <v>-3.979307600476914E-2</v>
      </c>
      <c r="Y54" s="1">
        <f t="shared" si="42"/>
        <v>-0.5804749340369364</v>
      </c>
      <c r="Z54" s="1">
        <f t="shared" si="43"/>
        <v>0.5804749340369364</v>
      </c>
      <c r="AA54" s="1">
        <f t="shared" si="44"/>
        <v>0.42216358839050727</v>
      </c>
      <c r="AB54" s="1">
        <f t="shared" si="45"/>
        <v>0.70329087048833172</v>
      </c>
      <c r="AC54" s="1" t="str">
        <f t="shared" si="46"/>
        <v>NO</v>
      </c>
      <c r="AD54" s="1" t="str">
        <f t="shared" si="47"/>
        <v>NO</v>
      </c>
      <c r="AE54" s="1" t="str">
        <f t="shared" si="48"/>
        <v>NO</v>
      </c>
      <c r="AF54" s="1" t="str">
        <f t="shared" si="49"/>
        <v>NO</v>
      </c>
      <c r="AG54" s="1" t="str">
        <f t="shared" si="50"/>
        <v>NO</v>
      </c>
      <c r="AH54" s="1" t="str">
        <f t="shared" si="51"/>
        <v>NO</v>
      </c>
      <c r="AI54">
        <v>377</v>
      </c>
      <c r="AJ54">
        <v>383.8</v>
      </c>
      <c r="AK54">
        <v>371.65</v>
      </c>
      <c r="AL54">
        <v>376.95</v>
      </c>
      <c r="AM54">
        <v>2.3999999999999768</v>
      </c>
      <c r="AN54">
        <v>0.64076892270724262</v>
      </c>
      <c r="AO54" s="1">
        <f t="shared" si="52"/>
        <v>-1.3262599469499037E-2</v>
      </c>
      <c r="AP54" s="1">
        <f t="shared" si="53"/>
        <v>1.3262599469499037E-2</v>
      </c>
      <c r="AQ54" s="1">
        <f t="shared" si="54"/>
        <v>1.803713527851462</v>
      </c>
      <c r="AR54" s="1">
        <f t="shared" si="55"/>
        <v>1.4060220188353925</v>
      </c>
      <c r="AS54" t="str">
        <f t="shared" si="56"/>
        <v>NO</v>
      </c>
      <c r="AT54" t="str">
        <f t="shared" si="57"/>
        <v>NO</v>
      </c>
      <c r="AU54" t="str">
        <f t="shared" si="58"/>
        <v>NO</v>
      </c>
      <c r="AV54" t="str">
        <f t="shared" si="59"/>
        <v>NO</v>
      </c>
      <c r="AW54" t="str">
        <f t="shared" si="60"/>
        <v>NO</v>
      </c>
      <c r="AX54" t="str">
        <f t="shared" si="61"/>
        <v>NO</v>
      </c>
    </row>
    <row r="55" spans="1:50" x14ac:dyDescent="0.25">
      <c r="A55" t="s">
        <v>103</v>
      </c>
      <c r="B55">
        <v>622</v>
      </c>
      <c r="C55">
        <v>628.9</v>
      </c>
      <c r="D55">
        <v>616.6</v>
      </c>
      <c r="E55">
        <v>625.25</v>
      </c>
      <c r="F55">
        <v>-1.850000000000023</v>
      </c>
      <c r="G55">
        <v>-0.29500877053101943</v>
      </c>
      <c r="H55" s="1">
        <f t="shared" si="31"/>
        <v>0.522508038585209</v>
      </c>
      <c r="I55" s="1">
        <f t="shared" si="32"/>
        <v>0.522508038585209</v>
      </c>
      <c r="J55" s="1">
        <f t="shared" si="33"/>
        <v>0.58376649340263531</v>
      </c>
      <c r="K55" s="1">
        <f t="shared" si="34"/>
        <v>0.8681672025723437</v>
      </c>
      <c r="L55" s="1" t="str">
        <f t="shared" si="35"/>
        <v>NO</v>
      </c>
      <c r="M55" t="str">
        <f t="shared" si="36"/>
        <v>NO</v>
      </c>
      <c r="N55" t="str">
        <f t="shared" si="37"/>
        <v>NO</v>
      </c>
      <c r="O55" s="1" t="str">
        <f t="shared" si="38"/>
        <v>NO</v>
      </c>
      <c r="P55" s="1" t="str">
        <f t="shared" si="39"/>
        <v>NO</v>
      </c>
      <c r="Q55" s="1" t="str">
        <f t="shared" si="40"/>
        <v>NO</v>
      </c>
      <c r="R55" s="1" t="str">
        <f t="shared" si="41"/>
        <v>NO</v>
      </c>
      <c r="S55">
        <v>607.54999999999995</v>
      </c>
      <c r="T55">
        <v>630.65</v>
      </c>
      <c r="U55">
        <v>606.20000000000005</v>
      </c>
      <c r="V55">
        <v>627.1</v>
      </c>
      <c r="W55">
        <v>18.800000000000072</v>
      </c>
      <c r="X55">
        <v>3.090580305770191</v>
      </c>
      <c r="Y55" s="1">
        <f t="shared" si="42"/>
        <v>3.2178421529092374</v>
      </c>
      <c r="Z55" s="1">
        <f t="shared" si="43"/>
        <v>3.2178421529092374</v>
      </c>
      <c r="AA55" s="1">
        <f t="shared" si="44"/>
        <v>0.566097911018969</v>
      </c>
      <c r="AB55" s="1">
        <f t="shared" si="45"/>
        <v>0.2222039338325914</v>
      </c>
      <c r="AC55" s="1" t="str">
        <f t="shared" si="46"/>
        <v>NO</v>
      </c>
      <c r="AD55" s="1" t="str">
        <f t="shared" si="47"/>
        <v>NO</v>
      </c>
      <c r="AE55" s="1" t="str">
        <f t="shared" si="48"/>
        <v>NO</v>
      </c>
      <c r="AF55" s="1" t="str">
        <f t="shared" si="49"/>
        <v>NO</v>
      </c>
      <c r="AG55" s="1" t="str">
        <f t="shared" si="50"/>
        <v>NO</v>
      </c>
      <c r="AH55" s="1" t="str">
        <f t="shared" si="51"/>
        <v>NO</v>
      </c>
      <c r="AI55">
        <v>604.79999999999995</v>
      </c>
      <c r="AJ55">
        <v>613.9</v>
      </c>
      <c r="AK55">
        <v>601.4</v>
      </c>
      <c r="AL55">
        <v>608.29999999999995</v>
      </c>
      <c r="AM55">
        <v>10.299999999999949</v>
      </c>
      <c r="AN55">
        <v>1.722408026755845</v>
      </c>
      <c r="AO55" s="1">
        <f t="shared" si="52"/>
        <v>0.57870370370370372</v>
      </c>
      <c r="AP55" s="1">
        <f t="shared" si="53"/>
        <v>0.57870370370370372</v>
      </c>
      <c r="AQ55" s="1">
        <f t="shared" si="54"/>
        <v>0.9205983889528232</v>
      </c>
      <c r="AR55" s="1">
        <f t="shared" si="55"/>
        <v>0.56216931216930854</v>
      </c>
      <c r="AS55" t="str">
        <f t="shared" si="56"/>
        <v>NO</v>
      </c>
      <c r="AT55" t="str">
        <f t="shared" si="57"/>
        <v>NO</v>
      </c>
      <c r="AU55" t="str">
        <f t="shared" si="58"/>
        <v>NO</v>
      </c>
      <c r="AV55" t="str">
        <f t="shared" si="59"/>
        <v>NO</v>
      </c>
      <c r="AW55" t="str">
        <f t="shared" si="60"/>
        <v>NO</v>
      </c>
      <c r="AX55" t="str">
        <f t="shared" si="61"/>
        <v>NO</v>
      </c>
    </row>
    <row r="56" spans="1:50" x14ac:dyDescent="0.25">
      <c r="A56" t="s">
        <v>104</v>
      </c>
      <c r="B56">
        <v>3477</v>
      </c>
      <c r="C56">
        <v>3515</v>
      </c>
      <c r="D56">
        <v>3442.35</v>
      </c>
      <c r="E56">
        <v>3474.45</v>
      </c>
      <c r="F56">
        <v>-1.75</v>
      </c>
      <c r="G56">
        <v>-5.034232782923883E-2</v>
      </c>
      <c r="H56" s="1">
        <f t="shared" si="31"/>
        <v>-7.3339085418469424E-2</v>
      </c>
      <c r="I56" s="1">
        <f t="shared" si="32"/>
        <v>7.3339085418469424E-2</v>
      </c>
      <c r="J56" s="1">
        <f t="shared" si="33"/>
        <v>1.0928961748633881</v>
      </c>
      <c r="K56" s="1">
        <f t="shared" si="34"/>
        <v>0.92388723395069472</v>
      </c>
      <c r="L56" s="1" t="str">
        <f t="shared" si="35"/>
        <v>NO</v>
      </c>
      <c r="M56" t="str">
        <f t="shared" si="36"/>
        <v>NO</v>
      </c>
      <c r="N56" t="str">
        <f t="shared" si="37"/>
        <v>NO</v>
      </c>
      <c r="O56" s="1" t="str">
        <f t="shared" si="38"/>
        <v>NO</v>
      </c>
      <c r="P56" s="1" t="str">
        <f t="shared" si="39"/>
        <v>NO</v>
      </c>
      <c r="Q56" s="1" t="str">
        <f t="shared" si="40"/>
        <v>NO</v>
      </c>
      <c r="R56" s="1" t="str">
        <f t="shared" si="41"/>
        <v>NO</v>
      </c>
      <c r="S56">
        <v>3632.75</v>
      </c>
      <c r="T56">
        <v>3632.75</v>
      </c>
      <c r="U56">
        <v>3461.2</v>
      </c>
      <c r="V56">
        <v>3476.2</v>
      </c>
      <c r="W56">
        <v>-124.10000000000041</v>
      </c>
      <c r="X56">
        <v>-3.4469349776407618</v>
      </c>
      <c r="Y56" s="1">
        <f t="shared" si="42"/>
        <v>-4.3094074736769716</v>
      </c>
      <c r="Z56" s="1">
        <f t="shared" si="43"/>
        <v>4.3094074736769716</v>
      </c>
      <c r="AA56" s="1">
        <f t="shared" si="44"/>
        <v>0</v>
      </c>
      <c r="AB56" s="1">
        <f t="shared" si="45"/>
        <v>0.43150566710776139</v>
      </c>
      <c r="AC56" s="1" t="str">
        <f t="shared" si="46"/>
        <v>NO</v>
      </c>
      <c r="AD56" s="1" t="str">
        <f t="shared" si="47"/>
        <v>NO</v>
      </c>
      <c r="AE56" s="1" t="str">
        <f t="shared" si="48"/>
        <v>NO</v>
      </c>
      <c r="AF56" s="1" t="str">
        <f t="shared" si="49"/>
        <v>NO</v>
      </c>
      <c r="AG56" s="1" t="str">
        <f t="shared" si="50"/>
        <v>NO</v>
      </c>
      <c r="AH56" s="1" t="str">
        <f t="shared" si="51"/>
        <v>NO</v>
      </c>
      <c r="AI56">
        <v>3617</v>
      </c>
      <c r="AJ56">
        <v>3659.95</v>
      </c>
      <c r="AK56">
        <v>3556.75</v>
      </c>
      <c r="AL56">
        <v>3600.3</v>
      </c>
      <c r="AM56">
        <v>-7.5</v>
      </c>
      <c r="AN56">
        <v>-0.20788292033926489</v>
      </c>
      <c r="AO56" s="1">
        <f t="shared" si="52"/>
        <v>-0.46170859828586719</v>
      </c>
      <c r="AP56" s="1">
        <f t="shared" si="53"/>
        <v>0.46170859828586719</v>
      </c>
      <c r="AQ56" s="1">
        <f t="shared" si="54"/>
        <v>1.1874481614597683</v>
      </c>
      <c r="AR56" s="1">
        <f t="shared" si="55"/>
        <v>1.2096214204371907</v>
      </c>
      <c r="AS56" t="str">
        <f t="shared" si="56"/>
        <v>NO</v>
      </c>
      <c r="AT56" t="str">
        <f t="shared" si="57"/>
        <v>NO</v>
      </c>
      <c r="AU56" t="str">
        <f t="shared" si="58"/>
        <v>NO</v>
      </c>
      <c r="AV56" t="str">
        <f t="shared" si="59"/>
        <v>NO</v>
      </c>
      <c r="AW56" t="str">
        <f t="shared" si="60"/>
        <v>NO</v>
      </c>
      <c r="AX56" t="str">
        <f t="shared" si="61"/>
        <v>NO</v>
      </c>
    </row>
    <row r="57" spans="1:50" x14ac:dyDescent="0.25">
      <c r="A57" t="s">
        <v>105</v>
      </c>
      <c r="B57">
        <v>1118.9000000000001</v>
      </c>
      <c r="C57">
        <v>1144.7</v>
      </c>
      <c r="D57">
        <v>1110</v>
      </c>
      <c r="E57">
        <v>1137.5</v>
      </c>
      <c r="F57">
        <v>11.599999999999911</v>
      </c>
      <c r="G57">
        <v>1.0302868816058179</v>
      </c>
      <c r="H57" s="1">
        <f t="shared" si="31"/>
        <v>1.662346947895246</v>
      </c>
      <c r="I57" s="1">
        <f t="shared" si="32"/>
        <v>1.662346947895246</v>
      </c>
      <c r="J57" s="1">
        <f t="shared" si="33"/>
        <v>0.63296703296703694</v>
      </c>
      <c r="K57" s="1">
        <f t="shared" si="34"/>
        <v>0.79542407721870501</v>
      </c>
      <c r="L57" s="1" t="str">
        <f t="shared" si="35"/>
        <v>NO</v>
      </c>
      <c r="M57" t="str">
        <f t="shared" si="36"/>
        <v>NO</v>
      </c>
      <c r="N57" t="str">
        <f t="shared" si="37"/>
        <v>NO</v>
      </c>
      <c r="O57" s="1" t="str">
        <f t="shared" si="38"/>
        <v>NO</v>
      </c>
      <c r="P57" s="1" t="str">
        <f t="shared" si="39"/>
        <v>NO</v>
      </c>
      <c r="Q57" s="1" t="str">
        <f t="shared" si="40"/>
        <v>NO</v>
      </c>
      <c r="R57" s="1" t="str">
        <f t="shared" si="41"/>
        <v>NO</v>
      </c>
      <c r="S57">
        <v>1135</v>
      </c>
      <c r="T57">
        <v>1139</v>
      </c>
      <c r="U57">
        <v>1115.3</v>
      </c>
      <c r="V57">
        <v>1125.9000000000001</v>
      </c>
      <c r="W57">
        <v>-1.5999999999999091</v>
      </c>
      <c r="X57">
        <v>-0.14190687361418261</v>
      </c>
      <c r="Y57" s="1">
        <f t="shared" si="42"/>
        <v>-0.80176211453743695</v>
      </c>
      <c r="Z57" s="1">
        <f t="shared" si="43"/>
        <v>0.80176211453743695</v>
      </c>
      <c r="AA57" s="1">
        <f t="shared" si="44"/>
        <v>0.3524229074889868</v>
      </c>
      <c r="AB57" s="1">
        <f t="shared" si="45"/>
        <v>0.94146904698464651</v>
      </c>
      <c r="AC57" s="1" t="str">
        <f t="shared" si="46"/>
        <v>NO</v>
      </c>
      <c r="AD57" s="1" t="str">
        <f t="shared" si="47"/>
        <v>NO</v>
      </c>
      <c r="AE57" s="1" t="str">
        <f t="shared" si="48"/>
        <v>YES</v>
      </c>
      <c r="AF57" s="1" t="str">
        <f t="shared" si="49"/>
        <v>NO</v>
      </c>
      <c r="AG57" s="1" t="str">
        <f t="shared" si="50"/>
        <v>NO</v>
      </c>
      <c r="AH57" s="1" t="str">
        <f t="shared" si="51"/>
        <v>NO</v>
      </c>
      <c r="AI57">
        <v>1113.8499999999999</v>
      </c>
      <c r="AJ57">
        <v>1135.95</v>
      </c>
      <c r="AK57">
        <v>1096.9000000000001</v>
      </c>
      <c r="AL57">
        <v>1127.5</v>
      </c>
      <c r="AM57">
        <v>19.25</v>
      </c>
      <c r="AN57">
        <v>1.7369727047146399</v>
      </c>
      <c r="AO57" s="1">
        <f t="shared" si="52"/>
        <v>1.2254791937873224</v>
      </c>
      <c r="AP57" s="1">
        <f t="shared" si="53"/>
        <v>1.2254791937873224</v>
      </c>
      <c r="AQ57" s="1">
        <f t="shared" si="54"/>
        <v>0.74944567627494862</v>
      </c>
      <c r="AR57" s="1">
        <f t="shared" si="55"/>
        <v>1.5217488889886268</v>
      </c>
      <c r="AS57" t="str">
        <f t="shared" si="56"/>
        <v>NO</v>
      </c>
      <c r="AT57" t="str">
        <f t="shared" si="57"/>
        <v>NO</v>
      </c>
      <c r="AU57" t="str">
        <f t="shared" si="58"/>
        <v>NO</v>
      </c>
      <c r="AV57" t="str">
        <f t="shared" si="59"/>
        <v>NO</v>
      </c>
      <c r="AW57" t="str">
        <f t="shared" si="60"/>
        <v>NO</v>
      </c>
      <c r="AX57" t="str">
        <f t="shared" si="61"/>
        <v>NO</v>
      </c>
    </row>
    <row r="58" spans="1:50" x14ac:dyDescent="0.25">
      <c r="A58" t="s">
        <v>106</v>
      </c>
      <c r="B58">
        <v>1350</v>
      </c>
      <c r="C58">
        <v>1379.95</v>
      </c>
      <c r="D58">
        <v>1345.55</v>
      </c>
      <c r="E58">
        <v>1373.35</v>
      </c>
      <c r="F58">
        <v>7.0499999999999554</v>
      </c>
      <c r="G58">
        <v>0.51599209544023672</v>
      </c>
      <c r="H58" s="1">
        <f t="shared" si="31"/>
        <v>1.729629629629623</v>
      </c>
      <c r="I58" s="1">
        <f t="shared" si="32"/>
        <v>1.729629629629623</v>
      </c>
      <c r="J58" s="1">
        <f t="shared" si="33"/>
        <v>0.48057669203044651</v>
      </c>
      <c r="K58" s="1">
        <f t="shared" si="34"/>
        <v>0.32962962962963299</v>
      </c>
      <c r="L58" s="1" t="str">
        <f t="shared" si="35"/>
        <v>NO</v>
      </c>
      <c r="M58" t="str">
        <f t="shared" si="36"/>
        <v>NO</v>
      </c>
      <c r="N58" t="str">
        <f t="shared" si="37"/>
        <v>NO</v>
      </c>
      <c r="O58" s="1" t="str">
        <f t="shared" si="38"/>
        <v>NO</v>
      </c>
      <c r="P58" s="1" t="str">
        <f t="shared" si="39"/>
        <v>NO</v>
      </c>
      <c r="Q58" s="1" t="str">
        <f t="shared" si="40"/>
        <v>NO</v>
      </c>
      <c r="R58" s="1" t="str">
        <f t="shared" si="41"/>
        <v>NO</v>
      </c>
      <c r="S58">
        <v>1336.25</v>
      </c>
      <c r="T58">
        <v>1376.6</v>
      </c>
      <c r="U58">
        <v>1331.1</v>
      </c>
      <c r="V58">
        <v>1366.3</v>
      </c>
      <c r="W58">
        <v>36.649999999999856</v>
      </c>
      <c r="X58">
        <v>2.7563644568119319</v>
      </c>
      <c r="Y58" s="1">
        <f t="shared" si="42"/>
        <v>2.2488306828811937</v>
      </c>
      <c r="Z58" s="1">
        <f t="shared" si="43"/>
        <v>2.2488306828811937</v>
      </c>
      <c r="AA58" s="1">
        <f t="shared" si="44"/>
        <v>0.75386079191978006</v>
      </c>
      <c r="AB58" s="1">
        <f t="shared" si="45"/>
        <v>0.38540692235735013</v>
      </c>
      <c r="AC58" s="1" t="str">
        <f t="shared" si="46"/>
        <v>NO</v>
      </c>
      <c r="AD58" s="1" t="str">
        <f t="shared" si="47"/>
        <v>NO</v>
      </c>
      <c r="AE58" s="1" t="str">
        <f t="shared" si="48"/>
        <v>NO</v>
      </c>
      <c r="AF58" s="1" t="str">
        <f t="shared" si="49"/>
        <v>NO</v>
      </c>
      <c r="AG58" s="1" t="str">
        <f t="shared" si="50"/>
        <v>NO</v>
      </c>
      <c r="AH58" s="1" t="str">
        <f t="shared" si="51"/>
        <v>NO</v>
      </c>
      <c r="AI58">
        <v>1315.1</v>
      </c>
      <c r="AJ58">
        <v>1340</v>
      </c>
      <c r="AK58">
        <v>1309</v>
      </c>
      <c r="AL58">
        <v>1329.65</v>
      </c>
      <c r="AM58">
        <v>24.200000000000049</v>
      </c>
      <c r="AN58">
        <v>1.853766900302581</v>
      </c>
      <c r="AO58" s="1">
        <f t="shared" si="52"/>
        <v>1.1063797429853381</v>
      </c>
      <c r="AP58" s="1">
        <f t="shared" si="53"/>
        <v>1.1063797429853381</v>
      </c>
      <c r="AQ58" s="1">
        <f t="shared" si="54"/>
        <v>0.7784003309141434</v>
      </c>
      <c r="AR58" s="1">
        <f t="shared" si="55"/>
        <v>0.46384305376016338</v>
      </c>
      <c r="AS58" t="str">
        <f t="shared" si="56"/>
        <v>NO</v>
      </c>
      <c r="AT58" t="str">
        <f t="shared" si="57"/>
        <v>NO</v>
      </c>
      <c r="AU58" t="str">
        <f t="shared" si="58"/>
        <v>NO</v>
      </c>
      <c r="AV58" t="str">
        <f t="shared" si="59"/>
        <v>NO</v>
      </c>
      <c r="AW58" t="str">
        <f t="shared" si="60"/>
        <v>NO</v>
      </c>
      <c r="AX58" t="str">
        <f t="shared" si="61"/>
        <v>NO</v>
      </c>
    </row>
    <row r="59" spans="1:50" x14ac:dyDescent="0.25">
      <c r="A59" t="s">
        <v>107</v>
      </c>
      <c r="B59">
        <v>310</v>
      </c>
      <c r="C59">
        <v>319.8</v>
      </c>
      <c r="D59">
        <v>308.60000000000002</v>
      </c>
      <c r="E59">
        <v>318.7</v>
      </c>
      <c r="F59">
        <v>5.1999999999999886</v>
      </c>
      <c r="G59">
        <v>1.658692185007971</v>
      </c>
      <c r="H59" s="1">
        <f t="shared" si="31"/>
        <v>2.806451612903222</v>
      </c>
      <c r="I59" s="1">
        <f t="shared" si="32"/>
        <v>2.806451612903222</v>
      </c>
      <c r="J59" s="1">
        <f t="shared" si="33"/>
        <v>0.34515218073423992</v>
      </c>
      <c r="K59" s="1">
        <f t="shared" si="34"/>
        <v>0.45161290322579911</v>
      </c>
      <c r="L59" s="1" t="str">
        <f t="shared" si="35"/>
        <v>NO</v>
      </c>
      <c r="M59" t="str">
        <f t="shared" si="36"/>
        <v>NO</v>
      </c>
      <c r="N59" t="str">
        <f t="shared" si="37"/>
        <v>NO</v>
      </c>
      <c r="O59" s="1" t="str">
        <f t="shared" si="38"/>
        <v>NO</v>
      </c>
      <c r="P59" s="1" t="str">
        <f t="shared" si="39"/>
        <v>NO</v>
      </c>
      <c r="Q59" s="1" t="str">
        <f t="shared" si="40"/>
        <v>NO</v>
      </c>
      <c r="R59" s="1" t="str">
        <f t="shared" si="41"/>
        <v>NO</v>
      </c>
      <c r="S59">
        <v>314.2</v>
      </c>
      <c r="T59">
        <v>318.10000000000002</v>
      </c>
      <c r="U59">
        <v>307.7</v>
      </c>
      <c r="V59">
        <v>313.5</v>
      </c>
      <c r="W59">
        <v>2.4499999999999891</v>
      </c>
      <c r="X59">
        <v>0.78765471789101071</v>
      </c>
      <c r="Y59" s="1">
        <f t="shared" si="42"/>
        <v>-0.22278803309993275</v>
      </c>
      <c r="Z59" s="1">
        <f t="shared" si="43"/>
        <v>0.22278803309993275</v>
      </c>
      <c r="AA59" s="1">
        <f t="shared" si="44"/>
        <v>1.2412476129853705</v>
      </c>
      <c r="AB59" s="1">
        <f t="shared" si="45"/>
        <v>1.8500797448165907</v>
      </c>
      <c r="AC59" s="1" t="str">
        <f t="shared" si="46"/>
        <v>NO</v>
      </c>
      <c r="AD59" s="1" t="str">
        <f t="shared" si="47"/>
        <v>NO</v>
      </c>
      <c r="AE59" s="1" t="str">
        <f t="shared" si="48"/>
        <v>NO</v>
      </c>
      <c r="AF59" s="1" t="str">
        <f t="shared" si="49"/>
        <v>NO</v>
      </c>
      <c r="AG59" s="1" t="str">
        <f t="shared" si="50"/>
        <v>NO</v>
      </c>
      <c r="AH59" s="1" t="str">
        <f t="shared" si="51"/>
        <v>NO</v>
      </c>
      <c r="AI59">
        <v>291.5</v>
      </c>
      <c r="AJ59">
        <v>312.45</v>
      </c>
      <c r="AK59">
        <v>290.75</v>
      </c>
      <c r="AL59">
        <v>311.05</v>
      </c>
      <c r="AM59">
        <v>19.5</v>
      </c>
      <c r="AN59">
        <v>6.6883896415709128</v>
      </c>
      <c r="AO59" s="1">
        <f t="shared" si="52"/>
        <v>6.70668953687822</v>
      </c>
      <c r="AP59" s="1">
        <f t="shared" si="53"/>
        <v>6.70668953687822</v>
      </c>
      <c r="AQ59" s="1">
        <f t="shared" si="54"/>
        <v>0.45008841022342938</v>
      </c>
      <c r="AR59" s="1">
        <f t="shared" si="55"/>
        <v>0.25728987993138941</v>
      </c>
      <c r="AS59" t="str">
        <f t="shared" si="56"/>
        <v>NO</v>
      </c>
      <c r="AT59" t="str">
        <f t="shared" si="57"/>
        <v>NO</v>
      </c>
      <c r="AU59" t="str">
        <f t="shared" si="58"/>
        <v>NO</v>
      </c>
      <c r="AV59" t="str">
        <f t="shared" si="59"/>
        <v>NO</v>
      </c>
      <c r="AW59" t="str">
        <f t="shared" si="60"/>
        <v>NO</v>
      </c>
      <c r="AX59" t="str">
        <f t="shared" si="61"/>
        <v>NO</v>
      </c>
    </row>
    <row r="60" spans="1:50" x14ac:dyDescent="0.25">
      <c r="A60" t="s">
        <v>108</v>
      </c>
      <c r="B60">
        <v>1371.7</v>
      </c>
      <c r="C60">
        <v>1386</v>
      </c>
      <c r="D60">
        <v>1355.5</v>
      </c>
      <c r="E60">
        <v>1368.8</v>
      </c>
      <c r="F60">
        <v>-7.9000000000000909</v>
      </c>
      <c r="G60">
        <v>-0.57383598460086371</v>
      </c>
      <c r="H60" s="1">
        <f t="shared" si="31"/>
        <v>-0.21141649048626457</v>
      </c>
      <c r="I60" s="1">
        <f t="shared" si="32"/>
        <v>0.21141649048626457</v>
      </c>
      <c r="J60" s="1">
        <f t="shared" si="33"/>
        <v>1.0425020048115443</v>
      </c>
      <c r="K60" s="1">
        <f t="shared" si="34"/>
        <v>0.97165400350671793</v>
      </c>
      <c r="L60" s="1" t="str">
        <f t="shared" si="35"/>
        <v>NO</v>
      </c>
      <c r="M60" t="str">
        <f t="shared" si="36"/>
        <v>NO</v>
      </c>
      <c r="N60" t="str">
        <f t="shared" si="37"/>
        <v>NO</v>
      </c>
      <c r="O60" s="1" t="str">
        <f t="shared" si="38"/>
        <v>NO</v>
      </c>
      <c r="P60" s="1" t="str">
        <f t="shared" si="39"/>
        <v>NO</v>
      </c>
      <c r="Q60" s="1" t="str">
        <f t="shared" si="40"/>
        <v>NO</v>
      </c>
      <c r="R60" s="1" t="str">
        <f t="shared" si="41"/>
        <v>NO</v>
      </c>
      <c r="S60">
        <v>1350</v>
      </c>
      <c r="T60">
        <v>1380</v>
      </c>
      <c r="U60">
        <v>1333.5</v>
      </c>
      <c r="V60">
        <v>1376.7</v>
      </c>
      <c r="W60">
        <v>40.150000000000091</v>
      </c>
      <c r="X60">
        <v>3.0040028431409289</v>
      </c>
      <c r="Y60" s="1">
        <f t="shared" si="42"/>
        <v>1.977777777777781</v>
      </c>
      <c r="Z60" s="1">
        <f t="shared" si="43"/>
        <v>1.977777777777781</v>
      </c>
      <c r="AA60" s="1">
        <f t="shared" si="44"/>
        <v>0.23970363913706361</v>
      </c>
      <c r="AB60" s="1">
        <f t="shared" si="45"/>
        <v>1.2222222222222223</v>
      </c>
      <c r="AC60" s="1" t="str">
        <f t="shared" si="46"/>
        <v>NO</v>
      </c>
      <c r="AD60" s="1" t="str">
        <f t="shared" si="47"/>
        <v>NO</v>
      </c>
      <c r="AE60" s="1" t="str">
        <f t="shared" si="48"/>
        <v>NO</v>
      </c>
      <c r="AF60" s="1" t="str">
        <f t="shared" si="49"/>
        <v>NO</v>
      </c>
      <c r="AG60" s="1" t="str">
        <f t="shared" si="50"/>
        <v>NO</v>
      </c>
      <c r="AH60" s="1" t="str">
        <f t="shared" si="51"/>
        <v>NO</v>
      </c>
      <c r="AI60">
        <v>1308.5</v>
      </c>
      <c r="AJ60">
        <v>1343.3</v>
      </c>
      <c r="AK60">
        <v>1308.5</v>
      </c>
      <c r="AL60">
        <v>1336.55</v>
      </c>
      <c r="AM60">
        <v>27</v>
      </c>
      <c r="AN60">
        <v>2.0617769462792559</v>
      </c>
      <c r="AO60" s="1">
        <f t="shared" si="52"/>
        <v>2.1436759648452393</v>
      </c>
      <c r="AP60" s="1">
        <f t="shared" si="53"/>
        <v>2.1436759648452393</v>
      </c>
      <c r="AQ60" s="1">
        <f t="shared" si="54"/>
        <v>0.50503161123788853</v>
      </c>
      <c r="AR60" s="1">
        <f t="shared" si="55"/>
        <v>0</v>
      </c>
      <c r="AS60" t="str">
        <f t="shared" si="56"/>
        <v>NO</v>
      </c>
      <c r="AT60" t="str">
        <f t="shared" si="57"/>
        <v>NO</v>
      </c>
      <c r="AU60" t="str">
        <f t="shared" si="58"/>
        <v>NO</v>
      </c>
      <c r="AV60" t="str">
        <f t="shared" si="59"/>
        <v>YES</v>
      </c>
      <c r="AW60" t="str">
        <f t="shared" si="60"/>
        <v>NO</v>
      </c>
      <c r="AX60" t="str">
        <f t="shared" si="61"/>
        <v>NO</v>
      </c>
    </row>
    <row r="61" spans="1:50" x14ac:dyDescent="0.25">
      <c r="A61" t="s">
        <v>109</v>
      </c>
      <c r="B61">
        <v>919</v>
      </c>
      <c r="C61">
        <v>935.5</v>
      </c>
      <c r="D61">
        <v>913</v>
      </c>
      <c r="E61">
        <v>917.3</v>
      </c>
      <c r="F61">
        <v>14.399999999999981</v>
      </c>
      <c r="G61">
        <v>1.594861003433379</v>
      </c>
      <c r="H61" s="1">
        <f t="shared" si="31"/>
        <v>-0.18498367791077752</v>
      </c>
      <c r="I61" s="1">
        <f t="shared" si="32"/>
        <v>0.18498367791077752</v>
      </c>
      <c r="J61" s="1">
        <f t="shared" si="33"/>
        <v>1.7954298150163224</v>
      </c>
      <c r="K61" s="1">
        <f t="shared" si="34"/>
        <v>0.46876703368581207</v>
      </c>
      <c r="L61" s="1" t="str">
        <f t="shared" si="35"/>
        <v>NO</v>
      </c>
      <c r="M61" t="str">
        <f t="shared" si="36"/>
        <v>NO</v>
      </c>
      <c r="N61" t="str">
        <f t="shared" si="37"/>
        <v>NO</v>
      </c>
      <c r="O61" s="1" t="str">
        <f t="shared" si="38"/>
        <v>NO</v>
      </c>
      <c r="P61" s="1" t="str">
        <f t="shared" si="39"/>
        <v>NO</v>
      </c>
      <c r="Q61" s="1" t="str">
        <f t="shared" si="40"/>
        <v>NO</v>
      </c>
      <c r="R61" s="1" t="str">
        <f t="shared" si="41"/>
        <v>NO</v>
      </c>
      <c r="S61">
        <v>899</v>
      </c>
      <c r="T61">
        <v>906</v>
      </c>
      <c r="U61">
        <v>884</v>
      </c>
      <c r="V61">
        <v>902.9</v>
      </c>
      <c r="W61">
        <v>8.7999999999999545</v>
      </c>
      <c r="X61">
        <v>0.9842299519069404</v>
      </c>
      <c r="Y61" s="1">
        <f t="shared" si="42"/>
        <v>0.43381535038931895</v>
      </c>
      <c r="Z61" s="1">
        <f t="shared" si="43"/>
        <v>0.43381535038931895</v>
      </c>
      <c r="AA61" s="1">
        <f t="shared" si="44"/>
        <v>0.34333813268357771</v>
      </c>
      <c r="AB61" s="1">
        <f t="shared" si="45"/>
        <v>1.6685205784204671</v>
      </c>
      <c r="AC61" s="1" t="str">
        <f t="shared" si="46"/>
        <v>NO</v>
      </c>
      <c r="AD61" s="1" t="str">
        <f t="shared" si="47"/>
        <v>NO</v>
      </c>
      <c r="AE61" s="1" t="str">
        <f t="shared" si="48"/>
        <v>NO</v>
      </c>
      <c r="AF61" s="1" t="str">
        <f t="shared" si="49"/>
        <v>NO</v>
      </c>
      <c r="AG61" s="1" t="str">
        <f t="shared" si="50"/>
        <v>NO</v>
      </c>
      <c r="AH61" s="1" t="str">
        <f t="shared" si="51"/>
        <v>NO</v>
      </c>
      <c r="AI61">
        <v>894</v>
      </c>
      <c r="AJ61">
        <v>903.5</v>
      </c>
      <c r="AK61">
        <v>889.5</v>
      </c>
      <c r="AL61">
        <v>894.1</v>
      </c>
      <c r="AM61">
        <v>5.3000000000000682</v>
      </c>
      <c r="AN61">
        <v>0.59630963096310396</v>
      </c>
      <c r="AO61" s="1">
        <f t="shared" si="52"/>
        <v>1.1185682326624466E-2</v>
      </c>
      <c r="AP61" s="1">
        <f t="shared" si="53"/>
        <v>1.1185682326624466E-2</v>
      </c>
      <c r="AQ61" s="1">
        <f t="shared" si="54"/>
        <v>1.0513365395369618</v>
      </c>
      <c r="AR61" s="1">
        <f t="shared" si="55"/>
        <v>0.50335570469798652</v>
      </c>
      <c r="AS61" t="str">
        <f t="shared" si="56"/>
        <v>NO</v>
      </c>
      <c r="AT61" t="str">
        <f t="shared" si="57"/>
        <v>NO</v>
      </c>
      <c r="AU61" t="str">
        <f t="shared" si="58"/>
        <v>NO</v>
      </c>
      <c r="AV61" t="str">
        <f t="shared" si="59"/>
        <v>NO</v>
      </c>
      <c r="AW61" t="str">
        <f t="shared" si="60"/>
        <v>NO</v>
      </c>
      <c r="AX61" t="str">
        <f t="shared" si="61"/>
        <v>NO</v>
      </c>
    </row>
    <row r="62" spans="1:50" x14ac:dyDescent="0.25">
      <c r="A62" t="s">
        <v>110</v>
      </c>
      <c r="B62">
        <v>1015</v>
      </c>
      <c r="C62">
        <v>1029.75</v>
      </c>
      <c r="D62">
        <v>1003.2</v>
      </c>
      <c r="E62">
        <v>1008.7</v>
      </c>
      <c r="F62">
        <v>-5.5</v>
      </c>
      <c r="G62">
        <v>-0.54229934924078094</v>
      </c>
      <c r="H62" s="1">
        <f t="shared" si="31"/>
        <v>-0.62068965517240937</v>
      </c>
      <c r="I62" s="1">
        <f t="shared" si="32"/>
        <v>0.62068965517240937</v>
      </c>
      <c r="J62" s="1">
        <f t="shared" si="33"/>
        <v>1.4532019704433499</v>
      </c>
      <c r="K62" s="1">
        <f t="shared" si="34"/>
        <v>0.54525627044711011</v>
      </c>
      <c r="L62" s="1" t="str">
        <f t="shared" si="35"/>
        <v>NO</v>
      </c>
      <c r="M62" t="str">
        <f t="shared" si="36"/>
        <v>NO</v>
      </c>
      <c r="N62" t="str">
        <f t="shared" si="37"/>
        <v>NO</v>
      </c>
      <c r="O62" s="1" t="str">
        <f t="shared" si="38"/>
        <v>NO</v>
      </c>
      <c r="P62" s="1" t="str">
        <f t="shared" si="39"/>
        <v>NO</v>
      </c>
      <c r="Q62" s="1" t="str">
        <f t="shared" si="40"/>
        <v>NO</v>
      </c>
      <c r="R62" s="1" t="str">
        <f t="shared" si="41"/>
        <v>NO</v>
      </c>
      <c r="S62">
        <v>1044.9000000000001</v>
      </c>
      <c r="T62">
        <v>1046</v>
      </c>
      <c r="U62">
        <v>1010</v>
      </c>
      <c r="V62">
        <v>1014.2</v>
      </c>
      <c r="W62">
        <v>-26.200000000000049</v>
      </c>
      <c r="X62">
        <v>-2.5182622068435259</v>
      </c>
      <c r="Y62" s="1">
        <f t="shared" si="42"/>
        <v>-2.9380801990621155</v>
      </c>
      <c r="Z62" s="1">
        <f t="shared" si="43"/>
        <v>2.9380801990621155</v>
      </c>
      <c r="AA62" s="1">
        <f t="shared" si="44"/>
        <v>0.10527323188821026</v>
      </c>
      <c r="AB62" s="1">
        <f t="shared" si="45"/>
        <v>0.41411950305660084</v>
      </c>
      <c r="AC62" s="1" t="str">
        <f t="shared" si="46"/>
        <v>NO</v>
      </c>
      <c r="AD62" s="1" t="str">
        <f t="shared" si="47"/>
        <v>NO</v>
      </c>
      <c r="AE62" s="1" t="str">
        <f t="shared" si="48"/>
        <v>NO</v>
      </c>
      <c r="AF62" s="1" t="str">
        <f t="shared" si="49"/>
        <v>NO</v>
      </c>
      <c r="AG62" s="1" t="str">
        <f t="shared" si="50"/>
        <v>NO</v>
      </c>
      <c r="AH62" s="1" t="str">
        <f t="shared" si="51"/>
        <v>NO</v>
      </c>
      <c r="AI62">
        <v>1003.55</v>
      </c>
      <c r="AJ62">
        <v>1045.9000000000001</v>
      </c>
      <c r="AK62">
        <v>998</v>
      </c>
      <c r="AL62">
        <v>1040.4000000000001</v>
      </c>
      <c r="AM62">
        <v>36.850000000000144</v>
      </c>
      <c r="AN62">
        <v>3.6719645259329519</v>
      </c>
      <c r="AO62" s="1">
        <f t="shared" si="52"/>
        <v>3.6719645259329519</v>
      </c>
      <c r="AP62" s="1">
        <f t="shared" si="53"/>
        <v>3.6719645259329519</v>
      </c>
      <c r="AQ62" s="1">
        <f t="shared" si="54"/>
        <v>0.52864282968089193</v>
      </c>
      <c r="AR62" s="1">
        <f t="shared" si="55"/>
        <v>0.5530367196452548</v>
      </c>
      <c r="AS62" t="str">
        <f t="shared" si="56"/>
        <v>NO</v>
      </c>
      <c r="AT62" t="str">
        <f t="shared" si="57"/>
        <v>NO</v>
      </c>
      <c r="AU62" t="str">
        <f t="shared" si="58"/>
        <v>NO</v>
      </c>
      <c r="AV62" t="str">
        <f t="shared" si="59"/>
        <v>NO</v>
      </c>
      <c r="AW62" t="str">
        <f t="shared" si="60"/>
        <v>NO</v>
      </c>
      <c r="AX62" t="str">
        <f t="shared" si="61"/>
        <v>NO</v>
      </c>
    </row>
    <row r="63" spans="1:50" x14ac:dyDescent="0.25">
      <c r="A63" t="s">
        <v>111</v>
      </c>
      <c r="B63">
        <v>597.4</v>
      </c>
      <c r="C63">
        <v>609</v>
      </c>
      <c r="D63">
        <v>590.29999999999995</v>
      </c>
      <c r="E63">
        <v>602.25</v>
      </c>
      <c r="F63">
        <v>4.7999999999999554</v>
      </c>
      <c r="G63">
        <v>0.80341451167460953</v>
      </c>
      <c r="H63" s="1">
        <f t="shared" si="31"/>
        <v>0.8118513558754642</v>
      </c>
      <c r="I63" s="1">
        <f t="shared" si="32"/>
        <v>0.8118513558754642</v>
      </c>
      <c r="J63" s="1">
        <f t="shared" si="33"/>
        <v>1.1207970112079702</v>
      </c>
      <c r="K63" s="1">
        <f t="shared" si="34"/>
        <v>1.1884834281888221</v>
      </c>
      <c r="L63" s="1" t="str">
        <f t="shared" si="35"/>
        <v>NO</v>
      </c>
      <c r="M63" t="str">
        <f t="shared" si="36"/>
        <v>NO</v>
      </c>
      <c r="N63" t="str">
        <f t="shared" si="37"/>
        <v>NO</v>
      </c>
      <c r="O63" s="1" t="str">
        <f t="shared" si="38"/>
        <v>NO</v>
      </c>
      <c r="P63" s="1" t="str">
        <f t="shared" si="39"/>
        <v>NO</v>
      </c>
      <c r="Q63" s="1" t="str">
        <f t="shared" si="40"/>
        <v>NO</v>
      </c>
      <c r="R63" s="1" t="str">
        <f t="shared" si="41"/>
        <v>NO</v>
      </c>
      <c r="S63">
        <v>612.70000000000005</v>
      </c>
      <c r="T63">
        <v>614.5</v>
      </c>
      <c r="U63">
        <v>595.20000000000005</v>
      </c>
      <c r="V63">
        <v>597.45000000000005</v>
      </c>
      <c r="W63">
        <v>-9.1999999999999318</v>
      </c>
      <c r="X63">
        <v>-1.5165251792631551</v>
      </c>
      <c r="Y63" s="1">
        <f t="shared" si="42"/>
        <v>-2.4889831891627221</v>
      </c>
      <c r="Z63" s="1">
        <f t="shared" si="43"/>
        <v>2.4889831891627221</v>
      </c>
      <c r="AA63" s="1">
        <f t="shared" si="44"/>
        <v>0.29378162232739585</v>
      </c>
      <c r="AB63" s="1">
        <f t="shared" si="45"/>
        <v>0.37660055234747675</v>
      </c>
      <c r="AC63" s="1" t="str">
        <f t="shared" si="46"/>
        <v>NO</v>
      </c>
      <c r="AD63" s="1" t="str">
        <f t="shared" si="47"/>
        <v>NO</v>
      </c>
      <c r="AE63" s="1" t="str">
        <f t="shared" si="48"/>
        <v>NO</v>
      </c>
      <c r="AF63" s="1" t="str">
        <f t="shared" si="49"/>
        <v>NO</v>
      </c>
      <c r="AG63" s="1" t="str">
        <f t="shared" si="50"/>
        <v>NO</v>
      </c>
      <c r="AH63" s="1" t="str">
        <f t="shared" si="51"/>
        <v>NO</v>
      </c>
      <c r="AI63">
        <v>617.5</v>
      </c>
      <c r="AJ63">
        <v>623.95000000000005</v>
      </c>
      <c r="AK63">
        <v>602.04999999999995</v>
      </c>
      <c r="AL63">
        <v>606.65</v>
      </c>
      <c r="AM63">
        <v>-10.649999999999981</v>
      </c>
      <c r="AN63">
        <v>-1.7252551433662691</v>
      </c>
      <c r="AO63" s="1">
        <f t="shared" si="52"/>
        <v>-1.7570850202429187</v>
      </c>
      <c r="AP63" s="1">
        <f t="shared" si="53"/>
        <v>1.7570850202429187</v>
      </c>
      <c r="AQ63" s="1">
        <f t="shared" si="54"/>
        <v>1.044534412955473</v>
      </c>
      <c r="AR63" s="1">
        <f t="shared" si="55"/>
        <v>0.75826258963158699</v>
      </c>
      <c r="AS63" t="str">
        <f t="shared" si="56"/>
        <v>NO</v>
      </c>
      <c r="AT63" t="str">
        <f t="shared" si="57"/>
        <v>NO</v>
      </c>
      <c r="AU63" t="str">
        <f t="shared" si="58"/>
        <v>NO</v>
      </c>
      <c r="AV63" t="str">
        <f t="shared" si="59"/>
        <v>NO</v>
      </c>
      <c r="AW63" t="str">
        <f t="shared" si="60"/>
        <v>NO</v>
      </c>
      <c r="AX63" t="str">
        <f t="shared" si="61"/>
        <v>NO</v>
      </c>
    </row>
    <row r="64" spans="1:50" x14ac:dyDescent="0.25">
      <c r="A64" t="s">
        <v>112</v>
      </c>
      <c r="B64">
        <v>365.9</v>
      </c>
      <c r="C64">
        <v>368.65</v>
      </c>
      <c r="D64">
        <v>363.1</v>
      </c>
      <c r="E64">
        <v>367.35</v>
      </c>
      <c r="F64">
        <v>2.8500000000000232</v>
      </c>
      <c r="G64">
        <v>0.78189300411523266</v>
      </c>
      <c r="H64" s="1">
        <f t="shared" si="31"/>
        <v>0.3962831374692663</v>
      </c>
      <c r="I64" s="1">
        <f t="shared" si="32"/>
        <v>0.3962831374692663</v>
      </c>
      <c r="J64" s="1">
        <f t="shared" si="33"/>
        <v>0.35388593983937783</v>
      </c>
      <c r="K64" s="1">
        <f t="shared" si="34"/>
        <v>0.76523640338889165</v>
      </c>
      <c r="L64" s="1" t="str">
        <f t="shared" si="35"/>
        <v>NO</v>
      </c>
      <c r="M64" t="str">
        <f t="shared" si="36"/>
        <v>NO</v>
      </c>
      <c r="N64" t="str">
        <f t="shared" si="37"/>
        <v>NO</v>
      </c>
      <c r="O64" s="1" t="str">
        <f t="shared" si="38"/>
        <v>NO</v>
      </c>
      <c r="P64" s="1" t="str">
        <f t="shared" si="39"/>
        <v>NO</v>
      </c>
      <c r="Q64" s="1" t="str">
        <f t="shared" si="40"/>
        <v>NO</v>
      </c>
      <c r="R64" s="1" t="str">
        <f t="shared" si="41"/>
        <v>NO</v>
      </c>
      <c r="S64">
        <v>362.95</v>
      </c>
      <c r="T64">
        <v>366.65</v>
      </c>
      <c r="U64">
        <v>362.2</v>
      </c>
      <c r="V64">
        <v>364.5</v>
      </c>
      <c r="W64">
        <v>2</v>
      </c>
      <c r="X64">
        <v>0.55172413793103448</v>
      </c>
      <c r="Y64" s="1">
        <f t="shared" si="42"/>
        <v>0.42705606832897403</v>
      </c>
      <c r="Z64" s="1">
        <f t="shared" si="43"/>
        <v>0.42705606832897403</v>
      </c>
      <c r="AA64" s="1">
        <f t="shared" si="44"/>
        <v>0.58984910836762061</v>
      </c>
      <c r="AB64" s="1">
        <f t="shared" si="45"/>
        <v>0.20664003306240528</v>
      </c>
      <c r="AC64" s="1" t="str">
        <f t="shared" si="46"/>
        <v>NO</v>
      </c>
      <c r="AD64" s="1" t="str">
        <f t="shared" si="47"/>
        <v>NO</v>
      </c>
      <c r="AE64" s="1" t="str">
        <f t="shared" si="48"/>
        <v>NO</v>
      </c>
      <c r="AF64" s="1" t="str">
        <f t="shared" si="49"/>
        <v>NO</v>
      </c>
      <c r="AG64" s="1" t="str">
        <f t="shared" si="50"/>
        <v>NO</v>
      </c>
      <c r="AH64" s="1" t="str">
        <f t="shared" si="51"/>
        <v>NO</v>
      </c>
      <c r="AI64">
        <v>362.2</v>
      </c>
      <c r="AJ64">
        <v>364.7</v>
      </c>
      <c r="AK64">
        <v>358.5</v>
      </c>
      <c r="AL64">
        <v>362.5</v>
      </c>
      <c r="AM64">
        <v>-0.35000000000002268</v>
      </c>
      <c r="AN64">
        <v>-9.6458591704567373E-2</v>
      </c>
      <c r="AO64" s="1">
        <f t="shared" si="52"/>
        <v>8.2827167310881106E-2</v>
      </c>
      <c r="AP64" s="1">
        <f t="shared" si="53"/>
        <v>8.2827167310881106E-2</v>
      </c>
      <c r="AQ64" s="1">
        <f t="shared" si="54"/>
        <v>0.60689655172413481</v>
      </c>
      <c r="AR64" s="1">
        <f t="shared" si="55"/>
        <v>1.0215350635008251</v>
      </c>
      <c r="AS64" t="str">
        <f t="shared" si="56"/>
        <v>NO</v>
      </c>
      <c r="AT64" t="str">
        <f t="shared" si="57"/>
        <v>NO</v>
      </c>
      <c r="AU64" t="str">
        <f t="shared" si="58"/>
        <v>NO</v>
      </c>
      <c r="AV64" t="str">
        <f t="shared" si="59"/>
        <v>NO</v>
      </c>
      <c r="AW64" t="str">
        <f t="shared" si="60"/>
        <v>NO</v>
      </c>
      <c r="AX64" t="str">
        <f t="shared" si="61"/>
        <v>NO</v>
      </c>
    </row>
    <row r="65" spans="1:50" x14ac:dyDescent="0.25">
      <c r="A65" t="s">
        <v>113</v>
      </c>
      <c r="B65">
        <v>6817</v>
      </c>
      <c r="C65">
        <v>6949</v>
      </c>
      <c r="D65">
        <v>6810</v>
      </c>
      <c r="E65">
        <v>6844.6</v>
      </c>
      <c r="F65">
        <v>-7.3499999999994543</v>
      </c>
      <c r="G65">
        <v>-0.1072687337181307</v>
      </c>
      <c r="H65" s="1">
        <f t="shared" si="31"/>
        <v>0.40487017749743826</v>
      </c>
      <c r="I65" s="1">
        <f t="shared" si="32"/>
        <v>0.40487017749743826</v>
      </c>
      <c r="J65" s="1">
        <f t="shared" si="33"/>
        <v>1.5252900096426327</v>
      </c>
      <c r="K65" s="1">
        <f t="shared" si="34"/>
        <v>0.10268446530731994</v>
      </c>
      <c r="L65" s="1" t="str">
        <f t="shared" si="35"/>
        <v>NO</v>
      </c>
      <c r="M65" t="str">
        <f t="shared" si="36"/>
        <v>NO</v>
      </c>
      <c r="N65" t="str">
        <f t="shared" si="37"/>
        <v>NO</v>
      </c>
      <c r="O65" s="1" t="str">
        <f t="shared" si="38"/>
        <v>NO</v>
      </c>
      <c r="P65" s="1" t="str">
        <f t="shared" si="39"/>
        <v>NO</v>
      </c>
      <c r="Q65" s="1" t="str">
        <f t="shared" si="40"/>
        <v>NO</v>
      </c>
      <c r="R65" s="1" t="str">
        <f t="shared" si="41"/>
        <v>NO</v>
      </c>
      <c r="S65">
        <v>6975</v>
      </c>
      <c r="T65">
        <v>6980</v>
      </c>
      <c r="U65">
        <v>6825</v>
      </c>
      <c r="V65">
        <v>6851.95</v>
      </c>
      <c r="W65">
        <v>-42.949999999999818</v>
      </c>
      <c r="X65">
        <v>-0.6229241903435847</v>
      </c>
      <c r="Y65" s="1">
        <f t="shared" si="42"/>
        <v>-1.7641577060931926</v>
      </c>
      <c r="Z65" s="1">
        <f t="shared" si="43"/>
        <v>1.7641577060931926</v>
      </c>
      <c r="AA65" s="1">
        <f t="shared" si="44"/>
        <v>7.1684587813620068E-2</v>
      </c>
      <c r="AB65" s="1">
        <f t="shared" si="45"/>
        <v>0.39331869029983907</v>
      </c>
      <c r="AC65" s="1" t="str">
        <f t="shared" si="46"/>
        <v>NO</v>
      </c>
      <c r="AD65" s="1" t="str">
        <f t="shared" si="47"/>
        <v>NO</v>
      </c>
      <c r="AE65" s="1" t="str">
        <f t="shared" si="48"/>
        <v>NO</v>
      </c>
      <c r="AF65" s="1" t="str">
        <f t="shared" si="49"/>
        <v>NO</v>
      </c>
      <c r="AG65" s="1" t="str">
        <f t="shared" si="50"/>
        <v>NO</v>
      </c>
      <c r="AH65" s="1" t="str">
        <f t="shared" si="51"/>
        <v>NO</v>
      </c>
      <c r="AI65">
        <v>6895</v>
      </c>
      <c r="AJ65">
        <v>6980</v>
      </c>
      <c r="AK65">
        <v>6863</v>
      </c>
      <c r="AL65">
        <v>6894.9</v>
      </c>
      <c r="AM65">
        <v>2.299999999999272</v>
      </c>
      <c r="AN65">
        <v>3.3369120506039407E-2</v>
      </c>
      <c r="AO65" s="1">
        <f t="shared" si="52"/>
        <v>-1.4503263234280465E-3</v>
      </c>
      <c r="AP65" s="1">
        <f t="shared" si="53"/>
        <v>1.4503263234280465E-3</v>
      </c>
      <c r="AQ65" s="1">
        <f t="shared" si="54"/>
        <v>1.2327773749093547</v>
      </c>
      <c r="AR65" s="1">
        <f t="shared" si="55"/>
        <v>0.46266080726333431</v>
      </c>
      <c r="AS65" t="str">
        <f t="shared" si="56"/>
        <v>NO</v>
      </c>
      <c r="AT65" t="str">
        <f t="shared" si="57"/>
        <v>NO</v>
      </c>
      <c r="AU65" t="str">
        <f t="shared" si="58"/>
        <v>NO</v>
      </c>
      <c r="AV65" t="str">
        <f t="shared" si="59"/>
        <v>NO</v>
      </c>
      <c r="AW65" t="str">
        <f t="shared" si="60"/>
        <v>NO</v>
      </c>
      <c r="AX65" t="str">
        <f t="shared" si="61"/>
        <v>NO</v>
      </c>
    </row>
    <row r="66" spans="1:50" x14ac:dyDescent="0.25">
      <c r="A66" t="s">
        <v>114</v>
      </c>
      <c r="B66">
        <v>107.75</v>
      </c>
      <c r="C66">
        <v>110</v>
      </c>
      <c r="D66">
        <v>106.15</v>
      </c>
      <c r="E66">
        <v>109.15</v>
      </c>
      <c r="F66">
        <v>1.600000000000009</v>
      </c>
      <c r="G66">
        <v>1.4876801487680229</v>
      </c>
      <c r="H66" s="1">
        <f t="shared" ref="H66:H101" si="62">(E66-B66)/B66*100</f>
        <v>1.2993039443155505</v>
      </c>
      <c r="I66" s="1">
        <f t="shared" ref="I66:I97" si="63">ABS(H66)</f>
        <v>1.2993039443155505</v>
      </c>
      <c r="J66" s="1">
        <f t="shared" ref="J66:J101" si="64">IF(H66&gt;=0,(C66-E66)/E66*100,(C66-B66)/B66*100)</f>
        <v>0.77874484654145149</v>
      </c>
      <c r="K66" s="1">
        <f t="shared" ref="K66:K101" si="65">IF(H66&gt;=0,(B66-D66)/B66*100,(E66-D66)/E66*100)</f>
        <v>1.4849187935034751</v>
      </c>
      <c r="L66" s="1" t="str">
        <f t="shared" ref="L66:L97" si="66">IF(AND((K66-J66)&gt;1.5,I66&lt;0.5),"YES","NO")</f>
        <v>NO</v>
      </c>
      <c r="M66" t="str">
        <f t="shared" ref="M66:M101" si="67">IF(AND((K66-J66)&gt;1.5,I66&lt;2,I66&gt;0.5,H66&gt;0),"YES","NO")</f>
        <v>NO</v>
      </c>
      <c r="N66" t="str">
        <f t="shared" ref="N66:N101" si="68">IF(AND((J66-K66)&gt;1.5,I66&lt;0.5),"YES","NO")</f>
        <v>NO</v>
      </c>
      <c r="O66" s="1" t="str">
        <f t="shared" ref="O66:O101" si="69">IF(AND((J66-K66)&gt;1.5,I66&lt;2,I66&gt;0.5,H66&lt;0),"YES","NO")</f>
        <v>NO</v>
      </c>
      <c r="P66" s="1" t="str">
        <f t="shared" ref="P66:P101" si="70">IF(AND(I66&lt;1,J66&gt;1.5,K66&gt;1.5),"YES","NO")</f>
        <v>NO</v>
      </c>
      <c r="Q66" s="1" t="str">
        <f t="shared" ref="Q66:Q101" si="71">IF(AND(I66&gt;5,J66&lt;0.25,K66&lt;0.25,H66&gt;0),"YES","NO")</f>
        <v>NO</v>
      </c>
      <c r="R66" s="1" t="str">
        <f t="shared" ref="R66:R101" si="72">IF(AND(I67&gt;5,J67&lt;0.25,K67&lt;0.25,H67&lt;0),"YES","NO")</f>
        <v>NO</v>
      </c>
      <c r="S66">
        <v>108</v>
      </c>
      <c r="T66">
        <v>108.2</v>
      </c>
      <c r="U66">
        <v>104.95</v>
      </c>
      <c r="V66">
        <v>107.55</v>
      </c>
      <c r="W66">
        <v>1.2999999999999969</v>
      </c>
      <c r="X66">
        <v>1.2235294117647031</v>
      </c>
      <c r="Y66" s="1">
        <f t="shared" ref="Y66:Y101" si="73">(V66-S66)/S66*100</f>
        <v>-0.41666666666666924</v>
      </c>
      <c r="Z66" s="1">
        <f t="shared" ref="Z66:Z97" si="74">ABS(Y66)</f>
        <v>0.41666666666666924</v>
      </c>
      <c r="AA66" s="1">
        <f t="shared" ref="AA66:AA101" si="75">IF(Y66&gt;=0,(T66-V66)/V66*100,(T66-S66)/S66*100)</f>
        <v>0.18518518518518781</v>
      </c>
      <c r="AB66" s="1">
        <f t="shared" ref="AB66:AB101" si="76">IF(Y66&gt;=0,(S66-U66)/S66*100,(V66-U66)/V66*100)</f>
        <v>2.4174802417480188</v>
      </c>
      <c r="AC66" s="1" t="str">
        <f t="shared" ref="AC66:AC101" si="77">IF(AND(I66&lt;Z66/2,S66&gt;E66,E66&gt;(S66+V66)/2,V66&lt;B66,B66&lt;(S66+V66)/2),"YES","NO")</f>
        <v>NO</v>
      </c>
      <c r="AD66" s="1" t="str">
        <f t="shared" ref="AD66:AD101" si="78">IF(AND(I66&lt;Z66/2,V66&gt;B66,B66&gt;(S66+V66)/2,S66&lt;E66,E66&lt;(S66+V66)/2),"YES","NO")</f>
        <v>NO</v>
      </c>
      <c r="AE66" s="1" t="str">
        <f t="shared" ref="AE66:AE101" si="79">IF(AND(I66&gt;=2*Z66,E66&gt;S66,S66&gt;(B66+E66)/2,B66&lt;V66,V66&lt;(B66+E66)/2),"YES","NO")</f>
        <v>NO</v>
      </c>
      <c r="AF66" s="1" t="str">
        <f t="shared" ref="AF66:AF101" si="80">IF(AND(I66&gt;=2*Z66,E66&lt;S66,S66&lt;(B66+E66)/2,B66&gt;V66,V66&gt;(B66+E66)/2),"YES","NO")</f>
        <v>NO</v>
      </c>
      <c r="AG66" s="1" t="str">
        <f t="shared" ref="AG66:AG101" si="81">IF(AND(B66&lt;V66,E66&lt;S66,E66&gt;(S66+V66)/2,I66&gt;3,Z66&gt;3),"YES","NO")</f>
        <v>NO</v>
      </c>
      <c r="AH66" s="1" t="str">
        <f t="shared" ref="AH66:AH101" si="82">IF(AND(B66&gt;V66,E66&gt;S66,E66&lt;(S66+V66)/2,Z66&gt;3,I66&gt;3),"YES","NO")</f>
        <v>NO</v>
      </c>
      <c r="AI66">
        <v>106.45</v>
      </c>
      <c r="AJ66">
        <v>107.7</v>
      </c>
      <c r="AK66">
        <v>104.9</v>
      </c>
      <c r="AL66">
        <v>106.25</v>
      </c>
      <c r="AM66">
        <v>0.75</v>
      </c>
      <c r="AN66">
        <v>0.7109004739336493</v>
      </c>
      <c r="AO66" s="1">
        <f t="shared" ref="AO66:AO101" si="83">(AL66-AI66)/AI66*100</f>
        <v>-0.18788163457022344</v>
      </c>
      <c r="AP66" s="1">
        <f t="shared" ref="AP66:AP97" si="84">ABS(AO66)</f>
        <v>0.18788163457022344</v>
      </c>
      <c r="AQ66" s="1">
        <f t="shared" ref="AQ66:AQ101" si="85">IF(AO66&gt;=0,(AJ66-AL66)/AL66*100,(AJ66-AI66)/AI66*100)</f>
        <v>1.1742602160638798</v>
      </c>
      <c r="AR66" s="1">
        <f t="shared" ref="AR66:AR101" si="86">IF(AO66&gt;=0,(AI66-AK66)/AI66*100,(AL66-AK66)/AL66*100)</f>
        <v>1.2705882352941122</v>
      </c>
      <c r="AS66" t="str">
        <f t="shared" ref="AS66:AS101" si="87">IF(AND(AO66&lt;0,AP66&gt;1.5,Y66&lt;0,Z66&gt;1.5,AL66&gt;S66,AL66&lt;E66,H66&gt;0,I66&gt;1.5),"YES","NO")</f>
        <v>NO</v>
      </c>
      <c r="AT66" t="str">
        <f t="shared" ref="AT66:AT101" si="88">IF(AND(AO66&gt;0,AP66&gt;1.5,Y66&gt;0,Z66&gt;1.5,AL66&lt;S66,AL66&gt;E66,H66&lt;0,I66&gt;1.5),"YES","NO")</f>
        <v>NO</v>
      </c>
      <c r="AU66" t="str">
        <f t="shared" ref="AU66:AU101" si="89">IF(AND(AO66&lt;0,S66&lt;AL66,V66&lt;AL66,B66&gt;V66,E66&gt;V66,H66&gt;0),"YES","NO")</f>
        <v>NO</v>
      </c>
      <c r="AV66" t="str">
        <f t="shared" ref="AV66:AV101" si="90">IF(AND(AO66&gt;0,S66&gt;AL66,V66&gt;AL66,B66&lt;V66,E66&lt;V66,H66&lt;0),"YES","NO")</f>
        <v>NO</v>
      </c>
      <c r="AW66" t="str">
        <f t="shared" ref="AW66:AW101" si="91">IF(AND(AO66&gt;0,AP66&gt;1,Y66&gt;0,Z66&gt;1,V66&gt;AL66,S66&gt;AI66,S66&lt;AL66,H66&gt;0,I66&gt;1,E66&gt;V66,B66&lt;V66,B66&gt;S66),"YES","NO")</f>
        <v>NO</v>
      </c>
      <c r="AX66" t="str">
        <f t="shared" ref="AX66:AX101" si="92">IF(AND(AO66&lt;0,AP66&gt;1,Y66&lt;0,Z66&gt;1,V66&lt;AL66,S66&lt;AI66,S66&gt;AL66,H66&lt;0,I66&gt;1,E66&lt;V66,B66&gt;V66,B66&lt;S66),"YES","NO")</f>
        <v>NO</v>
      </c>
    </row>
    <row r="67" spans="1:50" x14ac:dyDescent="0.25">
      <c r="A67" t="s">
        <v>115</v>
      </c>
      <c r="B67">
        <v>1206.6500000000001</v>
      </c>
      <c r="C67">
        <v>1233.8499999999999</v>
      </c>
      <c r="D67">
        <v>1205.1500000000001</v>
      </c>
      <c r="E67">
        <v>1229.3499999999999</v>
      </c>
      <c r="F67">
        <v>7.5</v>
      </c>
      <c r="G67">
        <v>0.6138233007324958</v>
      </c>
      <c r="H67" s="1">
        <f t="shared" si="62"/>
        <v>1.8812414536112223</v>
      </c>
      <c r="I67" s="1">
        <f t="shared" si="63"/>
        <v>1.8812414536112223</v>
      </c>
      <c r="J67" s="1">
        <f t="shared" si="64"/>
        <v>0.36604709805995045</v>
      </c>
      <c r="K67" s="1">
        <f t="shared" si="65"/>
        <v>0.12431110926946504</v>
      </c>
      <c r="L67" s="1" t="str">
        <f t="shared" si="66"/>
        <v>NO</v>
      </c>
      <c r="M67" t="str">
        <f t="shared" si="67"/>
        <v>NO</v>
      </c>
      <c r="N67" t="str">
        <f t="shared" si="68"/>
        <v>NO</v>
      </c>
      <c r="O67" s="1" t="str">
        <f t="shared" si="69"/>
        <v>NO</v>
      </c>
      <c r="P67" s="1" t="str">
        <f t="shared" si="70"/>
        <v>NO</v>
      </c>
      <c r="Q67" s="1" t="str">
        <f t="shared" si="71"/>
        <v>NO</v>
      </c>
      <c r="R67" s="1" t="str">
        <f t="shared" si="72"/>
        <v>NO</v>
      </c>
      <c r="S67">
        <v>1191.3</v>
      </c>
      <c r="T67">
        <v>1229</v>
      </c>
      <c r="U67">
        <v>1182.05</v>
      </c>
      <c r="V67">
        <v>1221.8499999999999</v>
      </c>
      <c r="W67">
        <v>36.799999999999947</v>
      </c>
      <c r="X67">
        <v>3.1053542044639428</v>
      </c>
      <c r="Y67" s="1">
        <f t="shared" si="73"/>
        <v>2.5644254176110093</v>
      </c>
      <c r="Z67" s="1">
        <f t="shared" si="74"/>
        <v>2.5644254176110093</v>
      </c>
      <c r="AA67" s="1">
        <f t="shared" si="75"/>
        <v>0.58517821336498677</v>
      </c>
      <c r="AB67" s="1">
        <f t="shared" si="76"/>
        <v>0.77646268782002859</v>
      </c>
      <c r="AC67" s="1" t="str">
        <f t="shared" si="77"/>
        <v>NO</v>
      </c>
      <c r="AD67" s="1" t="str">
        <f t="shared" si="78"/>
        <v>NO</v>
      </c>
      <c r="AE67" s="1" t="str">
        <f t="shared" si="79"/>
        <v>NO</v>
      </c>
      <c r="AF67" s="1" t="str">
        <f t="shared" si="80"/>
        <v>NO</v>
      </c>
      <c r="AG67" s="1" t="str">
        <f t="shared" si="81"/>
        <v>NO</v>
      </c>
      <c r="AH67" s="1" t="str">
        <f t="shared" si="82"/>
        <v>NO</v>
      </c>
      <c r="AI67">
        <v>1144</v>
      </c>
      <c r="AJ67">
        <v>1204.7</v>
      </c>
      <c r="AK67">
        <v>1140.8499999999999</v>
      </c>
      <c r="AL67">
        <v>1185.05</v>
      </c>
      <c r="AM67">
        <v>32.950000000000053</v>
      </c>
      <c r="AN67">
        <v>2.8599947921187439</v>
      </c>
      <c r="AO67" s="1">
        <f t="shared" si="83"/>
        <v>3.5882867132867089</v>
      </c>
      <c r="AP67" s="1">
        <f t="shared" si="84"/>
        <v>3.5882867132867089</v>
      </c>
      <c r="AQ67" s="1">
        <f t="shared" si="85"/>
        <v>1.6581578836336097</v>
      </c>
      <c r="AR67" s="1">
        <f t="shared" si="86"/>
        <v>0.2753496503496583</v>
      </c>
      <c r="AS67" t="str">
        <f t="shared" si="87"/>
        <v>NO</v>
      </c>
      <c r="AT67" t="str">
        <f t="shared" si="88"/>
        <v>NO</v>
      </c>
      <c r="AU67" t="str">
        <f t="shared" si="89"/>
        <v>NO</v>
      </c>
      <c r="AV67" t="str">
        <f t="shared" si="90"/>
        <v>NO</v>
      </c>
      <c r="AW67" t="str">
        <f t="shared" si="91"/>
        <v>NO</v>
      </c>
      <c r="AX67" t="str">
        <f t="shared" si="92"/>
        <v>NO</v>
      </c>
    </row>
    <row r="68" spans="1:50" x14ac:dyDescent="0.25">
      <c r="A68" t="s">
        <v>116</v>
      </c>
      <c r="B68">
        <v>19.95</v>
      </c>
      <c r="C68">
        <v>20.55</v>
      </c>
      <c r="D68">
        <v>19.95</v>
      </c>
      <c r="E68">
        <v>20.25</v>
      </c>
      <c r="F68">
        <v>0.25</v>
      </c>
      <c r="G68">
        <v>1.25</v>
      </c>
      <c r="H68" s="1">
        <f t="shared" si="62"/>
        <v>1.5037593984962441</v>
      </c>
      <c r="I68" s="1">
        <f t="shared" si="63"/>
        <v>1.5037593984962441</v>
      </c>
      <c r="J68" s="1">
        <f t="shared" si="64"/>
        <v>1.481481481481485</v>
      </c>
      <c r="K68" s="1">
        <f t="shared" si="65"/>
        <v>0</v>
      </c>
      <c r="L68" s="1" t="str">
        <f t="shared" si="66"/>
        <v>NO</v>
      </c>
      <c r="M68" t="str">
        <f t="shared" si="67"/>
        <v>NO</v>
      </c>
      <c r="N68" t="str">
        <f t="shared" si="68"/>
        <v>NO</v>
      </c>
      <c r="O68" s="1" t="str">
        <f t="shared" si="69"/>
        <v>NO</v>
      </c>
      <c r="P68" s="1" t="str">
        <f t="shared" si="70"/>
        <v>NO</v>
      </c>
      <c r="Q68" s="1" t="str">
        <f t="shared" si="71"/>
        <v>NO</v>
      </c>
      <c r="R68" s="1" t="str">
        <f t="shared" si="72"/>
        <v>NO</v>
      </c>
      <c r="S68">
        <v>20</v>
      </c>
      <c r="T68">
        <v>20.100000000000001</v>
      </c>
      <c r="U68">
        <v>19.899999999999999</v>
      </c>
      <c r="V68">
        <v>20</v>
      </c>
      <c r="W68">
        <v>0.14999999999999861</v>
      </c>
      <c r="X68">
        <v>0.75566750629722201</v>
      </c>
      <c r="Y68" s="1">
        <f t="shared" si="73"/>
        <v>0</v>
      </c>
      <c r="Z68" s="1">
        <f t="shared" si="74"/>
        <v>0</v>
      </c>
      <c r="AA68" s="1">
        <f t="shared" si="75"/>
        <v>0.50000000000000711</v>
      </c>
      <c r="AB68" s="1">
        <f t="shared" si="76"/>
        <v>0.50000000000000711</v>
      </c>
      <c r="AC68" s="1" t="str">
        <f t="shared" si="77"/>
        <v>NO</v>
      </c>
      <c r="AD68" s="1" t="str">
        <f t="shared" si="78"/>
        <v>NO</v>
      </c>
      <c r="AE68" s="1" t="str">
        <f t="shared" si="79"/>
        <v>NO</v>
      </c>
      <c r="AF68" s="1" t="str">
        <f t="shared" si="80"/>
        <v>NO</v>
      </c>
      <c r="AG68" s="1" t="str">
        <f t="shared" si="81"/>
        <v>NO</v>
      </c>
      <c r="AH68" s="1" t="str">
        <f t="shared" si="82"/>
        <v>NO</v>
      </c>
      <c r="AI68">
        <v>19.8</v>
      </c>
      <c r="AJ68">
        <v>20.05</v>
      </c>
      <c r="AK68">
        <v>19.75</v>
      </c>
      <c r="AL68">
        <v>19.850000000000001</v>
      </c>
      <c r="AM68">
        <v>0.10000000000000139</v>
      </c>
      <c r="AN68">
        <v>0.50632911392405788</v>
      </c>
      <c r="AO68" s="1">
        <f t="shared" si="83"/>
        <v>0.25252525252525609</v>
      </c>
      <c r="AP68" s="1">
        <f t="shared" si="84"/>
        <v>0.25252525252525609</v>
      </c>
      <c r="AQ68" s="1">
        <f t="shared" si="85"/>
        <v>1.0075566750629685</v>
      </c>
      <c r="AR68" s="1">
        <f t="shared" si="86"/>
        <v>0.25252525252525609</v>
      </c>
      <c r="AS68" t="str">
        <f t="shared" si="87"/>
        <v>NO</v>
      </c>
      <c r="AT68" t="str">
        <f t="shared" si="88"/>
        <v>NO</v>
      </c>
      <c r="AU68" t="str">
        <f t="shared" si="89"/>
        <v>NO</v>
      </c>
      <c r="AV68" t="str">
        <f t="shared" si="90"/>
        <v>NO</v>
      </c>
      <c r="AW68" t="str">
        <f t="shared" si="91"/>
        <v>NO</v>
      </c>
      <c r="AX68" t="str">
        <f t="shared" si="92"/>
        <v>NO</v>
      </c>
    </row>
    <row r="69" spans="1:50" x14ac:dyDescent="0.25">
      <c r="A69" t="s">
        <v>117</v>
      </c>
      <c r="B69">
        <v>84.45</v>
      </c>
      <c r="C69">
        <v>85</v>
      </c>
      <c r="D69">
        <v>82.95</v>
      </c>
      <c r="E69">
        <v>83.65</v>
      </c>
      <c r="F69">
        <v>-0.89999999999999147</v>
      </c>
      <c r="G69">
        <v>-1.0644589000591269</v>
      </c>
      <c r="H69" s="1">
        <f t="shared" si="62"/>
        <v>-0.94730609828300427</v>
      </c>
      <c r="I69" s="1">
        <f t="shared" si="63"/>
        <v>0.94730609828300427</v>
      </c>
      <c r="J69" s="1">
        <f t="shared" si="64"/>
        <v>0.65127294256956436</v>
      </c>
      <c r="K69" s="1">
        <f t="shared" si="65"/>
        <v>0.83682008368201177</v>
      </c>
      <c r="L69" s="1" t="str">
        <f t="shared" si="66"/>
        <v>NO</v>
      </c>
      <c r="M69" t="str">
        <f t="shared" si="67"/>
        <v>NO</v>
      </c>
      <c r="N69" t="str">
        <f t="shared" si="68"/>
        <v>NO</v>
      </c>
      <c r="O69" s="1" t="str">
        <f t="shared" si="69"/>
        <v>NO</v>
      </c>
      <c r="P69" s="1" t="str">
        <f t="shared" si="70"/>
        <v>NO</v>
      </c>
      <c r="Q69" s="1" t="str">
        <f t="shared" si="71"/>
        <v>NO</v>
      </c>
      <c r="R69" s="1" t="str">
        <f t="shared" si="72"/>
        <v>NO</v>
      </c>
      <c r="S69">
        <v>83.6</v>
      </c>
      <c r="T69">
        <v>84.8</v>
      </c>
      <c r="U69">
        <v>82.65</v>
      </c>
      <c r="V69">
        <v>84.55</v>
      </c>
      <c r="W69">
        <v>1.5</v>
      </c>
      <c r="X69">
        <v>1.8061408789885609</v>
      </c>
      <c r="Y69" s="1">
        <f t="shared" si="73"/>
        <v>1.1363636363636398</v>
      </c>
      <c r="Z69" s="1">
        <f t="shared" si="74"/>
        <v>1.1363636363636398</v>
      </c>
      <c r="AA69" s="1">
        <f t="shared" si="75"/>
        <v>0.29568302779420463</v>
      </c>
      <c r="AB69" s="1">
        <f t="shared" si="76"/>
        <v>1.1363636363636229</v>
      </c>
      <c r="AC69" s="1" t="str">
        <f t="shared" si="77"/>
        <v>NO</v>
      </c>
      <c r="AD69" s="1" t="str">
        <f t="shared" si="78"/>
        <v>NO</v>
      </c>
      <c r="AE69" s="1" t="str">
        <f t="shared" si="79"/>
        <v>NO</v>
      </c>
      <c r="AF69" s="1" t="str">
        <f t="shared" si="80"/>
        <v>NO</v>
      </c>
      <c r="AG69" s="1" t="str">
        <f t="shared" si="81"/>
        <v>NO</v>
      </c>
      <c r="AH69" s="1" t="str">
        <f t="shared" si="82"/>
        <v>NO</v>
      </c>
      <c r="AI69">
        <v>81.3</v>
      </c>
      <c r="AJ69">
        <v>83.6</v>
      </c>
      <c r="AK69">
        <v>80.900000000000006</v>
      </c>
      <c r="AL69">
        <v>83.05</v>
      </c>
      <c r="AM69">
        <v>2.2999999999999972</v>
      </c>
      <c r="AN69">
        <v>2.848297213622287</v>
      </c>
      <c r="AO69" s="1">
        <f t="shared" si="83"/>
        <v>2.1525215252152523</v>
      </c>
      <c r="AP69" s="1">
        <f t="shared" si="84"/>
        <v>2.1525215252152523</v>
      </c>
      <c r="AQ69" s="1">
        <f t="shared" si="85"/>
        <v>0.66225165562913568</v>
      </c>
      <c r="AR69" s="1">
        <f t="shared" si="86"/>
        <v>0.49200492004919</v>
      </c>
      <c r="AS69" t="str">
        <f t="shared" si="87"/>
        <v>NO</v>
      </c>
      <c r="AT69" t="str">
        <f t="shared" si="88"/>
        <v>NO</v>
      </c>
      <c r="AU69" t="str">
        <f t="shared" si="89"/>
        <v>NO</v>
      </c>
      <c r="AV69" t="str">
        <f t="shared" si="90"/>
        <v>YES</v>
      </c>
      <c r="AW69" t="str">
        <f t="shared" si="91"/>
        <v>NO</v>
      </c>
      <c r="AX69" t="str">
        <f t="shared" si="92"/>
        <v>NO</v>
      </c>
    </row>
    <row r="70" spans="1:50" x14ac:dyDescent="0.25">
      <c r="A70" t="s">
        <v>118</v>
      </c>
      <c r="B70">
        <v>81.650000000000006</v>
      </c>
      <c r="C70">
        <v>81.95</v>
      </c>
      <c r="D70">
        <v>80.3</v>
      </c>
      <c r="E70">
        <v>80.650000000000006</v>
      </c>
      <c r="F70">
        <v>-1</v>
      </c>
      <c r="G70">
        <v>-1.224739742804654</v>
      </c>
      <c r="H70" s="1">
        <f t="shared" si="62"/>
        <v>-1.224739742804654</v>
      </c>
      <c r="I70" s="1">
        <f t="shared" si="63"/>
        <v>1.224739742804654</v>
      </c>
      <c r="J70" s="1">
        <f t="shared" si="64"/>
        <v>0.36742192284139269</v>
      </c>
      <c r="K70" s="1">
        <f t="shared" si="65"/>
        <v>0.43397396156231682</v>
      </c>
      <c r="L70" s="1" t="str">
        <f t="shared" si="66"/>
        <v>NO</v>
      </c>
      <c r="M70" t="str">
        <f t="shared" si="67"/>
        <v>NO</v>
      </c>
      <c r="N70" t="str">
        <f t="shared" si="68"/>
        <v>NO</v>
      </c>
      <c r="O70" s="1" t="str">
        <f t="shared" si="69"/>
        <v>NO</v>
      </c>
      <c r="P70" s="1" t="str">
        <f t="shared" si="70"/>
        <v>NO</v>
      </c>
      <c r="Q70" s="1" t="str">
        <f t="shared" si="71"/>
        <v>NO</v>
      </c>
      <c r="R70" s="1" t="str">
        <f t="shared" si="72"/>
        <v>NO</v>
      </c>
      <c r="S70">
        <v>80.95</v>
      </c>
      <c r="T70">
        <v>83.15</v>
      </c>
      <c r="U70">
        <v>80.5</v>
      </c>
      <c r="V70">
        <v>81.650000000000006</v>
      </c>
      <c r="W70">
        <v>1.350000000000009</v>
      </c>
      <c r="X70">
        <v>1.6811955168119661</v>
      </c>
      <c r="Y70" s="1">
        <f t="shared" si="73"/>
        <v>0.86473131562693362</v>
      </c>
      <c r="Z70" s="1">
        <f t="shared" si="74"/>
        <v>0.86473131562693362</v>
      </c>
      <c r="AA70" s="1">
        <f t="shared" si="75"/>
        <v>1.8371096142069807</v>
      </c>
      <c r="AB70" s="1">
        <f t="shared" si="76"/>
        <v>0.55589870290303001</v>
      </c>
      <c r="AC70" s="1" t="str">
        <f t="shared" si="77"/>
        <v>NO</v>
      </c>
      <c r="AD70" s="1" t="str">
        <f t="shared" si="78"/>
        <v>NO</v>
      </c>
      <c r="AE70" s="1" t="str">
        <f t="shared" si="79"/>
        <v>NO</v>
      </c>
      <c r="AF70" s="1" t="str">
        <f t="shared" si="80"/>
        <v>NO</v>
      </c>
      <c r="AG70" s="1" t="str">
        <f t="shared" si="81"/>
        <v>NO</v>
      </c>
      <c r="AH70" s="1" t="str">
        <f t="shared" si="82"/>
        <v>NO</v>
      </c>
      <c r="AI70">
        <v>79</v>
      </c>
      <c r="AJ70">
        <v>80.5</v>
      </c>
      <c r="AK70">
        <v>78.45</v>
      </c>
      <c r="AL70">
        <v>80.3</v>
      </c>
      <c r="AM70">
        <v>1.2999999999999969</v>
      </c>
      <c r="AN70">
        <v>1.6455696202531609</v>
      </c>
      <c r="AO70" s="1">
        <f t="shared" si="83"/>
        <v>1.6455696202531609</v>
      </c>
      <c r="AP70" s="1">
        <f t="shared" si="84"/>
        <v>1.6455696202531609</v>
      </c>
      <c r="AQ70" s="1">
        <f t="shared" si="85"/>
        <v>0.24906600249066357</v>
      </c>
      <c r="AR70" s="1">
        <f t="shared" si="86"/>
        <v>0.696202531645566</v>
      </c>
      <c r="AS70" t="str">
        <f t="shared" si="87"/>
        <v>NO</v>
      </c>
      <c r="AT70" t="str">
        <f t="shared" si="88"/>
        <v>NO</v>
      </c>
      <c r="AU70" t="str">
        <f t="shared" si="89"/>
        <v>NO</v>
      </c>
      <c r="AV70" t="str">
        <f t="shared" si="90"/>
        <v>NO</v>
      </c>
      <c r="AW70" t="str">
        <f t="shared" si="91"/>
        <v>NO</v>
      </c>
      <c r="AX70" t="str">
        <f t="shared" si="92"/>
        <v>NO</v>
      </c>
    </row>
    <row r="71" spans="1:50" x14ac:dyDescent="0.25">
      <c r="A71" t="s">
        <v>119</v>
      </c>
      <c r="B71">
        <v>15900</v>
      </c>
      <c r="C71">
        <v>16410</v>
      </c>
      <c r="D71">
        <v>15850</v>
      </c>
      <c r="E71">
        <v>16252.55</v>
      </c>
      <c r="F71">
        <v>159.39999999999961</v>
      </c>
      <c r="G71">
        <v>0.99048352870631062</v>
      </c>
      <c r="H71" s="1">
        <f t="shared" si="62"/>
        <v>2.2172955974842723</v>
      </c>
      <c r="I71" s="1">
        <f t="shared" si="63"/>
        <v>2.2172955974842723</v>
      </c>
      <c r="J71" s="1">
        <f t="shared" si="64"/>
        <v>0.96877105438839284</v>
      </c>
      <c r="K71" s="1">
        <f t="shared" si="65"/>
        <v>0.31446540880503149</v>
      </c>
      <c r="L71" s="1" t="str">
        <f t="shared" si="66"/>
        <v>NO</v>
      </c>
      <c r="M71" t="str">
        <f t="shared" si="67"/>
        <v>NO</v>
      </c>
      <c r="N71" t="str">
        <f t="shared" si="68"/>
        <v>NO</v>
      </c>
      <c r="O71" s="1" t="str">
        <f t="shared" si="69"/>
        <v>NO</v>
      </c>
      <c r="P71" s="1" t="str">
        <f t="shared" si="70"/>
        <v>NO</v>
      </c>
      <c r="Q71" s="1" t="str">
        <f t="shared" si="71"/>
        <v>NO</v>
      </c>
      <c r="R71" s="1" t="str">
        <f t="shared" si="72"/>
        <v>NO</v>
      </c>
      <c r="S71">
        <v>15550</v>
      </c>
      <c r="T71">
        <v>16178</v>
      </c>
      <c r="U71">
        <v>15425.05</v>
      </c>
      <c r="V71">
        <v>16093.15</v>
      </c>
      <c r="W71">
        <v>662.89999999999964</v>
      </c>
      <c r="X71">
        <v>4.2961066735794926</v>
      </c>
      <c r="Y71" s="1">
        <f t="shared" si="73"/>
        <v>3.4929260450160746</v>
      </c>
      <c r="Z71" s="1">
        <f t="shared" si="74"/>
        <v>3.4929260450160746</v>
      </c>
      <c r="AA71" s="1">
        <f t="shared" si="75"/>
        <v>0.52724295740734639</v>
      </c>
      <c r="AB71" s="1">
        <f t="shared" si="76"/>
        <v>0.80353697749196606</v>
      </c>
      <c r="AC71" s="1" t="str">
        <f t="shared" si="77"/>
        <v>NO</v>
      </c>
      <c r="AD71" s="1" t="str">
        <f t="shared" si="78"/>
        <v>NO</v>
      </c>
      <c r="AE71" s="1" t="str">
        <f t="shared" si="79"/>
        <v>NO</v>
      </c>
      <c r="AF71" s="1" t="str">
        <f t="shared" si="80"/>
        <v>NO</v>
      </c>
      <c r="AG71" s="1" t="str">
        <f t="shared" si="81"/>
        <v>NO</v>
      </c>
      <c r="AH71" s="1" t="str">
        <f t="shared" si="82"/>
        <v>NO</v>
      </c>
      <c r="AI71">
        <v>15650</v>
      </c>
      <c r="AJ71">
        <v>15820.4</v>
      </c>
      <c r="AK71">
        <v>15375</v>
      </c>
      <c r="AL71">
        <v>15430.25</v>
      </c>
      <c r="AM71">
        <v>-172.5</v>
      </c>
      <c r="AN71">
        <v>-1.105574337857109</v>
      </c>
      <c r="AO71" s="1">
        <f t="shared" si="83"/>
        <v>-1.4041533546325879</v>
      </c>
      <c r="AP71" s="1">
        <f t="shared" si="84"/>
        <v>1.4041533546325879</v>
      </c>
      <c r="AQ71" s="1">
        <f t="shared" si="85"/>
        <v>1.0888178913737996</v>
      </c>
      <c r="AR71" s="1">
        <f t="shared" si="86"/>
        <v>0.35806289593493301</v>
      </c>
      <c r="AS71" t="str">
        <f t="shared" si="87"/>
        <v>NO</v>
      </c>
      <c r="AT71" t="str">
        <f t="shared" si="88"/>
        <v>NO</v>
      </c>
      <c r="AU71" t="str">
        <f t="shared" si="89"/>
        <v>NO</v>
      </c>
      <c r="AV71" t="str">
        <f t="shared" si="90"/>
        <v>NO</v>
      </c>
      <c r="AW71" t="str">
        <f t="shared" si="91"/>
        <v>NO</v>
      </c>
      <c r="AX71" t="str">
        <f t="shared" si="92"/>
        <v>NO</v>
      </c>
    </row>
    <row r="72" spans="1:50" x14ac:dyDescent="0.25">
      <c r="A72" t="s">
        <v>120</v>
      </c>
      <c r="B72">
        <v>69.5</v>
      </c>
      <c r="C72">
        <v>69.75</v>
      </c>
      <c r="D72">
        <v>67.25</v>
      </c>
      <c r="E72">
        <v>67.400000000000006</v>
      </c>
      <c r="F72">
        <v>-1.899999999999991</v>
      </c>
      <c r="G72">
        <v>-2.74170274170273</v>
      </c>
      <c r="H72" s="1">
        <f t="shared" si="62"/>
        <v>-3.0215827338129415</v>
      </c>
      <c r="I72" s="1">
        <f t="shared" si="63"/>
        <v>3.0215827338129415</v>
      </c>
      <c r="J72" s="1">
        <f t="shared" si="64"/>
        <v>0.35971223021582738</v>
      </c>
      <c r="K72" s="1">
        <f t="shared" si="65"/>
        <v>0.22255192878339122</v>
      </c>
      <c r="L72" s="1" t="str">
        <f t="shared" si="66"/>
        <v>NO</v>
      </c>
      <c r="M72" t="str">
        <f t="shared" si="67"/>
        <v>NO</v>
      </c>
      <c r="N72" t="str">
        <f t="shared" si="68"/>
        <v>NO</v>
      </c>
      <c r="O72" s="1" t="str">
        <f t="shared" si="69"/>
        <v>NO</v>
      </c>
      <c r="P72" s="1" t="str">
        <f t="shared" si="70"/>
        <v>NO</v>
      </c>
      <c r="Q72" s="1" t="str">
        <f t="shared" si="71"/>
        <v>NO</v>
      </c>
      <c r="R72" s="1" t="str">
        <f t="shared" si="72"/>
        <v>NO</v>
      </c>
      <c r="S72">
        <v>67.349999999999994</v>
      </c>
      <c r="T72">
        <v>70.45</v>
      </c>
      <c r="U72">
        <v>67.349999999999994</v>
      </c>
      <c r="V72">
        <v>69.3</v>
      </c>
      <c r="W72">
        <v>2.0499999999999972</v>
      </c>
      <c r="X72">
        <v>3.048327137546464</v>
      </c>
      <c r="Y72" s="1">
        <f t="shared" si="73"/>
        <v>2.8953229398663742</v>
      </c>
      <c r="Z72" s="1">
        <f t="shared" si="74"/>
        <v>2.8953229398663742</v>
      </c>
      <c r="AA72" s="1">
        <f t="shared" si="75"/>
        <v>1.6594516594516675</v>
      </c>
      <c r="AB72" s="1">
        <f t="shared" si="76"/>
        <v>0</v>
      </c>
      <c r="AC72" s="1" t="str">
        <f t="shared" si="77"/>
        <v>NO</v>
      </c>
      <c r="AD72" s="1" t="str">
        <f t="shared" si="78"/>
        <v>NO</v>
      </c>
      <c r="AE72" s="1" t="str">
        <f t="shared" si="79"/>
        <v>NO</v>
      </c>
      <c r="AF72" s="1" t="str">
        <f t="shared" si="80"/>
        <v>NO</v>
      </c>
      <c r="AG72" s="1" t="str">
        <f t="shared" si="81"/>
        <v>NO</v>
      </c>
      <c r="AH72" s="1" t="str">
        <f t="shared" si="82"/>
        <v>NO</v>
      </c>
      <c r="AI72">
        <v>66.650000000000006</v>
      </c>
      <c r="AJ72">
        <v>67.55</v>
      </c>
      <c r="AK72">
        <v>66</v>
      </c>
      <c r="AL72">
        <v>67.25</v>
      </c>
      <c r="AM72">
        <v>1.2000000000000031</v>
      </c>
      <c r="AN72">
        <v>1.816805450416356</v>
      </c>
      <c r="AO72" s="1">
        <f t="shared" si="83"/>
        <v>0.90022505626405747</v>
      </c>
      <c r="AP72" s="1">
        <f t="shared" si="84"/>
        <v>0.90022505626405747</v>
      </c>
      <c r="AQ72" s="1">
        <f t="shared" si="85"/>
        <v>0.44609665427508871</v>
      </c>
      <c r="AR72" s="1">
        <f t="shared" si="86"/>
        <v>0.97524381095274659</v>
      </c>
      <c r="AS72" t="str">
        <f t="shared" si="87"/>
        <v>NO</v>
      </c>
      <c r="AT72" t="str">
        <f t="shared" si="88"/>
        <v>NO</v>
      </c>
      <c r="AU72" t="str">
        <f t="shared" si="89"/>
        <v>NO</v>
      </c>
      <c r="AV72" t="str">
        <f t="shared" si="90"/>
        <v>NO</v>
      </c>
      <c r="AW72" t="str">
        <f t="shared" si="91"/>
        <v>NO</v>
      </c>
      <c r="AX72" t="str">
        <f t="shared" si="92"/>
        <v>NO</v>
      </c>
    </row>
    <row r="73" spans="1:50" x14ac:dyDescent="0.25">
      <c r="A73" t="s">
        <v>121</v>
      </c>
      <c r="B73">
        <v>3306.1</v>
      </c>
      <c r="C73">
        <v>3315.4</v>
      </c>
      <c r="D73">
        <v>3225</v>
      </c>
      <c r="E73">
        <v>3257.35</v>
      </c>
      <c r="F73">
        <v>-45.400000000000091</v>
      </c>
      <c r="G73">
        <v>-1.374612065702826</v>
      </c>
      <c r="H73" s="1">
        <f t="shared" si="62"/>
        <v>-1.4745470493935453</v>
      </c>
      <c r="I73" s="1">
        <f t="shared" si="63"/>
        <v>1.4745470493935453</v>
      </c>
      <c r="J73" s="1">
        <f t="shared" si="64"/>
        <v>0.28129820634585107</v>
      </c>
      <c r="K73" s="1">
        <f t="shared" si="65"/>
        <v>0.99313859425606432</v>
      </c>
      <c r="L73" s="1" t="str">
        <f t="shared" si="66"/>
        <v>NO</v>
      </c>
      <c r="M73" t="str">
        <f t="shared" si="67"/>
        <v>NO</v>
      </c>
      <c r="N73" t="str">
        <f t="shared" si="68"/>
        <v>NO</v>
      </c>
      <c r="O73" s="1" t="str">
        <f t="shared" si="69"/>
        <v>NO</v>
      </c>
      <c r="P73" s="1" t="str">
        <f t="shared" si="70"/>
        <v>NO</v>
      </c>
      <c r="Q73" s="1" t="str">
        <f t="shared" si="71"/>
        <v>NO</v>
      </c>
      <c r="R73" s="1" t="str">
        <f t="shared" si="72"/>
        <v>NO</v>
      </c>
      <c r="S73">
        <v>3289.8</v>
      </c>
      <c r="T73">
        <v>3345</v>
      </c>
      <c r="U73">
        <v>3289.8</v>
      </c>
      <c r="V73">
        <v>3302.75</v>
      </c>
      <c r="W73">
        <v>32.099999999999909</v>
      </c>
      <c r="X73">
        <v>0.98145628544784402</v>
      </c>
      <c r="Y73" s="1">
        <f t="shared" si="73"/>
        <v>0.39364095081767336</v>
      </c>
      <c r="Z73" s="1">
        <f t="shared" si="74"/>
        <v>0.39364095081767336</v>
      </c>
      <c r="AA73" s="1">
        <f t="shared" si="75"/>
        <v>1.2792369994701385</v>
      </c>
      <c r="AB73" s="1">
        <f t="shared" si="76"/>
        <v>0</v>
      </c>
      <c r="AC73" s="1" t="str">
        <f t="shared" si="77"/>
        <v>NO</v>
      </c>
      <c r="AD73" s="1" t="str">
        <f t="shared" si="78"/>
        <v>NO</v>
      </c>
      <c r="AE73" s="1" t="str">
        <f t="shared" si="79"/>
        <v>NO</v>
      </c>
      <c r="AF73" s="1" t="str">
        <f t="shared" si="80"/>
        <v>NO</v>
      </c>
      <c r="AG73" s="1" t="str">
        <f t="shared" si="81"/>
        <v>NO</v>
      </c>
      <c r="AH73" s="1" t="str">
        <f t="shared" si="82"/>
        <v>NO</v>
      </c>
      <c r="AI73">
        <v>3180</v>
      </c>
      <c r="AJ73">
        <v>3298</v>
      </c>
      <c r="AK73">
        <v>3163</v>
      </c>
      <c r="AL73">
        <v>3270.65</v>
      </c>
      <c r="AM73">
        <v>63</v>
      </c>
      <c r="AN73">
        <v>1.964054681776378</v>
      </c>
      <c r="AO73" s="1">
        <f t="shared" si="83"/>
        <v>2.8506289308176127</v>
      </c>
      <c r="AP73" s="1">
        <f t="shared" si="84"/>
        <v>2.8506289308176127</v>
      </c>
      <c r="AQ73" s="1">
        <f t="shared" si="85"/>
        <v>0.83622521517129345</v>
      </c>
      <c r="AR73" s="1">
        <f t="shared" si="86"/>
        <v>0.53459119496855345</v>
      </c>
      <c r="AS73" t="str">
        <f t="shared" si="87"/>
        <v>NO</v>
      </c>
      <c r="AT73" t="str">
        <f t="shared" si="88"/>
        <v>NO</v>
      </c>
      <c r="AU73" t="str">
        <f t="shared" si="89"/>
        <v>NO</v>
      </c>
      <c r="AV73" t="str">
        <f t="shared" si="90"/>
        <v>NO</v>
      </c>
      <c r="AW73" t="str">
        <f t="shared" si="91"/>
        <v>NO</v>
      </c>
      <c r="AX73" t="str">
        <f t="shared" si="92"/>
        <v>NO</v>
      </c>
    </row>
    <row r="74" spans="1:50" x14ac:dyDescent="0.25">
      <c r="A74" t="s">
        <v>122</v>
      </c>
      <c r="B74">
        <v>20799.75</v>
      </c>
      <c r="C74">
        <v>20799.75</v>
      </c>
      <c r="D74">
        <v>20518</v>
      </c>
      <c r="E74">
        <v>20609.25</v>
      </c>
      <c r="F74">
        <v>-217</v>
      </c>
      <c r="G74">
        <v>-1.0419542644499129</v>
      </c>
      <c r="H74" s="1">
        <f t="shared" si="62"/>
        <v>-0.91587639274510502</v>
      </c>
      <c r="I74" s="1">
        <f t="shared" si="63"/>
        <v>0.91587639274510502</v>
      </c>
      <c r="J74" s="1">
        <f t="shared" si="64"/>
        <v>0</v>
      </c>
      <c r="K74" s="1">
        <f t="shared" si="65"/>
        <v>0.44276235185656926</v>
      </c>
      <c r="L74" s="1" t="str">
        <f t="shared" si="66"/>
        <v>NO</v>
      </c>
      <c r="M74" t="str">
        <f t="shared" si="67"/>
        <v>NO</v>
      </c>
      <c r="N74" t="str">
        <f t="shared" si="68"/>
        <v>NO</v>
      </c>
      <c r="O74" s="1" t="str">
        <f t="shared" si="69"/>
        <v>NO</v>
      </c>
      <c r="P74" s="1" t="str">
        <f t="shared" si="70"/>
        <v>NO</v>
      </c>
      <c r="Q74" s="1" t="str">
        <f t="shared" si="71"/>
        <v>NO</v>
      </c>
      <c r="R74" s="1" t="str">
        <f t="shared" si="72"/>
        <v>NO</v>
      </c>
      <c r="S74">
        <v>20747</v>
      </c>
      <c r="T74">
        <v>20979.95</v>
      </c>
      <c r="U74">
        <v>20436.45</v>
      </c>
      <c r="V74">
        <v>20826.25</v>
      </c>
      <c r="W74">
        <v>190.7999999999993</v>
      </c>
      <c r="X74">
        <v>0.92462243372448505</v>
      </c>
      <c r="Y74" s="1">
        <f t="shared" si="73"/>
        <v>0.38198293729213861</v>
      </c>
      <c r="Z74" s="1">
        <f t="shared" si="74"/>
        <v>0.38198293729213861</v>
      </c>
      <c r="AA74" s="1">
        <f t="shared" si="75"/>
        <v>0.73801092371406629</v>
      </c>
      <c r="AB74" s="1">
        <f t="shared" si="76"/>
        <v>1.4968429170482445</v>
      </c>
      <c r="AC74" s="1" t="str">
        <f t="shared" si="77"/>
        <v>NO</v>
      </c>
      <c r="AD74" s="1" t="str">
        <f t="shared" si="78"/>
        <v>NO</v>
      </c>
      <c r="AE74" s="1" t="str">
        <f t="shared" si="79"/>
        <v>NO</v>
      </c>
      <c r="AF74" s="1" t="str">
        <f t="shared" si="80"/>
        <v>NO</v>
      </c>
      <c r="AG74" s="1" t="str">
        <f t="shared" si="81"/>
        <v>NO</v>
      </c>
      <c r="AH74" s="1" t="str">
        <f t="shared" si="82"/>
        <v>NO</v>
      </c>
      <c r="AI74">
        <v>20190</v>
      </c>
      <c r="AJ74">
        <v>20747.2</v>
      </c>
      <c r="AK74">
        <v>20148.3</v>
      </c>
      <c r="AL74">
        <v>20635.45</v>
      </c>
      <c r="AM74">
        <v>460.10000000000218</v>
      </c>
      <c r="AN74">
        <v>2.2805056665683732</v>
      </c>
      <c r="AO74" s="1">
        <f t="shared" si="83"/>
        <v>2.2062902426944069</v>
      </c>
      <c r="AP74" s="1">
        <f t="shared" si="84"/>
        <v>2.2062902426944069</v>
      </c>
      <c r="AQ74" s="1">
        <f t="shared" si="85"/>
        <v>0.54154379962637111</v>
      </c>
      <c r="AR74" s="1">
        <f t="shared" si="86"/>
        <v>0.20653789004458015</v>
      </c>
      <c r="AS74" t="str">
        <f t="shared" si="87"/>
        <v>NO</v>
      </c>
      <c r="AT74" t="str">
        <f t="shared" si="88"/>
        <v>NO</v>
      </c>
      <c r="AU74" t="str">
        <f t="shared" si="89"/>
        <v>NO</v>
      </c>
      <c r="AV74" t="str">
        <f t="shared" si="90"/>
        <v>YES</v>
      </c>
      <c r="AW74" t="str">
        <f t="shared" si="91"/>
        <v>NO</v>
      </c>
      <c r="AX74" t="str">
        <f t="shared" si="92"/>
        <v>NO</v>
      </c>
    </row>
    <row r="75" spans="1:50" x14ac:dyDescent="0.25">
      <c r="A75" t="s">
        <v>123</v>
      </c>
      <c r="B75">
        <v>224</v>
      </c>
      <c r="C75">
        <v>224.95</v>
      </c>
      <c r="D75">
        <v>217.5</v>
      </c>
      <c r="E75">
        <v>221.55</v>
      </c>
      <c r="F75">
        <v>-1.3499999999999941</v>
      </c>
      <c r="G75">
        <v>-0.60565275908478877</v>
      </c>
      <c r="H75" s="1">
        <f t="shared" si="62"/>
        <v>-1.0937499999999949</v>
      </c>
      <c r="I75" s="1">
        <f t="shared" si="63"/>
        <v>1.0937499999999949</v>
      </c>
      <c r="J75" s="1">
        <f t="shared" si="64"/>
        <v>0.4241071428571378</v>
      </c>
      <c r="K75" s="1">
        <f t="shared" si="65"/>
        <v>1.8280297901151032</v>
      </c>
      <c r="L75" s="1" t="str">
        <f t="shared" si="66"/>
        <v>NO</v>
      </c>
      <c r="M75" t="str">
        <f t="shared" si="67"/>
        <v>NO</v>
      </c>
      <c r="N75" t="str">
        <f t="shared" si="68"/>
        <v>NO</v>
      </c>
      <c r="O75" s="1" t="str">
        <f t="shared" si="69"/>
        <v>NO</v>
      </c>
      <c r="P75" s="1" t="str">
        <f t="shared" si="70"/>
        <v>NO</v>
      </c>
      <c r="Q75" s="1" t="str">
        <f t="shared" si="71"/>
        <v>NO</v>
      </c>
      <c r="R75" s="1" t="str">
        <f t="shared" si="72"/>
        <v>NO</v>
      </c>
      <c r="S75">
        <v>222.3</v>
      </c>
      <c r="T75">
        <v>223.6</v>
      </c>
      <c r="U75">
        <v>218.8</v>
      </c>
      <c r="V75">
        <v>222.9</v>
      </c>
      <c r="W75">
        <v>0.25</v>
      </c>
      <c r="X75">
        <v>0.1122838535818549</v>
      </c>
      <c r="Y75" s="1">
        <f t="shared" si="73"/>
        <v>0.26990553306342524</v>
      </c>
      <c r="Z75" s="1">
        <f t="shared" si="74"/>
        <v>0.26990553306342524</v>
      </c>
      <c r="AA75" s="1">
        <f t="shared" si="75"/>
        <v>0.31404217137729412</v>
      </c>
      <c r="AB75" s="1">
        <f t="shared" si="76"/>
        <v>1.5744489428699955</v>
      </c>
      <c r="AC75" s="1" t="str">
        <f t="shared" si="77"/>
        <v>NO</v>
      </c>
      <c r="AD75" s="1" t="str">
        <f t="shared" si="78"/>
        <v>NO</v>
      </c>
      <c r="AE75" s="1" t="str">
        <f t="shared" si="79"/>
        <v>NO</v>
      </c>
      <c r="AF75" s="1" t="str">
        <f t="shared" si="80"/>
        <v>YES</v>
      </c>
      <c r="AG75" s="1" t="str">
        <f t="shared" si="81"/>
        <v>NO</v>
      </c>
      <c r="AH75" s="1" t="str">
        <f t="shared" si="82"/>
        <v>NO</v>
      </c>
      <c r="AI75">
        <v>218.5</v>
      </c>
      <c r="AJ75">
        <v>223.5</v>
      </c>
      <c r="AK75">
        <v>215</v>
      </c>
      <c r="AL75">
        <v>222.65</v>
      </c>
      <c r="AM75">
        <v>4.5</v>
      </c>
      <c r="AN75">
        <v>2.06280082512033</v>
      </c>
      <c r="AO75" s="1">
        <f t="shared" si="83"/>
        <v>1.8993135011441675</v>
      </c>
      <c r="AP75" s="1">
        <f t="shared" si="84"/>
        <v>1.8993135011441675</v>
      </c>
      <c r="AQ75" s="1">
        <f t="shared" si="85"/>
        <v>0.38176510217830417</v>
      </c>
      <c r="AR75" s="1">
        <f t="shared" si="86"/>
        <v>1.6018306636155606</v>
      </c>
      <c r="AS75" t="str">
        <f t="shared" si="87"/>
        <v>NO</v>
      </c>
      <c r="AT75" t="str">
        <f t="shared" si="88"/>
        <v>NO</v>
      </c>
      <c r="AU75" t="str">
        <f t="shared" si="89"/>
        <v>NO</v>
      </c>
      <c r="AV75" t="str">
        <f t="shared" si="90"/>
        <v>NO</v>
      </c>
      <c r="AW75" t="str">
        <f t="shared" si="91"/>
        <v>NO</v>
      </c>
      <c r="AX75" t="str">
        <f t="shared" si="92"/>
        <v>NO</v>
      </c>
    </row>
    <row r="76" spans="1:50" x14ac:dyDescent="0.25">
      <c r="A76" t="s">
        <v>124</v>
      </c>
      <c r="B76">
        <v>1542</v>
      </c>
      <c r="C76">
        <v>1551.35</v>
      </c>
      <c r="D76">
        <v>1519.55</v>
      </c>
      <c r="E76">
        <v>1524.85</v>
      </c>
      <c r="F76">
        <v>-11.150000000000089</v>
      </c>
      <c r="G76">
        <v>-0.72591145833333925</v>
      </c>
      <c r="H76" s="1">
        <f t="shared" si="62"/>
        <v>-1.1121919584954665</v>
      </c>
      <c r="I76" s="1">
        <f t="shared" si="63"/>
        <v>1.1121919584954665</v>
      </c>
      <c r="J76" s="1">
        <f t="shared" si="64"/>
        <v>0.60635538261996813</v>
      </c>
      <c r="K76" s="1">
        <f t="shared" si="65"/>
        <v>0.34757517132832438</v>
      </c>
      <c r="L76" s="1" t="str">
        <f t="shared" si="66"/>
        <v>NO</v>
      </c>
      <c r="M76" t="str">
        <f t="shared" si="67"/>
        <v>NO</v>
      </c>
      <c r="N76" t="str">
        <f t="shared" si="68"/>
        <v>NO</v>
      </c>
      <c r="O76" s="1" t="str">
        <f t="shared" si="69"/>
        <v>NO</v>
      </c>
      <c r="P76" s="1" t="str">
        <f t="shared" si="70"/>
        <v>NO</v>
      </c>
      <c r="Q76" s="1" t="str">
        <f t="shared" si="71"/>
        <v>NO</v>
      </c>
      <c r="R76" s="1" t="str">
        <f t="shared" si="72"/>
        <v>NO</v>
      </c>
      <c r="S76">
        <v>1486</v>
      </c>
      <c r="T76">
        <v>1542</v>
      </c>
      <c r="U76">
        <v>1481.25</v>
      </c>
      <c r="V76">
        <v>1536</v>
      </c>
      <c r="W76">
        <v>54.75</v>
      </c>
      <c r="X76">
        <v>3.6962025316455702</v>
      </c>
      <c r="Y76" s="1">
        <f t="shared" si="73"/>
        <v>3.3647375504710633</v>
      </c>
      <c r="Z76" s="1">
        <f t="shared" si="74"/>
        <v>3.3647375504710633</v>
      </c>
      <c r="AA76" s="1">
        <f t="shared" si="75"/>
        <v>0.390625</v>
      </c>
      <c r="AB76" s="1">
        <f t="shared" si="76"/>
        <v>0.31965006729475098</v>
      </c>
      <c r="AC76" s="1" t="str">
        <f t="shared" si="77"/>
        <v>NO</v>
      </c>
      <c r="AD76" s="1" t="str">
        <f t="shared" si="78"/>
        <v>NO</v>
      </c>
      <c r="AE76" s="1" t="str">
        <f t="shared" si="79"/>
        <v>NO</v>
      </c>
      <c r="AF76" s="1" t="str">
        <f t="shared" si="80"/>
        <v>NO</v>
      </c>
      <c r="AG76" s="1" t="str">
        <f t="shared" si="81"/>
        <v>NO</v>
      </c>
      <c r="AH76" s="1" t="str">
        <f t="shared" si="82"/>
        <v>NO</v>
      </c>
      <c r="AI76">
        <v>1472.5</v>
      </c>
      <c r="AJ76">
        <v>1493.4</v>
      </c>
      <c r="AK76">
        <v>1472</v>
      </c>
      <c r="AL76">
        <v>1481.25</v>
      </c>
      <c r="AM76">
        <v>4.7999999999999554</v>
      </c>
      <c r="AN76">
        <v>0.32510413491821288</v>
      </c>
      <c r="AO76" s="1">
        <f t="shared" si="83"/>
        <v>0.59422750424448212</v>
      </c>
      <c r="AP76" s="1">
        <f t="shared" si="84"/>
        <v>0.59422750424448212</v>
      </c>
      <c r="AQ76" s="1">
        <f t="shared" si="85"/>
        <v>0.82025316455696817</v>
      </c>
      <c r="AR76" s="1">
        <f t="shared" si="86"/>
        <v>3.3955857385398983E-2</v>
      </c>
      <c r="AS76" t="str">
        <f t="shared" si="87"/>
        <v>NO</v>
      </c>
      <c r="AT76" t="str">
        <f t="shared" si="88"/>
        <v>NO</v>
      </c>
      <c r="AU76" t="str">
        <f t="shared" si="89"/>
        <v>NO</v>
      </c>
      <c r="AV76" t="str">
        <f t="shared" si="90"/>
        <v>NO</v>
      </c>
      <c r="AW76" t="str">
        <f t="shared" si="91"/>
        <v>NO</v>
      </c>
      <c r="AX76" t="str">
        <f t="shared" si="92"/>
        <v>NO</v>
      </c>
    </row>
    <row r="77" spans="1:50" x14ac:dyDescent="0.25">
      <c r="A77" t="s">
        <v>125</v>
      </c>
      <c r="B77">
        <v>1319.1</v>
      </c>
      <c r="C77">
        <v>1353.8</v>
      </c>
      <c r="D77">
        <v>1310.3499999999999</v>
      </c>
      <c r="E77">
        <v>1318</v>
      </c>
      <c r="F77">
        <v>-6.0999999999999091</v>
      </c>
      <c r="G77">
        <v>-0.46069028019031111</v>
      </c>
      <c r="H77" s="1">
        <f t="shared" si="62"/>
        <v>-8.3390190281245488E-2</v>
      </c>
      <c r="I77" s="1">
        <f t="shared" si="63"/>
        <v>8.3390190281245488E-2</v>
      </c>
      <c r="J77" s="1">
        <f t="shared" si="64"/>
        <v>2.6305814570540558</v>
      </c>
      <c r="K77" s="1">
        <f t="shared" si="65"/>
        <v>0.58042488619120569</v>
      </c>
      <c r="L77" s="1" t="str">
        <f t="shared" si="66"/>
        <v>NO</v>
      </c>
      <c r="M77" t="str">
        <f t="shared" si="67"/>
        <v>NO</v>
      </c>
      <c r="N77" t="str">
        <f t="shared" si="68"/>
        <v>YES</v>
      </c>
      <c r="O77" s="1" t="str">
        <f t="shared" si="69"/>
        <v>NO</v>
      </c>
      <c r="P77" s="1" t="str">
        <f t="shared" si="70"/>
        <v>NO</v>
      </c>
      <c r="Q77" s="1" t="str">
        <f t="shared" si="71"/>
        <v>NO</v>
      </c>
      <c r="R77" s="1" t="str">
        <f t="shared" si="72"/>
        <v>NO</v>
      </c>
      <c r="S77">
        <v>1302.8</v>
      </c>
      <c r="T77">
        <v>1331</v>
      </c>
      <c r="U77">
        <v>1300.2</v>
      </c>
      <c r="V77">
        <v>1324.1</v>
      </c>
      <c r="W77">
        <v>32.75</v>
      </c>
      <c r="X77">
        <v>2.5361056258953809</v>
      </c>
      <c r="Y77" s="1">
        <f t="shared" si="73"/>
        <v>1.6349401289530208</v>
      </c>
      <c r="Z77" s="1">
        <f t="shared" si="74"/>
        <v>1.6349401289530208</v>
      </c>
      <c r="AA77" s="1">
        <f t="shared" si="75"/>
        <v>0.52110867759233381</v>
      </c>
      <c r="AB77" s="1">
        <f t="shared" si="76"/>
        <v>0.19957015658580821</v>
      </c>
      <c r="AC77" s="1" t="str">
        <f t="shared" si="77"/>
        <v>NO</v>
      </c>
      <c r="AD77" s="1" t="str">
        <f t="shared" si="78"/>
        <v>NO</v>
      </c>
      <c r="AE77" s="1" t="str">
        <f t="shared" si="79"/>
        <v>NO</v>
      </c>
      <c r="AF77" s="1" t="str">
        <f t="shared" si="80"/>
        <v>NO</v>
      </c>
      <c r="AG77" s="1" t="str">
        <f t="shared" si="81"/>
        <v>NO</v>
      </c>
      <c r="AH77" s="1" t="str">
        <f t="shared" si="82"/>
        <v>NO</v>
      </c>
      <c r="AI77">
        <v>1260</v>
      </c>
      <c r="AJ77">
        <v>1294.95</v>
      </c>
      <c r="AK77">
        <v>1258</v>
      </c>
      <c r="AL77">
        <v>1291.3499999999999</v>
      </c>
      <c r="AM77">
        <v>39.899999999999856</v>
      </c>
      <c r="AN77">
        <v>3.1883015701785822</v>
      </c>
      <c r="AO77" s="1">
        <f t="shared" si="83"/>
        <v>2.488095238095231</v>
      </c>
      <c r="AP77" s="1">
        <f t="shared" si="84"/>
        <v>2.488095238095231</v>
      </c>
      <c r="AQ77" s="1">
        <f t="shared" si="85"/>
        <v>0.27877802299919746</v>
      </c>
      <c r="AR77" s="1">
        <f t="shared" si="86"/>
        <v>0.15873015873015872</v>
      </c>
      <c r="AS77" t="str">
        <f t="shared" si="87"/>
        <v>NO</v>
      </c>
      <c r="AT77" t="str">
        <f t="shared" si="88"/>
        <v>NO</v>
      </c>
      <c r="AU77" t="str">
        <f t="shared" si="89"/>
        <v>NO</v>
      </c>
      <c r="AV77" t="str">
        <f t="shared" si="90"/>
        <v>YES</v>
      </c>
      <c r="AW77" t="str">
        <f t="shared" si="91"/>
        <v>NO</v>
      </c>
      <c r="AX77" t="str">
        <f t="shared" si="92"/>
        <v>NO</v>
      </c>
    </row>
    <row r="78" spans="1:50" x14ac:dyDescent="0.25">
      <c r="A78" t="s">
        <v>126</v>
      </c>
      <c r="B78">
        <v>87.3</v>
      </c>
      <c r="C78">
        <v>88.2</v>
      </c>
      <c r="D78">
        <v>86.6</v>
      </c>
      <c r="E78">
        <v>87.55</v>
      </c>
      <c r="F78">
        <v>0.29999999999999721</v>
      </c>
      <c r="G78">
        <v>0.3438395415472747</v>
      </c>
      <c r="H78" s="1">
        <f t="shared" si="62"/>
        <v>0.28636884306987404</v>
      </c>
      <c r="I78" s="1">
        <f t="shared" si="63"/>
        <v>0.28636884306987404</v>
      </c>
      <c r="J78" s="1">
        <f t="shared" si="64"/>
        <v>0.74243289548829894</v>
      </c>
      <c r="K78" s="1">
        <f t="shared" si="65"/>
        <v>0.80183276059565045</v>
      </c>
      <c r="L78" s="1" t="str">
        <f t="shared" si="66"/>
        <v>NO</v>
      </c>
      <c r="M78" t="str">
        <f t="shared" si="67"/>
        <v>NO</v>
      </c>
      <c r="N78" t="str">
        <f t="shared" si="68"/>
        <v>NO</v>
      </c>
      <c r="O78" s="1" t="str">
        <f t="shared" si="69"/>
        <v>NO</v>
      </c>
      <c r="P78" s="1" t="str">
        <f t="shared" si="70"/>
        <v>NO</v>
      </c>
      <c r="Q78" s="1" t="str">
        <f t="shared" si="71"/>
        <v>NO</v>
      </c>
      <c r="R78" s="1" t="str">
        <f t="shared" si="72"/>
        <v>NO</v>
      </c>
      <c r="S78">
        <v>85.5</v>
      </c>
      <c r="T78">
        <v>87.6</v>
      </c>
      <c r="U78">
        <v>84.8</v>
      </c>
      <c r="V78">
        <v>87.25</v>
      </c>
      <c r="W78">
        <v>2.2000000000000028</v>
      </c>
      <c r="X78">
        <v>2.5867136978248122</v>
      </c>
      <c r="Y78" s="1">
        <f t="shared" si="73"/>
        <v>2.0467836257309941</v>
      </c>
      <c r="Z78" s="1">
        <f t="shared" si="74"/>
        <v>2.0467836257309941</v>
      </c>
      <c r="AA78" s="1">
        <f t="shared" si="75"/>
        <v>0.40114613180515107</v>
      </c>
      <c r="AB78" s="1">
        <f t="shared" si="76"/>
        <v>0.81871345029240106</v>
      </c>
      <c r="AC78" s="1" t="str">
        <f t="shared" si="77"/>
        <v>NO</v>
      </c>
      <c r="AD78" s="1" t="str">
        <f t="shared" si="78"/>
        <v>NO</v>
      </c>
      <c r="AE78" s="1" t="str">
        <f t="shared" si="79"/>
        <v>NO</v>
      </c>
      <c r="AF78" s="1" t="str">
        <f t="shared" si="80"/>
        <v>NO</v>
      </c>
      <c r="AG78" s="1" t="str">
        <f t="shared" si="81"/>
        <v>NO</v>
      </c>
      <c r="AH78" s="1" t="str">
        <f t="shared" si="82"/>
        <v>NO</v>
      </c>
      <c r="AI78">
        <v>84.35</v>
      </c>
      <c r="AJ78">
        <v>85.75</v>
      </c>
      <c r="AK78">
        <v>84.25</v>
      </c>
      <c r="AL78">
        <v>85.05</v>
      </c>
      <c r="AM78">
        <v>0.34999999999999432</v>
      </c>
      <c r="AN78">
        <v>0.41322314049586101</v>
      </c>
      <c r="AO78" s="1">
        <f t="shared" si="83"/>
        <v>0.82987551867220266</v>
      </c>
      <c r="AP78" s="1">
        <f t="shared" si="84"/>
        <v>0.82987551867220266</v>
      </c>
      <c r="AQ78" s="1">
        <f t="shared" si="85"/>
        <v>0.82304526748971529</v>
      </c>
      <c r="AR78" s="1">
        <f t="shared" si="86"/>
        <v>0.11855364552459315</v>
      </c>
      <c r="AS78" t="str">
        <f t="shared" si="87"/>
        <v>NO</v>
      </c>
      <c r="AT78" t="str">
        <f t="shared" si="88"/>
        <v>NO</v>
      </c>
      <c r="AU78" t="str">
        <f t="shared" si="89"/>
        <v>NO</v>
      </c>
      <c r="AV78" t="str">
        <f t="shared" si="90"/>
        <v>NO</v>
      </c>
      <c r="AW78" t="str">
        <f t="shared" si="91"/>
        <v>NO</v>
      </c>
      <c r="AX78" t="str">
        <f t="shared" si="92"/>
        <v>NO</v>
      </c>
    </row>
    <row r="79" spans="1:50" x14ac:dyDescent="0.25">
      <c r="A79" t="s">
        <v>127</v>
      </c>
      <c r="B79">
        <v>160</v>
      </c>
      <c r="C79">
        <v>160.4</v>
      </c>
      <c r="D79">
        <v>156.9</v>
      </c>
      <c r="E79">
        <v>157.19999999999999</v>
      </c>
      <c r="F79">
        <v>-2.5500000000000109</v>
      </c>
      <c r="G79">
        <v>-1.5962441314554059</v>
      </c>
      <c r="H79" s="1">
        <f t="shared" si="62"/>
        <v>-1.7500000000000071</v>
      </c>
      <c r="I79" s="1">
        <f t="shared" si="63"/>
        <v>1.7500000000000071</v>
      </c>
      <c r="J79" s="1">
        <f t="shared" si="64"/>
        <v>0.25000000000000355</v>
      </c>
      <c r="K79" s="1">
        <f t="shared" si="65"/>
        <v>0.19083969465647771</v>
      </c>
      <c r="L79" s="1" t="str">
        <f t="shared" si="66"/>
        <v>NO</v>
      </c>
      <c r="M79" t="str">
        <f t="shared" si="67"/>
        <v>NO</v>
      </c>
      <c r="N79" t="str">
        <f t="shared" si="68"/>
        <v>NO</v>
      </c>
      <c r="O79" s="1" t="str">
        <f t="shared" si="69"/>
        <v>NO</v>
      </c>
      <c r="P79" s="1" t="str">
        <f t="shared" si="70"/>
        <v>NO</v>
      </c>
      <c r="Q79" s="1" t="str">
        <f t="shared" si="71"/>
        <v>NO</v>
      </c>
      <c r="R79" s="1" t="str">
        <f t="shared" si="72"/>
        <v>NO</v>
      </c>
      <c r="S79">
        <v>159.94999999999999</v>
      </c>
      <c r="T79">
        <v>162.4</v>
      </c>
      <c r="U79">
        <v>159.4</v>
      </c>
      <c r="V79">
        <v>159.75</v>
      </c>
      <c r="W79">
        <v>0.80000000000001137</v>
      </c>
      <c r="X79">
        <v>0.50330292544826138</v>
      </c>
      <c r="Y79" s="1">
        <f t="shared" si="73"/>
        <v>-0.12503907471084005</v>
      </c>
      <c r="Z79" s="1">
        <f t="shared" si="74"/>
        <v>0.12503907471084005</v>
      </c>
      <c r="AA79" s="1">
        <f t="shared" si="75"/>
        <v>1.5317286652078881</v>
      </c>
      <c r="AB79" s="1">
        <f t="shared" si="76"/>
        <v>0.21909233176838455</v>
      </c>
      <c r="AC79" s="1" t="str">
        <f t="shared" si="77"/>
        <v>NO</v>
      </c>
      <c r="AD79" s="1" t="str">
        <f t="shared" si="78"/>
        <v>NO</v>
      </c>
      <c r="AE79" s="1" t="str">
        <f t="shared" si="79"/>
        <v>NO</v>
      </c>
      <c r="AF79" s="1" t="str">
        <f t="shared" si="80"/>
        <v>NO</v>
      </c>
      <c r="AG79" s="1" t="str">
        <f t="shared" si="81"/>
        <v>NO</v>
      </c>
      <c r="AH79" s="1" t="str">
        <f t="shared" si="82"/>
        <v>NO</v>
      </c>
      <c r="AI79">
        <v>156.1</v>
      </c>
      <c r="AJ79">
        <v>161.19999999999999</v>
      </c>
      <c r="AK79">
        <v>155.35</v>
      </c>
      <c r="AL79">
        <v>158.94999999999999</v>
      </c>
      <c r="AM79">
        <v>3.1999999999999891</v>
      </c>
      <c r="AN79">
        <v>2.054574638844294</v>
      </c>
      <c r="AO79" s="1">
        <f t="shared" si="83"/>
        <v>1.8257527226137056</v>
      </c>
      <c r="AP79" s="1">
        <f t="shared" si="84"/>
        <v>1.8257527226137056</v>
      </c>
      <c r="AQ79" s="1">
        <f t="shared" si="85"/>
        <v>1.4155394778232149</v>
      </c>
      <c r="AR79" s="1">
        <f t="shared" si="86"/>
        <v>0.48046124279308139</v>
      </c>
      <c r="AS79" t="str">
        <f t="shared" si="87"/>
        <v>NO</v>
      </c>
      <c r="AT79" t="str">
        <f t="shared" si="88"/>
        <v>NO</v>
      </c>
      <c r="AU79" t="str">
        <f t="shared" si="89"/>
        <v>NO</v>
      </c>
      <c r="AV79" t="str">
        <f t="shared" si="90"/>
        <v>NO</v>
      </c>
      <c r="AW79" t="str">
        <f t="shared" si="91"/>
        <v>NO</v>
      </c>
      <c r="AX79" t="str">
        <f t="shared" si="92"/>
        <v>NO</v>
      </c>
    </row>
    <row r="80" spans="1:50" x14ac:dyDescent="0.25">
      <c r="A80" t="s">
        <v>128</v>
      </c>
      <c r="B80">
        <v>10096.049999999999</v>
      </c>
      <c r="C80">
        <v>10168.700000000001</v>
      </c>
      <c r="D80">
        <v>10000</v>
      </c>
      <c r="E80">
        <v>10083.9</v>
      </c>
      <c r="F80">
        <v>-65.649999999999636</v>
      </c>
      <c r="G80">
        <v>-0.64682670660275221</v>
      </c>
      <c r="H80" s="1">
        <f t="shared" si="62"/>
        <v>-0.12034409496783036</v>
      </c>
      <c r="I80" s="1">
        <f t="shared" si="63"/>
        <v>0.12034409496783036</v>
      </c>
      <c r="J80" s="1">
        <f t="shared" si="64"/>
        <v>0.71958835386117803</v>
      </c>
      <c r="K80" s="1">
        <f t="shared" si="65"/>
        <v>0.83201935758981782</v>
      </c>
      <c r="L80" s="1" t="str">
        <f t="shared" si="66"/>
        <v>NO</v>
      </c>
      <c r="M80" t="str">
        <f t="shared" si="67"/>
        <v>NO</v>
      </c>
      <c r="N80" t="str">
        <f t="shared" si="68"/>
        <v>NO</v>
      </c>
      <c r="O80" s="1" t="str">
        <f t="shared" si="69"/>
        <v>NO</v>
      </c>
      <c r="P80" s="1" t="str">
        <f t="shared" si="70"/>
        <v>NO</v>
      </c>
      <c r="Q80" s="1" t="str">
        <f t="shared" si="71"/>
        <v>NO</v>
      </c>
      <c r="R80" s="1" t="str">
        <f t="shared" si="72"/>
        <v>NO</v>
      </c>
      <c r="S80">
        <v>10180</v>
      </c>
      <c r="T80">
        <v>10180</v>
      </c>
      <c r="U80">
        <v>10076.1</v>
      </c>
      <c r="V80">
        <v>10149.549999999999</v>
      </c>
      <c r="W80">
        <v>37.049999999999272</v>
      </c>
      <c r="X80">
        <v>0.36637824474659347</v>
      </c>
      <c r="Y80" s="1">
        <f t="shared" si="73"/>
        <v>-0.29911591355599931</v>
      </c>
      <c r="Z80" s="1">
        <f t="shared" si="74"/>
        <v>0.29911591355599931</v>
      </c>
      <c r="AA80" s="1">
        <f t="shared" si="75"/>
        <v>0</v>
      </c>
      <c r="AB80" s="1">
        <f t="shared" si="76"/>
        <v>0.72367740441693384</v>
      </c>
      <c r="AC80" s="1" t="str">
        <f t="shared" si="77"/>
        <v>NO</v>
      </c>
      <c r="AD80" s="1" t="str">
        <f t="shared" si="78"/>
        <v>NO</v>
      </c>
      <c r="AE80" s="1" t="str">
        <f t="shared" si="79"/>
        <v>NO</v>
      </c>
      <c r="AF80" s="1" t="str">
        <f t="shared" si="80"/>
        <v>NO</v>
      </c>
      <c r="AG80" s="1" t="str">
        <f t="shared" si="81"/>
        <v>NO</v>
      </c>
      <c r="AH80" s="1" t="str">
        <f t="shared" si="82"/>
        <v>NO</v>
      </c>
      <c r="AI80">
        <v>10069.950000000001</v>
      </c>
      <c r="AJ80">
        <v>10159</v>
      </c>
      <c r="AK80">
        <v>10018.450000000001</v>
      </c>
      <c r="AL80">
        <v>10112.5</v>
      </c>
      <c r="AM80">
        <v>38.399999999999643</v>
      </c>
      <c r="AN80">
        <v>0.38117548962189812</v>
      </c>
      <c r="AO80" s="1">
        <f t="shared" si="83"/>
        <v>0.42254430260328274</v>
      </c>
      <c r="AP80" s="1">
        <f t="shared" si="84"/>
        <v>0.42254430260328274</v>
      </c>
      <c r="AQ80" s="1">
        <f t="shared" si="85"/>
        <v>0.45982694684796044</v>
      </c>
      <c r="AR80" s="1">
        <f t="shared" si="86"/>
        <v>0.51142259892055075</v>
      </c>
      <c r="AS80" t="str">
        <f t="shared" si="87"/>
        <v>NO</v>
      </c>
      <c r="AT80" t="str">
        <f t="shared" si="88"/>
        <v>NO</v>
      </c>
      <c r="AU80" t="str">
        <f t="shared" si="89"/>
        <v>NO</v>
      </c>
      <c r="AV80" t="str">
        <f t="shared" si="90"/>
        <v>YES</v>
      </c>
      <c r="AW80" t="str">
        <f t="shared" si="91"/>
        <v>NO</v>
      </c>
      <c r="AX80" t="str">
        <f t="shared" si="92"/>
        <v>NO</v>
      </c>
    </row>
    <row r="81" spans="1:50" x14ac:dyDescent="0.25">
      <c r="A81" t="s">
        <v>129</v>
      </c>
      <c r="B81">
        <v>27.9</v>
      </c>
      <c r="C81">
        <v>27.9</v>
      </c>
      <c r="D81">
        <v>27.25</v>
      </c>
      <c r="E81">
        <v>27.35</v>
      </c>
      <c r="F81">
        <v>-0.59999999999999787</v>
      </c>
      <c r="G81">
        <v>-2.1466905187835348</v>
      </c>
      <c r="H81" s="1">
        <f t="shared" si="62"/>
        <v>-1.9713261648745417</v>
      </c>
      <c r="I81" s="1">
        <f t="shared" si="63"/>
        <v>1.9713261648745417</v>
      </c>
      <c r="J81" s="1">
        <f t="shared" si="64"/>
        <v>0</v>
      </c>
      <c r="K81" s="1">
        <f t="shared" si="65"/>
        <v>0.36563071297989547</v>
      </c>
      <c r="L81" s="1" t="str">
        <f t="shared" si="66"/>
        <v>NO</v>
      </c>
      <c r="M81" t="str">
        <f t="shared" si="67"/>
        <v>NO</v>
      </c>
      <c r="N81" t="str">
        <f t="shared" si="68"/>
        <v>NO</v>
      </c>
      <c r="O81" s="1" t="str">
        <f t="shared" si="69"/>
        <v>NO</v>
      </c>
      <c r="P81" s="1" t="str">
        <f t="shared" si="70"/>
        <v>NO</v>
      </c>
      <c r="Q81" s="1" t="str">
        <f t="shared" si="71"/>
        <v>NO</v>
      </c>
      <c r="R81" s="1" t="str">
        <f t="shared" si="72"/>
        <v>NO</v>
      </c>
      <c r="S81">
        <v>27.75</v>
      </c>
      <c r="T81">
        <v>28.05</v>
      </c>
      <c r="U81">
        <v>27.6</v>
      </c>
      <c r="V81">
        <v>27.95</v>
      </c>
      <c r="W81">
        <v>0.5</v>
      </c>
      <c r="X81">
        <v>1.821493624772313</v>
      </c>
      <c r="Y81" s="1">
        <f t="shared" si="73"/>
        <v>0.72072072072071813</v>
      </c>
      <c r="Z81" s="1">
        <f t="shared" si="74"/>
        <v>0.72072072072071813</v>
      </c>
      <c r="AA81" s="1">
        <f t="shared" si="75"/>
        <v>0.3577817531305954</v>
      </c>
      <c r="AB81" s="1">
        <f t="shared" si="76"/>
        <v>0.54054054054053546</v>
      </c>
      <c r="AC81" s="1" t="str">
        <f t="shared" si="77"/>
        <v>NO</v>
      </c>
      <c r="AD81" s="1" t="str">
        <f t="shared" si="78"/>
        <v>NO</v>
      </c>
      <c r="AE81" s="1" t="str">
        <f t="shared" si="79"/>
        <v>NO</v>
      </c>
      <c r="AF81" s="1" t="str">
        <f t="shared" si="80"/>
        <v>NO</v>
      </c>
      <c r="AG81" s="1" t="str">
        <f t="shared" si="81"/>
        <v>NO</v>
      </c>
      <c r="AH81" s="1" t="str">
        <f t="shared" si="82"/>
        <v>NO</v>
      </c>
      <c r="AI81">
        <v>27.8</v>
      </c>
      <c r="AJ81">
        <v>27.95</v>
      </c>
      <c r="AK81">
        <v>27.35</v>
      </c>
      <c r="AL81">
        <v>27.45</v>
      </c>
      <c r="AM81">
        <v>-0.25</v>
      </c>
      <c r="AN81">
        <v>-0.90252707581227432</v>
      </c>
      <c r="AO81" s="1">
        <f t="shared" si="83"/>
        <v>-1.2589928057554007</v>
      </c>
      <c r="AP81" s="1">
        <f t="shared" si="84"/>
        <v>1.2589928057554007</v>
      </c>
      <c r="AQ81" s="1">
        <f t="shared" si="85"/>
        <v>0.53956834532373588</v>
      </c>
      <c r="AR81" s="1">
        <f t="shared" si="86"/>
        <v>0.36429872495445492</v>
      </c>
      <c r="AS81" t="str">
        <f t="shared" si="87"/>
        <v>NO</v>
      </c>
      <c r="AT81" t="str">
        <f t="shared" si="88"/>
        <v>NO</v>
      </c>
      <c r="AU81" t="str">
        <f t="shared" si="89"/>
        <v>NO</v>
      </c>
      <c r="AV81" t="str">
        <f t="shared" si="90"/>
        <v>NO</v>
      </c>
      <c r="AW81" t="str">
        <f t="shared" si="91"/>
        <v>NO</v>
      </c>
      <c r="AX81" t="str">
        <f t="shared" si="92"/>
        <v>NO</v>
      </c>
    </row>
    <row r="82" spans="1:50" x14ac:dyDescent="0.25">
      <c r="A82" t="s">
        <v>130</v>
      </c>
      <c r="B82">
        <v>2179</v>
      </c>
      <c r="C82">
        <v>2193</v>
      </c>
      <c r="D82">
        <v>2152.25</v>
      </c>
      <c r="E82">
        <v>2155.9</v>
      </c>
      <c r="F82">
        <v>-20.299999999999731</v>
      </c>
      <c r="G82">
        <v>-0.93281867475414615</v>
      </c>
      <c r="H82" s="1">
        <f t="shared" si="62"/>
        <v>-1.0601193207893487</v>
      </c>
      <c r="I82" s="1">
        <f t="shared" si="63"/>
        <v>1.0601193207893487</v>
      </c>
      <c r="J82" s="1">
        <f t="shared" si="64"/>
        <v>0.64249655805415329</v>
      </c>
      <c r="K82" s="1">
        <f t="shared" si="65"/>
        <v>0.16930284336008583</v>
      </c>
      <c r="L82" s="1" t="str">
        <f t="shared" si="66"/>
        <v>NO</v>
      </c>
      <c r="M82" t="str">
        <f t="shared" si="67"/>
        <v>NO</v>
      </c>
      <c r="N82" t="str">
        <f t="shared" si="68"/>
        <v>NO</v>
      </c>
      <c r="O82" s="1" t="str">
        <f t="shared" si="69"/>
        <v>NO</v>
      </c>
      <c r="P82" s="1" t="str">
        <f t="shared" si="70"/>
        <v>NO</v>
      </c>
      <c r="Q82" s="1" t="str">
        <f t="shared" si="71"/>
        <v>NO</v>
      </c>
      <c r="R82" s="1" t="str">
        <f t="shared" si="72"/>
        <v>NO</v>
      </c>
      <c r="S82">
        <v>2190.0500000000002</v>
      </c>
      <c r="T82">
        <v>2228.6999999999998</v>
      </c>
      <c r="U82">
        <v>2155.15</v>
      </c>
      <c r="V82">
        <v>2176.1999999999998</v>
      </c>
      <c r="W82">
        <v>0.3999999999996362</v>
      </c>
      <c r="X82">
        <v>1.8384042650962228E-2</v>
      </c>
      <c r="Y82" s="1">
        <f t="shared" si="73"/>
        <v>-0.63240565283899286</v>
      </c>
      <c r="Z82" s="1">
        <f t="shared" si="74"/>
        <v>0.63240565283899286</v>
      </c>
      <c r="AA82" s="1">
        <f t="shared" si="75"/>
        <v>1.7647998904134443</v>
      </c>
      <c r="AB82" s="1">
        <f t="shared" si="76"/>
        <v>0.96728241889530964</v>
      </c>
      <c r="AC82" s="1" t="str">
        <f t="shared" si="77"/>
        <v>NO</v>
      </c>
      <c r="AD82" s="1" t="str">
        <f t="shared" si="78"/>
        <v>NO</v>
      </c>
      <c r="AE82" s="1" t="str">
        <f t="shared" si="79"/>
        <v>NO</v>
      </c>
      <c r="AF82" s="1" t="str">
        <f t="shared" si="80"/>
        <v>NO</v>
      </c>
      <c r="AG82" s="1" t="str">
        <f t="shared" si="81"/>
        <v>NO</v>
      </c>
      <c r="AH82" s="1" t="str">
        <f t="shared" si="82"/>
        <v>NO</v>
      </c>
      <c r="AI82">
        <v>2215</v>
      </c>
      <c r="AJ82">
        <v>2232.5</v>
      </c>
      <c r="AK82">
        <v>2172.65</v>
      </c>
      <c r="AL82">
        <v>2175.8000000000002</v>
      </c>
      <c r="AM82">
        <v>-30.699999999999822</v>
      </c>
      <c r="AN82">
        <v>-1.3913437570813421</v>
      </c>
      <c r="AO82" s="1">
        <f t="shared" si="83"/>
        <v>-1.769751693002249</v>
      </c>
      <c r="AP82" s="1">
        <f t="shared" si="84"/>
        <v>1.769751693002249</v>
      </c>
      <c r="AQ82" s="1">
        <f t="shared" si="85"/>
        <v>0.79006772009029347</v>
      </c>
      <c r="AR82" s="1">
        <f t="shared" si="86"/>
        <v>0.14477433587646338</v>
      </c>
      <c r="AS82" t="str">
        <f t="shared" si="87"/>
        <v>NO</v>
      </c>
      <c r="AT82" t="str">
        <f t="shared" si="88"/>
        <v>NO</v>
      </c>
      <c r="AU82" t="str">
        <f t="shared" si="89"/>
        <v>NO</v>
      </c>
      <c r="AV82" t="str">
        <f t="shared" si="90"/>
        <v>NO</v>
      </c>
      <c r="AW82" t="str">
        <f t="shared" si="91"/>
        <v>NO</v>
      </c>
      <c r="AX82" t="str">
        <f t="shared" si="92"/>
        <v>NO</v>
      </c>
    </row>
    <row r="83" spans="1:50" x14ac:dyDescent="0.25">
      <c r="A83" t="s">
        <v>131</v>
      </c>
      <c r="B83">
        <v>809.25</v>
      </c>
      <c r="C83">
        <v>809.25</v>
      </c>
      <c r="D83">
        <v>790</v>
      </c>
      <c r="E83">
        <v>800.75</v>
      </c>
      <c r="F83">
        <v>2.450000000000045</v>
      </c>
      <c r="G83">
        <v>0.30690216710510398</v>
      </c>
      <c r="H83" s="1">
        <f t="shared" si="62"/>
        <v>-1.050355267222737</v>
      </c>
      <c r="I83" s="1">
        <f t="shared" si="63"/>
        <v>1.050355267222737</v>
      </c>
      <c r="J83" s="1">
        <f t="shared" si="64"/>
        <v>0</v>
      </c>
      <c r="K83" s="1">
        <f t="shared" si="65"/>
        <v>1.3424914142990947</v>
      </c>
      <c r="L83" s="1" t="str">
        <f t="shared" si="66"/>
        <v>NO</v>
      </c>
      <c r="M83" t="str">
        <f t="shared" si="67"/>
        <v>NO</v>
      </c>
      <c r="N83" t="str">
        <f t="shared" si="68"/>
        <v>NO</v>
      </c>
      <c r="O83" s="1" t="str">
        <f t="shared" si="69"/>
        <v>NO</v>
      </c>
      <c r="P83" s="1" t="str">
        <f t="shared" si="70"/>
        <v>NO</v>
      </c>
      <c r="Q83" s="1" t="str">
        <f t="shared" si="71"/>
        <v>NO</v>
      </c>
      <c r="R83" s="1" t="str">
        <f t="shared" si="72"/>
        <v>NO</v>
      </c>
      <c r="S83">
        <v>800.5</v>
      </c>
      <c r="T83">
        <v>808.55</v>
      </c>
      <c r="U83">
        <v>795</v>
      </c>
      <c r="V83">
        <v>798.3</v>
      </c>
      <c r="W83">
        <v>-1.25</v>
      </c>
      <c r="X83">
        <v>-0.15633794009130139</v>
      </c>
      <c r="Y83" s="1">
        <f t="shared" si="73"/>
        <v>-0.27482823235478393</v>
      </c>
      <c r="Z83" s="1">
        <f t="shared" si="74"/>
        <v>0.27482823235478393</v>
      </c>
      <c r="AA83" s="1">
        <f t="shared" si="75"/>
        <v>1.0056214865708875</v>
      </c>
      <c r="AB83" s="1">
        <f t="shared" si="76"/>
        <v>0.41337842916196355</v>
      </c>
      <c r="AC83" s="1" t="str">
        <f t="shared" si="77"/>
        <v>NO</v>
      </c>
      <c r="AD83" s="1" t="str">
        <f t="shared" si="78"/>
        <v>NO</v>
      </c>
      <c r="AE83" s="1" t="str">
        <f t="shared" si="79"/>
        <v>NO</v>
      </c>
      <c r="AF83" s="1" t="str">
        <f t="shared" si="80"/>
        <v>NO</v>
      </c>
      <c r="AG83" s="1" t="str">
        <f t="shared" si="81"/>
        <v>NO</v>
      </c>
      <c r="AH83" s="1" t="str">
        <f t="shared" si="82"/>
        <v>NO</v>
      </c>
      <c r="AI83">
        <v>802</v>
      </c>
      <c r="AJ83">
        <v>811</v>
      </c>
      <c r="AK83">
        <v>796.65</v>
      </c>
      <c r="AL83">
        <v>799.55</v>
      </c>
      <c r="AM83">
        <v>-5.2000000000000446</v>
      </c>
      <c r="AN83">
        <v>-0.64616340478410006</v>
      </c>
      <c r="AO83" s="1">
        <f t="shared" si="83"/>
        <v>-0.30548628428928248</v>
      </c>
      <c r="AP83" s="1">
        <f t="shared" si="84"/>
        <v>0.30548628428928248</v>
      </c>
      <c r="AQ83" s="1">
        <f t="shared" si="85"/>
        <v>1.1221945137157108</v>
      </c>
      <c r="AR83" s="1">
        <f t="shared" si="86"/>
        <v>0.36270402101181631</v>
      </c>
      <c r="AS83" t="str">
        <f t="shared" si="87"/>
        <v>NO</v>
      </c>
      <c r="AT83" t="str">
        <f t="shared" si="88"/>
        <v>NO</v>
      </c>
      <c r="AU83" t="str">
        <f t="shared" si="89"/>
        <v>NO</v>
      </c>
      <c r="AV83" t="str">
        <f t="shared" si="90"/>
        <v>NO</v>
      </c>
      <c r="AW83" t="str">
        <f t="shared" si="91"/>
        <v>NO</v>
      </c>
      <c r="AX83" t="str">
        <f t="shared" si="92"/>
        <v>NO</v>
      </c>
    </row>
    <row r="84" spans="1:50" x14ac:dyDescent="0.25">
      <c r="A84" t="s">
        <v>132</v>
      </c>
      <c r="B84">
        <v>21197</v>
      </c>
      <c r="C84">
        <v>21550</v>
      </c>
      <c r="D84">
        <v>21100.1</v>
      </c>
      <c r="E84">
        <v>21184.799999999999</v>
      </c>
      <c r="F84">
        <v>82.549999999999272</v>
      </c>
      <c r="G84">
        <v>0.39119051285999962</v>
      </c>
      <c r="H84" s="1">
        <f t="shared" si="62"/>
        <v>-5.7555314431290874E-2</v>
      </c>
      <c r="I84" s="1">
        <f t="shared" si="63"/>
        <v>5.7555314431290874E-2</v>
      </c>
      <c r="J84" s="1">
        <f t="shared" si="64"/>
        <v>1.6653299995282353</v>
      </c>
      <c r="K84" s="1">
        <f t="shared" si="65"/>
        <v>0.39981496167063524</v>
      </c>
      <c r="L84" s="1" t="str">
        <f t="shared" si="66"/>
        <v>NO</v>
      </c>
      <c r="M84" t="str">
        <f t="shared" si="67"/>
        <v>NO</v>
      </c>
      <c r="N84" t="str">
        <f t="shared" si="68"/>
        <v>NO</v>
      </c>
      <c r="O84" s="1" t="str">
        <f t="shared" si="69"/>
        <v>NO</v>
      </c>
      <c r="P84" s="1" t="str">
        <f t="shared" si="70"/>
        <v>NO</v>
      </c>
      <c r="Q84" s="1" t="str">
        <f t="shared" si="71"/>
        <v>NO</v>
      </c>
      <c r="R84" s="1" t="str">
        <f t="shared" si="72"/>
        <v>NO</v>
      </c>
      <c r="S84">
        <v>21200</v>
      </c>
      <c r="T84">
        <v>21400</v>
      </c>
      <c r="U84">
        <v>21022.1</v>
      </c>
      <c r="V84">
        <v>21102.25</v>
      </c>
      <c r="W84">
        <v>-75.200000000000728</v>
      </c>
      <c r="X84">
        <v>-0.35509468798179539</v>
      </c>
      <c r="Y84" s="1">
        <f t="shared" si="73"/>
        <v>-0.46108490566037741</v>
      </c>
      <c r="Z84" s="1">
        <f t="shared" si="74"/>
        <v>0.46108490566037741</v>
      </c>
      <c r="AA84" s="1">
        <f t="shared" si="75"/>
        <v>0.94339622641509435</v>
      </c>
      <c r="AB84" s="1">
        <f t="shared" si="76"/>
        <v>0.37981731805850777</v>
      </c>
      <c r="AC84" s="1" t="str">
        <f t="shared" si="77"/>
        <v>NO</v>
      </c>
      <c r="AD84" s="1" t="str">
        <f t="shared" si="78"/>
        <v>NO</v>
      </c>
      <c r="AE84" s="1" t="str">
        <f t="shared" si="79"/>
        <v>NO</v>
      </c>
      <c r="AF84" s="1" t="str">
        <f t="shared" si="80"/>
        <v>NO</v>
      </c>
      <c r="AG84" s="1" t="str">
        <f t="shared" si="81"/>
        <v>NO</v>
      </c>
      <c r="AH84" s="1" t="str">
        <f t="shared" si="82"/>
        <v>NO</v>
      </c>
      <c r="AI84">
        <v>20780</v>
      </c>
      <c r="AJ84">
        <v>21324.55</v>
      </c>
      <c r="AK84">
        <v>20650</v>
      </c>
      <c r="AL84">
        <v>21177.45</v>
      </c>
      <c r="AM84">
        <v>535.20000000000073</v>
      </c>
      <c r="AN84">
        <v>2.5927406169385638</v>
      </c>
      <c r="AO84" s="1">
        <f t="shared" si="83"/>
        <v>1.9126564003849891</v>
      </c>
      <c r="AP84" s="1">
        <f t="shared" si="84"/>
        <v>1.9126564003849891</v>
      </c>
      <c r="AQ84" s="1">
        <f t="shared" si="85"/>
        <v>0.69460676332607818</v>
      </c>
      <c r="AR84" s="1">
        <f t="shared" si="86"/>
        <v>0.62560153994225209</v>
      </c>
      <c r="AS84" t="str">
        <f t="shared" si="87"/>
        <v>NO</v>
      </c>
      <c r="AT84" t="str">
        <f t="shared" si="88"/>
        <v>NO</v>
      </c>
      <c r="AU84" t="str">
        <f t="shared" si="89"/>
        <v>NO</v>
      </c>
      <c r="AV84" t="str">
        <f t="shared" si="90"/>
        <v>NO</v>
      </c>
      <c r="AW84" t="str">
        <f t="shared" si="91"/>
        <v>NO</v>
      </c>
      <c r="AX84" t="str">
        <f t="shared" si="92"/>
        <v>NO</v>
      </c>
    </row>
    <row r="85" spans="1:50" x14ac:dyDescent="0.25">
      <c r="A85" t="s">
        <v>133</v>
      </c>
      <c r="B85">
        <v>654</v>
      </c>
      <c r="C85">
        <v>661.75</v>
      </c>
      <c r="D85">
        <v>647</v>
      </c>
      <c r="E85">
        <v>658.65</v>
      </c>
      <c r="F85">
        <v>0.89999999999997726</v>
      </c>
      <c r="G85">
        <v>0.1368301026225735</v>
      </c>
      <c r="H85" s="1">
        <f t="shared" si="62"/>
        <v>0.71100917431192312</v>
      </c>
      <c r="I85" s="1">
        <f t="shared" si="63"/>
        <v>0.71100917431192312</v>
      </c>
      <c r="J85" s="1">
        <f t="shared" si="64"/>
        <v>0.47065968268428193</v>
      </c>
      <c r="K85" s="1">
        <f t="shared" si="65"/>
        <v>1.0703363914373087</v>
      </c>
      <c r="L85" s="1" t="str">
        <f t="shared" si="66"/>
        <v>NO</v>
      </c>
      <c r="M85" t="str">
        <f t="shared" si="67"/>
        <v>NO</v>
      </c>
      <c r="N85" t="str">
        <f t="shared" si="68"/>
        <v>NO</v>
      </c>
      <c r="O85" s="1" t="str">
        <f t="shared" si="69"/>
        <v>NO</v>
      </c>
      <c r="P85" s="1" t="str">
        <f t="shared" si="70"/>
        <v>NO</v>
      </c>
      <c r="Q85" s="1" t="str">
        <f t="shared" si="71"/>
        <v>NO</v>
      </c>
      <c r="R85" s="1" t="str">
        <f t="shared" si="72"/>
        <v>NO</v>
      </c>
      <c r="S85">
        <v>647.20000000000005</v>
      </c>
      <c r="T85">
        <v>664.9</v>
      </c>
      <c r="U85">
        <v>644.20000000000005</v>
      </c>
      <c r="V85">
        <v>657.75</v>
      </c>
      <c r="W85">
        <v>10.649999999999981</v>
      </c>
      <c r="X85">
        <v>1.6458043579044941</v>
      </c>
      <c r="Y85" s="1">
        <f t="shared" si="73"/>
        <v>1.6300988875154441</v>
      </c>
      <c r="Z85" s="1">
        <f t="shared" si="74"/>
        <v>1.6300988875154441</v>
      </c>
      <c r="AA85" s="1">
        <f t="shared" si="75"/>
        <v>1.0870391486126914</v>
      </c>
      <c r="AB85" s="1">
        <f t="shared" si="76"/>
        <v>0.46353522867737945</v>
      </c>
      <c r="AC85" s="1" t="str">
        <f t="shared" si="77"/>
        <v>NO</v>
      </c>
      <c r="AD85" s="1" t="str">
        <f t="shared" si="78"/>
        <v>NO</v>
      </c>
      <c r="AE85" s="1" t="str">
        <f t="shared" si="79"/>
        <v>NO</v>
      </c>
      <c r="AF85" s="1" t="str">
        <f t="shared" si="80"/>
        <v>NO</v>
      </c>
      <c r="AG85" s="1" t="str">
        <f t="shared" si="81"/>
        <v>NO</v>
      </c>
      <c r="AH85" s="1" t="str">
        <f t="shared" si="82"/>
        <v>NO</v>
      </c>
      <c r="AI85">
        <v>637</v>
      </c>
      <c r="AJ85">
        <v>649.04999999999995</v>
      </c>
      <c r="AK85">
        <v>626.5</v>
      </c>
      <c r="AL85">
        <v>647.1</v>
      </c>
      <c r="AM85">
        <v>14.950000000000051</v>
      </c>
      <c r="AN85">
        <v>2.3649450288697369</v>
      </c>
      <c r="AO85" s="1">
        <f t="shared" si="83"/>
        <v>1.5855572998430176</v>
      </c>
      <c r="AP85" s="1">
        <f t="shared" si="84"/>
        <v>1.5855572998430176</v>
      </c>
      <c r="AQ85" s="1">
        <f t="shared" si="85"/>
        <v>0.30134445989799596</v>
      </c>
      <c r="AR85" s="1">
        <f t="shared" si="86"/>
        <v>1.6483516483516485</v>
      </c>
      <c r="AS85" t="str">
        <f t="shared" si="87"/>
        <v>NO</v>
      </c>
      <c r="AT85" t="str">
        <f t="shared" si="88"/>
        <v>NO</v>
      </c>
      <c r="AU85" t="str">
        <f t="shared" si="89"/>
        <v>NO</v>
      </c>
      <c r="AV85" t="str">
        <f t="shared" si="90"/>
        <v>NO</v>
      </c>
      <c r="AW85" t="str">
        <f t="shared" si="91"/>
        <v>NO</v>
      </c>
      <c r="AX85" t="str">
        <f t="shared" si="92"/>
        <v>NO</v>
      </c>
    </row>
    <row r="86" spans="1:50" x14ac:dyDescent="0.25">
      <c r="A86" t="s">
        <v>134</v>
      </c>
      <c r="B86">
        <v>1275.1500000000001</v>
      </c>
      <c r="C86">
        <v>1297.7</v>
      </c>
      <c r="D86">
        <v>1270.3499999999999</v>
      </c>
      <c r="E86">
        <v>1287.75</v>
      </c>
      <c r="F86">
        <v>11</v>
      </c>
      <c r="G86">
        <v>0.86156256119052277</v>
      </c>
      <c r="H86" s="1">
        <f t="shared" si="62"/>
        <v>0.98811904481824941</v>
      </c>
      <c r="I86" s="1">
        <f t="shared" si="63"/>
        <v>0.98811904481824941</v>
      </c>
      <c r="J86" s="1">
        <f t="shared" si="64"/>
        <v>0.7726655018443056</v>
      </c>
      <c r="K86" s="1">
        <f t="shared" si="65"/>
        <v>0.37642630278792155</v>
      </c>
      <c r="L86" s="1" t="str">
        <f t="shared" si="66"/>
        <v>NO</v>
      </c>
      <c r="M86" t="str">
        <f t="shared" si="67"/>
        <v>NO</v>
      </c>
      <c r="N86" t="str">
        <f t="shared" si="68"/>
        <v>NO</v>
      </c>
      <c r="O86" s="1" t="str">
        <f t="shared" si="69"/>
        <v>NO</v>
      </c>
      <c r="P86" s="1" t="str">
        <f t="shared" si="70"/>
        <v>NO</v>
      </c>
      <c r="Q86" s="1" t="str">
        <f t="shared" si="71"/>
        <v>NO</v>
      </c>
      <c r="R86" s="1" t="str">
        <f t="shared" si="72"/>
        <v>NO</v>
      </c>
      <c r="S86">
        <v>1270</v>
      </c>
      <c r="T86">
        <v>1283</v>
      </c>
      <c r="U86">
        <v>1256.7</v>
      </c>
      <c r="V86">
        <v>1276.75</v>
      </c>
      <c r="W86">
        <v>11.299999999999949</v>
      </c>
      <c r="X86">
        <v>0.89296297759689869</v>
      </c>
      <c r="Y86" s="1">
        <f t="shared" si="73"/>
        <v>0.53149606299212593</v>
      </c>
      <c r="Z86" s="1">
        <f t="shared" si="74"/>
        <v>0.53149606299212593</v>
      </c>
      <c r="AA86" s="1">
        <f t="shared" si="75"/>
        <v>0.48952418249461521</v>
      </c>
      <c r="AB86" s="1">
        <f t="shared" si="76"/>
        <v>1.0472440944881856</v>
      </c>
      <c r="AC86" s="1" t="str">
        <f t="shared" si="77"/>
        <v>NO</v>
      </c>
      <c r="AD86" s="1" t="str">
        <f t="shared" si="78"/>
        <v>NO</v>
      </c>
      <c r="AE86" s="1" t="str">
        <f t="shared" si="79"/>
        <v>NO</v>
      </c>
      <c r="AF86" s="1" t="str">
        <f t="shared" si="80"/>
        <v>NO</v>
      </c>
      <c r="AG86" s="1" t="str">
        <f t="shared" si="81"/>
        <v>NO</v>
      </c>
      <c r="AH86" s="1" t="str">
        <f t="shared" si="82"/>
        <v>NO</v>
      </c>
      <c r="AI86">
        <v>1249</v>
      </c>
      <c r="AJ86">
        <v>1268.75</v>
      </c>
      <c r="AK86">
        <v>1226.4000000000001</v>
      </c>
      <c r="AL86">
        <v>1265.45</v>
      </c>
      <c r="AM86">
        <v>27.299999999999951</v>
      </c>
      <c r="AN86">
        <v>2.2049024754674269</v>
      </c>
      <c r="AO86" s="1">
        <f t="shared" si="83"/>
        <v>1.3170536429143351</v>
      </c>
      <c r="AP86" s="1">
        <f t="shared" si="84"/>
        <v>1.3170536429143351</v>
      </c>
      <c r="AQ86" s="1">
        <f t="shared" si="85"/>
        <v>0.26077679876723336</v>
      </c>
      <c r="AR86" s="1">
        <f t="shared" si="86"/>
        <v>1.80944755804643</v>
      </c>
      <c r="AS86" t="str">
        <f t="shared" si="87"/>
        <v>NO</v>
      </c>
      <c r="AT86" t="str">
        <f t="shared" si="88"/>
        <v>NO</v>
      </c>
      <c r="AU86" t="str">
        <f t="shared" si="89"/>
        <v>NO</v>
      </c>
      <c r="AV86" t="str">
        <f t="shared" si="90"/>
        <v>NO</v>
      </c>
      <c r="AW86" t="str">
        <f t="shared" si="91"/>
        <v>NO</v>
      </c>
      <c r="AX86" t="str">
        <f t="shared" si="92"/>
        <v>NO</v>
      </c>
    </row>
    <row r="87" spans="1:50" x14ac:dyDescent="0.25">
      <c r="A87" t="s">
        <v>135</v>
      </c>
      <c r="B87">
        <v>201</v>
      </c>
      <c r="C87">
        <v>204.35</v>
      </c>
      <c r="D87">
        <v>200.7</v>
      </c>
      <c r="E87">
        <v>203.05</v>
      </c>
      <c r="F87">
        <v>-0.94999999999998863</v>
      </c>
      <c r="G87">
        <v>-0.46568627450979838</v>
      </c>
      <c r="H87" s="1">
        <f t="shared" si="62"/>
        <v>1.0199004975124435</v>
      </c>
      <c r="I87" s="1">
        <f t="shared" si="63"/>
        <v>1.0199004975124435</v>
      </c>
      <c r="J87" s="1">
        <f t="shared" si="64"/>
        <v>0.64023639497659834</v>
      </c>
      <c r="K87" s="1">
        <f t="shared" si="65"/>
        <v>0.14925373134328923</v>
      </c>
      <c r="L87" s="1" t="str">
        <f t="shared" si="66"/>
        <v>NO</v>
      </c>
      <c r="M87" t="str">
        <f t="shared" si="67"/>
        <v>NO</v>
      </c>
      <c r="N87" t="str">
        <f t="shared" si="68"/>
        <v>NO</v>
      </c>
      <c r="O87" s="1" t="str">
        <f t="shared" si="69"/>
        <v>NO</v>
      </c>
      <c r="P87" s="1" t="str">
        <f t="shared" si="70"/>
        <v>NO</v>
      </c>
      <c r="Q87" s="1" t="str">
        <f t="shared" si="71"/>
        <v>NO</v>
      </c>
      <c r="R87" s="1" t="str">
        <f t="shared" si="72"/>
        <v>NO</v>
      </c>
      <c r="S87">
        <v>196.2</v>
      </c>
      <c r="T87">
        <v>204.6</v>
      </c>
      <c r="U87">
        <v>196.05</v>
      </c>
      <c r="V87">
        <v>204</v>
      </c>
      <c r="W87">
        <v>8.0500000000000114</v>
      </c>
      <c r="X87">
        <v>4.1081908650165921</v>
      </c>
      <c r="Y87" s="1">
        <f t="shared" si="73"/>
        <v>3.9755351681957247</v>
      </c>
      <c r="Z87" s="1">
        <f t="shared" si="74"/>
        <v>3.9755351681957247</v>
      </c>
      <c r="AA87" s="1">
        <f t="shared" si="75"/>
        <v>0.29411764705882076</v>
      </c>
      <c r="AB87" s="1">
        <f t="shared" si="76"/>
        <v>7.6452599388367612E-2</v>
      </c>
      <c r="AC87" s="1" t="str">
        <f t="shared" si="77"/>
        <v>NO</v>
      </c>
      <c r="AD87" s="1" t="str">
        <f t="shared" si="78"/>
        <v>NO</v>
      </c>
      <c r="AE87" s="1" t="str">
        <f t="shared" si="79"/>
        <v>NO</v>
      </c>
      <c r="AF87" s="1" t="str">
        <f t="shared" si="80"/>
        <v>NO</v>
      </c>
      <c r="AG87" s="1" t="str">
        <f t="shared" si="81"/>
        <v>NO</v>
      </c>
      <c r="AH87" s="1" t="str">
        <f t="shared" si="82"/>
        <v>NO</v>
      </c>
      <c r="AI87">
        <v>194</v>
      </c>
      <c r="AJ87">
        <v>196.75</v>
      </c>
      <c r="AK87">
        <v>191.6</v>
      </c>
      <c r="AL87">
        <v>195.95</v>
      </c>
      <c r="AM87">
        <v>3.0999999999999939</v>
      </c>
      <c r="AN87">
        <v>1.6074669432201161</v>
      </c>
      <c r="AO87" s="1">
        <f t="shared" si="83"/>
        <v>1.0051546391752519</v>
      </c>
      <c r="AP87" s="1">
        <f t="shared" si="84"/>
        <v>1.0051546391752519</v>
      </c>
      <c r="AQ87" s="1">
        <f t="shared" si="85"/>
        <v>0.4082674151569336</v>
      </c>
      <c r="AR87" s="1">
        <f t="shared" si="86"/>
        <v>1.2371134020618586</v>
      </c>
      <c r="AS87" t="str">
        <f t="shared" si="87"/>
        <v>NO</v>
      </c>
      <c r="AT87" t="str">
        <f t="shared" si="88"/>
        <v>NO</v>
      </c>
      <c r="AU87" t="str">
        <f t="shared" si="89"/>
        <v>NO</v>
      </c>
      <c r="AV87" t="str">
        <f t="shared" si="90"/>
        <v>NO</v>
      </c>
      <c r="AW87" t="str">
        <f t="shared" si="91"/>
        <v>NO</v>
      </c>
      <c r="AX87" t="str">
        <f t="shared" si="92"/>
        <v>NO</v>
      </c>
    </row>
    <row r="88" spans="1:50" x14ac:dyDescent="0.25">
      <c r="A88" t="s">
        <v>136</v>
      </c>
      <c r="B88">
        <v>484.95</v>
      </c>
      <c r="C88">
        <v>488.55</v>
      </c>
      <c r="D88">
        <v>480.4</v>
      </c>
      <c r="E88">
        <v>486.35</v>
      </c>
      <c r="F88">
        <v>2.700000000000045</v>
      </c>
      <c r="G88">
        <v>0.55825493642097501</v>
      </c>
      <c r="H88" s="1">
        <f t="shared" si="62"/>
        <v>0.28868955562429821</v>
      </c>
      <c r="I88" s="1">
        <f t="shared" si="63"/>
        <v>0.28868955562429821</v>
      </c>
      <c r="J88" s="1">
        <f t="shared" si="64"/>
        <v>0.45234913128405235</v>
      </c>
      <c r="K88" s="1">
        <f t="shared" si="65"/>
        <v>0.93824105577894867</v>
      </c>
      <c r="L88" s="1" t="str">
        <f t="shared" si="66"/>
        <v>NO</v>
      </c>
      <c r="M88" t="str">
        <f t="shared" si="67"/>
        <v>NO</v>
      </c>
      <c r="N88" t="str">
        <f t="shared" si="68"/>
        <v>NO</v>
      </c>
      <c r="O88" s="1" t="str">
        <f t="shared" si="69"/>
        <v>NO</v>
      </c>
      <c r="P88" s="1" t="str">
        <f t="shared" si="70"/>
        <v>NO</v>
      </c>
      <c r="Q88" s="1" t="str">
        <f t="shared" si="71"/>
        <v>NO</v>
      </c>
      <c r="R88" s="1" t="str">
        <f t="shared" si="72"/>
        <v>NO</v>
      </c>
      <c r="S88">
        <v>489.95</v>
      </c>
      <c r="T88">
        <v>490.9</v>
      </c>
      <c r="U88">
        <v>480.9</v>
      </c>
      <c r="V88">
        <v>483.65</v>
      </c>
      <c r="W88">
        <v>-3.25</v>
      </c>
      <c r="X88">
        <v>-0.66748819059355102</v>
      </c>
      <c r="Y88" s="1">
        <f t="shared" si="73"/>
        <v>-1.2858454944382103</v>
      </c>
      <c r="Z88" s="1">
        <f t="shared" si="74"/>
        <v>1.2858454944382103</v>
      </c>
      <c r="AA88" s="1">
        <f t="shared" si="75"/>
        <v>0.19389733646290205</v>
      </c>
      <c r="AB88" s="1">
        <f t="shared" si="76"/>
        <v>0.56859299079913161</v>
      </c>
      <c r="AC88" s="1" t="str">
        <f t="shared" si="77"/>
        <v>NO</v>
      </c>
      <c r="AD88" s="1" t="str">
        <f t="shared" si="78"/>
        <v>NO</v>
      </c>
      <c r="AE88" s="1" t="str">
        <f t="shared" si="79"/>
        <v>NO</v>
      </c>
      <c r="AF88" s="1" t="str">
        <f t="shared" si="80"/>
        <v>NO</v>
      </c>
      <c r="AG88" s="1" t="str">
        <f t="shared" si="81"/>
        <v>NO</v>
      </c>
      <c r="AH88" s="1" t="str">
        <f t="shared" si="82"/>
        <v>NO</v>
      </c>
      <c r="AI88">
        <v>491</v>
      </c>
      <c r="AJ88">
        <v>494.75</v>
      </c>
      <c r="AK88">
        <v>485.25</v>
      </c>
      <c r="AL88">
        <v>486.9</v>
      </c>
      <c r="AM88">
        <v>-3.4000000000000341</v>
      </c>
      <c r="AN88">
        <v>-0.69345298796655797</v>
      </c>
      <c r="AO88" s="1">
        <f t="shared" si="83"/>
        <v>-0.8350305498981716</v>
      </c>
      <c r="AP88" s="1">
        <f t="shared" si="84"/>
        <v>0.8350305498981716</v>
      </c>
      <c r="AQ88" s="1">
        <f t="shared" si="85"/>
        <v>0.76374745417515277</v>
      </c>
      <c r="AR88" s="1">
        <f t="shared" si="86"/>
        <v>0.33887861983979817</v>
      </c>
      <c r="AS88" t="str">
        <f t="shared" si="87"/>
        <v>NO</v>
      </c>
      <c r="AT88" t="str">
        <f t="shared" si="88"/>
        <v>NO</v>
      </c>
      <c r="AU88" t="str">
        <f t="shared" si="89"/>
        <v>NO</v>
      </c>
      <c r="AV88" t="str">
        <f t="shared" si="90"/>
        <v>NO</v>
      </c>
      <c r="AW88" t="str">
        <f t="shared" si="91"/>
        <v>NO</v>
      </c>
      <c r="AX88" t="str">
        <f t="shared" si="92"/>
        <v>NO</v>
      </c>
    </row>
    <row r="89" spans="1:50" x14ac:dyDescent="0.25">
      <c r="A89" t="s">
        <v>137</v>
      </c>
      <c r="B89">
        <v>2725</v>
      </c>
      <c r="C89">
        <v>2759.9</v>
      </c>
      <c r="D89">
        <v>2717.95</v>
      </c>
      <c r="E89">
        <v>2739</v>
      </c>
      <c r="F89">
        <v>27.449999999999822</v>
      </c>
      <c r="G89">
        <v>1.012336117718641</v>
      </c>
      <c r="H89" s="1">
        <f t="shared" si="62"/>
        <v>0.51376146788990829</v>
      </c>
      <c r="I89" s="1">
        <f t="shared" si="63"/>
        <v>0.51376146788990829</v>
      </c>
      <c r="J89" s="1">
        <f t="shared" si="64"/>
        <v>0.76305220883534464</v>
      </c>
      <c r="K89" s="1">
        <f t="shared" si="65"/>
        <v>0.25871559633028191</v>
      </c>
      <c r="L89" s="1" t="str">
        <f t="shared" si="66"/>
        <v>NO</v>
      </c>
      <c r="M89" t="str">
        <f t="shared" si="67"/>
        <v>NO</v>
      </c>
      <c r="N89" t="str">
        <f t="shared" si="68"/>
        <v>NO</v>
      </c>
      <c r="O89" s="1" t="str">
        <f t="shared" si="69"/>
        <v>NO</v>
      </c>
      <c r="P89" s="1" t="str">
        <f t="shared" si="70"/>
        <v>NO</v>
      </c>
      <c r="Q89" s="1" t="str">
        <f t="shared" si="71"/>
        <v>NO</v>
      </c>
      <c r="R89" s="1" t="str">
        <f t="shared" si="72"/>
        <v>NO</v>
      </c>
      <c r="S89">
        <v>2774</v>
      </c>
      <c r="T89">
        <v>2774</v>
      </c>
      <c r="U89">
        <v>2706.6</v>
      </c>
      <c r="V89">
        <v>2711.55</v>
      </c>
      <c r="W89">
        <v>-51.75</v>
      </c>
      <c r="X89">
        <v>-1.8727608294430571</v>
      </c>
      <c r="Y89" s="1">
        <f t="shared" si="73"/>
        <v>-2.2512617159336634</v>
      </c>
      <c r="Z89" s="1">
        <f t="shared" si="74"/>
        <v>2.2512617159336634</v>
      </c>
      <c r="AA89" s="1">
        <f t="shared" si="75"/>
        <v>0</v>
      </c>
      <c r="AB89" s="1">
        <f t="shared" si="76"/>
        <v>0.18255241467058592</v>
      </c>
      <c r="AC89" s="1" t="str">
        <f t="shared" si="77"/>
        <v>NO</v>
      </c>
      <c r="AD89" s="1" t="str">
        <f t="shared" si="78"/>
        <v>NO</v>
      </c>
      <c r="AE89" s="1" t="str">
        <f t="shared" si="79"/>
        <v>NO</v>
      </c>
      <c r="AF89" s="1" t="str">
        <f t="shared" si="80"/>
        <v>NO</v>
      </c>
      <c r="AG89" s="1" t="str">
        <f t="shared" si="81"/>
        <v>NO</v>
      </c>
      <c r="AH89" s="1" t="str">
        <f t="shared" si="82"/>
        <v>NO</v>
      </c>
      <c r="AI89">
        <v>2750.1</v>
      </c>
      <c r="AJ89">
        <v>2771.65</v>
      </c>
      <c r="AK89">
        <v>2731.3</v>
      </c>
      <c r="AL89">
        <v>2763.3</v>
      </c>
      <c r="AM89">
        <v>22.700000000000269</v>
      </c>
      <c r="AN89">
        <v>0.82828577683719884</v>
      </c>
      <c r="AO89" s="1">
        <f t="shared" si="83"/>
        <v>0.47998254608924307</v>
      </c>
      <c r="AP89" s="1">
        <f t="shared" si="84"/>
        <v>0.47998254608924307</v>
      </c>
      <c r="AQ89" s="1">
        <f t="shared" si="85"/>
        <v>0.30217493576520499</v>
      </c>
      <c r="AR89" s="1">
        <f t="shared" si="86"/>
        <v>0.68361150503617063</v>
      </c>
      <c r="AS89" t="str">
        <f t="shared" si="87"/>
        <v>NO</v>
      </c>
      <c r="AT89" t="str">
        <f t="shared" si="88"/>
        <v>NO</v>
      </c>
      <c r="AU89" t="str">
        <f t="shared" si="89"/>
        <v>NO</v>
      </c>
      <c r="AV89" t="str">
        <f t="shared" si="90"/>
        <v>NO</v>
      </c>
      <c r="AW89" t="str">
        <f t="shared" si="91"/>
        <v>NO</v>
      </c>
      <c r="AX89" t="str">
        <f t="shared" si="92"/>
        <v>NO</v>
      </c>
    </row>
    <row r="90" spans="1:50" x14ac:dyDescent="0.25">
      <c r="A90" t="s">
        <v>138</v>
      </c>
      <c r="B90">
        <v>128.1</v>
      </c>
      <c r="C90">
        <v>130.30000000000001</v>
      </c>
      <c r="D90">
        <v>126.35</v>
      </c>
      <c r="E90">
        <v>129.65</v>
      </c>
      <c r="F90">
        <v>1.4000000000000059</v>
      </c>
      <c r="G90">
        <v>1.091617933723201</v>
      </c>
      <c r="H90" s="1">
        <f t="shared" si="62"/>
        <v>1.2099921935987599</v>
      </c>
      <c r="I90" s="1">
        <f t="shared" si="63"/>
        <v>1.2099921935987599</v>
      </c>
      <c r="J90" s="1">
        <f t="shared" si="64"/>
        <v>0.50134978789047868</v>
      </c>
      <c r="K90" s="1">
        <f t="shared" si="65"/>
        <v>1.3661202185792352</v>
      </c>
      <c r="L90" s="1" t="str">
        <f t="shared" si="66"/>
        <v>NO</v>
      </c>
      <c r="M90" t="str">
        <f t="shared" si="67"/>
        <v>NO</v>
      </c>
      <c r="N90" t="str">
        <f t="shared" si="68"/>
        <v>NO</v>
      </c>
      <c r="O90" s="1" t="str">
        <f t="shared" si="69"/>
        <v>NO</v>
      </c>
      <c r="P90" s="1" t="str">
        <f t="shared" si="70"/>
        <v>NO</v>
      </c>
      <c r="Q90" s="1" t="str">
        <f t="shared" si="71"/>
        <v>NO</v>
      </c>
      <c r="R90" s="1" t="str">
        <f t="shared" si="72"/>
        <v>NO</v>
      </c>
      <c r="S90">
        <v>129.80000000000001</v>
      </c>
      <c r="T90">
        <v>130.4</v>
      </c>
      <c r="U90">
        <v>127.8</v>
      </c>
      <c r="V90">
        <v>128.25</v>
      </c>
      <c r="W90">
        <v>0.5</v>
      </c>
      <c r="X90">
        <v>0.39138943248532287</v>
      </c>
      <c r="Y90" s="1">
        <f t="shared" si="73"/>
        <v>-1.1941448382126434</v>
      </c>
      <c r="Z90" s="1">
        <f t="shared" si="74"/>
        <v>1.1941448382126434</v>
      </c>
      <c r="AA90" s="1">
        <f t="shared" si="75"/>
        <v>0.46224961479198329</v>
      </c>
      <c r="AB90" s="1">
        <f t="shared" si="76"/>
        <v>0.35087719298245834</v>
      </c>
      <c r="AC90" s="1" t="str">
        <f t="shared" si="77"/>
        <v>NO</v>
      </c>
      <c r="AD90" s="1" t="str">
        <f t="shared" si="78"/>
        <v>NO</v>
      </c>
      <c r="AE90" s="1" t="str">
        <f t="shared" si="79"/>
        <v>NO</v>
      </c>
      <c r="AF90" s="1" t="str">
        <f t="shared" si="80"/>
        <v>NO</v>
      </c>
      <c r="AG90" s="1" t="str">
        <f t="shared" si="81"/>
        <v>NO</v>
      </c>
      <c r="AH90" s="1" t="str">
        <f t="shared" si="82"/>
        <v>NO</v>
      </c>
      <c r="AI90">
        <v>129.4</v>
      </c>
      <c r="AJ90">
        <v>130.05000000000001</v>
      </c>
      <c r="AK90">
        <v>126</v>
      </c>
      <c r="AL90">
        <v>127.75</v>
      </c>
      <c r="AM90">
        <v>0.79999999999999716</v>
      </c>
      <c r="AN90">
        <v>0.63016935801496421</v>
      </c>
      <c r="AO90" s="1">
        <f t="shared" si="83"/>
        <v>-1.2751159196290616</v>
      </c>
      <c r="AP90" s="1">
        <f t="shared" si="84"/>
        <v>1.2751159196290616</v>
      </c>
      <c r="AQ90" s="1">
        <f t="shared" si="85"/>
        <v>0.50231839258114808</v>
      </c>
      <c r="AR90" s="1">
        <f t="shared" si="86"/>
        <v>1.3698630136986301</v>
      </c>
      <c r="AS90" t="str">
        <f t="shared" si="87"/>
        <v>NO</v>
      </c>
      <c r="AT90" t="str">
        <f t="shared" si="88"/>
        <v>NO</v>
      </c>
      <c r="AU90" t="str">
        <f t="shared" si="89"/>
        <v>NO</v>
      </c>
      <c r="AV90" t="str">
        <f t="shared" si="90"/>
        <v>NO</v>
      </c>
      <c r="AW90" t="str">
        <f t="shared" si="91"/>
        <v>NO</v>
      </c>
      <c r="AX90" t="str">
        <f t="shared" si="92"/>
        <v>NO</v>
      </c>
    </row>
    <row r="91" spans="1:50" x14ac:dyDescent="0.25">
      <c r="A91" t="s">
        <v>139</v>
      </c>
      <c r="B91">
        <v>392</v>
      </c>
      <c r="C91">
        <v>397.35</v>
      </c>
      <c r="D91">
        <v>389.6</v>
      </c>
      <c r="E91">
        <v>392.4</v>
      </c>
      <c r="F91">
        <v>-3.1000000000000232</v>
      </c>
      <c r="G91">
        <v>-0.78381795195955062</v>
      </c>
      <c r="H91" s="1">
        <f t="shared" si="62"/>
        <v>0.10204081632652481</v>
      </c>
      <c r="I91" s="1">
        <f t="shared" si="63"/>
        <v>0.10204081632652481</v>
      </c>
      <c r="J91" s="1">
        <f t="shared" si="64"/>
        <v>1.2614678899082685</v>
      </c>
      <c r="K91" s="1">
        <f t="shared" si="65"/>
        <v>0.6122448979591778</v>
      </c>
      <c r="L91" s="1" t="str">
        <f t="shared" si="66"/>
        <v>NO</v>
      </c>
      <c r="M91" t="str">
        <f t="shared" si="67"/>
        <v>NO</v>
      </c>
      <c r="N91" t="str">
        <f t="shared" si="68"/>
        <v>NO</v>
      </c>
      <c r="O91" s="1" t="str">
        <f t="shared" si="69"/>
        <v>NO</v>
      </c>
      <c r="P91" s="1" t="str">
        <f t="shared" si="70"/>
        <v>NO</v>
      </c>
      <c r="Q91" s="1" t="str">
        <f t="shared" si="71"/>
        <v>NO</v>
      </c>
      <c r="R91" s="1" t="str">
        <f t="shared" si="72"/>
        <v>NO</v>
      </c>
      <c r="S91">
        <v>397.6</v>
      </c>
      <c r="T91">
        <v>400</v>
      </c>
      <c r="U91">
        <v>391.8</v>
      </c>
      <c r="V91">
        <v>395.5</v>
      </c>
      <c r="W91">
        <v>1.649999999999977</v>
      </c>
      <c r="X91">
        <v>0.41894122127713013</v>
      </c>
      <c r="Y91" s="1">
        <f t="shared" si="73"/>
        <v>-0.52816901408451278</v>
      </c>
      <c r="Z91" s="1">
        <f t="shared" si="74"/>
        <v>0.52816901408451278</v>
      </c>
      <c r="AA91" s="1">
        <f t="shared" si="75"/>
        <v>0.60362173038228795</v>
      </c>
      <c r="AB91" s="1">
        <f t="shared" si="76"/>
        <v>0.93552465233880877</v>
      </c>
      <c r="AC91" s="1" t="str">
        <f t="shared" si="77"/>
        <v>NO</v>
      </c>
      <c r="AD91" s="1" t="str">
        <f t="shared" si="78"/>
        <v>NO</v>
      </c>
      <c r="AE91" s="1" t="str">
        <f t="shared" si="79"/>
        <v>NO</v>
      </c>
      <c r="AF91" s="1" t="str">
        <f t="shared" si="80"/>
        <v>NO</v>
      </c>
      <c r="AG91" s="1" t="str">
        <f t="shared" si="81"/>
        <v>NO</v>
      </c>
      <c r="AH91" s="1" t="str">
        <f t="shared" si="82"/>
        <v>NO</v>
      </c>
      <c r="AI91">
        <v>377.1</v>
      </c>
      <c r="AJ91">
        <v>395.9</v>
      </c>
      <c r="AK91">
        <v>375.2</v>
      </c>
      <c r="AL91">
        <v>393.85</v>
      </c>
      <c r="AM91">
        <v>19.950000000000049</v>
      </c>
      <c r="AN91">
        <v>5.3356512436480461</v>
      </c>
      <c r="AO91" s="1">
        <f t="shared" si="83"/>
        <v>4.4417926279501456</v>
      </c>
      <c r="AP91" s="1">
        <f t="shared" si="84"/>
        <v>4.4417926279501456</v>
      </c>
      <c r="AQ91" s="1">
        <f t="shared" si="85"/>
        <v>0.52050272946552101</v>
      </c>
      <c r="AR91" s="1">
        <f t="shared" si="86"/>
        <v>0.50384513391674202</v>
      </c>
      <c r="AS91" t="str">
        <f t="shared" si="87"/>
        <v>NO</v>
      </c>
      <c r="AT91" t="str">
        <f t="shared" si="88"/>
        <v>NO</v>
      </c>
      <c r="AU91" t="str">
        <f t="shared" si="89"/>
        <v>NO</v>
      </c>
      <c r="AV91" t="str">
        <f t="shared" si="90"/>
        <v>NO</v>
      </c>
      <c r="AW91" t="str">
        <f t="shared" si="91"/>
        <v>NO</v>
      </c>
      <c r="AX91" t="str">
        <f t="shared" si="92"/>
        <v>NO</v>
      </c>
    </row>
    <row r="92" spans="1:50" x14ac:dyDescent="0.25">
      <c r="A92" t="s">
        <v>140</v>
      </c>
      <c r="B92">
        <v>820.6</v>
      </c>
      <c r="C92">
        <v>852.9</v>
      </c>
      <c r="D92">
        <v>819.6</v>
      </c>
      <c r="E92">
        <v>849.85</v>
      </c>
      <c r="F92">
        <v>25.700000000000049</v>
      </c>
      <c r="G92">
        <v>3.118364375417102</v>
      </c>
      <c r="H92" s="1">
        <f t="shared" si="62"/>
        <v>3.5644650255910308</v>
      </c>
      <c r="I92" s="1">
        <f t="shared" si="63"/>
        <v>3.5644650255910308</v>
      </c>
      <c r="J92" s="1">
        <f t="shared" si="64"/>
        <v>0.35888686238747475</v>
      </c>
      <c r="K92" s="1">
        <f t="shared" si="65"/>
        <v>0.12186205215695832</v>
      </c>
      <c r="L92" s="1" t="str">
        <f t="shared" si="66"/>
        <v>NO</v>
      </c>
      <c r="M92" t="str">
        <f t="shared" si="67"/>
        <v>NO</v>
      </c>
      <c r="N92" t="str">
        <f t="shared" si="68"/>
        <v>NO</v>
      </c>
      <c r="O92" s="1" t="str">
        <f t="shared" si="69"/>
        <v>NO</v>
      </c>
      <c r="P92" s="1" t="str">
        <f t="shared" si="70"/>
        <v>NO</v>
      </c>
      <c r="Q92" s="1" t="str">
        <f t="shared" si="71"/>
        <v>NO</v>
      </c>
      <c r="R92" s="1" t="str">
        <f t="shared" si="72"/>
        <v>NO</v>
      </c>
      <c r="S92">
        <v>828</v>
      </c>
      <c r="T92">
        <v>836.6</v>
      </c>
      <c r="U92">
        <v>817.6</v>
      </c>
      <c r="V92">
        <v>824.15</v>
      </c>
      <c r="W92">
        <v>1.399999999999977</v>
      </c>
      <c r="X92">
        <v>0.17016104527498971</v>
      </c>
      <c r="Y92" s="1">
        <f t="shared" si="73"/>
        <v>-0.46497584541063075</v>
      </c>
      <c r="Z92" s="1">
        <f t="shared" si="74"/>
        <v>0.46497584541063075</v>
      </c>
      <c r="AA92" s="1">
        <f t="shared" si="75"/>
        <v>1.0386473429951719</v>
      </c>
      <c r="AB92" s="1">
        <f t="shared" si="76"/>
        <v>0.79475823575804827</v>
      </c>
      <c r="AC92" s="1" t="str">
        <f t="shared" si="77"/>
        <v>NO</v>
      </c>
      <c r="AD92" s="1" t="str">
        <f t="shared" si="78"/>
        <v>NO</v>
      </c>
      <c r="AE92" s="1" t="str">
        <f t="shared" si="79"/>
        <v>NO</v>
      </c>
      <c r="AF92" s="1" t="str">
        <f t="shared" si="80"/>
        <v>NO</v>
      </c>
      <c r="AG92" s="1" t="str">
        <f t="shared" si="81"/>
        <v>NO</v>
      </c>
      <c r="AH92" s="1" t="str">
        <f t="shared" si="82"/>
        <v>NO</v>
      </c>
      <c r="AI92">
        <v>813.2</v>
      </c>
      <c r="AJ92">
        <v>828.3</v>
      </c>
      <c r="AK92">
        <v>798.8</v>
      </c>
      <c r="AL92">
        <v>822.75</v>
      </c>
      <c r="AM92">
        <v>10.350000000000019</v>
      </c>
      <c r="AN92">
        <v>1.274002954209752</v>
      </c>
      <c r="AO92" s="1">
        <f t="shared" si="83"/>
        <v>1.1743728480078646</v>
      </c>
      <c r="AP92" s="1">
        <f t="shared" si="84"/>
        <v>1.1743728480078646</v>
      </c>
      <c r="AQ92" s="1">
        <f t="shared" si="85"/>
        <v>0.67456700091157151</v>
      </c>
      <c r="AR92" s="1">
        <f t="shared" si="86"/>
        <v>1.7707820954254907</v>
      </c>
      <c r="AS92" t="str">
        <f t="shared" si="87"/>
        <v>NO</v>
      </c>
      <c r="AT92" t="str">
        <f t="shared" si="88"/>
        <v>NO</v>
      </c>
      <c r="AU92" t="str">
        <f t="shared" si="89"/>
        <v>NO</v>
      </c>
      <c r="AV92" t="str">
        <f t="shared" si="90"/>
        <v>NO</v>
      </c>
      <c r="AW92" t="str">
        <f t="shared" si="91"/>
        <v>NO</v>
      </c>
      <c r="AX92" t="str">
        <f t="shared" si="92"/>
        <v>NO</v>
      </c>
    </row>
    <row r="93" spans="1:50" x14ac:dyDescent="0.25">
      <c r="A93" t="s">
        <v>141</v>
      </c>
      <c r="B93">
        <v>1230</v>
      </c>
      <c r="C93">
        <v>1245.55</v>
      </c>
      <c r="D93">
        <v>1217.0999999999999</v>
      </c>
      <c r="E93">
        <v>1233.5</v>
      </c>
      <c r="F93">
        <v>4.7000000000000446</v>
      </c>
      <c r="G93">
        <v>0.3824869791666704</v>
      </c>
      <c r="H93" s="1">
        <f t="shared" si="62"/>
        <v>0.28455284552845528</v>
      </c>
      <c r="I93" s="1">
        <f t="shared" si="63"/>
        <v>0.28455284552845528</v>
      </c>
      <c r="J93" s="1">
        <f t="shared" si="64"/>
        <v>0.97689501418726821</v>
      </c>
      <c r="K93" s="1">
        <f t="shared" si="65"/>
        <v>1.0487804878048854</v>
      </c>
      <c r="L93" s="1" t="str">
        <f t="shared" si="66"/>
        <v>NO</v>
      </c>
      <c r="M93" t="str">
        <f t="shared" si="67"/>
        <v>NO</v>
      </c>
      <c r="N93" t="str">
        <f t="shared" si="68"/>
        <v>NO</v>
      </c>
      <c r="O93" s="1" t="str">
        <f t="shared" si="69"/>
        <v>NO</v>
      </c>
      <c r="P93" s="1" t="str">
        <f t="shared" si="70"/>
        <v>NO</v>
      </c>
      <c r="Q93" s="1" t="str">
        <f t="shared" si="71"/>
        <v>NO</v>
      </c>
      <c r="R93" s="1" t="str">
        <f t="shared" si="72"/>
        <v>NO</v>
      </c>
      <c r="S93">
        <v>1225.0999999999999</v>
      </c>
      <c r="T93">
        <v>1234.5999999999999</v>
      </c>
      <c r="U93">
        <v>1213.0999999999999</v>
      </c>
      <c r="V93">
        <v>1228.8</v>
      </c>
      <c r="W93">
        <v>5.6499999999998636</v>
      </c>
      <c r="X93">
        <v>0.46192208641620919</v>
      </c>
      <c r="Y93" s="1">
        <f t="shared" si="73"/>
        <v>0.30201616194596731</v>
      </c>
      <c r="Z93" s="1">
        <f t="shared" si="74"/>
        <v>0.30201616194596731</v>
      </c>
      <c r="AA93" s="1">
        <f t="shared" si="75"/>
        <v>0.47200520833332965</v>
      </c>
      <c r="AB93" s="1">
        <f t="shared" si="76"/>
        <v>0.97951187658150363</v>
      </c>
      <c r="AC93" s="1" t="str">
        <f t="shared" si="77"/>
        <v>NO</v>
      </c>
      <c r="AD93" s="1" t="str">
        <f t="shared" si="78"/>
        <v>NO</v>
      </c>
      <c r="AE93" s="1" t="str">
        <f t="shared" si="79"/>
        <v>NO</v>
      </c>
      <c r="AF93" s="1" t="str">
        <f t="shared" si="80"/>
        <v>NO</v>
      </c>
      <c r="AG93" s="1" t="str">
        <f t="shared" si="81"/>
        <v>NO</v>
      </c>
      <c r="AH93" s="1" t="str">
        <f t="shared" si="82"/>
        <v>NO</v>
      </c>
      <c r="AI93">
        <v>1216.05</v>
      </c>
      <c r="AJ93">
        <v>1240.05</v>
      </c>
      <c r="AK93">
        <v>1216</v>
      </c>
      <c r="AL93">
        <v>1223.1500000000001</v>
      </c>
      <c r="AM93">
        <v>9.5500000000001819</v>
      </c>
      <c r="AN93">
        <v>0.78691496374424708</v>
      </c>
      <c r="AO93" s="1">
        <f t="shared" si="83"/>
        <v>0.58385757164591401</v>
      </c>
      <c r="AP93" s="1">
        <f t="shared" si="84"/>
        <v>0.58385757164591401</v>
      </c>
      <c r="AQ93" s="1">
        <f t="shared" si="85"/>
        <v>1.3816784531741702</v>
      </c>
      <c r="AR93" s="1">
        <f t="shared" si="86"/>
        <v>4.1116730397561382E-3</v>
      </c>
      <c r="AS93" t="str">
        <f t="shared" si="87"/>
        <v>NO</v>
      </c>
      <c r="AT93" t="str">
        <f t="shared" si="88"/>
        <v>NO</v>
      </c>
      <c r="AU93" t="str">
        <f t="shared" si="89"/>
        <v>NO</v>
      </c>
      <c r="AV93" t="str">
        <f t="shared" si="90"/>
        <v>NO</v>
      </c>
      <c r="AW93" t="str">
        <f t="shared" si="91"/>
        <v>NO</v>
      </c>
      <c r="AX93" t="str">
        <f t="shared" si="92"/>
        <v>NO</v>
      </c>
    </row>
    <row r="94" spans="1:50" x14ac:dyDescent="0.25">
      <c r="A94" t="s">
        <v>142</v>
      </c>
      <c r="B94">
        <v>2673.1</v>
      </c>
      <c r="C94">
        <v>2728.5</v>
      </c>
      <c r="D94">
        <v>2649</v>
      </c>
      <c r="E94">
        <v>2711.65</v>
      </c>
      <c r="F94">
        <v>38.550000000000182</v>
      </c>
      <c r="G94">
        <v>1.442145823201533</v>
      </c>
      <c r="H94" s="1">
        <f t="shared" si="62"/>
        <v>1.4421458232015332</v>
      </c>
      <c r="I94" s="1">
        <f t="shared" si="63"/>
        <v>1.4421458232015332</v>
      </c>
      <c r="J94" s="1">
        <f t="shared" si="64"/>
        <v>0.62139287887448258</v>
      </c>
      <c r="K94" s="1">
        <f t="shared" si="65"/>
        <v>0.90157495043207914</v>
      </c>
      <c r="L94" s="1" t="str">
        <f t="shared" si="66"/>
        <v>NO</v>
      </c>
      <c r="M94" t="str">
        <f t="shared" si="67"/>
        <v>NO</v>
      </c>
      <c r="N94" t="str">
        <f t="shared" si="68"/>
        <v>NO</v>
      </c>
      <c r="O94" s="1" t="str">
        <f t="shared" si="69"/>
        <v>NO</v>
      </c>
      <c r="P94" s="1" t="str">
        <f t="shared" si="70"/>
        <v>NO</v>
      </c>
      <c r="Q94" s="1" t="str">
        <f t="shared" si="71"/>
        <v>NO</v>
      </c>
      <c r="R94" s="1" t="str">
        <f t="shared" si="72"/>
        <v>NO</v>
      </c>
      <c r="S94">
        <v>2739.8</v>
      </c>
      <c r="T94">
        <v>2744</v>
      </c>
      <c r="U94">
        <v>2662.2</v>
      </c>
      <c r="V94">
        <v>2673.1</v>
      </c>
      <c r="W94">
        <v>-71.099999999999909</v>
      </c>
      <c r="X94">
        <v>-2.590919029225272</v>
      </c>
      <c r="Y94" s="1">
        <f t="shared" si="73"/>
        <v>-2.4344842689247486</v>
      </c>
      <c r="Z94" s="1">
        <f t="shared" si="74"/>
        <v>2.4344842689247486</v>
      </c>
      <c r="AA94" s="1">
        <f t="shared" si="75"/>
        <v>0.15329586101174603</v>
      </c>
      <c r="AB94" s="1">
        <f t="shared" si="76"/>
        <v>0.40776626388837273</v>
      </c>
      <c r="AC94" s="1" t="str">
        <f t="shared" si="77"/>
        <v>NO</v>
      </c>
      <c r="AD94" s="1" t="str">
        <f t="shared" si="78"/>
        <v>NO</v>
      </c>
      <c r="AE94" s="1" t="str">
        <f t="shared" si="79"/>
        <v>NO</v>
      </c>
      <c r="AF94" s="1" t="str">
        <f t="shared" si="80"/>
        <v>NO</v>
      </c>
      <c r="AG94" s="1" t="str">
        <f t="shared" si="81"/>
        <v>NO</v>
      </c>
      <c r="AH94" s="1" t="str">
        <f t="shared" si="82"/>
        <v>NO</v>
      </c>
      <c r="AI94">
        <v>2730</v>
      </c>
      <c r="AJ94">
        <v>2775</v>
      </c>
      <c r="AK94">
        <v>2682.5</v>
      </c>
      <c r="AL94">
        <v>2744.2</v>
      </c>
      <c r="AM94">
        <v>23</v>
      </c>
      <c r="AN94">
        <v>0.84521534617080696</v>
      </c>
      <c r="AO94" s="1">
        <f t="shared" si="83"/>
        <v>0.52014652014651352</v>
      </c>
      <c r="AP94" s="1">
        <f t="shared" si="84"/>
        <v>0.52014652014651352</v>
      </c>
      <c r="AQ94" s="1">
        <f t="shared" si="85"/>
        <v>1.1223671744042045</v>
      </c>
      <c r="AR94" s="1">
        <f t="shared" si="86"/>
        <v>1.73992673992674</v>
      </c>
      <c r="AS94" t="str">
        <f t="shared" si="87"/>
        <v>NO</v>
      </c>
      <c r="AT94" t="str">
        <f t="shared" si="88"/>
        <v>NO</v>
      </c>
      <c r="AU94" t="str">
        <f t="shared" si="89"/>
        <v>NO</v>
      </c>
      <c r="AV94" t="str">
        <f t="shared" si="90"/>
        <v>NO</v>
      </c>
      <c r="AW94" t="str">
        <f t="shared" si="91"/>
        <v>NO</v>
      </c>
      <c r="AX94" t="str">
        <f t="shared" si="92"/>
        <v>NO</v>
      </c>
    </row>
    <row r="95" spans="1:50" x14ac:dyDescent="0.25">
      <c r="A95" t="s">
        <v>143</v>
      </c>
      <c r="B95">
        <v>464</v>
      </c>
      <c r="C95">
        <v>467.7</v>
      </c>
      <c r="D95">
        <v>453.95</v>
      </c>
      <c r="E95">
        <v>455.95</v>
      </c>
      <c r="F95">
        <v>-7.5</v>
      </c>
      <c r="G95">
        <v>-1.6182975509763731</v>
      </c>
      <c r="H95" s="1">
        <f t="shared" si="62"/>
        <v>-1.7349137931034506</v>
      </c>
      <c r="I95" s="1">
        <f t="shared" si="63"/>
        <v>1.7349137931034506</v>
      </c>
      <c r="J95" s="1">
        <f t="shared" si="64"/>
        <v>0.79741379310344584</v>
      </c>
      <c r="K95" s="1">
        <f t="shared" si="65"/>
        <v>0.43864458822239283</v>
      </c>
      <c r="L95" s="1" t="str">
        <f t="shared" si="66"/>
        <v>NO</v>
      </c>
      <c r="M95" t="str">
        <f t="shared" si="67"/>
        <v>NO</v>
      </c>
      <c r="N95" t="str">
        <f t="shared" si="68"/>
        <v>NO</v>
      </c>
      <c r="O95" s="1" t="str">
        <f t="shared" si="69"/>
        <v>NO</v>
      </c>
      <c r="P95" s="1" t="str">
        <f t="shared" si="70"/>
        <v>NO</v>
      </c>
      <c r="Q95" s="1" t="str">
        <f t="shared" si="71"/>
        <v>NO</v>
      </c>
      <c r="R95" s="1" t="str">
        <f t="shared" si="72"/>
        <v>NO</v>
      </c>
      <c r="S95">
        <v>474.8</v>
      </c>
      <c r="T95">
        <v>474.8</v>
      </c>
      <c r="U95">
        <v>447.5</v>
      </c>
      <c r="V95">
        <v>463.45</v>
      </c>
      <c r="W95">
        <v>-3.5</v>
      </c>
      <c r="X95">
        <v>-0.74954491915622656</v>
      </c>
      <c r="Y95" s="1">
        <f t="shared" si="73"/>
        <v>-2.3904802021904006</v>
      </c>
      <c r="Z95" s="1">
        <f t="shared" si="74"/>
        <v>2.3904802021904006</v>
      </c>
      <c r="AA95" s="1">
        <f t="shared" si="75"/>
        <v>0</v>
      </c>
      <c r="AB95" s="1">
        <f t="shared" si="76"/>
        <v>3.4415794584097505</v>
      </c>
      <c r="AC95" s="1" t="str">
        <f t="shared" si="77"/>
        <v>NO</v>
      </c>
      <c r="AD95" s="1" t="str">
        <f t="shared" si="78"/>
        <v>NO</v>
      </c>
      <c r="AE95" s="1" t="str">
        <f t="shared" si="79"/>
        <v>NO</v>
      </c>
      <c r="AF95" s="1" t="str">
        <f t="shared" si="80"/>
        <v>NO</v>
      </c>
      <c r="AG95" s="1" t="str">
        <f t="shared" si="81"/>
        <v>NO</v>
      </c>
      <c r="AH95" s="1" t="str">
        <f t="shared" si="82"/>
        <v>NO</v>
      </c>
      <c r="AI95">
        <v>490</v>
      </c>
      <c r="AJ95">
        <v>490</v>
      </c>
      <c r="AK95">
        <v>458.25</v>
      </c>
      <c r="AL95">
        <v>466.95</v>
      </c>
      <c r="AM95">
        <v>-39.600000000000023</v>
      </c>
      <c r="AN95">
        <v>-7.8175895765472374</v>
      </c>
      <c r="AO95" s="1">
        <f t="shared" si="83"/>
        <v>-4.7040816326530637</v>
      </c>
      <c r="AP95" s="1">
        <f t="shared" si="84"/>
        <v>4.7040816326530637</v>
      </c>
      <c r="AQ95" s="1">
        <f t="shared" si="85"/>
        <v>0</v>
      </c>
      <c r="AR95" s="1">
        <f t="shared" si="86"/>
        <v>1.8631545133311895</v>
      </c>
      <c r="AS95" t="str">
        <f t="shared" si="87"/>
        <v>NO</v>
      </c>
      <c r="AT95" t="str">
        <f t="shared" si="88"/>
        <v>NO</v>
      </c>
      <c r="AU95" t="str">
        <f t="shared" si="89"/>
        <v>NO</v>
      </c>
      <c r="AV95" t="str">
        <f t="shared" si="90"/>
        <v>NO</v>
      </c>
      <c r="AW95" t="str">
        <f t="shared" si="91"/>
        <v>NO</v>
      </c>
      <c r="AX95" t="str">
        <f t="shared" si="92"/>
        <v>YES</v>
      </c>
    </row>
    <row r="96" spans="1:50" x14ac:dyDescent="0.25">
      <c r="A96" t="s">
        <v>144</v>
      </c>
      <c r="B96">
        <v>4544.5</v>
      </c>
      <c r="C96">
        <v>4584.5</v>
      </c>
      <c r="D96">
        <v>4485</v>
      </c>
      <c r="E96">
        <v>4544.3500000000004</v>
      </c>
      <c r="F96">
        <v>29.75</v>
      </c>
      <c r="G96">
        <v>0.65897310946706233</v>
      </c>
      <c r="H96" s="1">
        <f t="shared" si="62"/>
        <v>-3.3006931455525626E-3</v>
      </c>
      <c r="I96" s="1">
        <f t="shared" si="63"/>
        <v>3.3006931455525626E-3</v>
      </c>
      <c r="J96" s="1">
        <f t="shared" si="64"/>
        <v>0.88018483881615139</v>
      </c>
      <c r="K96" s="1">
        <f t="shared" si="65"/>
        <v>1.3060173622190272</v>
      </c>
      <c r="L96" s="1" t="str">
        <f t="shared" si="66"/>
        <v>NO</v>
      </c>
      <c r="M96" t="str">
        <f t="shared" si="67"/>
        <v>NO</v>
      </c>
      <c r="N96" t="str">
        <f t="shared" si="68"/>
        <v>NO</v>
      </c>
      <c r="O96" s="1" t="str">
        <f t="shared" si="69"/>
        <v>NO</v>
      </c>
      <c r="P96" s="1" t="str">
        <f t="shared" si="70"/>
        <v>NO</v>
      </c>
      <c r="Q96" s="1" t="str">
        <f t="shared" si="71"/>
        <v>NO</v>
      </c>
      <c r="R96" s="1" t="str">
        <f t="shared" si="72"/>
        <v>NO</v>
      </c>
      <c r="S96">
        <v>4500</v>
      </c>
      <c r="T96">
        <v>4549</v>
      </c>
      <c r="U96">
        <v>4464.8500000000004</v>
      </c>
      <c r="V96">
        <v>4514.6000000000004</v>
      </c>
      <c r="W96">
        <v>32.5</v>
      </c>
      <c r="X96">
        <v>0.72510653488320198</v>
      </c>
      <c r="Y96" s="1">
        <f t="shared" si="73"/>
        <v>0.32444444444445253</v>
      </c>
      <c r="Z96" s="1">
        <f t="shared" si="74"/>
        <v>0.32444444444445253</v>
      </c>
      <c r="AA96" s="1">
        <f t="shared" si="75"/>
        <v>0.76197226775350269</v>
      </c>
      <c r="AB96" s="1">
        <f t="shared" si="76"/>
        <v>0.78111111111110298</v>
      </c>
      <c r="AC96" s="1" t="str">
        <f t="shared" si="77"/>
        <v>NO</v>
      </c>
      <c r="AD96" s="1" t="str">
        <f t="shared" si="78"/>
        <v>NO</v>
      </c>
      <c r="AE96" s="1" t="str">
        <f t="shared" si="79"/>
        <v>NO</v>
      </c>
      <c r="AF96" s="1" t="str">
        <f t="shared" si="80"/>
        <v>NO</v>
      </c>
      <c r="AG96" s="1" t="str">
        <f t="shared" si="81"/>
        <v>NO</v>
      </c>
      <c r="AH96" s="1" t="str">
        <f t="shared" si="82"/>
        <v>NO</v>
      </c>
      <c r="AI96">
        <v>4383.95</v>
      </c>
      <c r="AJ96">
        <v>4496</v>
      </c>
      <c r="AK96">
        <v>4380</v>
      </c>
      <c r="AL96">
        <v>4482.1000000000004</v>
      </c>
      <c r="AM96">
        <v>98.800000000000182</v>
      </c>
      <c r="AN96">
        <v>2.2540095361941961</v>
      </c>
      <c r="AO96" s="1">
        <f t="shared" si="83"/>
        <v>2.2388485270133223</v>
      </c>
      <c r="AP96" s="1">
        <f t="shared" si="84"/>
        <v>2.2388485270133223</v>
      </c>
      <c r="AQ96" s="1">
        <f t="shared" si="85"/>
        <v>0.31012248722696134</v>
      </c>
      <c r="AR96" s="1">
        <f t="shared" si="86"/>
        <v>9.0101392579746989E-2</v>
      </c>
      <c r="AS96" t="str">
        <f t="shared" si="87"/>
        <v>NO</v>
      </c>
      <c r="AT96" t="str">
        <f t="shared" si="88"/>
        <v>NO</v>
      </c>
      <c r="AU96" t="str">
        <f t="shared" si="89"/>
        <v>NO</v>
      </c>
      <c r="AV96" t="str">
        <f t="shared" si="90"/>
        <v>NO</v>
      </c>
      <c r="AW96" t="str">
        <f t="shared" si="91"/>
        <v>NO</v>
      </c>
      <c r="AX96" t="str">
        <f t="shared" si="92"/>
        <v>NO</v>
      </c>
    </row>
    <row r="97" spans="1:50" x14ac:dyDescent="0.25">
      <c r="A97" t="s">
        <v>145</v>
      </c>
      <c r="B97">
        <v>956.1</v>
      </c>
      <c r="C97">
        <v>970.55</v>
      </c>
      <c r="D97">
        <v>951.65</v>
      </c>
      <c r="E97">
        <v>965.1</v>
      </c>
      <c r="F97">
        <v>-0.60000000000002274</v>
      </c>
      <c r="G97">
        <v>-6.2131096613857593E-2</v>
      </c>
      <c r="H97" s="1">
        <f t="shared" si="62"/>
        <v>0.9413241292751805</v>
      </c>
      <c r="I97" s="1">
        <f t="shared" si="63"/>
        <v>0.9413241292751805</v>
      </c>
      <c r="J97" s="1">
        <f t="shared" si="64"/>
        <v>0.56470832038130059</v>
      </c>
      <c r="K97" s="1">
        <f t="shared" si="65"/>
        <v>0.46543248614162175</v>
      </c>
      <c r="L97" s="1" t="str">
        <f t="shared" si="66"/>
        <v>NO</v>
      </c>
      <c r="M97" t="str">
        <f t="shared" si="67"/>
        <v>NO</v>
      </c>
      <c r="N97" t="str">
        <f t="shared" si="68"/>
        <v>NO</v>
      </c>
      <c r="O97" s="1" t="str">
        <f t="shared" si="69"/>
        <v>NO</v>
      </c>
      <c r="P97" s="1" t="str">
        <f t="shared" si="70"/>
        <v>NO</v>
      </c>
      <c r="Q97" s="1" t="str">
        <f t="shared" si="71"/>
        <v>NO</v>
      </c>
      <c r="R97" s="1" t="str">
        <f t="shared" si="72"/>
        <v>NO</v>
      </c>
      <c r="S97">
        <v>978</v>
      </c>
      <c r="T97">
        <v>988.9</v>
      </c>
      <c r="U97">
        <v>956.75</v>
      </c>
      <c r="V97">
        <v>965.7</v>
      </c>
      <c r="W97">
        <v>-8.0499999999999545</v>
      </c>
      <c r="X97">
        <v>-0.8267008985879285</v>
      </c>
      <c r="Y97" s="1">
        <f t="shared" si="73"/>
        <v>-1.2576687116564371</v>
      </c>
      <c r="Z97" s="1">
        <f t="shared" si="74"/>
        <v>1.2576687116564371</v>
      </c>
      <c r="AA97" s="1">
        <f t="shared" si="75"/>
        <v>1.1145194274028607</v>
      </c>
      <c r="AB97" s="1">
        <f t="shared" si="76"/>
        <v>0.9267888578233453</v>
      </c>
      <c r="AC97" s="1" t="str">
        <f t="shared" si="77"/>
        <v>NO</v>
      </c>
      <c r="AD97" s="1" t="str">
        <f t="shared" si="78"/>
        <v>NO</v>
      </c>
      <c r="AE97" s="1" t="str">
        <f t="shared" si="79"/>
        <v>NO</v>
      </c>
      <c r="AF97" s="1" t="str">
        <f t="shared" si="80"/>
        <v>NO</v>
      </c>
      <c r="AG97" s="1" t="str">
        <f t="shared" si="81"/>
        <v>NO</v>
      </c>
      <c r="AH97" s="1" t="str">
        <f t="shared" si="82"/>
        <v>NO</v>
      </c>
      <c r="AI97">
        <v>970</v>
      </c>
      <c r="AJ97">
        <v>981.7</v>
      </c>
      <c r="AK97">
        <v>956.6</v>
      </c>
      <c r="AL97">
        <v>973.75</v>
      </c>
      <c r="AM97">
        <v>6</v>
      </c>
      <c r="AN97">
        <v>0.61999483337638861</v>
      </c>
      <c r="AO97" s="1">
        <f t="shared" si="83"/>
        <v>0.38659793814432991</v>
      </c>
      <c r="AP97" s="1">
        <f t="shared" si="84"/>
        <v>0.38659793814432991</v>
      </c>
      <c r="AQ97" s="1">
        <f t="shared" si="85"/>
        <v>0.81643132220796355</v>
      </c>
      <c r="AR97" s="1">
        <f t="shared" si="86"/>
        <v>1.3814432989690699</v>
      </c>
      <c r="AS97" t="str">
        <f t="shared" si="87"/>
        <v>NO</v>
      </c>
      <c r="AT97" t="str">
        <f t="shared" si="88"/>
        <v>NO</v>
      </c>
      <c r="AU97" t="str">
        <f t="shared" si="89"/>
        <v>NO</v>
      </c>
      <c r="AV97" t="str">
        <f t="shared" si="90"/>
        <v>NO</v>
      </c>
      <c r="AW97" t="str">
        <f t="shared" si="91"/>
        <v>NO</v>
      </c>
      <c r="AX97" t="str">
        <f t="shared" si="92"/>
        <v>NO</v>
      </c>
    </row>
    <row r="98" spans="1:50" x14ac:dyDescent="0.25">
      <c r="A98" t="s">
        <v>146</v>
      </c>
      <c r="B98">
        <v>514</v>
      </c>
      <c r="C98">
        <v>518.25</v>
      </c>
      <c r="D98">
        <v>511.55</v>
      </c>
      <c r="E98">
        <v>514.1</v>
      </c>
      <c r="F98">
        <v>-0.14999999999997729</v>
      </c>
      <c r="G98">
        <v>-2.9168692270292128E-2</v>
      </c>
      <c r="H98" s="1">
        <f t="shared" si="62"/>
        <v>1.9455252918292362E-2</v>
      </c>
      <c r="I98" s="1">
        <f t="shared" ref="I98:I129" si="93">ABS(H98)</f>
        <v>1.9455252918292362E-2</v>
      </c>
      <c r="J98" s="1">
        <f t="shared" si="64"/>
        <v>0.80723594631394224</v>
      </c>
      <c r="K98" s="1">
        <f t="shared" si="65"/>
        <v>0.47665369649805228</v>
      </c>
      <c r="L98" s="1" t="str">
        <f t="shared" ref="L98:L129" si="94">IF(AND((K98-J98)&gt;1.5,I98&lt;0.5),"YES","NO")</f>
        <v>NO</v>
      </c>
      <c r="M98" t="str">
        <f t="shared" si="67"/>
        <v>NO</v>
      </c>
      <c r="N98" t="str">
        <f t="shared" si="68"/>
        <v>NO</v>
      </c>
      <c r="O98" s="1" t="str">
        <f t="shared" si="69"/>
        <v>NO</v>
      </c>
      <c r="P98" s="1" t="str">
        <f t="shared" si="70"/>
        <v>NO</v>
      </c>
      <c r="Q98" s="1" t="str">
        <f t="shared" si="71"/>
        <v>NO</v>
      </c>
      <c r="R98" s="1" t="str">
        <f t="shared" si="72"/>
        <v>NO</v>
      </c>
      <c r="S98">
        <v>513.9</v>
      </c>
      <c r="T98">
        <v>516.95000000000005</v>
      </c>
      <c r="U98">
        <v>510.75</v>
      </c>
      <c r="V98">
        <v>514.25</v>
      </c>
      <c r="W98">
        <v>4.1999999999999886</v>
      </c>
      <c r="X98">
        <v>0.82344868150181127</v>
      </c>
      <c r="Y98" s="1">
        <f t="shared" si="73"/>
        <v>6.8106635532209137E-2</v>
      </c>
      <c r="Z98" s="1">
        <f t="shared" ref="Z98:Z129" si="95">ABS(Y98)</f>
        <v>6.8106635532209137E-2</v>
      </c>
      <c r="AA98" s="1">
        <f t="shared" si="75"/>
        <v>0.52503646086534672</v>
      </c>
      <c r="AB98" s="1">
        <f t="shared" si="76"/>
        <v>0.61295971978983799</v>
      </c>
      <c r="AC98" s="1" t="str">
        <f t="shared" si="77"/>
        <v>NO</v>
      </c>
      <c r="AD98" s="1" t="str">
        <f t="shared" si="78"/>
        <v>NO</v>
      </c>
      <c r="AE98" s="1" t="str">
        <f t="shared" si="79"/>
        <v>NO</v>
      </c>
      <c r="AF98" s="1" t="str">
        <f t="shared" si="80"/>
        <v>NO</v>
      </c>
      <c r="AG98" s="1" t="str">
        <f t="shared" si="81"/>
        <v>NO</v>
      </c>
      <c r="AH98" s="1" t="str">
        <f t="shared" si="82"/>
        <v>NO</v>
      </c>
      <c r="AI98">
        <v>508.2</v>
      </c>
      <c r="AJ98">
        <v>512.9</v>
      </c>
      <c r="AK98">
        <v>500.8</v>
      </c>
      <c r="AL98">
        <v>510.05</v>
      </c>
      <c r="AM98">
        <v>3.5500000000000109</v>
      </c>
      <c r="AN98">
        <v>0.70088845014807721</v>
      </c>
      <c r="AO98" s="1">
        <f t="shared" si="83"/>
        <v>0.3640299094844594</v>
      </c>
      <c r="AP98" s="1">
        <f t="shared" ref="AP98:AP129" si="96">ABS(AO98)</f>
        <v>0.3640299094844594</v>
      </c>
      <c r="AQ98" s="1">
        <f t="shared" si="85"/>
        <v>0.55876874816193822</v>
      </c>
      <c r="AR98" s="1">
        <f t="shared" si="86"/>
        <v>1.4561196379378152</v>
      </c>
      <c r="AS98" t="str">
        <f t="shared" si="87"/>
        <v>NO</v>
      </c>
      <c r="AT98" t="str">
        <f t="shared" si="88"/>
        <v>NO</v>
      </c>
      <c r="AU98" t="str">
        <f t="shared" si="89"/>
        <v>NO</v>
      </c>
      <c r="AV98" t="str">
        <f t="shared" si="90"/>
        <v>NO</v>
      </c>
      <c r="AW98" t="str">
        <f t="shared" si="91"/>
        <v>NO</v>
      </c>
      <c r="AX98" t="str">
        <f t="shared" si="92"/>
        <v>NO</v>
      </c>
    </row>
    <row r="99" spans="1:50" x14ac:dyDescent="0.25">
      <c r="A99" t="s">
        <v>147</v>
      </c>
      <c r="B99">
        <v>96.3</v>
      </c>
      <c r="C99">
        <v>100.05</v>
      </c>
      <c r="D99">
        <v>95.85</v>
      </c>
      <c r="E99">
        <v>99.25</v>
      </c>
      <c r="F99">
        <v>2.5</v>
      </c>
      <c r="G99">
        <v>2.5839793281653751</v>
      </c>
      <c r="H99" s="1">
        <f t="shared" si="62"/>
        <v>3.0633437175493281</v>
      </c>
      <c r="I99" s="1">
        <f t="shared" si="93"/>
        <v>3.0633437175493281</v>
      </c>
      <c r="J99" s="1">
        <f t="shared" si="64"/>
        <v>0.80604534005037509</v>
      </c>
      <c r="K99" s="1">
        <f t="shared" si="65"/>
        <v>0.46728971962617122</v>
      </c>
      <c r="L99" s="1" t="str">
        <f t="shared" si="94"/>
        <v>NO</v>
      </c>
      <c r="M99" t="str">
        <f t="shared" si="67"/>
        <v>NO</v>
      </c>
      <c r="N99" t="str">
        <f t="shared" si="68"/>
        <v>NO</v>
      </c>
      <c r="O99" s="1" t="str">
        <f t="shared" si="69"/>
        <v>NO</v>
      </c>
      <c r="P99" s="1" t="str">
        <f t="shared" si="70"/>
        <v>NO</v>
      </c>
      <c r="Q99" s="1" t="str">
        <f t="shared" si="71"/>
        <v>NO</v>
      </c>
      <c r="R99" s="1" t="str">
        <f t="shared" si="72"/>
        <v>NO</v>
      </c>
      <c r="S99">
        <v>95.45</v>
      </c>
      <c r="T99">
        <v>98.45</v>
      </c>
      <c r="U99">
        <v>92.75</v>
      </c>
      <c r="V99">
        <v>96.75</v>
      </c>
      <c r="W99">
        <v>1.8499999999999941</v>
      </c>
      <c r="X99">
        <v>1.949420442571121</v>
      </c>
      <c r="Y99" s="1">
        <f t="shared" si="73"/>
        <v>1.3619696176008351</v>
      </c>
      <c r="Z99" s="1">
        <f t="shared" si="95"/>
        <v>1.3619696176008351</v>
      </c>
      <c r="AA99" s="1">
        <f t="shared" si="75"/>
        <v>1.7571059431524576</v>
      </c>
      <c r="AB99" s="1">
        <f t="shared" si="76"/>
        <v>2.8287061288632822</v>
      </c>
      <c r="AC99" s="1" t="str">
        <f t="shared" si="77"/>
        <v>NO</v>
      </c>
      <c r="AD99" s="1" t="str">
        <f t="shared" si="78"/>
        <v>NO</v>
      </c>
      <c r="AE99" s="1" t="str">
        <f t="shared" si="79"/>
        <v>NO</v>
      </c>
      <c r="AF99" s="1" t="str">
        <f t="shared" si="80"/>
        <v>NO</v>
      </c>
      <c r="AG99" s="1" t="str">
        <f t="shared" si="81"/>
        <v>NO</v>
      </c>
      <c r="AH99" s="1" t="str">
        <f t="shared" si="82"/>
        <v>NO</v>
      </c>
      <c r="AI99">
        <v>96.25</v>
      </c>
      <c r="AJ99">
        <v>98</v>
      </c>
      <c r="AK99">
        <v>94.5</v>
      </c>
      <c r="AL99">
        <v>94.9</v>
      </c>
      <c r="AM99">
        <v>-4.9999999999997158E-2</v>
      </c>
      <c r="AN99">
        <v>-5.2659294365452497E-2</v>
      </c>
      <c r="AO99" s="1">
        <f t="shared" si="83"/>
        <v>-1.4025974025973966</v>
      </c>
      <c r="AP99" s="1">
        <f t="shared" si="96"/>
        <v>1.4025974025973966</v>
      </c>
      <c r="AQ99" s="1">
        <f t="shared" si="85"/>
        <v>1.8181818181818181</v>
      </c>
      <c r="AR99" s="1">
        <f t="shared" si="86"/>
        <v>0.42149631190727677</v>
      </c>
      <c r="AS99" t="str">
        <f t="shared" si="87"/>
        <v>NO</v>
      </c>
      <c r="AT99" t="str">
        <f t="shared" si="88"/>
        <v>NO</v>
      </c>
      <c r="AU99" t="str">
        <f t="shared" si="89"/>
        <v>NO</v>
      </c>
      <c r="AV99" t="str">
        <f t="shared" si="90"/>
        <v>NO</v>
      </c>
      <c r="AW99" t="str">
        <f t="shared" si="91"/>
        <v>NO</v>
      </c>
      <c r="AX99" t="str">
        <f t="shared" si="92"/>
        <v>NO</v>
      </c>
    </row>
    <row r="100" spans="1:50" x14ac:dyDescent="0.25">
      <c r="A100" t="s">
        <v>148</v>
      </c>
      <c r="B100">
        <v>344.75</v>
      </c>
      <c r="C100">
        <v>349.5</v>
      </c>
      <c r="D100">
        <v>341.85</v>
      </c>
      <c r="E100">
        <v>346.75</v>
      </c>
      <c r="F100">
        <v>3.5500000000000109</v>
      </c>
      <c r="G100">
        <v>1.0343822843822881</v>
      </c>
      <c r="H100" s="1">
        <f t="shared" si="62"/>
        <v>0.58013052936910803</v>
      </c>
      <c r="I100" s="1">
        <f t="shared" si="93"/>
        <v>0.58013052936910803</v>
      </c>
      <c r="J100" s="1">
        <f t="shared" si="64"/>
        <v>0.79307858687815425</v>
      </c>
      <c r="K100" s="1">
        <f t="shared" si="65"/>
        <v>0.84118926758519996</v>
      </c>
      <c r="L100" s="1" t="str">
        <f t="shared" si="94"/>
        <v>NO</v>
      </c>
      <c r="M100" t="str">
        <f t="shared" si="67"/>
        <v>NO</v>
      </c>
      <c r="N100" t="str">
        <f t="shared" si="68"/>
        <v>NO</v>
      </c>
      <c r="O100" s="1" t="str">
        <f t="shared" si="69"/>
        <v>NO</v>
      </c>
      <c r="P100" s="1" t="str">
        <f t="shared" si="70"/>
        <v>NO</v>
      </c>
      <c r="Q100" s="1" t="str">
        <f t="shared" si="71"/>
        <v>NO</v>
      </c>
      <c r="R100" s="1" t="str">
        <f t="shared" si="72"/>
        <v>NO</v>
      </c>
      <c r="S100">
        <v>342.45</v>
      </c>
      <c r="T100">
        <v>346.5</v>
      </c>
      <c r="U100">
        <v>338.65</v>
      </c>
      <c r="V100">
        <v>343.2</v>
      </c>
      <c r="W100">
        <v>3.5500000000000109</v>
      </c>
      <c r="X100">
        <v>1.0451935816281499</v>
      </c>
      <c r="Y100" s="1">
        <f t="shared" si="73"/>
        <v>0.2190100744634253</v>
      </c>
      <c r="Z100" s="1">
        <f t="shared" si="95"/>
        <v>0.2190100744634253</v>
      </c>
      <c r="AA100" s="1">
        <f t="shared" si="75"/>
        <v>0.96153846153846489</v>
      </c>
      <c r="AB100" s="1">
        <f t="shared" si="76"/>
        <v>1.1096510439480249</v>
      </c>
      <c r="AC100" s="1" t="str">
        <f t="shared" si="77"/>
        <v>NO</v>
      </c>
      <c r="AD100" s="1" t="str">
        <f t="shared" si="78"/>
        <v>NO</v>
      </c>
      <c r="AE100" s="1" t="str">
        <f t="shared" si="79"/>
        <v>NO</v>
      </c>
      <c r="AF100" s="1" t="str">
        <f t="shared" si="80"/>
        <v>NO</v>
      </c>
      <c r="AG100" s="1" t="str">
        <f t="shared" si="81"/>
        <v>NO</v>
      </c>
      <c r="AH100" s="1" t="str">
        <f t="shared" si="82"/>
        <v>NO</v>
      </c>
      <c r="AI100">
        <v>342.9</v>
      </c>
      <c r="AJ100">
        <v>348.1</v>
      </c>
      <c r="AK100">
        <v>338.6</v>
      </c>
      <c r="AL100">
        <v>339.65</v>
      </c>
      <c r="AM100">
        <v>-1.950000000000045</v>
      </c>
      <c r="AN100">
        <v>-0.57084309133490796</v>
      </c>
      <c r="AO100" s="1">
        <f t="shared" si="83"/>
        <v>-0.94779819189268011</v>
      </c>
      <c r="AP100" s="1">
        <f t="shared" si="96"/>
        <v>0.94779819189268011</v>
      </c>
      <c r="AQ100" s="1">
        <f t="shared" si="85"/>
        <v>1.5164771070283014</v>
      </c>
      <c r="AR100" s="1">
        <f t="shared" si="86"/>
        <v>0.30914176358014267</v>
      </c>
      <c r="AS100" t="str">
        <f t="shared" si="87"/>
        <v>NO</v>
      </c>
      <c r="AT100" t="str">
        <f t="shared" si="88"/>
        <v>NO</v>
      </c>
      <c r="AU100" t="str">
        <f t="shared" si="89"/>
        <v>NO</v>
      </c>
      <c r="AV100" t="str">
        <f t="shared" si="90"/>
        <v>NO</v>
      </c>
      <c r="AW100" t="str">
        <f t="shared" si="91"/>
        <v>NO</v>
      </c>
      <c r="AX100" t="str">
        <f t="shared" si="92"/>
        <v>NO</v>
      </c>
    </row>
    <row r="101" spans="1:50" x14ac:dyDescent="0.25">
      <c r="A101" t="s">
        <v>149</v>
      </c>
      <c r="B101">
        <v>174.2</v>
      </c>
      <c r="C101">
        <v>183.8</v>
      </c>
      <c r="D101">
        <v>173</v>
      </c>
      <c r="E101">
        <v>183</v>
      </c>
      <c r="F101">
        <v>8.8000000000000114</v>
      </c>
      <c r="G101">
        <v>5.0516647531572971</v>
      </c>
      <c r="H101" s="1">
        <f t="shared" si="62"/>
        <v>5.0516647531572971</v>
      </c>
      <c r="I101" s="1">
        <f t="shared" si="93"/>
        <v>5.0516647531572971</v>
      </c>
      <c r="J101" s="1">
        <f t="shared" si="64"/>
        <v>0.43715846994536145</v>
      </c>
      <c r="K101" s="1">
        <f t="shared" si="65"/>
        <v>0.68886337543053311</v>
      </c>
      <c r="L101" s="1" t="str">
        <f t="shared" si="94"/>
        <v>NO</v>
      </c>
      <c r="M101" t="str">
        <f t="shared" si="67"/>
        <v>NO</v>
      </c>
      <c r="N101" t="str">
        <f t="shared" si="68"/>
        <v>NO</v>
      </c>
      <c r="O101" s="1" t="str">
        <f t="shared" si="69"/>
        <v>NO</v>
      </c>
      <c r="P101" s="1" t="str">
        <f t="shared" si="70"/>
        <v>NO</v>
      </c>
      <c r="Q101" s="1" t="str">
        <f t="shared" si="71"/>
        <v>NO</v>
      </c>
      <c r="R101" s="1" t="str">
        <f t="shared" si="72"/>
        <v>NO</v>
      </c>
      <c r="S101">
        <v>176.7</v>
      </c>
      <c r="T101">
        <v>177.9</v>
      </c>
      <c r="U101">
        <v>173.5</v>
      </c>
      <c r="V101">
        <v>174.2</v>
      </c>
      <c r="W101">
        <v>-1.5</v>
      </c>
      <c r="X101">
        <v>-0.8537279453614115</v>
      </c>
      <c r="Y101" s="1">
        <f t="shared" si="73"/>
        <v>-1.4148273910582911</v>
      </c>
      <c r="Z101" s="1">
        <f t="shared" si="95"/>
        <v>1.4148273910582911</v>
      </c>
      <c r="AA101" s="1">
        <f t="shared" si="75"/>
        <v>0.67911714770798937</v>
      </c>
      <c r="AB101" s="1">
        <f t="shared" si="76"/>
        <v>0.40183696900114158</v>
      </c>
      <c r="AC101" s="1" t="str">
        <f t="shared" si="77"/>
        <v>NO</v>
      </c>
      <c r="AD101" s="1" t="str">
        <f t="shared" si="78"/>
        <v>NO</v>
      </c>
      <c r="AE101" s="1" t="str">
        <f t="shared" si="79"/>
        <v>NO</v>
      </c>
      <c r="AF101" s="1" t="str">
        <f t="shared" si="80"/>
        <v>NO</v>
      </c>
      <c r="AG101" s="1" t="str">
        <f t="shared" si="81"/>
        <v>NO</v>
      </c>
      <c r="AH101" s="1" t="str">
        <f t="shared" si="82"/>
        <v>NO</v>
      </c>
      <c r="AI101">
        <v>181.5</v>
      </c>
      <c r="AJ101">
        <v>182.95</v>
      </c>
      <c r="AK101">
        <v>173.5</v>
      </c>
      <c r="AL101">
        <v>175.7</v>
      </c>
      <c r="AM101">
        <v>-4.25</v>
      </c>
      <c r="AN101">
        <v>-2.361767157543762</v>
      </c>
      <c r="AO101" s="1">
        <f t="shared" si="83"/>
        <v>-3.1955922865013835</v>
      </c>
      <c r="AP101" s="1">
        <f t="shared" si="96"/>
        <v>3.1955922865013835</v>
      </c>
      <c r="AQ101" s="1">
        <f t="shared" si="85"/>
        <v>0.7988980716253381</v>
      </c>
      <c r="AR101" s="1">
        <f t="shared" si="86"/>
        <v>1.2521343198633972</v>
      </c>
      <c r="AS101" t="str">
        <f t="shared" si="87"/>
        <v>NO</v>
      </c>
      <c r="AT101" t="str">
        <f t="shared" si="88"/>
        <v>NO</v>
      </c>
      <c r="AU101" t="str">
        <f t="shared" si="89"/>
        <v>NO</v>
      </c>
      <c r="AV101" t="str">
        <f t="shared" si="90"/>
        <v>NO</v>
      </c>
      <c r="AW101" t="str">
        <f t="shared" si="91"/>
        <v>NO</v>
      </c>
      <c r="AX101" t="str">
        <f t="shared" si="92"/>
        <v>NO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Ravindra Kalambe</dc:creator>
  <cp:lastModifiedBy>Ravindra Kalambe</cp:lastModifiedBy>
  <dcterms:created xsi:type="dcterms:W3CDTF">2020-06-28T21:28:00Z</dcterms:created>
  <dcterms:modified xsi:type="dcterms:W3CDTF">2020-10-20T13:42:37Z</dcterms:modified>
</cp:coreProperties>
</file>