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-105" yWindow="-105" windowWidth="23250" windowHeight="12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U51" i="1" l="1"/>
  <c r="AR51" i="1"/>
  <c r="AQ51" i="1"/>
  <c r="AO51" i="1"/>
  <c r="Y51" i="1"/>
  <c r="R51" i="1"/>
  <c r="K51" i="1"/>
  <c r="H51" i="1"/>
  <c r="AU50" i="1"/>
  <c r="AQ50" i="1"/>
  <c r="AP50" i="1"/>
  <c r="AO50" i="1"/>
  <c r="AB50" i="1"/>
  <c r="Y50" i="1"/>
  <c r="O50" i="1"/>
  <c r="N50" i="1"/>
  <c r="K50" i="1"/>
  <c r="J50" i="1"/>
  <c r="I50" i="1"/>
  <c r="H50" i="1"/>
  <c r="AT49" i="1"/>
  <c r="AS49" i="1"/>
  <c r="AP49" i="1"/>
  <c r="AX49" i="1" s="1"/>
  <c r="AO49" i="1"/>
  <c r="AF49" i="1"/>
  <c r="AE49" i="1"/>
  <c r="AB49" i="1"/>
  <c r="AA49" i="1"/>
  <c r="Z49" i="1"/>
  <c r="AH49" i="1" s="1"/>
  <c r="Y49" i="1"/>
  <c r="R49" i="1"/>
  <c r="M49" i="1"/>
  <c r="J49" i="1"/>
  <c r="I49" i="1"/>
  <c r="H49" i="1"/>
  <c r="K49" i="1" s="1"/>
  <c r="L49" i="1" s="1"/>
  <c r="AR48" i="1"/>
  <c r="AO48" i="1"/>
  <c r="AD48" i="1"/>
  <c r="AA48" i="1"/>
  <c r="Z48" i="1"/>
  <c r="Y48" i="1"/>
  <c r="AB48" i="1" s="1"/>
  <c r="I48" i="1"/>
  <c r="H48" i="1"/>
  <c r="AR47" i="1"/>
  <c r="AQ47" i="1"/>
  <c r="AP47" i="1"/>
  <c r="AO47" i="1"/>
  <c r="Z47" i="1"/>
  <c r="Y47" i="1"/>
  <c r="K47" i="1"/>
  <c r="H47" i="1"/>
  <c r="AU46" i="1"/>
  <c r="AQ46" i="1"/>
  <c r="AP46" i="1"/>
  <c r="AO46" i="1"/>
  <c r="AB46" i="1"/>
  <c r="Y46" i="1"/>
  <c r="K46" i="1"/>
  <c r="J46" i="1"/>
  <c r="O46" i="1" s="1"/>
  <c r="I46" i="1"/>
  <c r="H46" i="1"/>
  <c r="AX45" i="1"/>
  <c r="AS45" i="1"/>
  <c r="AP45" i="1"/>
  <c r="AO45" i="1"/>
  <c r="AE45" i="1"/>
  <c r="AB45" i="1"/>
  <c r="AA45" i="1"/>
  <c r="Z45" i="1"/>
  <c r="Y45" i="1"/>
  <c r="R45" i="1"/>
  <c r="M45" i="1"/>
  <c r="J45" i="1"/>
  <c r="I45" i="1"/>
  <c r="H45" i="1"/>
  <c r="K45" i="1" s="1"/>
  <c r="AO44" i="1"/>
  <c r="AA44" i="1"/>
  <c r="Z44" i="1"/>
  <c r="Y44" i="1"/>
  <c r="AB44" i="1" s="1"/>
  <c r="K44" i="1"/>
  <c r="I44" i="1"/>
  <c r="H44" i="1"/>
  <c r="J44" i="1" s="1"/>
  <c r="AV43" i="1"/>
  <c r="AU43" i="1"/>
  <c r="AR43" i="1"/>
  <c r="AQ43" i="1"/>
  <c r="AP43" i="1"/>
  <c r="AO43" i="1"/>
  <c r="AB43" i="1"/>
  <c r="Z43" i="1"/>
  <c r="Y43" i="1"/>
  <c r="AA43" i="1" s="1"/>
  <c r="K43" i="1"/>
  <c r="J43" i="1"/>
  <c r="H43" i="1"/>
  <c r="I43" i="1" s="1"/>
  <c r="AQ42" i="1"/>
  <c r="AP42" i="1"/>
  <c r="AO42" i="1"/>
  <c r="Y42" i="1"/>
  <c r="M42" i="1"/>
  <c r="K42" i="1"/>
  <c r="J42" i="1"/>
  <c r="O42" i="1" s="1"/>
  <c r="I42" i="1"/>
  <c r="H42" i="1"/>
  <c r="AR41" i="1"/>
  <c r="AP41" i="1"/>
  <c r="AW41" i="1" s="1"/>
  <c r="AO41" i="1"/>
  <c r="AT41" i="1" s="1"/>
  <c r="AD41" i="1"/>
  <c r="AB41" i="1"/>
  <c r="AA41" i="1"/>
  <c r="Z41" i="1"/>
  <c r="AH41" i="1" s="1"/>
  <c r="Y41" i="1"/>
  <c r="N41" i="1"/>
  <c r="L41" i="1"/>
  <c r="J41" i="1"/>
  <c r="O41" i="1" s="1"/>
  <c r="I41" i="1"/>
  <c r="H41" i="1"/>
  <c r="K41" i="1" s="1"/>
  <c r="M41" i="1" s="1"/>
  <c r="AR40" i="1"/>
  <c r="AQ40" i="1"/>
  <c r="AO40" i="1"/>
  <c r="AU40" i="1" s="1"/>
  <c r="Y40" i="1"/>
  <c r="P40" i="1"/>
  <c r="K40" i="1"/>
  <c r="I40" i="1"/>
  <c r="H40" i="1"/>
  <c r="J40" i="1" s="1"/>
  <c r="AU39" i="1"/>
  <c r="AR39" i="1"/>
  <c r="AQ39" i="1"/>
  <c r="AP39" i="1"/>
  <c r="AO39" i="1"/>
  <c r="Y39" i="1"/>
  <c r="Z39" i="1" s="1"/>
  <c r="J39" i="1"/>
  <c r="H39" i="1"/>
  <c r="AO38" i="1"/>
  <c r="AP38" i="1" s="1"/>
  <c r="Y38" i="1"/>
  <c r="M38" i="1"/>
  <c r="K38" i="1"/>
  <c r="J38" i="1"/>
  <c r="O38" i="1" s="1"/>
  <c r="I38" i="1"/>
  <c r="H38" i="1"/>
  <c r="AV37" i="1"/>
  <c r="AO37" i="1"/>
  <c r="AD37" i="1"/>
  <c r="AB37" i="1"/>
  <c r="AA37" i="1"/>
  <c r="Z37" i="1"/>
  <c r="AH37" i="1" s="1"/>
  <c r="Y37" i="1"/>
  <c r="J37" i="1"/>
  <c r="I37" i="1"/>
  <c r="H37" i="1"/>
  <c r="K37" i="1" s="1"/>
  <c r="AU36" i="1"/>
  <c r="AQ36" i="1"/>
  <c r="AO36" i="1"/>
  <c r="Z36" i="1"/>
  <c r="AH36" i="1" s="1"/>
  <c r="Y36" i="1"/>
  <c r="I36" i="1"/>
  <c r="H36" i="1"/>
  <c r="AV36" i="1" s="1"/>
  <c r="AU35" i="1"/>
  <c r="AR35" i="1"/>
  <c r="AQ35" i="1"/>
  <c r="AP35" i="1"/>
  <c r="AO35" i="1"/>
  <c r="Y35" i="1"/>
  <c r="J35" i="1"/>
  <c r="I35" i="1"/>
  <c r="H35" i="1"/>
  <c r="AV35" i="1" s="1"/>
  <c r="AV34" i="1"/>
  <c r="AR34" i="1"/>
  <c r="AO34" i="1"/>
  <c r="AE34" i="1"/>
  <c r="AA34" i="1"/>
  <c r="Z34" i="1"/>
  <c r="AH34" i="1" s="1"/>
  <c r="Y34" i="1"/>
  <c r="AB34" i="1" s="1"/>
  <c r="I34" i="1"/>
  <c r="H34" i="1"/>
  <c r="AU33" i="1"/>
  <c r="AR33" i="1"/>
  <c r="AQ33" i="1"/>
  <c r="AP33" i="1"/>
  <c r="AO33" i="1"/>
  <c r="Z33" i="1"/>
  <c r="Y33" i="1"/>
  <c r="H33" i="1"/>
  <c r="AU32" i="1"/>
  <c r="AQ32" i="1"/>
  <c r="AP32" i="1"/>
  <c r="AO32" i="1"/>
  <c r="AB32" i="1"/>
  <c r="Y32" i="1"/>
  <c r="O32" i="1"/>
  <c r="N32" i="1"/>
  <c r="K32" i="1"/>
  <c r="J32" i="1"/>
  <c r="I32" i="1"/>
  <c r="H32" i="1"/>
  <c r="AO31" i="1"/>
  <c r="AF31" i="1"/>
  <c r="AE31" i="1"/>
  <c r="AB31" i="1"/>
  <c r="AA31" i="1"/>
  <c r="Z31" i="1"/>
  <c r="AH31" i="1" s="1"/>
  <c r="Y31" i="1"/>
  <c r="R31" i="1"/>
  <c r="M31" i="1"/>
  <c r="J31" i="1"/>
  <c r="I31" i="1"/>
  <c r="H31" i="1"/>
  <c r="K31" i="1" s="1"/>
  <c r="L31" i="1" s="1"/>
  <c r="AO30" i="1"/>
  <c r="Y30" i="1"/>
  <c r="H30" i="1"/>
  <c r="AR29" i="1"/>
  <c r="AQ29" i="1"/>
  <c r="AP29" i="1"/>
  <c r="AO29" i="1"/>
  <c r="Y29" i="1"/>
  <c r="H29" i="1"/>
  <c r="AO28" i="1"/>
  <c r="AG28" i="1"/>
  <c r="AF28" i="1"/>
  <c r="AC28" i="1"/>
  <c r="AB28" i="1"/>
  <c r="AA28" i="1"/>
  <c r="Y28" i="1"/>
  <c r="Z28" i="1" s="1"/>
  <c r="K28" i="1"/>
  <c r="L28" i="1" s="1"/>
  <c r="J28" i="1"/>
  <c r="O28" i="1" s="1"/>
  <c r="I28" i="1"/>
  <c r="H28" i="1"/>
  <c r="AO27" i="1"/>
  <c r="AB27" i="1"/>
  <c r="AA27" i="1"/>
  <c r="Z27" i="1"/>
  <c r="Y27" i="1"/>
  <c r="I27" i="1"/>
  <c r="H27" i="1"/>
  <c r="AO26" i="1"/>
  <c r="AU26" i="1" s="1"/>
  <c r="Y26" i="1"/>
  <c r="H26" i="1"/>
  <c r="AR25" i="1"/>
  <c r="AQ25" i="1"/>
  <c r="AP25" i="1"/>
  <c r="AO25" i="1"/>
  <c r="Y25" i="1"/>
  <c r="H25" i="1"/>
  <c r="AO24" i="1"/>
  <c r="AG24" i="1"/>
  <c r="AF24" i="1"/>
  <c r="AC24" i="1"/>
  <c r="AB24" i="1"/>
  <c r="AA24" i="1"/>
  <c r="Y24" i="1"/>
  <c r="Z24" i="1" s="1"/>
  <c r="K24" i="1"/>
  <c r="L24" i="1" s="1"/>
  <c r="J24" i="1"/>
  <c r="I24" i="1"/>
  <c r="H24" i="1"/>
  <c r="AO23" i="1"/>
  <c r="AB23" i="1"/>
  <c r="AA23" i="1"/>
  <c r="Z23" i="1"/>
  <c r="Y23" i="1"/>
  <c r="H23" i="1"/>
  <c r="AU22" i="1"/>
  <c r="AO22" i="1"/>
  <c r="Y22" i="1"/>
  <c r="H22" i="1"/>
  <c r="AR21" i="1"/>
  <c r="AQ21" i="1"/>
  <c r="AP21" i="1"/>
  <c r="AO21" i="1"/>
  <c r="Y21" i="1"/>
  <c r="H21" i="1"/>
  <c r="AO20" i="1"/>
  <c r="AG20" i="1"/>
  <c r="AF20" i="1"/>
  <c r="AC20" i="1"/>
  <c r="AB20" i="1"/>
  <c r="AA20" i="1"/>
  <c r="Y20" i="1"/>
  <c r="Z20" i="1" s="1"/>
  <c r="Q20" i="1"/>
  <c r="M20" i="1"/>
  <c r="K20" i="1"/>
  <c r="L20" i="1" s="1"/>
  <c r="J20" i="1"/>
  <c r="O20" i="1" s="1"/>
  <c r="I20" i="1"/>
  <c r="H20" i="1"/>
  <c r="AO19" i="1"/>
  <c r="AB19" i="1"/>
  <c r="AA19" i="1"/>
  <c r="Z19" i="1"/>
  <c r="Y19" i="1"/>
  <c r="R19" i="1"/>
  <c r="H19" i="1"/>
  <c r="I19" i="1" s="1"/>
  <c r="AU18" i="1"/>
  <c r="AO18" i="1"/>
  <c r="Y18" i="1"/>
  <c r="H18" i="1"/>
  <c r="AR17" i="1"/>
  <c r="AO17" i="1"/>
  <c r="AE17" i="1"/>
  <c r="AA17" i="1"/>
  <c r="Z17" i="1"/>
  <c r="AH17" i="1" s="1"/>
  <c r="Y17" i="1"/>
  <c r="AB17" i="1" s="1"/>
  <c r="I17" i="1"/>
  <c r="H17" i="1"/>
  <c r="AU16" i="1"/>
  <c r="AR16" i="1"/>
  <c r="AQ16" i="1"/>
  <c r="AP16" i="1"/>
  <c r="AO16" i="1"/>
  <c r="Z16" i="1"/>
  <c r="Y16" i="1"/>
  <c r="H16" i="1"/>
  <c r="AU15" i="1"/>
  <c r="AQ15" i="1"/>
  <c r="AP15" i="1"/>
  <c r="AO15" i="1"/>
  <c r="AB15" i="1"/>
  <c r="Y15" i="1"/>
  <c r="O15" i="1"/>
  <c r="K15" i="1"/>
  <c r="J15" i="1"/>
  <c r="N15" i="1" s="1"/>
  <c r="I15" i="1"/>
  <c r="H15" i="1"/>
  <c r="AO14" i="1"/>
  <c r="AF14" i="1"/>
  <c r="AB14" i="1"/>
  <c r="AA14" i="1"/>
  <c r="Z14" i="1"/>
  <c r="AH14" i="1" s="1"/>
  <c r="Y14" i="1"/>
  <c r="J14" i="1"/>
  <c r="I14" i="1"/>
  <c r="H14" i="1"/>
  <c r="K14" i="1" s="1"/>
  <c r="L14" i="1" s="1"/>
  <c r="AR13" i="1"/>
  <c r="AO13" i="1"/>
  <c r="AV13" i="1" s="1"/>
  <c r="AA13" i="1"/>
  <c r="Z13" i="1"/>
  <c r="AH13" i="1" s="1"/>
  <c r="Y13" i="1"/>
  <c r="AB13" i="1" s="1"/>
  <c r="I13" i="1"/>
  <c r="H13" i="1"/>
  <c r="AU12" i="1"/>
  <c r="AR12" i="1"/>
  <c r="AQ12" i="1"/>
  <c r="AP12" i="1"/>
  <c r="AO12" i="1"/>
  <c r="Z12" i="1"/>
  <c r="Y12" i="1"/>
  <c r="K12" i="1"/>
  <c r="H12" i="1"/>
  <c r="AU11" i="1"/>
  <c r="AQ11" i="1"/>
  <c r="AP11" i="1"/>
  <c r="AO11" i="1"/>
  <c r="AB11" i="1"/>
  <c r="Y11" i="1"/>
  <c r="O11" i="1"/>
  <c r="N11" i="1"/>
  <c r="K11" i="1"/>
  <c r="J11" i="1"/>
  <c r="I11" i="1"/>
  <c r="H11" i="1"/>
  <c r="AT10" i="1"/>
  <c r="AS10" i="1"/>
  <c r="AP10" i="1"/>
  <c r="AX10" i="1" s="1"/>
  <c r="AO10" i="1"/>
  <c r="AF10" i="1"/>
  <c r="AE10" i="1"/>
  <c r="AB10" i="1"/>
  <c r="AA10" i="1"/>
  <c r="Z10" i="1"/>
  <c r="AH10" i="1" s="1"/>
  <c r="Y10" i="1"/>
  <c r="R10" i="1"/>
  <c r="M10" i="1"/>
  <c r="J10" i="1"/>
  <c r="I10" i="1"/>
  <c r="H10" i="1"/>
  <c r="K10" i="1" s="1"/>
  <c r="L10" i="1" s="1"/>
  <c r="AO9" i="1"/>
  <c r="AA9" i="1"/>
  <c r="Z9" i="1"/>
  <c r="Y9" i="1"/>
  <c r="AB9" i="1" s="1"/>
  <c r="H9" i="1"/>
  <c r="AR8" i="1"/>
  <c r="AQ8" i="1"/>
  <c r="AP8" i="1"/>
  <c r="AO8" i="1"/>
  <c r="Y8" i="1"/>
  <c r="Z8" i="1" s="1"/>
  <c r="K8" i="1"/>
  <c r="H8" i="1"/>
  <c r="AU8" i="1" s="1"/>
  <c r="AU7" i="1"/>
  <c r="AQ7" i="1"/>
  <c r="AP7" i="1"/>
  <c r="AO7" i="1"/>
  <c r="Y7" i="1"/>
  <c r="K7" i="1"/>
  <c r="J7" i="1"/>
  <c r="O7" i="1" s="1"/>
  <c r="I7" i="1"/>
  <c r="H7" i="1"/>
  <c r="AP6" i="1"/>
  <c r="AX6" i="1" s="1"/>
  <c r="AO6" i="1"/>
  <c r="AT6" i="1" s="1"/>
  <c r="AE6" i="1"/>
  <c r="AB6" i="1"/>
  <c r="AA6" i="1"/>
  <c r="Z6" i="1"/>
  <c r="Y6" i="1"/>
  <c r="R6" i="1"/>
  <c r="J6" i="1"/>
  <c r="O6" i="1" s="1"/>
  <c r="I6" i="1"/>
  <c r="AF6" i="1" s="1"/>
  <c r="H6" i="1"/>
  <c r="K6" i="1" s="1"/>
  <c r="AV5" i="1"/>
  <c r="AO5" i="1"/>
  <c r="AH5" i="1"/>
  <c r="AC5" i="1"/>
  <c r="AA5" i="1"/>
  <c r="Z5" i="1"/>
  <c r="Y5" i="1"/>
  <c r="AB5" i="1" s="1"/>
  <c r="K5" i="1"/>
  <c r="O5" i="1" s="1"/>
  <c r="I5" i="1"/>
  <c r="AD5" i="1" s="1"/>
  <c r="H5" i="1"/>
  <c r="J5" i="1" s="1"/>
  <c r="AX4" i="1"/>
  <c r="AV4" i="1"/>
  <c r="AU4" i="1"/>
  <c r="AR4" i="1"/>
  <c r="AQ4" i="1"/>
  <c r="AP4" i="1"/>
  <c r="AT4" i="1" s="1"/>
  <c r="AO4" i="1"/>
  <c r="AH4" i="1"/>
  <c r="AG4" i="1"/>
  <c r="AC4" i="1"/>
  <c r="AB4" i="1"/>
  <c r="Z4" i="1"/>
  <c r="AF4" i="1" s="1"/>
  <c r="Y4" i="1"/>
  <c r="AA4" i="1" s="1"/>
  <c r="K4" i="1"/>
  <c r="M4" i="1" s="1"/>
  <c r="J4" i="1"/>
  <c r="O4" i="1" s="1"/>
  <c r="H4" i="1"/>
  <c r="I4" i="1" s="1"/>
  <c r="AX3" i="1"/>
  <c r="AW3" i="1"/>
  <c r="AU3" i="1"/>
  <c r="AS3" i="1"/>
  <c r="AQ3" i="1"/>
  <c r="AP3" i="1"/>
  <c r="AO3" i="1"/>
  <c r="AG3" i="1"/>
  <c r="AF3" i="1"/>
  <c r="AB3" i="1"/>
  <c r="AA3" i="1"/>
  <c r="Y3" i="1"/>
  <c r="Z3" i="1" s="1"/>
  <c r="K3" i="1"/>
  <c r="M3" i="1" s="1"/>
  <c r="J3" i="1"/>
  <c r="N3" i="1" s="1"/>
  <c r="I3" i="1"/>
  <c r="AC3" i="1" s="1"/>
  <c r="H3" i="1"/>
  <c r="AR2" i="1"/>
  <c r="AP2" i="1"/>
  <c r="AO2" i="1"/>
  <c r="AB2" i="1"/>
  <c r="AA2" i="1"/>
  <c r="Z2" i="1"/>
  <c r="Y2" i="1"/>
  <c r="H2" i="1"/>
  <c r="K2" i="1" s="1"/>
  <c r="AT15" i="1" l="1"/>
  <c r="AH12" i="1"/>
  <c r="AG19" i="1"/>
  <c r="AC19" i="1"/>
  <c r="AF19" i="1"/>
  <c r="AE19" i="1"/>
  <c r="AH19" i="1"/>
  <c r="AD19" i="1"/>
  <c r="O3" i="1"/>
  <c r="M7" i="1"/>
  <c r="L7" i="1"/>
  <c r="AA7" i="1"/>
  <c r="Z7" i="1"/>
  <c r="K9" i="1"/>
  <c r="J9" i="1"/>
  <c r="AU9" i="1"/>
  <c r="AQ9" i="1"/>
  <c r="AP9" i="1"/>
  <c r="AG13" i="1"/>
  <c r="AC13" i="1"/>
  <c r="AF13" i="1"/>
  <c r="N14" i="1"/>
  <c r="AX15" i="1"/>
  <c r="AU19" i="1"/>
  <c r="AQ19" i="1"/>
  <c r="AW19" i="1"/>
  <c r="AR19" i="1"/>
  <c r="AV19" i="1"/>
  <c r="AP19" i="1"/>
  <c r="AB26" i="1"/>
  <c r="AA26" i="1"/>
  <c r="Z26" i="1"/>
  <c r="AH26" i="1" s="1"/>
  <c r="AG27" i="1"/>
  <c r="AC27" i="1"/>
  <c r="AF27" i="1"/>
  <c r="AE27" i="1"/>
  <c r="AD27" i="1"/>
  <c r="AU30" i="1"/>
  <c r="AQ30" i="1"/>
  <c r="AP30" i="1"/>
  <c r="AX30" i="1" s="1"/>
  <c r="AV30" i="1"/>
  <c r="AE43" i="1"/>
  <c r="Q43" i="1"/>
  <c r="AC43" i="1"/>
  <c r="AD43" i="1"/>
  <c r="AG43" i="1"/>
  <c r="R2" i="1"/>
  <c r="AS2" i="1"/>
  <c r="Q3" i="1"/>
  <c r="L4" i="1"/>
  <c r="R4" i="1"/>
  <c r="L5" i="1"/>
  <c r="Q5" i="1"/>
  <c r="AU5" i="1"/>
  <c r="AQ5" i="1"/>
  <c r="AX5" i="1"/>
  <c r="AT5" i="1"/>
  <c r="AP5" i="1"/>
  <c r="AW5" i="1"/>
  <c r="AS6" i="1"/>
  <c r="N7" i="1"/>
  <c r="AB7" i="1"/>
  <c r="I9" i="1"/>
  <c r="AR9" i="1"/>
  <c r="AD14" i="1"/>
  <c r="P14" i="1"/>
  <c r="AG14" i="1"/>
  <c r="AC14" i="1"/>
  <c r="R13" i="1"/>
  <c r="Q14" i="1"/>
  <c r="AV14" i="1"/>
  <c r="AR14" i="1"/>
  <c r="AU14" i="1"/>
  <c r="AQ14" i="1"/>
  <c r="AW14" i="1"/>
  <c r="J16" i="1"/>
  <c r="I16" i="1"/>
  <c r="AV16" i="1"/>
  <c r="I21" i="1"/>
  <c r="AV21" i="1"/>
  <c r="K21" i="1"/>
  <c r="AU21" i="1"/>
  <c r="J21" i="1"/>
  <c r="AA21" i="1"/>
  <c r="AB21" i="1"/>
  <c r="Z21" i="1"/>
  <c r="AW21" i="1"/>
  <c r="J30" i="1"/>
  <c r="K30" i="1"/>
  <c r="I30" i="1"/>
  <c r="AG34" i="1"/>
  <c r="AC34" i="1"/>
  <c r="AF34" i="1"/>
  <c r="AA35" i="1"/>
  <c r="AB35" i="1"/>
  <c r="Z35" i="1"/>
  <c r="AH35" i="1" s="1"/>
  <c r="R42" i="1"/>
  <c r="I2" i="1"/>
  <c r="AU2" i="1"/>
  <c r="AQ2" i="1"/>
  <c r="AT2" i="1"/>
  <c r="R3" i="1"/>
  <c r="AV3" i="1"/>
  <c r="AR3" i="1"/>
  <c r="AT3" i="1"/>
  <c r="AE4" i="1"/>
  <c r="Q4" i="1"/>
  <c r="N4" i="1"/>
  <c r="AD4" i="1"/>
  <c r="AW4" i="1"/>
  <c r="N5" i="1"/>
  <c r="M5" i="1"/>
  <c r="AR5" i="1"/>
  <c r="L6" i="1"/>
  <c r="N6" i="1"/>
  <c r="AH6" i="1"/>
  <c r="AS9" i="1"/>
  <c r="AD10" i="1"/>
  <c r="P10" i="1"/>
  <c r="AG10" i="1"/>
  <c r="AC10" i="1"/>
  <c r="R9" i="1"/>
  <c r="Q10" i="1"/>
  <c r="AV10" i="1"/>
  <c r="AR10" i="1"/>
  <c r="AU10" i="1"/>
  <c r="AQ10" i="1"/>
  <c r="AW10" i="1"/>
  <c r="J12" i="1"/>
  <c r="I12" i="1"/>
  <c r="AX12" i="1"/>
  <c r="AV12" i="1"/>
  <c r="O14" i="1"/>
  <c r="R14" i="1"/>
  <c r="AP14" i="1"/>
  <c r="AT14" i="1" s="1"/>
  <c r="M15" i="1"/>
  <c r="L15" i="1"/>
  <c r="AA15" i="1"/>
  <c r="Z15" i="1"/>
  <c r="K16" i="1"/>
  <c r="AB16" i="1"/>
  <c r="AA16" i="1"/>
  <c r="K17" i="1"/>
  <c r="J17" i="1"/>
  <c r="AV17" i="1"/>
  <c r="AQ17" i="1"/>
  <c r="AU17" i="1"/>
  <c r="AP17" i="1"/>
  <c r="J18" i="1"/>
  <c r="K18" i="1"/>
  <c r="I18" i="1"/>
  <c r="AB18" i="1"/>
  <c r="AA18" i="1"/>
  <c r="Z18" i="1"/>
  <c r="AH18" i="1" s="1"/>
  <c r="AP18" i="1"/>
  <c r="AW18" i="1"/>
  <c r="AR18" i="1"/>
  <c r="AV18" i="1"/>
  <c r="AQ18" i="1"/>
  <c r="AT19" i="1"/>
  <c r="K23" i="1"/>
  <c r="J23" i="1"/>
  <c r="R23" i="1"/>
  <c r="Q24" i="1"/>
  <c r="AV24" i="1"/>
  <c r="AR24" i="1"/>
  <c r="AW24" i="1"/>
  <c r="AQ24" i="1"/>
  <c r="AU24" i="1"/>
  <c r="AP24" i="1"/>
  <c r="I25" i="1"/>
  <c r="AV25" i="1"/>
  <c r="K25" i="1"/>
  <c r="AU25" i="1"/>
  <c r="J25" i="1"/>
  <c r="AA25" i="1"/>
  <c r="AB25" i="1"/>
  <c r="Z25" i="1"/>
  <c r="AW25" i="1"/>
  <c r="AU27" i="1"/>
  <c r="AQ27" i="1"/>
  <c r="AW27" i="1"/>
  <c r="AR27" i="1"/>
  <c r="AV27" i="1"/>
  <c r="AP27" i="1"/>
  <c r="M28" i="1"/>
  <c r="AC35" i="1"/>
  <c r="AD35" i="1"/>
  <c r="AF36" i="1"/>
  <c r="AC36" i="1"/>
  <c r="AG36" i="1"/>
  <c r="AE36" i="1"/>
  <c r="AD36" i="1"/>
  <c r="AE37" i="1"/>
  <c r="N49" i="1"/>
  <c r="P4" i="1"/>
  <c r="P5" i="1"/>
  <c r="AB8" i="1"/>
  <c r="AA8" i="1"/>
  <c r="AD13" i="1"/>
  <c r="AE15" i="1"/>
  <c r="J26" i="1"/>
  <c r="K26" i="1"/>
  <c r="I26" i="1"/>
  <c r="AX26" i="1"/>
  <c r="AP26" i="1"/>
  <c r="AT26" i="1" s="1"/>
  <c r="AR26" i="1"/>
  <c r="AV26" i="1"/>
  <c r="AQ26" i="1"/>
  <c r="O37" i="1"/>
  <c r="N37" i="1"/>
  <c r="Z38" i="1"/>
  <c r="AX38" i="1" s="1"/>
  <c r="AB38" i="1"/>
  <c r="AA38" i="1"/>
  <c r="AG44" i="1"/>
  <c r="AC44" i="1"/>
  <c r="AF44" i="1"/>
  <c r="AD44" i="1"/>
  <c r="Q44" i="1"/>
  <c r="R43" i="1"/>
  <c r="AE44" i="1"/>
  <c r="O44" i="1"/>
  <c r="AH44" i="1"/>
  <c r="P44" i="1"/>
  <c r="L3" i="1"/>
  <c r="M6" i="1"/>
  <c r="N10" i="1"/>
  <c r="AW12" i="1"/>
  <c r="AE13" i="1"/>
  <c r="AX16" i="1"/>
  <c r="K19" i="1"/>
  <c r="J19" i="1"/>
  <c r="AS19" i="1"/>
  <c r="AV20" i="1"/>
  <c r="AR20" i="1"/>
  <c r="AW20" i="1"/>
  <c r="AQ20" i="1"/>
  <c r="AU20" i="1"/>
  <c r="AP20" i="1"/>
  <c r="AX20" i="1" s="1"/>
  <c r="AU23" i="1"/>
  <c r="AQ23" i="1"/>
  <c r="AR23" i="1"/>
  <c r="AV23" i="1"/>
  <c r="AP23" i="1"/>
  <c r="M24" i="1"/>
  <c r="AH27" i="1"/>
  <c r="AB30" i="1"/>
  <c r="AA30" i="1"/>
  <c r="Z30" i="1"/>
  <c r="AR30" i="1"/>
  <c r="AV38" i="1"/>
  <c r="AR38" i="1"/>
  <c r="AS38" i="1"/>
  <c r="AQ38" i="1"/>
  <c r="AU38" i="1"/>
  <c r="AT38" i="1"/>
  <c r="AA39" i="1"/>
  <c r="AB39" i="1"/>
  <c r="AU44" i="1"/>
  <c r="AQ44" i="1"/>
  <c r="AT44" i="1"/>
  <c r="AP44" i="1"/>
  <c r="AX44" i="1" s="1"/>
  <c r="AR44" i="1"/>
  <c r="AW44" i="1"/>
  <c r="AV44" i="1"/>
  <c r="J2" i="1"/>
  <c r="AV2" i="1"/>
  <c r="AD3" i="1"/>
  <c r="P3" i="1"/>
  <c r="AH3" i="1"/>
  <c r="AE3" i="1"/>
  <c r="AG5" i="1"/>
  <c r="AF5" i="1"/>
  <c r="AE5" i="1"/>
  <c r="AS5" i="1"/>
  <c r="AD6" i="1"/>
  <c r="P6" i="1"/>
  <c r="AG6" i="1"/>
  <c r="AC6" i="1"/>
  <c r="R5" i="1"/>
  <c r="Q6" i="1"/>
  <c r="AV6" i="1"/>
  <c r="AR6" i="1"/>
  <c r="AU6" i="1"/>
  <c r="AQ6" i="1"/>
  <c r="AW6" i="1"/>
  <c r="J8" i="1"/>
  <c r="L8" i="1" s="1"/>
  <c r="I8" i="1"/>
  <c r="AH8" i="1" s="1"/>
  <c r="AV8" i="1"/>
  <c r="AV9" i="1"/>
  <c r="O10" i="1"/>
  <c r="M11" i="1"/>
  <c r="L11" i="1"/>
  <c r="AA11" i="1"/>
  <c r="Z11" i="1"/>
  <c r="AX11" i="1" s="1"/>
  <c r="AB12" i="1"/>
  <c r="AA12" i="1"/>
  <c r="K13" i="1"/>
  <c r="J13" i="1"/>
  <c r="P13" i="1"/>
  <c r="AU13" i="1"/>
  <c r="AQ13" i="1"/>
  <c r="AT13" i="1"/>
  <c r="AP13" i="1"/>
  <c r="AS13" i="1" s="1"/>
  <c r="AW13" i="1"/>
  <c r="M14" i="1"/>
  <c r="AE14" i="1"/>
  <c r="AW15" i="1"/>
  <c r="AG17" i="1"/>
  <c r="AC17" i="1"/>
  <c r="AF17" i="1"/>
  <c r="AD17" i="1"/>
  <c r="AX19" i="1"/>
  <c r="AT20" i="1"/>
  <c r="J22" i="1"/>
  <c r="K22" i="1"/>
  <c r="I22" i="1"/>
  <c r="AB22" i="1"/>
  <c r="AA22" i="1"/>
  <c r="Z22" i="1"/>
  <c r="AH22" i="1" s="1"/>
  <c r="AP22" i="1"/>
  <c r="AW22" i="1"/>
  <c r="AR22" i="1"/>
  <c r="AV22" i="1"/>
  <c r="AQ22" i="1"/>
  <c r="I23" i="1"/>
  <c r="O24" i="1"/>
  <c r="AS24" i="1"/>
  <c r="AX25" i="1"/>
  <c r="K27" i="1"/>
  <c r="J27" i="1"/>
  <c r="Q27" i="1" s="1"/>
  <c r="R27" i="1"/>
  <c r="AS27" i="1"/>
  <c r="Q28" i="1"/>
  <c r="AV28" i="1"/>
  <c r="AR28" i="1"/>
  <c r="AW28" i="1"/>
  <c r="AQ28" i="1"/>
  <c r="AU28" i="1"/>
  <c r="AP28" i="1"/>
  <c r="I29" i="1"/>
  <c r="AV29" i="1"/>
  <c r="K29" i="1"/>
  <c r="AU29" i="1"/>
  <c r="J29" i="1"/>
  <c r="AA29" i="1"/>
  <c r="AB29" i="1"/>
  <c r="Z29" i="1"/>
  <c r="AW29" i="1"/>
  <c r="N31" i="1"/>
  <c r="AW32" i="1"/>
  <c r="AD34" i="1"/>
  <c r="AG37" i="1"/>
  <c r="AC37" i="1"/>
  <c r="R36" i="1"/>
  <c r="AF37" i="1"/>
  <c r="Q37" i="1"/>
  <c r="P37" i="1"/>
  <c r="I39" i="1"/>
  <c r="AH39" i="1" s="1"/>
  <c r="AV39" i="1"/>
  <c r="K39" i="1"/>
  <c r="L40" i="1"/>
  <c r="M40" i="1"/>
  <c r="P43" i="1"/>
  <c r="AF43" i="1"/>
  <c r="AS4" i="1"/>
  <c r="P7" i="1"/>
  <c r="AR7" i="1"/>
  <c r="AV7" i="1"/>
  <c r="AS8" i="1"/>
  <c r="P11" i="1"/>
  <c r="AD11" i="1"/>
  <c r="AR11" i="1"/>
  <c r="AV11" i="1"/>
  <c r="AS12" i="1"/>
  <c r="P15" i="1"/>
  <c r="AD15" i="1"/>
  <c r="AR15" i="1"/>
  <c r="AV15" i="1"/>
  <c r="AS16" i="1"/>
  <c r="AD20" i="1"/>
  <c r="P20" i="1"/>
  <c r="N20" i="1"/>
  <c r="AH20" i="1"/>
  <c r="AE20" i="1"/>
  <c r="AD24" i="1"/>
  <c r="P24" i="1"/>
  <c r="N24" i="1"/>
  <c r="AH24" i="1"/>
  <c r="AE24" i="1"/>
  <c r="AD28" i="1"/>
  <c r="P28" i="1"/>
  <c r="N28" i="1"/>
  <c r="AH28" i="1"/>
  <c r="AE28" i="1"/>
  <c r="AD31" i="1"/>
  <c r="P31" i="1"/>
  <c r="AG31" i="1"/>
  <c r="AC31" i="1"/>
  <c r="R30" i="1"/>
  <c r="Q31" i="1"/>
  <c r="AV31" i="1"/>
  <c r="AR31" i="1"/>
  <c r="AU31" i="1"/>
  <c r="AQ31" i="1"/>
  <c r="J33" i="1"/>
  <c r="I33" i="1"/>
  <c r="AV33" i="1"/>
  <c r="AU37" i="1"/>
  <c r="AQ37" i="1"/>
  <c r="AW37" i="1"/>
  <c r="AR37" i="1"/>
  <c r="AB40" i="1"/>
  <c r="AA40" i="1"/>
  <c r="Z40" i="1"/>
  <c r="Z42" i="1"/>
  <c r="AB42" i="1"/>
  <c r="AA42" i="1"/>
  <c r="AW42" i="1"/>
  <c r="N43" i="1"/>
  <c r="O43" i="1"/>
  <c r="M46" i="1"/>
  <c r="L46" i="1"/>
  <c r="N46" i="1"/>
  <c r="AB51" i="1"/>
  <c r="AA51" i="1"/>
  <c r="Q7" i="1"/>
  <c r="AT8" i="1"/>
  <c r="Q11" i="1"/>
  <c r="AS11" i="1"/>
  <c r="AT12" i="1"/>
  <c r="Q15" i="1"/>
  <c r="AS15" i="1"/>
  <c r="AT16" i="1"/>
  <c r="O31" i="1"/>
  <c r="AP31" i="1"/>
  <c r="AX31" i="1" s="1"/>
  <c r="M32" i="1"/>
  <c r="L32" i="1"/>
  <c r="AA32" i="1"/>
  <c r="Z32" i="1"/>
  <c r="K33" i="1"/>
  <c r="AB33" i="1"/>
  <c r="AA33" i="1"/>
  <c r="K34" i="1"/>
  <c r="J34" i="1"/>
  <c r="AU34" i="1"/>
  <c r="AQ34" i="1"/>
  <c r="AT34" i="1"/>
  <c r="AP34" i="1"/>
  <c r="AS34" i="1" s="1"/>
  <c r="AW34" i="1"/>
  <c r="J36" i="1"/>
  <c r="K36" i="1"/>
  <c r="AB36" i="1"/>
  <c r="AA36" i="1"/>
  <c r="AT36" i="1"/>
  <c r="AP36" i="1"/>
  <c r="AX36" i="1" s="1"/>
  <c r="AS36" i="1"/>
  <c r="AR36" i="1"/>
  <c r="M37" i="1"/>
  <c r="AP37" i="1"/>
  <c r="AT37" i="1" s="1"/>
  <c r="P38" i="1"/>
  <c r="Q38" i="1"/>
  <c r="R37" i="1"/>
  <c r="AF38" i="1"/>
  <c r="N38" i="1"/>
  <c r="AE38" i="1"/>
  <c r="AC40" i="1"/>
  <c r="Q40" i="1"/>
  <c r="R39" i="1"/>
  <c r="AD40" i="1"/>
  <c r="AE41" i="1"/>
  <c r="AX50" i="1"/>
  <c r="Z51" i="1"/>
  <c r="AS21" i="1"/>
  <c r="P32" i="1"/>
  <c r="AD32" i="1"/>
  <c r="AR32" i="1"/>
  <c r="AV32" i="1"/>
  <c r="K35" i="1"/>
  <c r="L37" i="1"/>
  <c r="AG41" i="1"/>
  <c r="AC41" i="1"/>
  <c r="R40" i="1"/>
  <c r="P41" i="1"/>
  <c r="AF41" i="1"/>
  <c r="AD42" i="1"/>
  <c r="P42" i="1"/>
  <c r="AG42" i="1"/>
  <c r="Q42" i="1"/>
  <c r="R41" i="1"/>
  <c r="N42" i="1"/>
  <c r="AV42" i="1"/>
  <c r="AR42" i="1"/>
  <c r="AX42" i="1"/>
  <c r="AS42" i="1"/>
  <c r="AU42" i="1"/>
  <c r="M43" i="1"/>
  <c r="L43" i="1"/>
  <c r="AH43" i="1"/>
  <c r="L44" i="1"/>
  <c r="M44" i="1"/>
  <c r="O45" i="1"/>
  <c r="N45" i="1"/>
  <c r="AB47" i="1"/>
  <c r="AA47" i="1"/>
  <c r="K48" i="1"/>
  <c r="J48" i="1"/>
  <c r="AU48" i="1"/>
  <c r="AQ48" i="1"/>
  <c r="AX48" i="1"/>
  <c r="AP48" i="1"/>
  <c r="AW48" i="1" s="1"/>
  <c r="AV48" i="1"/>
  <c r="AW50" i="1"/>
  <c r="Q32" i="1"/>
  <c r="AS32" i="1"/>
  <c r="L38" i="1"/>
  <c r="N40" i="1"/>
  <c r="O40" i="1"/>
  <c r="AP40" i="1"/>
  <c r="AS40" i="1"/>
  <c r="AV40" i="1"/>
  <c r="Q41" i="1"/>
  <c r="AU41" i="1"/>
  <c r="AQ41" i="1"/>
  <c r="AX41" i="1"/>
  <c r="AS41" i="1"/>
  <c r="AV41" i="1"/>
  <c r="AX43" i="1"/>
  <c r="AT43" i="1"/>
  <c r="AA46" i="1"/>
  <c r="Z46" i="1"/>
  <c r="AX46" i="1"/>
  <c r="AG48" i="1"/>
  <c r="AC48" i="1"/>
  <c r="AF48" i="1"/>
  <c r="AE48" i="1"/>
  <c r="AH48" i="1"/>
  <c r="AW43" i="1"/>
  <c r="N44" i="1"/>
  <c r="AD45" i="1"/>
  <c r="P45" i="1"/>
  <c r="AG45" i="1"/>
  <c r="AC45" i="1"/>
  <c r="R44" i="1"/>
  <c r="Q45" i="1"/>
  <c r="AV45" i="1"/>
  <c r="AR45" i="1"/>
  <c r="AU45" i="1"/>
  <c r="AQ45" i="1"/>
  <c r="AW45" i="1"/>
  <c r="J47" i="1"/>
  <c r="L47" i="1" s="1"/>
  <c r="I47" i="1"/>
  <c r="AX47" i="1" s="1"/>
  <c r="AV47" i="1"/>
  <c r="O49" i="1"/>
  <c r="M50" i="1"/>
  <c r="L50" i="1"/>
  <c r="AA50" i="1"/>
  <c r="Z50" i="1"/>
  <c r="AT50" i="1" s="1"/>
  <c r="AW39" i="1"/>
  <c r="AX39" i="1"/>
  <c r="L42" i="1"/>
  <c r="L45" i="1"/>
  <c r="AH45" i="1"/>
  <c r="AF45" i="1"/>
  <c r="AT45" i="1"/>
  <c r="AE46" i="1"/>
  <c r="AU47" i="1"/>
  <c r="AD49" i="1"/>
  <c r="P49" i="1"/>
  <c r="AG49" i="1"/>
  <c r="AC49" i="1"/>
  <c r="R48" i="1"/>
  <c r="Q49" i="1"/>
  <c r="AV49" i="1"/>
  <c r="AR49" i="1"/>
  <c r="AU49" i="1"/>
  <c r="AQ49" i="1"/>
  <c r="AW49" i="1"/>
  <c r="J51" i="1"/>
  <c r="I51" i="1"/>
  <c r="AX51" i="1"/>
  <c r="AV51" i="1"/>
  <c r="AS43" i="1"/>
  <c r="P46" i="1"/>
  <c r="AD46" i="1"/>
  <c r="AR46" i="1"/>
  <c r="AV46" i="1"/>
  <c r="P50" i="1"/>
  <c r="AD50" i="1"/>
  <c r="AR50" i="1"/>
  <c r="AV50" i="1"/>
  <c r="AS51" i="1"/>
  <c r="AW51" i="1"/>
  <c r="Q46" i="1"/>
  <c r="AS46" i="1"/>
  <c r="AT47" i="1"/>
  <c r="Q50" i="1"/>
  <c r="AS50" i="1"/>
  <c r="AP51" i="1"/>
  <c r="AT51" i="1"/>
  <c r="L48" i="1" l="1"/>
  <c r="M48" i="1"/>
  <c r="M35" i="1"/>
  <c r="L35" i="1"/>
  <c r="O35" i="1"/>
  <c r="L36" i="1"/>
  <c r="M36" i="1"/>
  <c r="O34" i="1"/>
  <c r="N34" i="1"/>
  <c r="M33" i="1"/>
  <c r="L33" i="1"/>
  <c r="AH40" i="1"/>
  <c r="AE40" i="1"/>
  <c r="AF33" i="1"/>
  <c r="AE33" i="1"/>
  <c r="Q33" i="1"/>
  <c r="AG33" i="1"/>
  <c r="AD33" i="1"/>
  <c r="P33" i="1"/>
  <c r="R32" i="1"/>
  <c r="AC33" i="1"/>
  <c r="M39" i="1"/>
  <c r="L39" i="1"/>
  <c r="O29" i="1"/>
  <c r="N29" i="1"/>
  <c r="AE29" i="1"/>
  <c r="Q29" i="1"/>
  <c r="AG29" i="1"/>
  <c r="P29" i="1"/>
  <c r="AF29" i="1"/>
  <c r="R28" i="1"/>
  <c r="AD29" i="1"/>
  <c r="AC29" i="1"/>
  <c r="AG23" i="1"/>
  <c r="AC23" i="1"/>
  <c r="R22" i="1"/>
  <c r="AF23" i="1"/>
  <c r="Q23" i="1"/>
  <c r="AE23" i="1"/>
  <c r="P23" i="1"/>
  <c r="AD23" i="1"/>
  <c r="AH23" i="1"/>
  <c r="M22" i="1"/>
  <c r="L22" i="1"/>
  <c r="O2" i="1"/>
  <c r="L2" i="1"/>
  <c r="N2" i="1"/>
  <c r="O19" i="1"/>
  <c r="N19" i="1"/>
  <c r="Q36" i="1"/>
  <c r="O25" i="1"/>
  <c r="N25" i="1"/>
  <c r="AE25" i="1"/>
  <c r="Q25" i="1"/>
  <c r="AG25" i="1"/>
  <c r="P25" i="1"/>
  <c r="AF25" i="1"/>
  <c r="AC25" i="1"/>
  <c r="R24" i="1"/>
  <c r="AD25" i="1"/>
  <c r="L18" i="1"/>
  <c r="M18" i="1"/>
  <c r="O17" i="1"/>
  <c r="N17" i="1"/>
  <c r="M16" i="1"/>
  <c r="L16" i="1"/>
  <c r="N12" i="1"/>
  <c r="O12" i="1"/>
  <c r="L12" i="1"/>
  <c r="AG30" i="1"/>
  <c r="AF30" i="1"/>
  <c r="P30" i="1"/>
  <c r="AE30" i="1"/>
  <c r="AD30" i="1"/>
  <c r="Q30" i="1"/>
  <c r="AC30" i="1"/>
  <c r="R29" i="1"/>
  <c r="O21" i="1"/>
  <c r="N21" i="1"/>
  <c r="AE21" i="1"/>
  <c r="Q21" i="1"/>
  <c r="AG21" i="1"/>
  <c r="P21" i="1"/>
  <c r="AF21" i="1"/>
  <c r="AD21" i="1"/>
  <c r="AC21" i="1"/>
  <c r="R20" i="1"/>
  <c r="AG9" i="1"/>
  <c r="AC9" i="1"/>
  <c r="R8" i="1"/>
  <c r="AF9" i="1"/>
  <c r="AE9" i="1"/>
  <c r="AD9" i="1"/>
  <c r="Q9" i="1"/>
  <c r="P9" i="1"/>
  <c r="AT9" i="1"/>
  <c r="O9" i="1"/>
  <c r="N9" i="1"/>
  <c r="AH7" i="1"/>
  <c r="AF7" i="1"/>
  <c r="AG7" i="1"/>
  <c r="AC7" i="1"/>
  <c r="AX7" i="1"/>
  <c r="AH33" i="1"/>
  <c r="AS47" i="1"/>
  <c r="AF51" i="1"/>
  <c r="AE51" i="1"/>
  <c r="Q51" i="1"/>
  <c r="AC51" i="1"/>
  <c r="P51" i="1"/>
  <c r="R50" i="1"/>
  <c r="AD51" i="1"/>
  <c r="AG51" i="1"/>
  <c r="AS35" i="1"/>
  <c r="R47" i="1"/>
  <c r="AH46" i="1"/>
  <c r="AC46" i="1"/>
  <c r="AF46" i="1"/>
  <c r="AT46" i="1"/>
  <c r="AG46" i="1"/>
  <c r="AW40" i="1"/>
  <c r="AS48" i="1"/>
  <c r="AS33" i="1"/>
  <c r="AH51" i="1"/>
  <c r="AG40" i="1"/>
  <c r="AF40" i="1"/>
  <c r="AD38" i="1"/>
  <c r="AW36" i="1"/>
  <c r="N36" i="1"/>
  <c r="O36" i="1"/>
  <c r="AX34" i="1"/>
  <c r="M34" i="1"/>
  <c r="L34" i="1"/>
  <c r="AH32" i="1"/>
  <c r="AG32" i="1"/>
  <c r="AF32" i="1"/>
  <c r="AC32" i="1"/>
  <c r="AS37" i="1"/>
  <c r="AX35" i="1"/>
  <c r="N33" i="1"/>
  <c r="O33" i="1"/>
  <c r="AD7" i="1"/>
  <c r="AT35" i="1"/>
  <c r="Q34" i="1"/>
  <c r="AE32" i="1"/>
  <c r="AH29" i="1"/>
  <c r="AX29" i="1"/>
  <c r="AX28" i="1"/>
  <c r="AT28" i="1"/>
  <c r="AS28" i="1"/>
  <c r="AS22" i="1"/>
  <c r="N22" i="1"/>
  <c r="O22" i="1"/>
  <c r="Q17" i="1"/>
  <c r="AX13" i="1"/>
  <c r="O13" i="1"/>
  <c r="N13" i="1"/>
  <c r="M12" i="1"/>
  <c r="AX8" i="1"/>
  <c r="AH30" i="1"/>
  <c r="AS26" i="1"/>
  <c r="L19" i="1"/>
  <c r="M19" i="1"/>
  <c r="AT32" i="1"/>
  <c r="AW26" i="1"/>
  <c r="AF26" i="1"/>
  <c r="AG26" i="1"/>
  <c r="P26" i="1"/>
  <c r="AE26" i="1"/>
  <c r="Q26" i="1"/>
  <c r="AD26" i="1"/>
  <c r="AC26" i="1"/>
  <c r="R25" i="1"/>
  <c r="P36" i="1"/>
  <c r="R34" i="1"/>
  <c r="Q35" i="1"/>
  <c r="AX27" i="1"/>
  <c r="AT27" i="1"/>
  <c r="AH25" i="1"/>
  <c r="AT24" i="1"/>
  <c r="AX24" i="1"/>
  <c r="O23" i="1"/>
  <c r="N23" i="1"/>
  <c r="AS18" i="1"/>
  <c r="N18" i="1"/>
  <c r="O18" i="1"/>
  <c r="M17" i="1"/>
  <c r="L17" i="1"/>
  <c r="AH15" i="1"/>
  <c r="AG15" i="1"/>
  <c r="AF15" i="1"/>
  <c r="AC15" i="1"/>
  <c r="AX14" i="1"/>
  <c r="AW8" i="1"/>
  <c r="AG2" i="1"/>
  <c r="AC2" i="1"/>
  <c r="AE2" i="1"/>
  <c r="P2" i="1"/>
  <c r="AW2" i="1"/>
  <c r="AD2" i="1"/>
  <c r="AH2" i="1"/>
  <c r="AF2" i="1"/>
  <c r="Q2" i="1"/>
  <c r="R33" i="1"/>
  <c r="M30" i="1"/>
  <c r="L30" i="1"/>
  <c r="AH21" i="1"/>
  <c r="AX2" i="1"/>
  <c r="N39" i="1"/>
  <c r="AX9" i="1"/>
  <c r="M9" i="1"/>
  <c r="L9" i="1"/>
  <c r="Q19" i="1"/>
  <c r="P17" i="1"/>
  <c r="N51" i="1"/>
  <c r="O51" i="1"/>
  <c r="L51" i="1"/>
  <c r="M51" i="1"/>
  <c r="AF47" i="1"/>
  <c r="AE47" i="1"/>
  <c r="Q47" i="1"/>
  <c r="AC47" i="1"/>
  <c r="AD47" i="1"/>
  <c r="P47" i="1"/>
  <c r="R46" i="1"/>
  <c r="AG47" i="1"/>
  <c r="AH47" i="1"/>
  <c r="AT40" i="1"/>
  <c r="AS29" i="1"/>
  <c r="AT31" i="1"/>
  <c r="AS31" i="1"/>
  <c r="AX37" i="1"/>
  <c r="AW31" i="1"/>
  <c r="AE39" i="1"/>
  <c r="Q39" i="1"/>
  <c r="AC39" i="1"/>
  <c r="AG39" i="1"/>
  <c r="P39" i="1"/>
  <c r="AF39" i="1"/>
  <c r="AD39" i="1"/>
  <c r="R38" i="1"/>
  <c r="AW35" i="1"/>
  <c r="AW33" i="1"/>
  <c r="M29" i="1"/>
  <c r="L29" i="1"/>
  <c r="O27" i="1"/>
  <c r="N27" i="1"/>
  <c r="AT22" i="1"/>
  <c r="L13" i="1"/>
  <c r="M13" i="1"/>
  <c r="AH11" i="1"/>
  <c r="AG11" i="1"/>
  <c r="AF11" i="1"/>
  <c r="AC11" i="1"/>
  <c r="AF8" i="1"/>
  <c r="AE8" i="1"/>
  <c r="Q8" i="1"/>
  <c r="AD8" i="1"/>
  <c r="P8" i="1"/>
  <c r="R7" i="1"/>
  <c r="AC8" i="1"/>
  <c r="AG8" i="1"/>
  <c r="AW23" i="1"/>
  <c r="AE11" i="1"/>
  <c r="AH38" i="1"/>
  <c r="AC38" i="1"/>
  <c r="M26" i="1"/>
  <c r="L26" i="1"/>
  <c r="Q13" i="1"/>
  <c r="P35" i="1"/>
  <c r="AE35" i="1"/>
  <c r="M25" i="1"/>
  <c r="L25" i="1"/>
  <c r="L23" i="1"/>
  <c r="M23" i="1"/>
  <c r="AT18" i="1"/>
  <c r="AT17" i="1"/>
  <c r="AX17" i="1"/>
  <c r="AS17" i="1"/>
  <c r="AE7" i="1"/>
  <c r="M47" i="1"/>
  <c r="N30" i="1"/>
  <c r="O30" i="1"/>
  <c r="M21" i="1"/>
  <c r="L21" i="1"/>
  <c r="AF16" i="1"/>
  <c r="AE16" i="1"/>
  <c r="Q16" i="1"/>
  <c r="AC16" i="1"/>
  <c r="AG16" i="1"/>
  <c r="AD16" i="1"/>
  <c r="P16" i="1"/>
  <c r="R15" i="1"/>
  <c r="AW7" i="1"/>
  <c r="O39" i="1"/>
  <c r="AT30" i="1"/>
  <c r="AW9" i="1"/>
  <c r="M8" i="1"/>
  <c r="AH16" i="1"/>
  <c r="AS23" i="1"/>
  <c r="M2" i="1"/>
  <c r="AW47" i="1"/>
  <c r="AS39" i="1"/>
  <c r="AH50" i="1"/>
  <c r="AF50" i="1"/>
  <c r="AG50" i="1"/>
  <c r="AC50" i="1"/>
  <c r="N47" i="1"/>
  <c r="O47" i="1"/>
  <c r="AX40" i="1"/>
  <c r="AT33" i="1"/>
  <c r="AE50" i="1"/>
  <c r="AT48" i="1"/>
  <c r="O48" i="1"/>
  <c r="N48" i="1"/>
  <c r="P48" i="1"/>
  <c r="Q48" i="1"/>
  <c r="AW46" i="1"/>
  <c r="AS25" i="1"/>
  <c r="AG38" i="1"/>
  <c r="AS7" i="1"/>
  <c r="AH42" i="1"/>
  <c r="AC42" i="1"/>
  <c r="AE42" i="1"/>
  <c r="AT42" i="1"/>
  <c r="AF42" i="1"/>
  <c r="AX33" i="1"/>
  <c r="N35" i="1"/>
  <c r="AX32" i="1"/>
  <c r="AT29" i="1"/>
  <c r="L27" i="1"/>
  <c r="M27" i="1"/>
  <c r="AT23" i="1"/>
  <c r="AX22" i="1"/>
  <c r="AF22" i="1"/>
  <c r="AG22" i="1"/>
  <c r="P22" i="1"/>
  <c r="AE22" i="1"/>
  <c r="AC22" i="1"/>
  <c r="Q22" i="1"/>
  <c r="AD22" i="1"/>
  <c r="R21" i="1"/>
  <c r="R16" i="1"/>
  <c r="AS14" i="1"/>
  <c r="N8" i="1"/>
  <c r="O8" i="1"/>
  <c r="AS44" i="1"/>
  <c r="AW38" i="1"/>
  <c r="AX23" i="1"/>
  <c r="N26" i="1"/>
  <c r="O26" i="1"/>
  <c r="AW11" i="1"/>
  <c r="R35" i="1"/>
  <c r="AF35" i="1"/>
  <c r="AG35" i="1"/>
  <c r="AW30" i="1"/>
  <c r="AT25" i="1"/>
  <c r="AX21" i="1"/>
  <c r="AX18" i="1"/>
  <c r="AF18" i="1"/>
  <c r="AG18" i="1"/>
  <c r="P18" i="1"/>
  <c r="AE18" i="1"/>
  <c r="R17" i="1"/>
  <c r="AC18" i="1"/>
  <c r="AD18" i="1"/>
  <c r="Q18" i="1"/>
  <c r="AW17" i="1"/>
  <c r="AF12" i="1"/>
  <c r="AE12" i="1"/>
  <c r="Q12" i="1"/>
  <c r="AG12" i="1"/>
  <c r="AC12" i="1"/>
  <c r="AD12" i="1"/>
  <c r="P12" i="1"/>
  <c r="R11" i="1"/>
  <c r="P34" i="1"/>
  <c r="AT21" i="1"/>
  <c r="N16" i="1"/>
  <c r="O16" i="1"/>
  <c r="AS30" i="1"/>
  <c r="P27" i="1"/>
  <c r="R26" i="1"/>
  <c r="AW16" i="1"/>
  <c r="R12" i="1"/>
  <c r="AT7" i="1"/>
  <c r="P19" i="1"/>
  <c r="R18" i="1"/>
  <c r="AH9" i="1"/>
  <c r="AS20" i="1"/>
  <c r="AT39" i="1"/>
  <c r="AT11" i="1"/>
</calcChain>
</file>

<file path=xl/sharedStrings.xml><?xml version="1.0" encoding="utf-8"?>
<sst xmlns="http://schemas.openxmlformats.org/spreadsheetml/2006/main" count="100" uniqueCount="100">
  <si>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</si>
  <si>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</si>
  <si>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</si>
  <si>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</si>
  <si>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</si>
  <si>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</si>
  <si>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</si>
  <si>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</si>
  <si>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</si>
  <si>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</si>
  <si>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</si>
  <si>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</si>
  <si>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</si>
  <si>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</si>
  <si>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</si>
  <si>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</si>
  <si>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</si>
  <si>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</si>
  <si>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</si>
  <si>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</si>
  <si>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</si>
  <si>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</si>
  <si>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</si>
  <si>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</si>
  <si>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</si>
  <si>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</si>
  <si>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</si>
  <si>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</si>
  <si>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</si>
  <si>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</si>
  <si>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</si>
  <si>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</si>
  <si>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</si>
  <si>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</si>
  <si>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</si>
  <si>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</si>
  <si>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</si>
  <si>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</si>
  <si>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</si>
  <si>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</si>
  <si>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</si>
  <si>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</si>
  <si>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</si>
  <si>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</si>
  <si>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</si>
  <si>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</si>
  <si>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</si>
  <si>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</si>
  <si>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</si>
  <si>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</si>
  <si>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ACC</t>
  </si>
  <si>
    <t>ABBOTINDIA</t>
  </si>
  <si>
    <t>ADANITRANS</t>
  </si>
  <si>
    <t>AMBUJACEM</t>
  </si>
  <si>
    <t>AUROPHARMA</t>
  </si>
  <si>
    <t>DMART</t>
  </si>
  <si>
    <t>BAJAJHLDNG</t>
  </si>
  <si>
    <t>BANDHANBNK</t>
  </si>
  <si>
    <t>BANKBARODA</t>
  </si>
  <si>
    <t>BERGEPAINT</t>
  </si>
  <si>
    <t>BIOCON</t>
  </si>
  <si>
    <t>BOSCHLTD</t>
  </si>
  <si>
    <t>CADILAHC</t>
  </si>
  <si>
    <t>COLPAL</t>
  </si>
  <si>
    <t>CONCOR</t>
  </si>
  <si>
    <t>DLF</t>
  </si>
  <si>
    <t>DABUR</t>
  </si>
  <si>
    <t>DIVISLAB</t>
  </si>
  <si>
    <t>GICRE</t>
  </si>
  <si>
    <t>GODREJCP</t>
  </si>
  <si>
    <t>HDFCAMC</t>
  </si>
  <si>
    <t>HDFCLIFE</t>
  </si>
  <si>
    <t>HAVELLS</t>
  </si>
  <si>
    <t>HINDPETRO</t>
  </si>
  <si>
    <t>HINDZINC</t>
  </si>
  <si>
    <t>ICICIGI</t>
  </si>
  <si>
    <t>ICICIPRULI</t>
  </si>
  <si>
    <t>IGL</t>
  </si>
  <si>
    <t>NAUKRI</t>
  </si>
  <si>
    <t>INDIGO</t>
  </si>
  <si>
    <t>LUPIN</t>
  </si>
  <si>
    <t>MARICO</t>
  </si>
  <si>
    <t>MOTHERSUMI</t>
  </si>
  <si>
    <t>MUTHOOTFIN</t>
  </si>
  <si>
    <t>NHPC</t>
  </si>
  <si>
    <t>NMDC</t>
  </si>
  <si>
    <t>OFSS</t>
  </si>
  <si>
    <t>PAGEIND</t>
  </si>
  <si>
    <t>PETRONET</t>
  </si>
  <si>
    <t>PIDILITIND</t>
  </si>
  <si>
    <t>PEL</t>
  </si>
  <si>
    <t>PFC</t>
  </si>
  <si>
    <t>PGHH</t>
  </si>
  <si>
    <t>PNB</t>
  </si>
  <si>
    <t>SBILIFE</t>
  </si>
  <si>
    <t>SRTRANSFIN</t>
  </si>
  <si>
    <t>SIEMENS</t>
  </si>
  <si>
    <t>TORNTPHARM</t>
  </si>
  <si>
    <t>UBL</t>
  </si>
  <si>
    <t>MCDOWELL-N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</si>
</sst>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workbookViewId="0">
      <selection activeCell="G8" sqref="G8"/>
    </sheetView>
  </sheetViews>
  <sheetFormatPr defaultRowHeight="15" x14ac:dyDescent="0.25"/>
  <cols>
    <col min="1" max="1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1582.1</v>
      </c>
      <c r="C2">
        <v>1622.1</v>
      </c>
      <c r="D2">
        <v>1562</v>
      </c>
      <c r="E2">
        <v>1579.55</v>
      </c>
      <c r="F2">
        <v>16.89999999999986</v>
      </c>
      <c r="G2">
        <v>1.0814961763670601</v>
      </c>
      <c r="H2" s="1">
        <f t="shared" ref="H2:H33" si="0">(E2-B2)/B2*100</f>
        <v>-0.16117818089880254</v>
      </c>
      <c r="I2" s="1">
        <f t="shared" ref="I2:I33" si="1">ABS(H2)</f>
        <v>0.16117818089880254</v>
      </c>
      <c r="J2" s="1">
        <f t="shared" ref="J2:J33" si="2">IF(H2&gt;=0,(C2-E2)/E2*100,(C2-B2)/B2*100)</f>
        <v>2.5282851905694965</v>
      </c>
      <c r="K2" s="1">
        <f t="shared" ref="K2:K33" si="3">IF(H2&gt;=0,(B2-D2)/B2*100,(E2-D2)/E2*100)</f>
        <v>1.111075939349812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1569</v>
      </c>
      <c r="T2">
        <v>1575</v>
      </c>
      <c r="U2">
        <v>1538.2</v>
      </c>
      <c r="V2">
        <v>1562.65</v>
      </c>
      <c r="W2">
        <v>1.5</v>
      </c>
      <c r="X2">
        <v>9.6083015725586904E-2</v>
      </c>
      <c r="Y2" s="1">
        <f t="shared" ref="Y2:Y33" si="11">(V2-S2)/S2*100</f>
        <v>-0.40471637985977749</v>
      </c>
      <c r="Z2" s="1">
        <f t="shared" ref="Z2:Z33" si="12">ABS(Y2)</f>
        <v>0.40471637985977749</v>
      </c>
      <c r="AA2" s="1">
        <f t="shared" ref="AA2:AA33" si="13">IF(Y2&gt;=0,(T2-V2)/V2*100,(T2-S2)/S2*100)</f>
        <v>0.38240917782026768</v>
      </c>
      <c r="AB2" s="1">
        <f t="shared" ref="AB2:AB33" si="14">IF(Y2&gt;=0,(S2-U2)/S2*100,(V2-U2)/V2*100)</f>
        <v>1.5646497936198152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1520</v>
      </c>
      <c r="AJ2">
        <v>1566</v>
      </c>
      <c r="AK2">
        <v>1512.4</v>
      </c>
      <c r="AL2">
        <v>1561.15</v>
      </c>
      <c r="AM2">
        <v>38.75</v>
      </c>
      <c r="AN2">
        <v>2.5453231739358899</v>
      </c>
      <c r="AO2" s="1">
        <f t="shared" ref="AO2:AO33" si="21">(AL2-AI2)/AI2*100</f>
        <v>2.707236842105269</v>
      </c>
      <c r="AP2" s="1">
        <f t="shared" ref="AP2:AP33" si="22">ABS(AO2)</f>
        <v>2.707236842105269</v>
      </c>
      <c r="AQ2" s="1">
        <f t="shared" ref="AQ2:AQ33" si="23">IF(AO2&gt;=0,(AJ2-AL2)/AL2*100,(AJ2-AI2)/AI2*100)</f>
        <v>0.31066841751272511</v>
      </c>
      <c r="AR2" s="1">
        <f t="shared" ref="AR2:AR33" si="24">IF(AO2&gt;=0,(AI2-AK2)/AI2*100,(AL2-AK2)/AL2*100)</f>
        <v>0.499999999999994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15890</v>
      </c>
      <c r="C3">
        <v>15890.1</v>
      </c>
      <c r="D3">
        <v>15731</v>
      </c>
      <c r="E3">
        <v>15796.05</v>
      </c>
      <c r="F3">
        <v>-12.30000000000109</v>
      </c>
      <c r="G3">
        <v>-7.780698175332082E-2</v>
      </c>
      <c r="H3" s="1">
        <f t="shared" si="0"/>
        <v>-0.5912523599748315</v>
      </c>
      <c r="I3" s="1">
        <f t="shared" si="1"/>
        <v>0.5912523599748315</v>
      </c>
      <c r="J3" s="1">
        <f t="shared" si="2"/>
        <v>6.2932662051833727E-4</v>
      </c>
      <c r="K3" s="1">
        <f t="shared" si="3"/>
        <v>0.41181181371291731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16000</v>
      </c>
      <c r="T3">
        <v>16167.75</v>
      </c>
      <c r="U3">
        <v>15759.95</v>
      </c>
      <c r="V3">
        <v>15808.35</v>
      </c>
      <c r="W3">
        <v>-223.10000000000039</v>
      </c>
      <c r="X3">
        <v>-1.39163955849284</v>
      </c>
      <c r="Y3" s="1">
        <f t="shared" si="11"/>
        <v>-1.1978124999999977</v>
      </c>
      <c r="Z3" s="1">
        <f t="shared" si="12"/>
        <v>1.1978124999999977</v>
      </c>
      <c r="AA3" s="1">
        <f t="shared" si="13"/>
        <v>1.0484375000000001</v>
      </c>
      <c r="AB3" s="1">
        <f t="shared" si="14"/>
        <v>0.3061673103138508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15970</v>
      </c>
      <c r="AJ3">
        <v>16180.8</v>
      </c>
      <c r="AK3">
        <v>15902.1</v>
      </c>
      <c r="AL3">
        <v>16031.45</v>
      </c>
      <c r="AM3">
        <v>74</v>
      </c>
      <c r="AN3">
        <v>0.46373324058668519</v>
      </c>
      <c r="AO3" s="1">
        <f t="shared" si="21"/>
        <v>0.38478396994364888</v>
      </c>
      <c r="AP3" s="1">
        <f t="shared" si="22"/>
        <v>0.38478396994364888</v>
      </c>
      <c r="AQ3" s="1">
        <f t="shared" si="23"/>
        <v>0.93160631134425487</v>
      </c>
      <c r="AR3" s="1">
        <f t="shared" si="24"/>
        <v>0.42517219787100585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286.3</v>
      </c>
      <c r="C4">
        <v>292</v>
      </c>
      <c r="D4">
        <v>286</v>
      </c>
      <c r="E4">
        <v>289.64999999999998</v>
      </c>
      <c r="F4">
        <v>0.54999999999995453</v>
      </c>
      <c r="G4">
        <v>0.19024558976131251</v>
      </c>
      <c r="H4" s="1">
        <f t="shared" si="0"/>
        <v>1.1701012923506691</v>
      </c>
      <c r="I4" s="1">
        <f t="shared" si="1"/>
        <v>1.1701012923506691</v>
      </c>
      <c r="J4" s="1">
        <f t="shared" si="2"/>
        <v>0.81132401173831281</v>
      </c>
      <c r="K4" s="1">
        <f t="shared" si="3"/>
        <v>0.10478519035976647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291.5</v>
      </c>
      <c r="T4">
        <v>294.10000000000002</v>
      </c>
      <c r="U4">
        <v>287.10000000000002</v>
      </c>
      <c r="V4">
        <v>289.10000000000002</v>
      </c>
      <c r="W4">
        <v>-1.25</v>
      </c>
      <c r="X4">
        <v>-0.4305148958153952</v>
      </c>
      <c r="Y4" s="1">
        <f t="shared" si="11"/>
        <v>-0.82332761578043823</v>
      </c>
      <c r="Z4" s="1">
        <f t="shared" si="12"/>
        <v>0.82332761578043823</v>
      </c>
      <c r="AA4" s="1">
        <f t="shared" si="13"/>
        <v>0.89193825042882435</v>
      </c>
      <c r="AB4" s="1">
        <f t="shared" si="14"/>
        <v>0.69180214458664813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289.25</v>
      </c>
      <c r="AJ4">
        <v>292.7</v>
      </c>
      <c r="AK4">
        <v>285.85000000000002</v>
      </c>
      <c r="AL4">
        <v>290.35000000000002</v>
      </c>
      <c r="AM4">
        <v>2.25</v>
      </c>
      <c r="AN4">
        <v>0.78097882679625119</v>
      </c>
      <c r="AO4" s="1">
        <f t="shared" si="21"/>
        <v>0.38029386343993871</v>
      </c>
      <c r="AP4" s="1">
        <f t="shared" si="22"/>
        <v>0.38029386343993871</v>
      </c>
      <c r="AQ4" s="1">
        <f t="shared" si="23"/>
        <v>0.8093680041329312</v>
      </c>
      <c r="AR4" s="1">
        <f t="shared" si="24"/>
        <v>1.1754537597234149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249.9</v>
      </c>
      <c r="C5">
        <v>254.9</v>
      </c>
      <c r="D5">
        <v>247.05</v>
      </c>
      <c r="E5">
        <v>251.45</v>
      </c>
      <c r="F5">
        <v>3.8499999999999939</v>
      </c>
      <c r="G5">
        <v>1.5549273021001591</v>
      </c>
      <c r="H5" s="1">
        <f t="shared" si="0"/>
        <v>0.62024809923968904</v>
      </c>
      <c r="I5" s="1">
        <f t="shared" si="1"/>
        <v>0.62024809923968904</v>
      </c>
      <c r="J5" s="1">
        <f t="shared" si="2"/>
        <v>1.3720421554981177</v>
      </c>
      <c r="K5" s="1">
        <f t="shared" si="3"/>
        <v>1.1404561824729869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249.2</v>
      </c>
      <c r="T5">
        <v>249.7</v>
      </c>
      <c r="U5">
        <v>243.4</v>
      </c>
      <c r="V5">
        <v>247.6</v>
      </c>
      <c r="W5">
        <v>-0.40000000000000568</v>
      </c>
      <c r="X5">
        <v>-0.16129032258064749</v>
      </c>
      <c r="Y5" s="1">
        <f t="shared" si="11"/>
        <v>-0.64205457463884208</v>
      </c>
      <c r="Z5" s="1">
        <f t="shared" si="12"/>
        <v>0.64205457463884208</v>
      </c>
      <c r="AA5" s="1">
        <f t="shared" si="13"/>
        <v>0.20064205457463888</v>
      </c>
      <c r="AB5" s="1">
        <f t="shared" si="14"/>
        <v>1.6962843295638081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243.3</v>
      </c>
      <c r="AJ5">
        <v>249</v>
      </c>
      <c r="AK5">
        <v>240.15</v>
      </c>
      <c r="AL5">
        <v>248</v>
      </c>
      <c r="AM5">
        <v>4.6500000000000057</v>
      </c>
      <c r="AN5">
        <v>1.910828025477709</v>
      </c>
      <c r="AO5" s="1">
        <f t="shared" si="21"/>
        <v>1.9317714755445903</v>
      </c>
      <c r="AP5" s="1">
        <f t="shared" si="22"/>
        <v>1.9317714755445903</v>
      </c>
      <c r="AQ5" s="1">
        <f t="shared" si="23"/>
        <v>0.40322580645161288</v>
      </c>
      <c r="AR5" s="1">
        <f t="shared" si="24"/>
        <v>1.2946979038224438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799.5</v>
      </c>
      <c r="C6">
        <v>812.6</v>
      </c>
      <c r="D6">
        <v>795.5</v>
      </c>
      <c r="E6">
        <v>800.3</v>
      </c>
      <c r="F6">
        <v>-0.30000000000006821</v>
      </c>
      <c r="G6">
        <v>-3.7471896077950061E-2</v>
      </c>
      <c r="H6" s="1">
        <f t="shared" si="0"/>
        <v>0.10006253908692365</v>
      </c>
      <c r="I6" s="1">
        <f t="shared" si="1"/>
        <v>0.10006253908692365</v>
      </c>
      <c r="J6" s="1">
        <f t="shared" si="2"/>
        <v>1.5369236536298974</v>
      </c>
      <c r="K6" s="1">
        <f t="shared" si="3"/>
        <v>0.50031269543464663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810</v>
      </c>
      <c r="T6">
        <v>812.2</v>
      </c>
      <c r="U6">
        <v>795.15</v>
      </c>
      <c r="V6">
        <v>800.6</v>
      </c>
      <c r="W6">
        <v>-5.6499999999999773</v>
      </c>
      <c r="X6">
        <v>-0.70077519379844688</v>
      </c>
      <c r="Y6" s="1">
        <f t="shared" si="11"/>
        <v>-1.160493827160491</v>
      </c>
      <c r="Z6" s="1">
        <f t="shared" si="12"/>
        <v>1.160493827160491</v>
      </c>
      <c r="AA6" s="1">
        <f t="shared" si="13"/>
        <v>0.27160493827161059</v>
      </c>
      <c r="AB6" s="1">
        <f t="shared" si="14"/>
        <v>0.68073944541594367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793</v>
      </c>
      <c r="AJ6">
        <v>815.5</v>
      </c>
      <c r="AK6">
        <v>785.5</v>
      </c>
      <c r="AL6">
        <v>806.25</v>
      </c>
      <c r="AM6">
        <v>14.5</v>
      </c>
      <c r="AN6">
        <v>1.831386169876855</v>
      </c>
      <c r="AO6" s="1">
        <f t="shared" si="21"/>
        <v>1.6708701134930641</v>
      </c>
      <c r="AP6" s="1">
        <f t="shared" si="22"/>
        <v>1.6708701134930641</v>
      </c>
      <c r="AQ6" s="1">
        <f t="shared" si="23"/>
        <v>1.1472868217054264</v>
      </c>
      <c r="AR6" s="1">
        <f t="shared" si="24"/>
        <v>0.94577553593947028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2099</v>
      </c>
      <c r="C7">
        <v>2170</v>
      </c>
      <c r="D7">
        <v>2056</v>
      </c>
      <c r="E7">
        <v>2143.0500000000002</v>
      </c>
      <c r="F7">
        <v>48.75</v>
      </c>
      <c r="G7">
        <v>2.327746741154562</v>
      </c>
      <c r="H7" s="1">
        <f t="shared" si="0"/>
        <v>2.0986183897093937</v>
      </c>
      <c r="I7" s="1">
        <f t="shared" si="1"/>
        <v>2.0986183897093937</v>
      </c>
      <c r="J7" s="1">
        <f t="shared" si="2"/>
        <v>1.2575534868528413</v>
      </c>
      <c r="K7" s="1">
        <f t="shared" si="3"/>
        <v>2.0485945688423062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1969.05</v>
      </c>
      <c r="T7">
        <v>2140</v>
      </c>
      <c r="U7">
        <v>1954.85</v>
      </c>
      <c r="V7">
        <v>2094.3000000000002</v>
      </c>
      <c r="W7">
        <v>110.10000000000009</v>
      </c>
      <c r="X7">
        <v>5.5488358028424623</v>
      </c>
      <c r="Y7" s="1">
        <f t="shared" si="11"/>
        <v>6.360935476498832</v>
      </c>
      <c r="Z7" s="1">
        <f t="shared" si="12"/>
        <v>6.360935476498832</v>
      </c>
      <c r="AA7" s="1">
        <f t="shared" si="13"/>
        <v>2.1821133552977039</v>
      </c>
      <c r="AB7" s="1">
        <f t="shared" si="14"/>
        <v>0.72115995022980861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1980</v>
      </c>
      <c r="AJ7">
        <v>1999</v>
      </c>
      <c r="AK7">
        <v>1970</v>
      </c>
      <c r="AL7">
        <v>1984.2</v>
      </c>
      <c r="AM7">
        <v>6.5</v>
      </c>
      <c r="AN7">
        <v>0.32866461040602718</v>
      </c>
      <c r="AO7" s="1">
        <f t="shared" si="21"/>
        <v>0.2121212121212144</v>
      </c>
      <c r="AP7" s="1">
        <f t="shared" si="22"/>
        <v>0.2121212121212144</v>
      </c>
      <c r="AQ7" s="1">
        <f t="shared" si="23"/>
        <v>0.74589255115411524</v>
      </c>
      <c r="AR7" s="1">
        <f t="shared" si="24"/>
        <v>0.50505050505050508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2364</v>
      </c>
      <c r="C8">
        <v>2376.4</v>
      </c>
      <c r="D8">
        <v>2341</v>
      </c>
      <c r="E8">
        <v>2350</v>
      </c>
      <c r="F8">
        <v>-13.650000000000089</v>
      </c>
      <c r="G8">
        <v>-0.57749666828845603</v>
      </c>
      <c r="H8" s="1">
        <f t="shared" si="0"/>
        <v>-0.59221658206429784</v>
      </c>
      <c r="I8" s="1">
        <f t="shared" si="1"/>
        <v>0.59221658206429784</v>
      </c>
      <c r="J8" s="1">
        <f t="shared" si="2"/>
        <v>0.52453468697123906</v>
      </c>
      <c r="K8" s="1">
        <f t="shared" si="3"/>
        <v>0.38297872340425532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2388.9</v>
      </c>
      <c r="T8">
        <v>2388.9</v>
      </c>
      <c r="U8">
        <v>2355</v>
      </c>
      <c r="V8">
        <v>2363.65</v>
      </c>
      <c r="W8">
        <v>9.5999999999999091</v>
      </c>
      <c r="X8">
        <v>0.40780782056455511</v>
      </c>
      <c r="Y8" s="1">
        <f t="shared" si="11"/>
        <v>-1.0569718280380092</v>
      </c>
      <c r="Z8" s="1">
        <f t="shared" si="12"/>
        <v>1.0569718280380092</v>
      </c>
      <c r="AA8" s="1">
        <f t="shared" si="13"/>
        <v>0</v>
      </c>
      <c r="AB8" s="1">
        <f t="shared" si="14"/>
        <v>0.36595942715715485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2376.6</v>
      </c>
      <c r="AJ8">
        <v>2397.6999999999998</v>
      </c>
      <c r="AK8">
        <v>2345</v>
      </c>
      <c r="AL8">
        <v>2354.0500000000002</v>
      </c>
      <c r="AM8">
        <v>-22.549999999999731</v>
      </c>
      <c r="AN8">
        <v>-0.9488344694100701</v>
      </c>
      <c r="AO8" s="1">
        <f t="shared" si="21"/>
        <v>-0.9488344694100701</v>
      </c>
      <c r="AP8" s="1">
        <f t="shared" si="22"/>
        <v>0.9488344694100701</v>
      </c>
      <c r="AQ8" s="1">
        <f t="shared" si="23"/>
        <v>0.88782294033492837</v>
      </c>
      <c r="AR8" s="1">
        <f t="shared" si="24"/>
        <v>0.38444383084472211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320</v>
      </c>
      <c r="C9">
        <v>321.45</v>
      </c>
      <c r="D9">
        <v>312.7</v>
      </c>
      <c r="E9">
        <v>319.14999999999998</v>
      </c>
      <c r="F9">
        <v>-4.5500000000000114</v>
      </c>
      <c r="G9">
        <v>-1.4056224899598431</v>
      </c>
      <c r="H9" s="1">
        <f t="shared" si="0"/>
        <v>-0.26562500000000711</v>
      </c>
      <c r="I9" s="1">
        <f t="shared" si="1"/>
        <v>0.26562500000000711</v>
      </c>
      <c r="J9" s="1">
        <f t="shared" si="2"/>
        <v>0.45312499999999639</v>
      </c>
      <c r="K9" s="1">
        <f t="shared" si="3"/>
        <v>2.0209932633557854</v>
      </c>
      <c r="L9" s="1" t="str">
        <f t="shared" si="4"/>
        <v>YES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318.35000000000002</v>
      </c>
      <c r="T9">
        <v>326.75</v>
      </c>
      <c r="U9">
        <v>315.75</v>
      </c>
      <c r="V9">
        <v>323.7</v>
      </c>
      <c r="W9">
        <v>10.69999999999999</v>
      </c>
      <c r="X9">
        <v>3.4185303514376959</v>
      </c>
      <c r="Y9" s="1">
        <f t="shared" si="11"/>
        <v>1.6805402858488976</v>
      </c>
      <c r="Z9" s="1">
        <f t="shared" si="12"/>
        <v>1.6805402858488976</v>
      </c>
      <c r="AA9" s="1">
        <f t="shared" si="13"/>
        <v>0.94223046030275304</v>
      </c>
      <c r="AB9" s="1">
        <f t="shared" si="14"/>
        <v>0.81671116695461676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304</v>
      </c>
      <c r="AJ9">
        <v>314</v>
      </c>
      <c r="AK9">
        <v>304</v>
      </c>
      <c r="AL9">
        <v>313</v>
      </c>
      <c r="AM9">
        <v>9.25</v>
      </c>
      <c r="AN9">
        <v>3.0452674897119349</v>
      </c>
      <c r="AO9" s="1">
        <f t="shared" si="21"/>
        <v>2.9605263157894735</v>
      </c>
      <c r="AP9" s="1">
        <f t="shared" si="22"/>
        <v>2.9605263157894735</v>
      </c>
      <c r="AQ9" s="1">
        <f t="shared" si="23"/>
        <v>0.31948881789137379</v>
      </c>
      <c r="AR9" s="1">
        <f t="shared" si="24"/>
        <v>0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YES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43.05</v>
      </c>
      <c r="C10">
        <v>43.25</v>
      </c>
      <c r="D10">
        <v>41.45</v>
      </c>
      <c r="E10">
        <v>41.85</v>
      </c>
      <c r="F10">
        <v>-1.75</v>
      </c>
      <c r="G10">
        <v>-4.0137614678899078</v>
      </c>
      <c r="H10" s="1">
        <f t="shared" si="0"/>
        <v>-2.7874564459930218</v>
      </c>
      <c r="I10" s="1">
        <f t="shared" si="1"/>
        <v>2.7874564459930218</v>
      </c>
      <c r="J10" s="1">
        <f t="shared" si="2"/>
        <v>0.46457607433217851</v>
      </c>
      <c r="K10" s="1">
        <f t="shared" si="3"/>
        <v>0.95579450418159762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41</v>
      </c>
      <c r="T10">
        <v>43.85</v>
      </c>
      <c r="U10">
        <v>40.549999999999997</v>
      </c>
      <c r="V10">
        <v>43.6</v>
      </c>
      <c r="W10">
        <v>3.3000000000000038</v>
      </c>
      <c r="X10">
        <v>8.1885856079404569</v>
      </c>
      <c r="Y10" s="1">
        <f t="shared" si="11"/>
        <v>6.3414634146341493</v>
      </c>
      <c r="Z10" s="1">
        <f t="shared" si="12"/>
        <v>6.3414634146341493</v>
      </c>
      <c r="AA10" s="1">
        <f t="shared" si="13"/>
        <v>0.57339449541284393</v>
      </c>
      <c r="AB10" s="1">
        <f t="shared" si="14"/>
        <v>1.0975609756097631</v>
      </c>
      <c r="AC10" s="1" t="str">
        <f t="shared" si="15"/>
        <v>NO</v>
      </c>
      <c r="AD10" s="1" t="str">
        <f t="shared" si="16"/>
        <v>YES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40.700000000000003</v>
      </c>
      <c r="AJ10">
        <v>41.1</v>
      </c>
      <c r="AK10">
        <v>39.9</v>
      </c>
      <c r="AL10">
        <v>40.299999999999997</v>
      </c>
      <c r="AM10">
        <v>-5.0000000000004263E-2</v>
      </c>
      <c r="AN10">
        <v>-0.12391573729864749</v>
      </c>
      <c r="AO10" s="1">
        <f t="shared" si="21"/>
        <v>-0.9828009828009967</v>
      </c>
      <c r="AP10" s="1">
        <f t="shared" si="22"/>
        <v>0.9828009828009967</v>
      </c>
      <c r="AQ10" s="1">
        <f t="shared" si="23"/>
        <v>0.98280098280097927</v>
      </c>
      <c r="AR10" s="1">
        <f t="shared" si="24"/>
        <v>0.99255583126550517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610.9</v>
      </c>
      <c r="C11">
        <v>619</v>
      </c>
      <c r="D11">
        <v>606.95000000000005</v>
      </c>
      <c r="E11">
        <v>615.20000000000005</v>
      </c>
      <c r="F11">
        <v>4.5</v>
      </c>
      <c r="G11">
        <v>0.73685934173898804</v>
      </c>
      <c r="H11" s="1">
        <f t="shared" si="0"/>
        <v>0.70387952201670789</v>
      </c>
      <c r="I11" s="1">
        <f t="shared" si="1"/>
        <v>0.70387952201670789</v>
      </c>
      <c r="J11" s="1">
        <f t="shared" si="2"/>
        <v>0.61768530559167001</v>
      </c>
      <c r="K11" s="1">
        <f t="shared" si="3"/>
        <v>0.64658700278276837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602</v>
      </c>
      <c r="T11">
        <v>612.54999999999995</v>
      </c>
      <c r="U11">
        <v>600.6</v>
      </c>
      <c r="V11">
        <v>610.70000000000005</v>
      </c>
      <c r="W11">
        <v>7.3000000000000682</v>
      </c>
      <c r="X11">
        <v>1.209811070599945</v>
      </c>
      <c r="Y11" s="1">
        <f t="shared" si="11"/>
        <v>1.4451827242524993</v>
      </c>
      <c r="Z11" s="1">
        <f t="shared" si="12"/>
        <v>1.4451827242524993</v>
      </c>
      <c r="AA11" s="1">
        <f t="shared" si="13"/>
        <v>0.30293106271490239</v>
      </c>
      <c r="AB11" s="1">
        <f t="shared" si="14"/>
        <v>0.23255813953487994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600</v>
      </c>
      <c r="AJ11">
        <v>608.4</v>
      </c>
      <c r="AK11">
        <v>595.45000000000005</v>
      </c>
      <c r="AL11">
        <v>603.4</v>
      </c>
      <c r="AM11">
        <v>5.9499999999999318</v>
      </c>
      <c r="AN11">
        <v>0.99589923842998263</v>
      </c>
      <c r="AO11" s="1">
        <f t="shared" si="21"/>
        <v>0.56666666666666288</v>
      </c>
      <c r="AP11" s="1">
        <f t="shared" si="22"/>
        <v>0.56666666666666288</v>
      </c>
      <c r="AQ11" s="1">
        <f t="shared" si="23"/>
        <v>0.82863771958899579</v>
      </c>
      <c r="AR11" s="1">
        <f t="shared" si="24"/>
        <v>0.75833333333332575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438.9</v>
      </c>
      <c r="C12">
        <v>444.15</v>
      </c>
      <c r="D12">
        <v>437.1</v>
      </c>
      <c r="E12">
        <v>439.8</v>
      </c>
      <c r="F12">
        <v>1.9000000000000341</v>
      </c>
      <c r="G12">
        <v>0.43388901575702993</v>
      </c>
      <c r="H12" s="1">
        <f t="shared" si="0"/>
        <v>0.20505809979494966</v>
      </c>
      <c r="I12" s="1">
        <f t="shared" si="1"/>
        <v>0.20505809979494966</v>
      </c>
      <c r="J12" s="1">
        <f t="shared" si="2"/>
        <v>0.98908594815824602</v>
      </c>
      <c r="K12" s="1">
        <f t="shared" si="3"/>
        <v>0.4101161995898735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448.5</v>
      </c>
      <c r="T12">
        <v>448.5</v>
      </c>
      <c r="U12">
        <v>434.3</v>
      </c>
      <c r="V12">
        <v>437.9</v>
      </c>
      <c r="W12">
        <v>-10</v>
      </c>
      <c r="X12">
        <v>-2.2326412145568209</v>
      </c>
      <c r="Y12" s="1">
        <f t="shared" si="11"/>
        <v>-2.3634336677814991</v>
      </c>
      <c r="Z12" s="1">
        <f t="shared" si="12"/>
        <v>2.3634336677814991</v>
      </c>
      <c r="AA12" s="1">
        <f t="shared" si="13"/>
        <v>0</v>
      </c>
      <c r="AB12" s="1">
        <f t="shared" si="14"/>
        <v>0.8221055035396132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435</v>
      </c>
      <c r="AJ12">
        <v>449.5</v>
      </c>
      <c r="AK12">
        <v>434.05</v>
      </c>
      <c r="AL12">
        <v>447.9</v>
      </c>
      <c r="AM12">
        <v>14.44999999999999</v>
      </c>
      <c r="AN12">
        <v>3.3337178451955221</v>
      </c>
      <c r="AO12" s="1">
        <f t="shared" si="21"/>
        <v>2.9655172413793052</v>
      </c>
      <c r="AP12" s="1">
        <f t="shared" si="22"/>
        <v>2.9655172413793052</v>
      </c>
      <c r="AQ12" s="1">
        <f t="shared" si="23"/>
        <v>0.35722259432909642</v>
      </c>
      <c r="AR12" s="1">
        <f t="shared" si="24"/>
        <v>0.21839080459769852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11903.75</v>
      </c>
      <c r="C13">
        <v>11998</v>
      </c>
      <c r="D13">
        <v>11755</v>
      </c>
      <c r="E13">
        <v>11895.5</v>
      </c>
      <c r="F13">
        <v>-8.1499999999996362</v>
      </c>
      <c r="G13">
        <v>-6.8466394761267646E-2</v>
      </c>
      <c r="H13" s="1">
        <f t="shared" si="0"/>
        <v>-6.9305891000735059E-2</v>
      </c>
      <c r="I13" s="1">
        <f t="shared" si="1"/>
        <v>6.9305891000735059E-2</v>
      </c>
      <c r="J13" s="1">
        <f t="shared" si="2"/>
        <v>0.79176730022051878</v>
      </c>
      <c r="K13" s="1">
        <f t="shared" si="3"/>
        <v>1.1811189105123787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11999.95</v>
      </c>
      <c r="T13">
        <v>12170.9</v>
      </c>
      <c r="U13">
        <v>11790</v>
      </c>
      <c r="V13">
        <v>11903.65</v>
      </c>
      <c r="W13">
        <v>-55.450000000000728</v>
      </c>
      <c r="X13">
        <v>-0.46366365361942558</v>
      </c>
      <c r="Y13" s="1">
        <f t="shared" si="11"/>
        <v>-0.80250334376394139</v>
      </c>
      <c r="Z13" s="1">
        <f t="shared" si="12"/>
        <v>0.80250334376394139</v>
      </c>
      <c r="AA13" s="1">
        <f t="shared" si="13"/>
        <v>1.4245892691219455</v>
      </c>
      <c r="AB13" s="1">
        <f t="shared" si="14"/>
        <v>0.95474917357280864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11955</v>
      </c>
      <c r="AJ13">
        <v>12075.1</v>
      </c>
      <c r="AK13">
        <v>11760.05</v>
      </c>
      <c r="AL13">
        <v>11959.1</v>
      </c>
      <c r="AM13">
        <v>102.60000000000041</v>
      </c>
      <c r="AN13">
        <v>0.8653481212836871</v>
      </c>
      <c r="AO13" s="1">
        <f t="shared" si="21"/>
        <v>3.4295273943959551E-2</v>
      </c>
      <c r="AP13" s="1">
        <f t="shared" si="22"/>
        <v>3.4295273943959551E-2</v>
      </c>
      <c r="AQ13" s="1">
        <f t="shared" si="23"/>
        <v>0.96997265680527789</v>
      </c>
      <c r="AR13" s="1">
        <f t="shared" si="24"/>
        <v>1.6306984525303281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420</v>
      </c>
      <c r="C14">
        <v>430.95</v>
      </c>
      <c r="D14">
        <v>417.35</v>
      </c>
      <c r="E14">
        <v>428.2</v>
      </c>
      <c r="F14">
        <v>5.5</v>
      </c>
      <c r="G14">
        <v>1.3011592145729829</v>
      </c>
      <c r="H14" s="1">
        <f t="shared" si="0"/>
        <v>1.9523809523809494</v>
      </c>
      <c r="I14" s="1">
        <f t="shared" si="1"/>
        <v>1.9523809523809494</v>
      </c>
      <c r="J14" s="1">
        <f t="shared" si="2"/>
        <v>0.64222326015880427</v>
      </c>
      <c r="K14" s="1">
        <f t="shared" si="3"/>
        <v>0.63095238095237549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435.9</v>
      </c>
      <c r="T14">
        <v>435.9</v>
      </c>
      <c r="U14">
        <v>419.8</v>
      </c>
      <c r="V14">
        <v>422.7</v>
      </c>
      <c r="W14">
        <v>-7.6999999999999886</v>
      </c>
      <c r="X14">
        <v>-1.789033457249068</v>
      </c>
      <c r="Y14" s="1">
        <f t="shared" si="11"/>
        <v>-3.0282174810736384</v>
      </c>
      <c r="Z14" s="1">
        <f t="shared" si="12"/>
        <v>3.0282174810736384</v>
      </c>
      <c r="AA14" s="1">
        <f t="shared" si="13"/>
        <v>0</v>
      </c>
      <c r="AB14" s="1">
        <f t="shared" si="14"/>
        <v>0.68606576768393124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413.6</v>
      </c>
      <c r="AJ14">
        <v>432.2</v>
      </c>
      <c r="AK14">
        <v>411.3</v>
      </c>
      <c r="AL14">
        <v>430.4</v>
      </c>
      <c r="AM14">
        <v>14.5</v>
      </c>
      <c r="AN14">
        <v>3.4864150036066359</v>
      </c>
      <c r="AO14" s="1">
        <f t="shared" si="21"/>
        <v>4.0618955512572423</v>
      </c>
      <c r="AP14" s="1">
        <f t="shared" si="22"/>
        <v>4.0618955512572423</v>
      </c>
      <c r="AQ14" s="1">
        <f t="shared" si="23"/>
        <v>0.41821561338290225</v>
      </c>
      <c r="AR14" s="1">
        <f t="shared" si="24"/>
        <v>0.55609284332688858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1480.9</v>
      </c>
      <c r="C15">
        <v>1488.95</v>
      </c>
      <c r="D15">
        <v>1454.65</v>
      </c>
      <c r="E15">
        <v>1461.05</v>
      </c>
      <c r="F15">
        <v>-15.650000000000089</v>
      </c>
      <c r="G15">
        <v>-1.0597954899438</v>
      </c>
      <c r="H15" s="1">
        <f t="shared" si="0"/>
        <v>-1.3404011074346771</v>
      </c>
      <c r="I15" s="1">
        <f t="shared" si="1"/>
        <v>1.3404011074346771</v>
      </c>
      <c r="J15" s="1">
        <f t="shared" si="2"/>
        <v>0.54358835843068098</v>
      </c>
      <c r="K15" s="1">
        <f t="shared" si="3"/>
        <v>0.43804113480030549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1450</v>
      </c>
      <c r="T15">
        <v>1489</v>
      </c>
      <c r="U15">
        <v>1440</v>
      </c>
      <c r="V15">
        <v>1476.7</v>
      </c>
      <c r="W15">
        <v>37.400000000000091</v>
      </c>
      <c r="X15">
        <v>2.5984853748349961</v>
      </c>
      <c r="Y15" s="1">
        <f t="shared" si="11"/>
        <v>1.8413793103448306</v>
      </c>
      <c r="Z15" s="1">
        <f t="shared" si="12"/>
        <v>1.8413793103448306</v>
      </c>
      <c r="AA15" s="1">
        <f t="shared" si="13"/>
        <v>0.83293830839032668</v>
      </c>
      <c r="AB15" s="1">
        <f t="shared" si="14"/>
        <v>0.68965517241379315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1428</v>
      </c>
      <c r="AJ15">
        <v>1447.15</v>
      </c>
      <c r="AK15">
        <v>1421.1</v>
      </c>
      <c r="AL15">
        <v>1439.3</v>
      </c>
      <c r="AM15">
        <v>17.799999999999951</v>
      </c>
      <c r="AN15">
        <v>1.252198381990852</v>
      </c>
      <c r="AO15" s="1">
        <f t="shared" si="21"/>
        <v>0.79131652661064111</v>
      </c>
      <c r="AP15" s="1">
        <f t="shared" si="22"/>
        <v>0.79131652661064111</v>
      </c>
      <c r="AQ15" s="1">
        <f t="shared" si="23"/>
        <v>0.54540401584104337</v>
      </c>
      <c r="AR15" s="1">
        <f t="shared" si="24"/>
        <v>0.4831932773109307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382.05</v>
      </c>
      <c r="C16">
        <v>387.25</v>
      </c>
      <c r="D16">
        <v>378.25</v>
      </c>
      <c r="E16">
        <v>383.45</v>
      </c>
      <c r="F16">
        <v>0.5</v>
      </c>
      <c r="G16">
        <v>0.13056534795665231</v>
      </c>
      <c r="H16" s="1">
        <f t="shared" si="0"/>
        <v>0.36644418269859369</v>
      </c>
      <c r="I16" s="1">
        <f t="shared" si="1"/>
        <v>0.36644418269859369</v>
      </c>
      <c r="J16" s="1">
        <f t="shared" si="2"/>
        <v>0.991002738297043</v>
      </c>
      <c r="K16" s="1">
        <f t="shared" si="3"/>
        <v>0.99463421018191633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372.95</v>
      </c>
      <c r="T16">
        <v>385.9</v>
      </c>
      <c r="U16">
        <v>370.95</v>
      </c>
      <c r="V16">
        <v>382.95</v>
      </c>
      <c r="W16">
        <v>12.099999999999969</v>
      </c>
      <c r="X16">
        <v>3.262774706754743</v>
      </c>
      <c r="Y16" s="1">
        <f t="shared" si="11"/>
        <v>2.6813245743397238</v>
      </c>
      <c r="Z16" s="1">
        <f t="shared" si="12"/>
        <v>2.6813245743397238</v>
      </c>
      <c r="AA16" s="1">
        <f t="shared" si="13"/>
        <v>0.77033555294424561</v>
      </c>
      <c r="AB16" s="1">
        <f t="shared" si="14"/>
        <v>0.53626491486794481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364</v>
      </c>
      <c r="AJ16">
        <v>371.9</v>
      </c>
      <c r="AK16">
        <v>360.5</v>
      </c>
      <c r="AL16">
        <v>370.85</v>
      </c>
      <c r="AM16">
        <v>12.950000000000051</v>
      </c>
      <c r="AN16">
        <v>3.61832914221851</v>
      </c>
      <c r="AO16" s="1">
        <f t="shared" si="21"/>
        <v>1.8818681318681381</v>
      </c>
      <c r="AP16" s="1">
        <f t="shared" si="22"/>
        <v>1.8818681318681381</v>
      </c>
      <c r="AQ16" s="1">
        <f t="shared" si="23"/>
        <v>0.28313334232168114</v>
      </c>
      <c r="AR16" s="1">
        <f t="shared" si="24"/>
        <v>0.96153846153846156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164.1</v>
      </c>
      <c r="C17">
        <v>169.2</v>
      </c>
      <c r="D17">
        <v>163.25</v>
      </c>
      <c r="E17">
        <v>167.45</v>
      </c>
      <c r="F17">
        <v>2.75</v>
      </c>
      <c r="G17">
        <v>1.6697024893746211</v>
      </c>
      <c r="H17" s="1">
        <f t="shared" si="0"/>
        <v>2.0414381474710508</v>
      </c>
      <c r="I17" s="1">
        <f t="shared" si="1"/>
        <v>2.0414381474710508</v>
      </c>
      <c r="J17" s="1">
        <f t="shared" si="2"/>
        <v>1.0450880859958198</v>
      </c>
      <c r="K17" s="1">
        <f t="shared" si="3"/>
        <v>0.51797684338817451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164.2</v>
      </c>
      <c r="T17">
        <v>167.85</v>
      </c>
      <c r="U17">
        <v>161.75</v>
      </c>
      <c r="V17">
        <v>164.7</v>
      </c>
      <c r="W17">
        <v>2.1499999999999768</v>
      </c>
      <c r="X17">
        <v>1.322669947708383</v>
      </c>
      <c r="Y17" s="1">
        <f t="shared" si="11"/>
        <v>0.30450669914738127</v>
      </c>
      <c r="Z17" s="1">
        <f t="shared" si="12"/>
        <v>0.30450669914738127</v>
      </c>
      <c r="AA17" s="1">
        <f t="shared" si="13"/>
        <v>1.9125683060109324</v>
      </c>
      <c r="AB17" s="1">
        <f t="shared" si="14"/>
        <v>1.4920828258221612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156</v>
      </c>
      <c r="AJ17">
        <v>164.25</v>
      </c>
      <c r="AK17">
        <v>153.75</v>
      </c>
      <c r="AL17">
        <v>162.55000000000001</v>
      </c>
      <c r="AM17">
        <v>7.1000000000000227</v>
      </c>
      <c r="AN17">
        <v>4.5673850112576542</v>
      </c>
      <c r="AO17" s="1">
        <f t="shared" si="21"/>
        <v>4.198717948717956</v>
      </c>
      <c r="AP17" s="1">
        <f t="shared" si="22"/>
        <v>4.198717948717956</v>
      </c>
      <c r="AQ17" s="1">
        <f t="shared" si="23"/>
        <v>1.0458320516764001</v>
      </c>
      <c r="AR17" s="1">
        <f t="shared" si="24"/>
        <v>1.4423076923076923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521.20000000000005</v>
      </c>
      <c r="C18">
        <v>529.95000000000005</v>
      </c>
      <c r="D18">
        <v>518.75</v>
      </c>
      <c r="E18">
        <v>528.04999999999995</v>
      </c>
      <c r="F18">
        <v>8.75</v>
      </c>
      <c r="G18">
        <v>1.6849605237820151</v>
      </c>
      <c r="H18" s="1">
        <f t="shared" si="0"/>
        <v>1.3142747505755772</v>
      </c>
      <c r="I18" s="1">
        <f t="shared" si="1"/>
        <v>1.3142747505755772</v>
      </c>
      <c r="J18" s="1">
        <f t="shared" si="2"/>
        <v>0.35981441151407845</v>
      </c>
      <c r="K18" s="1">
        <f t="shared" si="3"/>
        <v>0.47006907137376153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514.9</v>
      </c>
      <c r="T18">
        <v>522</v>
      </c>
      <c r="U18">
        <v>510.2</v>
      </c>
      <c r="V18">
        <v>519.29999999999995</v>
      </c>
      <c r="W18">
        <v>7.5999999999999659</v>
      </c>
      <c r="X18">
        <v>1.485245260895049</v>
      </c>
      <c r="Y18" s="1">
        <f t="shared" si="11"/>
        <v>0.85453486113808064</v>
      </c>
      <c r="Z18" s="1">
        <f t="shared" si="12"/>
        <v>0.85453486113808064</v>
      </c>
      <c r="AA18" s="1">
        <f t="shared" si="13"/>
        <v>0.51993067590988751</v>
      </c>
      <c r="AB18" s="1">
        <f t="shared" si="14"/>
        <v>0.91279860167022497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520.79999999999995</v>
      </c>
      <c r="AJ18">
        <v>524.35</v>
      </c>
      <c r="AK18">
        <v>510.8</v>
      </c>
      <c r="AL18">
        <v>511.7</v>
      </c>
      <c r="AM18">
        <v>-5.9000000000000341</v>
      </c>
      <c r="AN18">
        <v>-1.139876352395679</v>
      </c>
      <c r="AO18" s="1">
        <f t="shared" si="21"/>
        <v>-1.7473118279569828</v>
      </c>
      <c r="AP18" s="1">
        <f t="shared" si="22"/>
        <v>1.7473118279569828</v>
      </c>
      <c r="AQ18" s="1">
        <f t="shared" si="23"/>
        <v>0.68164362519202537</v>
      </c>
      <c r="AR18" s="1">
        <f t="shared" si="24"/>
        <v>0.17588430721125217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3102</v>
      </c>
      <c r="C19">
        <v>3128.75</v>
      </c>
      <c r="D19">
        <v>3071</v>
      </c>
      <c r="E19">
        <v>3085.75</v>
      </c>
      <c r="F19">
        <v>-7.6500000000000909</v>
      </c>
      <c r="G19">
        <v>-0.2473007047261942</v>
      </c>
      <c r="H19" s="1">
        <f t="shared" si="0"/>
        <v>-0.52385557704706642</v>
      </c>
      <c r="I19" s="1">
        <f t="shared" si="1"/>
        <v>0.52385557704706642</v>
      </c>
      <c r="J19" s="1">
        <f t="shared" si="2"/>
        <v>0.86234687298517088</v>
      </c>
      <c r="K19" s="1">
        <f t="shared" si="3"/>
        <v>0.4780037268087175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3235</v>
      </c>
      <c r="T19">
        <v>3246.9</v>
      </c>
      <c r="U19">
        <v>3085</v>
      </c>
      <c r="V19">
        <v>3093.4</v>
      </c>
      <c r="W19">
        <v>-129.2999999999997</v>
      </c>
      <c r="X19">
        <v>-4.0121637136562427</v>
      </c>
      <c r="Y19" s="1">
        <f t="shared" si="11"/>
        <v>-4.3771251931993795</v>
      </c>
      <c r="Z19" s="1">
        <f t="shared" si="12"/>
        <v>4.3771251931993795</v>
      </c>
      <c r="AA19" s="1">
        <f t="shared" si="13"/>
        <v>0.3678516228748096</v>
      </c>
      <c r="AB19" s="1">
        <f t="shared" si="14"/>
        <v>0.27154587185621293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3114.9</v>
      </c>
      <c r="AJ19">
        <v>3232.9</v>
      </c>
      <c r="AK19">
        <v>3114.9</v>
      </c>
      <c r="AL19">
        <v>3222.7</v>
      </c>
      <c r="AM19">
        <v>111.2999999999997</v>
      </c>
      <c r="AN19">
        <v>3.5771678344153659</v>
      </c>
      <c r="AO19" s="1">
        <f t="shared" si="21"/>
        <v>3.4607852579536975</v>
      </c>
      <c r="AP19" s="1">
        <f t="shared" si="22"/>
        <v>3.4607852579536975</v>
      </c>
      <c r="AQ19" s="1">
        <f t="shared" si="23"/>
        <v>0.31650479411674287</v>
      </c>
      <c r="AR19" s="1">
        <f t="shared" si="24"/>
        <v>0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126.3</v>
      </c>
      <c r="C20">
        <v>127.9</v>
      </c>
      <c r="D20">
        <v>123</v>
      </c>
      <c r="E20">
        <v>123.4</v>
      </c>
      <c r="F20">
        <v>-2.3499999999999939</v>
      </c>
      <c r="G20">
        <v>-1.868787276341944</v>
      </c>
      <c r="H20" s="1">
        <f t="shared" si="0"/>
        <v>-2.2961203483768737</v>
      </c>
      <c r="I20" s="1">
        <f t="shared" si="1"/>
        <v>2.2961203483768737</v>
      </c>
      <c r="J20" s="1">
        <f t="shared" si="2"/>
        <v>1.2668250197941477</v>
      </c>
      <c r="K20" s="1">
        <f t="shared" si="3"/>
        <v>0.32414910858995594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119.15</v>
      </c>
      <c r="T20">
        <v>127.9</v>
      </c>
      <c r="U20">
        <v>119.05</v>
      </c>
      <c r="V20">
        <v>125.75</v>
      </c>
      <c r="W20">
        <v>6.6500000000000057</v>
      </c>
      <c r="X20">
        <v>5.5835432409739756</v>
      </c>
      <c r="Y20" s="1">
        <f t="shared" si="11"/>
        <v>5.5392362568191311</v>
      </c>
      <c r="Z20" s="1">
        <f t="shared" si="12"/>
        <v>5.5392362568191311</v>
      </c>
      <c r="AA20" s="1">
        <f t="shared" si="13"/>
        <v>1.7097415506958296</v>
      </c>
      <c r="AB20" s="1">
        <f t="shared" si="14"/>
        <v>8.3927822073024363E-2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120</v>
      </c>
      <c r="AJ20">
        <v>121.2</v>
      </c>
      <c r="AK20">
        <v>118.5</v>
      </c>
      <c r="AL20">
        <v>119.1</v>
      </c>
      <c r="AM20">
        <v>-0.5</v>
      </c>
      <c r="AN20">
        <v>-0.41806020066889632</v>
      </c>
      <c r="AO20" s="1">
        <f t="shared" si="21"/>
        <v>-0.75000000000000477</v>
      </c>
      <c r="AP20" s="1">
        <f t="shared" si="22"/>
        <v>0.75000000000000477</v>
      </c>
      <c r="AQ20" s="1">
        <f t="shared" si="23"/>
        <v>1.0000000000000024</v>
      </c>
      <c r="AR20" s="1">
        <f t="shared" si="24"/>
        <v>0.50377833753148138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688.5</v>
      </c>
      <c r="C21">
        <v>692.5</v>
      </c>
      <c r="D21">
        <v>676.25</v>
      </c>
      <c r="E21">
        <v>690.9</v>
      </c>
      <c r="F21">
        <v>3.799999999999955</v>
      </c>
      <c r="G21">
        <v>0.55304904671808386</v>
      </c>
      <c r="H21" s="1">
        <f t="shared" si="0"/>
        <v>0.34858387799563939</v>
      </c>
      <c r="I21" s="1">
        <f t="shared" si="1"/>
        <v>0.34858387799563939</v>
      </c>
      <c r="J21" s="1">
        <f t="shared" si="2"/>
        <v>0.23158199449993094</v>
      </c>
      <c r="K21" s="1">
        <f t="shared" si="3"/>
        <v>1.7792302106027595</v>
      </c>
      <c r="L21" s="1" t="str">
        <f t="shared" si="4"/>
        <v>YES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682.3</v>
      </c>
      <c r="T21">
        <v>690</v>
      </c>
      <c r="U21">
        <v>673.8</v>
      </c>
      <c r="V21">
        <v>687.1</v>
      </c>
      <c r="W21">
        <v>9.25</v>
      </c>
      <c r="X21">
        <v>1.364608689238032</v>
      </c>
      <c r="Y21" s="1">
        <f t="shared" si="11"/>
        <v>0.7035028579803706</v>
      </c>
      <c r="Z21" s="1">
        <f t="shared" si="12"/>
        <v>0.7035028579803706</v>
      </c>
      <c r="AA21" s="1">
        <f t="shared" si="13"/>
        <v>0.42206374617959214</v>
      </c>
      <c r="AB21" s="1">
        <f t="shared" si="14"/>
        <v>1.2457863110068885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685</v>
      </c>
      <c r="AJ21">
        <v>688.15</v>
      </c>
      <c r="AK21">
        <v>675</v>
      </c>
      <c r="AL21">
        <v>677.85</v>
      </c>
      <c r="AM21">
        <v>-4.2999999999999554</v>
      </c>
      <c r="AN21">
        <v>-0.63035989151945393</v>
      </c>
      <c r="AO21" s="1">
        <f t="shared" si="21"/>
        <v>-1.0437956204379528</v>
      </c>
      <c r="AP21" s="1">
        <f t="shared" si="22"/>
        <v>1.0437956204379528</v>
      </c>
      <c r="AQ21" s="1">
        <f t="shared" si="23"/>
        <v>0.45985401459853686</v>
      </c>
      <c r="AR21" s="1">
        <f t="shared" si="24"/>
        <v>0.42044700154901865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2329.9</v>
      </c>
      <c r="C22">
        <v>2354</v>
      </c>
      <c r="D22">
        <v>2309</v>
      </c>
      <c r="E22">
        <v>2347.5500000000002</v>
      </c>
      <c r="F22">
        <v>18.60000000000036</v>
      </c>
      <c r="G22">
        <v>0.79864316537497004</v>
      </c>
      <c r="H22" s="1">
        <f t="shared" si="0"/>
        <v>0.75754324219923996</v>
      </c>
      <c r="I22" s="1">
        <f t="shared" si="1"/>
        <v>0.75754324219923996</v>
      </c>
      <c r="J22" s="1">
        <f t="shared" si="2"/>
        <v>0.27475453131987893</v>
      </c>
      <c r="K22" s="1">
        <f t="shared" si="3"/>
        <v>0.89703420747671969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2291</v>
      </c>
      <c r="T22">
        <v>2335</v>
      </c>
      <c r="U22">
        <v>2285.1</v>
      </c>
      <c r="V22">
        <v>2328.9499999999998</v>
      </c>
      <c r="W22">
        <v>44.549999999999727</v>
      </c>
      <c r="X22">
        <v>1.950183855717025</v>
      </c>
      <c r="Y22" s="1">
        <f t="shared" si="11"/>
        <v>1.656481885639451</v>
      </c>
      <c r="Z22" s="1">
        <f t="shared" si="12"/>
        <v>1.656481885639451</v>
      </c>
      <c r="AA22" s="1">
        <f t="shared" si="13"/>
        <v>0.25977371776981828</v>
      </c>
      <c r="AB22" s="1">
        <f t="shared" si="14"/>
        <v>0.25752946311654701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2285</v>
      </c>
      <c r="AJ22">
        <v>2299.9</v>
      </c>
      <c r="AK22">
        <v>2260.65</v>
      </c>
      <c r="AL22">
        <v>2284.4</v>
      </c>
      <c r="AM22">
        <v>8.75</v>
      </c>
      <c r="AN22">
        <v>0.38450552589370068</v>
      </c>
      <c r="AO22" s="1">
        <f t="shared" si="21"/>
        <v>-2.6258205689273919E-2</v>
      </c>
      <c r="AP22" s="1">
        <f t="shared" si="22"/>
        <v>2.6258205689273919E-2</v>
      </c>
      <c r="AQ22" s="1">
        <f t="shared" si="23"/>
        <v>0.65207877461707187</v>
      </c>
      <c r="AR22" s="1">
        <f t="shared" si="24"/>
        <v>1.0396603046751882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574.6</v>
      </c>
      <c r="C23">
        <v>581</v>
      </c>
      <c r="D23">
        <v>567</v>
      </c>
      <c r="E23">
        <v>571</v>
      </c>
      <c r="F23">
        <v>0.5</v>
      </c>
      <c r="G23">
        <v>8.7642418930762495E-2</v>
      </c>
      <c r="H23" s="1">
        <f t="shared" si="0"/>
        <v>-0.62652279846850378</v>
      </c>
      <c r="I23" s="1">
        <f t="shared" si="1"/>
        <v>0.62652279846850378</v>
      </c>
      <c r="J23" s="1">
        <f t="shared" si="2"/>
        <v>1.1138183083884401</v>
      </c>
      <c r="K23" s="1">
        <f t="shared" si="3"/>
        <v>0.70052539404553416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565.9</v>
      </c>
      <c r="T23">
        <v>574.29999999999995</v>
      </c>
      <c r="U23">
        <v>564.29999999999995</v>
      </c>
      <c r="V23">
        <v>570.5</v>
      </c>
      <c r="W23">
        <v>9.3500000000000227</v>
      </c>
      <c r="X23">
        <v>1.6662211529894011</v>
      </c>
      <c r="Y23" s="1">
        <f t="shared" si="11"/>
        <v>0.81286446368616772</v>
      </c>
      <c r="Z23" s="1">
        <f t="shared" si="12"/>
        <v>0.81286446368616772</v>
      </c>
      <c r="AA23" s="1">
        <f t="shared" si="13"/>
        <v>0.66608238387378693</v>
      </c>
      <c r="AB23" s="1">
        <f t="shared" si="14"/>
        <v>0.28273546562997398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562.95000000000005</v>
      </c>
      <c r="AJ23">
        <v>566.25</v>
      </c>
      <c r="AK23">
        <v>559.5</v>
      </c>
      <c r="AL23">
        <v>561.15</v>
      </c>
      <c r="AM23">
        <v>-0.35000000000002268</v>
      </c>
      <c r="AN23">
        <v>-6.2333036509354012E-2</v>
      </c>
      <c r="AO23" s="1">
        <f t="shared" si="21"/>
        <v>-0.31974420463630304</v>
      </c>
      <c r="AP23" s="1">
        <f t="shared" si="22"/>
        <v>0.31974420463630304</v>
      </c>
      <c r="AQ23" s="1">
        <f t="shared" si="23"/>
        <v>0.58619770849985864</v>
      </c>
      <c r="AR23" s="1">
        <f t="shared" si="24"/>
        <v>0.29403902699812479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705.55</v>
      </c>
      <c r="C24">
        <v>712.55</v>
      </c>
      <c r="D24">
        <v>699.35</v>
      </c>
      <c r="E24">
        <v>709.15</v>
      </c>
      <c r="F24">
        <v>3.1499999999999768</v>
      </c>
      <c r="G24">
        <v>0.44617563739376448</v>
      </c>
      <c r="H24" s="1">
        <f t="shared" si="0"/>
        <v>0.51024023811211439</v>
      </c>
      <c r="I24" s="1">
        <f t="shared" si="1"/>
        <v>0.51024023811211439</v>
      </c>
      <c r="J24" s="1">
        <f t="shared" si="2"/>
        <v>0.4794472255517136</v>
      </c>
      <c r="K24" s="1">
        <f t="shared" si="3"/>
        <v>0.87874707674862629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701.3</v>
      </c>
      <c r="T24">
        <v>710</v>
      </c>
      <c r="U24">
        <v>693</v>
      </c>
      <c r="V24">
        <v>706</v>
      </c>
      <c r="W24">
        <v>8.5</v>
      </c>
      <c r="X24">
        <v>1.218637992831541</v>
      </c>
      <c r="Y24" s="1">
        <f t="shared" si="11"/>
        <v>0.67018394410381377</v>
      </c>
      <c r="Z24" s="1">
        <f t="shared" si="12"/>
        <v>0.67018394410381377</v>
      </c>
      <c r="AA24" s="1">
        <f t="shared" si="13"/>
        <v>0.56657223796033995</v>
      </c>
      <c r="AB24" s="1">
        <f t="shared" si="14"/>
        <v>1.1835163268216107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689</v>
      </c>
      <c r="AJ24">
        <v>701</v>
      </c>
      <c r="AK24">
        <v>681.7</v>
      </c>
      <c r="AL24">
        <v>697.5</v>
      </c>
      <c r="AM24">
        <v>13.350000000000019</v>
      </c>
      <c r="AN24">
        <v>1.9513264634948511</v>
      </c>
      <c r="AO24" s="1">
        <f t="shared" si="21"/>
        <v>1.2336719883889695</v>
      </c>
      <c r="AP24" s="1">
        <f t="shared" si="22"/>
        <v>1.2336719883889695</v>
      </c>
      <c r="AQ24" s="1">
        <f t="shared" si="23"/>
        <v>0.50179211469534046</v>
      </c>
      <c r="AR24" s="1">
        <f t="shared" si="24"/>
        <v>1.0595065312046377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174.75</v>
      </c>
      <c r="C25">
        <v>176.65</v>
      </c>
      <c r="D25">
        <v>171.6</v>
      </c>
      <c r="E25">
        <v>172.35</v>
      </c>
      <c r="F25">
        <v>-3.5</v>
      </c>
      <c r="G25">
        <v>-1.99033266988911</v>
      </c>
      <c r="H25" s="1">
        <f t="shared" si="0"/>
        <v>-1.3733905579399175</v>
      </c>
      <c r="I25" s="1">
        <f t="shared" si="1"/>
        <v>1.3733905579399175</v>
      </c>
      <c r="J25" s="1">
        <f t="shared" si="2"/>
        <v>1.0872675250357686</v>
      </c>
      <c r="K25" s="1">
        <f t="shared" si="3"/>
        <v>0.4351610095735422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170</v>
      </c>
      <c r="T25">
        <v>176.9</v>
      </c>
      <c r="U25">
        <v>170</v>
      </c>
      <c r="V25">
        <v>175.85</v>
      </c>
      <c r="W25">
        <v>6.5499999999999829</v>
      </c>
      <c r="X25">
        <v>3.8688718251624228</v>
      </c>
      <c r="Y25" s="1">
        <f t="shared" si="11"/>
        <v>3.4411764705882324</v>
      </c>
      <c r="Z25" s="1">
        <f t="shared" si="12"/>
        <v>3.4411764705882324</v>
      </c>
      <c r="AA25" s="1">
        <f t="shared" si="13"/>
        <v>0.59709980096673954</v>
      </c>
      <c r="AB25" s="1">
        <f t="shared" si="14"/>
        <v>0</v>
      </c>
      <c r="AC25" s="1" t="str">
        <f t="shared" si="15"/>
        <v>NO</v>
      </c>
      <c r="AD25" s="1" t="str">
        <f t="shared" si="16"/>
        <v>YES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164.45</v>
      </c>
      <c r="AJ25">
        <v>169.85</v>
      </c>
      <c r="AK25">
        <v>163.4</v>
      </c>
      <c r="AL25">
        <v>169.3</v>
      </c>
      <c r="AM25">
        <v>5.25</v>
      </c>
      <c r="AN25">
        <v>3.200243828101188</v>
      </c>
      <c r="AO25" s="1">
        <f t="shared" si="21"/>
        <v>2.949224688355137</v>
      </c>
      <c r="AP25" s="1">
        <f t="shared" si="22"/>
        <v>2.949224688355137</v>
      </c>
      <c r="AQ25" s="1">
        <f t="shared" si="23"/>
        <v>0.32486709982278966</v>
      </c>
      <c r="AR25" s="1">
        <f t="shared" si="24"/>
        <v>0.63849194283975863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YES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221.5</v>
      </c>
      <c r="C26">
        <v>224.8</v>
      </c>
      <c r="D26">
        <v>217.4</v>
      </c>
      <c r="E26">
        <v>222.85</v>
      </c>
      <c r="F26">
        <v>1.9499999999999891</v>
      </c>
      <c r="G26">
        <v>0.88275237664100881</v>
      </c>
      <c r="H26" s="1">
        <f t="shared" si="0"/>
        <v>0.609480812641081</v>
      </c>
      <c r="I26" s="1">
        <f t="shared" si="1"/>
        <v>0.609480812641081</v>
      </c>
      <c r="J26" s="1">
        <f t="shared" si="2"/>
        <v>0.87502804577070536</v>
      </c>
      <c r="K26" s="1">
        <f t="shared" si="3"/>
        <v>1.8510158013543991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215.5</v>
      </c>
      <c r="T26">
        <v>222.5</v>
      </c>
      <c r="U26">
        <v>212.65</v>
      </c>
      <c r="V26">
        <v>220.9</v>
      </c>
      <c r="W26">
        <v>9.1500000000000057</v>
      </c>
      <c r="X26">
        <v>4.3211334120425056</v>
      </c>
      <c r="Y26" s="1">
        <f t="shared" si="11"/>
        <v>2.5058004640371259</v>
      </c>
      <c r="Z26" s="1">
        <f t="shared" si="12"/>
        <v>2.5058004640371259</v>
      </c>
      <c r="AA26" s="1">
        <f t="shared" si="13"/>
        <v>0.72430964237211148</v>
      </c>
      <c r="AB26" s="1">
        <f t="shared" si="14"/>
        <v>1.3225058004640344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213.5</v>
      </c>
      <c r="AJ26">
        <v>216</v>
      </c>
      <c r="AK26">
        <v>209.45</v>
      </c>
      <c r="AL26">
        <v>211.75</v>
      </c>
      <c r="AM26">
        <v>4.25</v>
      </c>
      <c r="AN26">
        <v>2.0481927710843379</v>
      </c>
      <c r="AO26" s="1">
        <f t="shared" si="21"/>
        <v>-0.81967213114754101</v>
      </c>
      <c r="AP26" s="1">
        <f t="shared" si="22"/>
        <v>0.81967213114754101</v>
      </c>
      <c r="AQ26" s="1">
        <f t="shared" si="23"/>
        <v>1.1709601873536302</v>
      </c>
      <c r="AR26" s="1">
        <f t="shared" si="24"/>
        <v>1.0861865407320006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1254.0999999999999</v>
      </c>
      <c r="C27">
        <v>1260.5</v>
      </c>
      <c r="D27">
        <v>1234</v>
      </c>
      <c r="E27">
        <v>1245.8</v>
      </c>
      <c r="F27">
        <v>-8.2999999999999545</v>
      </c>
      <c r="G27">
        <v>-0.66182920022326408</v>
      </c>
      <c r="H27" s="1">
        <f t="shared" si="0"/>
        <v>-0.66182920022326408</v>
      </c>
      <c r="I27" s="1">
        <f t="shared" si="1"/>
        <v>0.66182920022326408</v>
      </c>
      <c r="J27" s="1">
        <f t="shared" si="2"/>
        <v>0.5103261302926474</v>
      </c>
      <c r="K27" s="1">
        <f t="shared" si="3"/>
        <v>0.94718253331192459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1239</v>
      </c>
      <c r="T27">
        <v>1261</v>
      </c>
      <c r="U27">
        <v>1239</v>
      </c>
      <c r="V27">
        <v>1254.0999999999999</v>
      </c>
      <c r="W27">
        <v>15.14999999999986</v>
      </c>
      <c r="X27">
        <v>1.222809637192773</v>
      </c>
      <c r="Y27" s="1">
        <f t="shared" si="11"/>
        <v>1.2187247780468047</v>
      </c>
      <c r="Z27" s="1">
        <f t="shared" si="12"/>
        <v>1.2187247780468047</v>
      </c>
      <c r="AA27" s="1">
        <f t="shared" si="13"/>
        <v>0.55019535922175988</v>
      </c>
      <c r="AB27" s="1">
        <f t="shared" si="14"/>
        <v>0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1240.2</v>
      </c>
      <c r="AJ27">
        <v>1256</v>
      </c>
      <c r="AK27">
        <v>1228.05</v>
      </c>
      <c r="AL27">
        <v>1238.95</v>
      </c>
      <c r="AM27">
        <v>-11.700000000000051</v>
      </c>
      <c r="AN27">
        <v>-0.93551353296286288</v>
      </c>
      <c r="AO27" s="1">
        <f t="shared" si="21"/>
        <v>-0.10079019512981777</v>
      </c>
      <c r="AP27" s="1">
        <f t="shared" si="22"/>
        <v>0.10079019512981777</v>
      </c>
      <c r="AQ27" s="1">
        <f t="shared" si="23"/>
        <v>1.2739880664408929</v>
      </c>
      <c r="AR27" s="1">
        <f t="shared" si="24"/>
        <v>0.87977723071956826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423</v>
      </c>
      <c r="C28">
        <v>426.1</v>
      </c>
      <c r="D28">
        <v>418.55</v>
      </c>
      <c r="E28">
        <v>421.55</v>
      </c>
      <c r="F28">
        <v>-1.6999999999999891</v>
      </c>
      <c r="G28">
        <v>-0.40165386887182247</v>
      </c>
      <c r="H28" s="1">
        <f t="shared" si="0"/>
        <v>-0.34278959810874438</v>
      </c>
      <c r="I28" s="1">
        <f t="shared" si="1"/>
        <v>0.34278959810874438</v>
      </c>
      <c r="J28" s="1">
        <f t="shared" si="2"/>
        <v>0.73286052009456804</v>
      </c>
      <c r="K28" s="1">
        <f t="shared" si="3"/>
        <v>0.71165935238998934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416</v>
      </c>
      <c r="T28">
        <v>425.5</v>
      </c>
      <c r="U28">
        <v>413.4</v>
      </c>
      <c r="V28">
        <v>423.25</v>
      </c>
      <c r="W28">
        <v>8.5</v>
      </c>
      <c r="X28">
        <v>2.0494273658830622</v>
      </c>
      <c r="Y28" s="1">
        <f t="shared" si="11"/>
        <v>1.7427884615384617</v>
      </c>
      <c r="Z28" s="1">
        <f t="shared" si="12"/>
        <v>1.7427884615384617</v>
      </c>
      <c r="AA28" s="1">
        <f t="shared" si="13"/>
        <v>0.53160070880094501</v>
      </c>
      <c r="AB28" s="1">
        <f t="shared" si="14"/>
        <v>0.62500000000000555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418</v>
      </c>
      <c r="AJ28">
        <v>424</v>
      </c>
      <c r="AK28">
        <v>412.25</v>
      </c>
      <c r="AL28">
        <v>414.75</v>
      </c>
      <c r="AM28">
        <v>-4.0500000000000114</v>
      </c>
      <c r="AN28">
        <v>-0.96704871060172193</v>
      </c>
      <c r="AO28" s="1">
        <f t="shared" si="21"/>
        <v>-0.77751196172248804</v>
      </c>
      <c r="AP28" s="1">
        <f t="shared" si="22"/>
        <v>0.77751196172248804</v>
      </c>
      <c r="AQ28" s="1">
        <f t="shared" si="23"/>
        <v>1.4354066985645932</v>
      </c>
      <c r="AR28" s="1">
        <f t="shared" si="24"/>
        <v>0.60277275467148883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376</v>
      </c>
      <c r="C29">
        <v>380.35</v>
      </c>
      <c r="D29">
        <v>373.7</v>
      </c>
      <c r="E29">
        <v>376.5</v>
      </c>
      <c r="F29">
        <v>-0.30000000000001142</v>
      </c>
      <c r="G29">
        <v>-7.961783439490748E-2</v>
      </c>
      <c r="H29" s="1">
        <f t="shared" si="0"/>
        <v>0.13297872340425532</v>
      </c>
      <c r="I29" s="1">
        <f t="shared" si="1"/>
        <v>0.13297872340425532</v>
      </c>
      <c r="J29" s="1">
        <f t="shared" si="2"/>
        <v>1.0225763612217855</v>
      </c>
      <c r="K29" s="1">
        <f t="shared" si="3"/>
        <v>0.61170212765957754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379</v>
      </c>
      <c r="T29">
        <v>380.6</v>
      </c>
      <c r="U29">
        <v>374.15</v>
      </c>
      <c r="V29">
        <v>376.8</v>
      </c>
      <c r="W29">
        <v>-0.14999999999997729</v>
      </c>
      <c r="X29">
        <v>-3.979307600476914E-2</v>
      </c>
      <c r="Y29" s="1">
        <f t="shared" si="11"/>
        <v>-0.5804749340369364</v>
      </c>
      <c r="Z29" s="1">
        <f t="shared" si="12"/>
        <v>0.5804749340369364</v>
      </c>
      <c r="AA29" s="1">
        <f t="shared" si="13"/>
        <v>0.42216358839050727</v>
      </c>
      <c r="AB29" s="1">
        <f t="shared" si="14"/>
        <v>0.70329087048833172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377</v>
      </c>
      <c r="AJ29">
        <v>383.8</v>
      </c>
      <c r="AK29">
        <v>371.65</v>
      </c>
      <c r="AL29">
        <v>376.95</v>
      </c>
      <c r="AM29">
        <v>2.3999999999999768</v>
      </c>
      <c r="AN29">
        <v>0.64076892270724262</v>
      </c>
      <c r="AO29" s="1">
        <f t="shared" si="21"/>
        <v>-1.3262599469499037E-2</v>
      </c>
      <c r="AP29" s="1">
        <f t="shared" si="22"/>
        <v>1.3262599469499037E-2</v>
      </c>
      <c r="AQ29" s="1">
        <f t="shared" si="23"/>
        <v>1.803713527851462</v>
      </c>
      <c r="AR29" s="1">
        <f t="shared" si="24"/>
        <v>1.4060220188353925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3477</v>
      </c>
      <c r="C30">
        <v>3515</v>
      </c>
      <c r="D30">
        <v>3442.35</v>
      </c>
      <c r="E30">
        <v>3474.45</v>
      </c>
      <c r="F30">
        <v>-1.75</v>
      </c>
      <c r="G30">
        <v>-5.034232782923883E-2</v>
      </c>
      <c r="H30" s="1">
        <f t="shared" si="0"/>
        <v>-7.3339085418469424E-2</v>
      </c>
      <c r="I30" s="1">
        <f t="shared" si="1"/>
        <v>7.3339085418469424E-2</v>
      </c>
      <c r="J30" s="1">
        <f t="shared" si="2"/>
        <v>1.0928961748633881</v>
      </c>
      <c r="K30" s="1">
        <f t="shared" si="3"/>
        <v>0.92388723395069472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3632.75</v>
      </c>
      <c r="T30">
        <v>3632.75</v>
      </c>
      <c r="U30">
        <v>3461.2</v>
      </c>
      <c r="V30">
        <v>3476.2</v>
      </c>
      <c r="W30">
        <v>-124.10000000000041</v>
      </c>
      <c r="X30">
        <v>-3.4469349776407618</v>
      </c>
      <c r="Y30" s="1">
        <f t="shared" si="11"/>
        <v>-4.3094074736769716</v>
      </c>
      <c r="Z30" s="1">
        <f t="shared" si="12"/>
        <v>4.3094074736769716</v>
      </c>
      <c r="AA30" s="1">
        <f t="shared" si="13"/>
        <v>0</v>
      </c>
      <c r="AB30" s="1">
        <f t="shared" si="14"/>
        <v>0.43150566710776139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3617</v>
      </c>
      <c r="AJ30">
        <v>3659.95</v>
      </c>
      <c r="AK30">
        <v>3556.75</v>
      </c>
      <c r="AL30">
        <v>3600.3</v>
      </c>
      <c r="AM30">
        <v>-7.5</v>
      </c>
      <c r="AN30">
        <v>-0.20788292033926489</v>
      </c>
      <c r="AO30" s="1">
        <f t="shared" si="21"/>
        <v>-0.46170859828586719</v>
      </c>
      <c r="AP30" s="1">
        <f t="shared" si="22"/>
        <v>0.46170859828586719</v>
      </c>
      <c r="AQ30" s="1">
        <f t="shared" si="23"/>
        <v>1.1874481614597683</v>
      </c>
      <c r="AR30" s="1">
        <f t="shared" si="24"/>
        <v>1.2096214204371907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1350</v>
      </c>
      <c r="C31">
        <v>1379.95</v>
      </c>
      <c r="D31">
        <v>1345.55</v>
      </c>
      <c r="E31">
        <v>1373.35</v>
      </c>
      <c r="F31">
        <v>7.0499999999999554</v>
      </c>
      <c r="G31">
        <v>0.51599209544023672</v>
      </c>
      <c r="H31" s="1">
        <f t="shared" si="0"/>
        <v>1.729629629629623</v>
      </c>
      <c r="I31" s="1">
        <f t="shared" si="1"/>
        <v>1.729629629629623</v>
      </c>
      <c r="J31" s="1">
        <f t="shared" si="2"/>
        <v>0.48057669203044651</v>
      </c>
      <c r="K31" s="1">
        <f t="shared" si="3"/>
        <v>0.32962962962963299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1336.25</v>
      </c>
      <c r="T31">
        <v>1376.6</v>
      </c>
      <c r="U31">
        <v>1331.1</v>
      </c>
      <c r="V31">
        <v>1366.3</v>
      </c>
      <c r="W31">
        <v>36.649999999999856</v>
      </c>
      <c r="X31">
        <v>2.7563644568119319</v>
      </c>
      <c r="Y31" s="1">
        <f t="shared" si="11"/>
        <v>2.2488306828811937</v>
      </c>
      <c r="Z31" s="1">
        <f t="shared" si="12"/>
        <v>2.2488306828811937</v>
      </c>
      <c r="AA31" s="1">
        <f t="shared" si="13"/>
        <v>0.75386079191978006</v>
      </c>
      <c r="AB31" s="1">
        <f t="shared" si="14"/>
        <v>0.38540692235735013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1315.1</v>
      </c>
      <c r="AJ31">
        <v>1340</v>
      </c>
      <c r="AK31">
        <v>1309</v>
      </c>
      <c r="AL31">
        <v>1329.65</v>
      </c>
      <c r="AM31">
        <v>24.200000000000049</v>
      </c>
      <c r="AN31">
        <v>1.853766900302581</v>
      </c>
      <c r="AO31" s="1">
        <f t="shared" si="21"/>
        <v>1.1063797429853381</v>
      </c>
      <c r="AP31" s="1">
        <f t="shared" si="22"/>
        <v>1.1063797429853381</v>
      </c>
      <c r="AQ31" s="1">
        <f t="shared" si="23"/>
        <v>0.7784003309141434</v>
      </c>
      <c r="AR31" s="1">
        <f t="shared" si="24"/>
        <v>0.46384305376016338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1015</v>
      </c>
      <c r="C32">
        <v>1029.75</v>
      </c>
      <c r="D32">
        <v>1003.2</v>
      </c>
      <c r="E32">
        <v>1008.7</v>
      </c>
      <c r="F32">
        <v>-5.5</v>
      </c>
      <c r="G32">
        <v>-0.54229934924078094</v>
      </c>
      <c r="H32" s="1">
        <f t="shared" si="0"/>
        <v>-0.62068965517240937</v>
      </c>
      <c r="I32" s="1">
        <f t="shared" si="1"/>
        <v>0.62068965517240937</v>
      </c>
      <c r="J32" s="1">
        <f t="shared" si="2"/>
        <v>1.4532019704433499</v>
      </c>
      <c r="K32" s="1">
        <f t="shared" si="3"/>
        <v>0.54525627044711011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1044.9000000000001</v>
      </c>
      <c r="T32">
        <v>1046</v>
      </c>
      <c r="U32">
        <v>1010</v>
      </c>
      <c r="V32">
        <v>1014.2</v>
      </c>
      <c r="W32">
        <v>-26.200000000000049</v>
      </c>
      <c r="X32">
        <v>-2.5182622068435259</v>
      </c>
      <c r="Y32" s="1">
        <f t="shared" si="11"/>
        <v>-2.9380801990621155</v>
      </c>
      <c r="Z32" s="1">
        <f t="shared" si="12"/>
        <v>2.9380801990621155</v>
      </c>
      <c r="AA32" s="1">
        <f t="shared" si="13"/>
        <v>0.10527323188821026</v>
      </c>
      <c r="AB32" s="1">
        <f t="shared" si="14"/>
        <v>0.41411950305660084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1003.55</v>
      </c>
      <c r="AJ32">
        <v>1045.9000000000001</v>
      </c>
      <c r="AK32">
        <v>998</v>
      </c>
      <c r="AL32">
        <v>1040.4000000000001</v>
      </c>
      <c r="AM32">
        <v>36.850000000000144</v>
      </c>
      <c r="AN32">
        <v>3.6719645259329519</v>
      </c>
      <c r="AO32" s="1">
        <f t="shared" si="21"/>
        <v>3.6719645259329519</v>
      </c>
      <c r="AP32" s="1">
        <f t="shared" si="22"/>
        <v>3.6719645259329519</v>
      </c>
      <c r="AQ32" s="1">
        <f t="shared" si="23"/>
        <v>0.52864282968089193</v>
      </c>
      <c r="AR32" s="1">
        <f t="shared" si="24"/>
        <v>0.5530367196452548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365.9</v>
      </c>
      <c r="C33">
        <v>368.65</v>
      </c>
      <c r="D33">
        <v>363.1</v>
      </c>
      <c r="E33">
        <v>367.35</v>
      </c>
      <c r="F33">
        <v>2.8500000000000232</v>
      </c>
      <c r="G33">
        <v>0.78189300411523266</v>
      </c>
      <c r="H33" s="1">
        <f t="shared" si="0"/>
        <v>0.3962831374692663</v>
      </c>
      <c r="I33" s="1">
        <f t="shared" si="1"/>
        <v>0.3962831374692663</v>
      </c>
      <c r="J33" s="1">
        <f t="shared" si="2"/>
        <v>0.35388593983937783</v>
      </c>
      <c r="K33" s="1">
        <f t="shared" si="3"/>
        <v>0.76523640338889165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362.95</v>
      </c>
      <c r="T33">
        <v>366.65</v>
      </c>
      <c r="U33">
        <v>362.2</v>
      </c>
      <c r="V33">
        <v>364.5</v>
      </c>
      <c r="W33">
        <v>2</v>
      </c>
      <c r="X33">
        <v>0.55172413793103448</v>
      </c>
      <c r="Y33" s="1">
        <f t="shared" si="11"/>
        <v>0.42705606832897403</v>
      </c>
      <c r="Z33" s="1">
        <f t="shared" si="12"/>
        <v>0.42705606832897403</v>
      </c>
      <c r="AA33" s="1">
        <f t="shared" si="13"/>
        <v>0.58984910836762061</v>
      </c>
      <c r="AB33" s="1">
        <f t="shared" si="14"/>
        <v>0.20664003306240528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362.2</v>
      </c>
      <c r="AJ33">
        <v>364.7</v>
      </c>
      <c r="AK33">
        <v>358.5</v>
      </c>
      <c r="AL33">
        <v>362.5</v>
      </c>
      <c r="AM33">
        <v>-0.35000000000002268</v>
      </c>
      <c r="AN33">
        <v>-9.6458591704567373E-2</v>
      </c>
      <c r="AO33" s="1">
        <f t="shared" si="21"/>
        <v>8.2827167310881106E-2</v>
      </c>
      <c r="AP33" s="1">
        <f t="shared" si="22"/>
        <v>8.2827167310881106E-2</v>
      </c>
      <c r="AQ33" s="1">
        <f t="shared" si="23"/>
        <v>0.60689655172413481</v>
      </c>
      <c r="AR33" s="1">
        <f t="shared" si="24"/>
        <v>1.0215350635008251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107.75</v>
      </c>
      <c r="C34">
        <v>110</v>
      </c>
      <c r="D34">
        <v>106.15</v>
      </c>
      <c r="E34">
        <v>109.15</v>
      </c>
      <c r="F34">
        <v>1.600000000000009</v>
      </c>
      <c r="G34">
        <v>1.4876801487680229</v>
      </c>
      <c r="H34" s="1">
        <f t="shared" ref="H34:H51" si="31">(E34-B34)/B34*100</f>
        <v>1.2993039443155505</v>
      </c>
      <c r="I34" s="1">
        <f t="shared" ref="I34:I65" si="32">ABS(H34)</f>
        <v>1.2993039443155505</v>
      </c>
      <c r="J34" s="1">
        <f t="shared" ref="J34:J51" si="33">IF(H34&gt;=0,(C34-E34)/E34*100,(C34-B34)/B34*100)</f>
        <v>0.77874484654145149</v>
      </c>
      <c r="K34" s="1">
        <f t="shared" ref="K34:K51" si="34">IF(H34&gt;=0,(B34-D34)/B34*100,(E34-D34)/E34*100)</f>
        <v>1.4849187935034751</v>
      </c>
      <c r="L34" s="1" t="str">
        <f t="shared" ref="L34:L65" si="35">IF(AND((K34-J34)&gt;1.5,I34&lt;0.5),"YES","NO")</f>
        <v>NO</v>
      </c>
      <c r="M34" t="str">
        <f t="shared" ref="M34:M51" si="36">IF(AND((K34-J34)&gt;1.5,I34&lt;2,I34&gt;0.5,H34&gt;0),"YES","NO")</f>
        <v>NO</v>
      </c>
      <c r="N34" t="str">
        <f t="shared" ref="N34:N51" si="37">IF(AND((J34-K34)&gt;1.5,I34&lt;0.5),"YES","NO")</f>
        <v>NO</v>
      </c>
      <c r="O34" s="1" t="str">
        <f t="shared" ref="O34:O51" si="38">IF(AND((J34-K34)&gt;1.5,I34&lt;2,I34&gt;0.5,H34&lt;0),"YES","NO")</f>
        <v>NO</v>
      </c>
      <c r="P34" s="1" t="str">
        <f t="shared" ref="P34:P51" si="39">IF(AND(I34&lt;1,J34&gt;1.5,K34&gt;1.5),"YES","NO")</f>
        <v>NO</v>
      </c>
      <c r="Q34" s="1" t="str">
        <f t="shared" ref="Q34:Q51" si="40">IF(AND(I34&gt;5,J34&lt;0.25,K34&lt;0.25,H34&gt;0),"YES","NO")</f>
        <v>NO</v>
      </c>
      <c r="R34" s="1" t="str">
        <f t="shared" ref="R34:R51" si="41">IF(AND(I35&gt;5,J35&lt;0.25,K35&lt;0.25,H35&lt;0),"YES","NO")</f>
        <v>NO</v>
      </c>
      <c r="S34">
        <v>108</v>
      </c>
      <c r="T34">
        <v>108.2</v>
      </c>
      <c r="U34">
        <v>104.95</v>
      </c>
      <c r="V34">
        <v>107.55</v>
      </c>
      <c r="W34">
        <v>1.2999999999999969</v>
      </c>
      <c r="X34">
        <v>1.2235294117647031</v>
      </c>
      <c r="Y34" s="1">
        <f t="shared" ref="Y34:Y51" si="42">(V34-S34)/S34*100</f>
        <v>-0.41666666666666924</v>
      </c>
      <c r="Z34" s="1">
        <f t="shared" ref="Z34:Z65" si="43">ABS(Y34)</f>
        <v>0.41666666666666924</v>
      </c>
      <c r="AA34" s="1">
        <f t="shared" ref="AA34:AA51" si="44">IF(Y34&gt;=0,(T34-V34)/V34*100,(T34-S34)/S34*100)</f>
        <v>0.18518518518518781</v>
      </c>
      <c r="AB34" s="1">
        <f t="shared" ref="AB34:AB51" si="45">IF(Y34&gt;=0,(S34-U34)/S34*100,(V34-U34)/V34*100)</f>
        <v>2.4174802417480188</v>
      </c>
      <c r="AC34" s="1" t="str">
        <f t="shared" ref="AC34:AC51" si="46">IF(AND(I34&lt;Z34/2,S34&gt;E34,E34&gt;(S34+V34)/2,V34&lt;B34,B34&lt;(S34+V34)/2),"YES","NO")</f>
        <v>NO</v>
      </c>
      <c r="AD34" s="1" t="str">
        <f t="shared" ref="AD34:AD51" si="47">IF(AND(I34&lt;Z34/2,V34&gt;B34,B34&gt;(S34+V34)/2,S34&lt;E34,E34&lt;(S34+V34)/2),"YES","NO")</f>
        <v>NO</v>
      </c>
      <c r="AE34" s="1" t="str">
        <f t="shared" ref="AE34:AE51" si="48">IF(AND(I34&gt;=2*Z34,E34&gt;S34,S34&gt;(B34+E34)/2,B34&lt;V34,V34&lt;(B34+E34)/2),"YES","NO")</f>
        <v>NO</v>
      </c>
      <c r="AF34" s="1" t="str">
        <f t="shared" ref="AF34:AF51" si="49">IF(AND(I34&gt;=2*Z34,E34&lt;S34,S34&lt;(B34+E34)/2,B34&gt;V34,V34&gt;(B34+E34)/2),"YES","NO")</f>
        <v>NO</v>
      </c>
      <c r="AG34" s="1" t="str">
        <f t="shared" ref="AG34:AG51" si="50">IF(AND(B34&lt;V34,E34&lt;S34,E34&gt;(S34+V34)/2,I34&gt;3,Z34&gt;3),"YES","NO")</f>
        <v>NO</v>
      </c>
      <c r="AH34" s="1" t="str">
        <f t="shared" ref="AH34:AH51" si="51">IF(AND(B34&gt;V34,E34&gt;S34,E34&lt;(S34+V34)/2,Z34&gt;3,I34&gt;3),"YES","NO")</f>
        <v>NO</v>
      </c>
      <c r="AI34">
        <v>106.45</v>
      </c>
      <c r="AJ34">
        <v>107.7</v>
      </c>
      <c r="AK34">
        <v>104.9</v>
      </c>
      <c r="AL34">
        <v>106.25</v>
      </c>
      <c r="AM34">
        <v>0.75</v>
      </c>
      <c r="AN34">
        <v>0.7109004739336493</v>
      </c>
      <c r="AO34" s="1">
        <f t="shared" ref="AO34:AO51" si="52">(AL34-AI34)/AI34*100</f>
        <v>-0.18788163457022344</v>
      </c>
      <c r="AP34" s="1">
        <f t="shared" ref="AP34:AP65" si="53">ABS(AO34)</f>
        <v>0.18788163457022344</v>
      </c>
      <c r="AQ34" s="1">
        <f t="shared" ref="AQ34:AQ51" si="54">IF(AO34&gt;=0,(AJ34-AL34)/AL34*100,(AJ34-AI34)/AI34*100)</f>
        <v>1.1742602160638798</v>
      </c>
      <c r="AR34" s="1">
        <f t="shared" ref="AR34:AR51" si="55">IF(AO34&gt;=0,(AI34-AK34)/AI34*100,(AL34-AK34)/AL34*100)</f>
        <v>1.2705882352941122</v>
      </c>
      <c r="AS34" t="str">
        <f t="shared" ref="AS34:AS51" si="56">IF(AND(AO34&lt;0,AP34&gt;1.5,Y34&lt;0,Z34&gt;1.5,AL34&gt;S34,AL34&lt;E34,H34&gt;0,I34&gt;1.5),"YES","NO")</f>
        <v>NO</v>
      </c>
      <c r="AT34" t="str">
        <f t="shared" ref="AT34:AT51" si="57">IF(AND(AO34&gt;0,AP34&gt;1.5,Y34&gt;0,Z34&gt;1.5,AL34&lt;S34,AL34&gt;E34,H34&lt;0,I34&gt;1.5),"YES","NO")</f>
        <v>NO</v>
      </c>
      <c r="AU34" t="str">
        <f t="shared" ref="AU34:AU51" si="58">IF(AND(AO34&lt;0,S34&lt;AL34,V34&lt;AL34,B34&gt;V34,E34&gt;V34,H34&gt;0),"YES","NO")</f>
        <v>NO</v>
      </c>
      <c r="AV34" t="str">
        <f t="shared" ref="AV34:AV51" si="59">IF(AND(AO34&gt;0,S34&gt;AL34,V34&gt;AL34,B34&lt;V34,E34&lt;V34,H34&lt;0),"YES","NO")</f>
        <v>NO</v>
      </c>
      <c r="AW34" t="str">
        <f t="shared" ref="AW34:AW51" si="60">IF(AND(AO34&gt;0,AP34&gt;1,Y34&gt;0,Z34&gt;1,V34&gt;AL34,S34&gt;AI34,S34&lt;AL34,H34&gt;0,I34&gt;1,E34&gt;V34,B34&lt;V34,B34&gt;S34),"YES","NO")</f>
        <v>NO</v>
      </c>
      <c r="AX34" t="str">
        <f t="shared" ref="AX34:AX51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1206.6500000000001</v>
      </c>
      <c r="C35">
        <v>1233.8499999999999</v>
      </c>
      <c r="D35">
        <v>1205.1500000000001</v>
      </c>
      <c r="E35">
        <v>1229.3499999999999</v>
      </c>
      <c r="F35">
        <v>7.5</v>
      </c>
      <c r="G35">
        <v>0.6138233007324958</v>
      </c>
      <c r="H35" s="1">
        <f t="shared" si="31"/>
        <v>1.8812414536112223</v>
      </c>
      <c r="I35" s="1">
        <f t="shared" si="32"/>
        <v>1.8812414536112223</v>
      </c>
      <c r="J35" s="1">
        <f t="shared" si="33"/>
        <v>0.36604709805995045</v>
      </c>
      <c r="K35" s="1">
        <f t="shared" si="34"/>
        <v>0.12431110926946504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1191.3</v>
      </c>
      <c r="T35">
        <v>1229</v>
      </c>
      <c r="U35">
        <v>1182.05</v>
      </c>
      <c r="V35">
        <v>1221.8499999999999</v>
      </c>
      <c r="W35">
        <v>36.799999999999947</v>
      </c>
      <c r="X35">
        <v>3.1053542044639428</v>
      </c>
      <c r="Y35" s="1">
        <f t="shared" si="42"/>
        <v>2.5644254176110093</v>
      </c>
      <c r="Z35" s="1">
        <f t="shared" si="43"/>
        <v>2.5644254176110093</v>
      </c>
      <c r="AA35" s="1">
        <f t="shared" si="44"/>
        <v>0.58517821336498677</v>
      </c>
      <c r="AB35" s="1">
        <f t="shared" si="45"/>
        <v>0.77646268782002859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1144</v>
      </c>
      <c r="AJ35">
        <v>1204.7</v>
      </c>
      <c r="AK35">
        <v>1140.8499999999999</v>
      </c>
      <c r="AL35">
        <v>1185.05</v>
      </c>
      <c r="AM35">
        <v>32.950000000000053</v>
      </c>
      <c r="AN35">
        <v>2.8599947921187439</v>
      </c>
      <c r="AO35" s="1">
        <f t="shared" si="52"/>
        <v>3.5882867132867089</v>
      </c>
      <c r="AP35" s="1">
        <f t="shared" si="53"/>
        <v>3.5882867132867089</v>
      </c>
      <c r="AQ35" s="1">
        <f t="shared" si="54"/>
        <v>1.6581578836336097</v>
      </c>
      <c r="AR35" s="1">
        <f t="shared" si="55"/>
        <v>0.2753496503496583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19.95</v>
      </c>
      <c r="C36">
        <v>20.55</v>
      </c>
      <c r="D36">
        <v>19.95</v>
      </c>
      <c r="E36">
        <v>20.25</v>
      </c>
      <c r="F36">
        <v>0.25</v>
      </c>
      <c r="G36">
        <v>1.25</v>
      </c>
      <c r="H36" s="1">
        <f t="shared" si="31"/>
        <v>1.5037593984962441</v>
      </c>
      <c r="I36" s="1">
        <f t="shared" si="32"/>
        <v>1.5037593984962441</v>
      </c>
      <c r="J36" s="1">
        <f t="shared" si="33"/>
        <v>1.481481481481485</v>
      </c>
      <c r="K36" s="1">
        <f t="shared" si="34"/>
        <v>0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20</v>
      </c>
      <c r="T36">
        <v>20.100000000000001</v>
      </c>
      <c r="U36">
        <v>19.899999999999999</v>
      </c>
      <c r="V36">
        <v>20</v>
      </c>
      <c r="W36">
        <v>0.14999999999999861</v>
      </c>
      <c r="X36">
        <v>0.75566750629722201</v>
      </c>
      <c r="Y36" s="1">
        <f t="shared" si="42"/>
        <v>0</v>
      </c>
      <c r="Z36" s="1">
        <f t="shared" si="43"/>
        <v>0</v>
      </c>
      <c r="AA36" s="1">
        <f t="shared" si="44"/>
        <v>0.50000000000000711</v>
      </c>
      <c r="AB36" s="1">
        <f t="shared" si="45"/>
        <v>0.50000000000000711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19.8</v>
      </c>
      <c r="AJ36">
        <v>20.05</v>
      </c>
      <c r="AK36">
        <v>19.75</v>
      </c>
      <c r="AL36">
        <v>19.850000000000001</v>
      </c>
      <c r="AM36">
        <v>0.10000000000000139</v>
      </c>
      <c r="AN36">
        <v>0.50632911392405788</v>
      </c>
      <c r="AO36" s="1">
        <f t="shared" si="52"/>
        <v>0.25252525252525609</v>
      </c>
      <c r="AP36" s="1">
        <f t="shared" si="53"/>
        <v>0.25252525252525609</v>
      </c>
      <c r="AQ36" s="1">
        <f t="shared" si="54"/>
        <v>1.0075566750629685</v>
      </c>
      <c r="AR36" s="1">
        <f t="shared" si="55"/>
        <v>0.25252525252525609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84.45</v>
      </c>
      <c r="C37">
        <v>85</v>
      </c>
      <c r="D37">
        <v>82.95</v>
      </c>
      <c r="E37">
        <v>83.65</v>
      </c>
      <c r="F37">
        <v>-0.89999999999999147</v>
      </c>
      <c r="G37">
        <v>-1.0644589000591269</v>
      </c>
      <c r="H37" s="1">
        <f t="shared" si="31"/>
        <v>-0.94730609828300427</v>
      </c>
      <c r="I37" s="1">
        <f t="shared" si="32"/>
        <v>0.94730609828300427</v>
      </c>
      <c r="J37" s="1">
        <f t="shared" si="33"/>
        <v>0.65127294256956436</v>
      </c>
      <c r="K37" s="1">
        <f t="shared" si="34"/>
        <v>0.83682008368201177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83.6</v>
      </c>
      <c r="T37">
        <v>84.8</v>
      </c>
      <c r="U37">
        <v>82.65</v>
      </c>
      <c r="V37">
        <v>84.55</v>
      </c>
      <c r="W37">
        <v>1.5</v>
      </c>
      <c r="X37">
        <v>1.8061408789885609</v>
      </c>
      <c r="Y37" s="1">
        <f t="shared" si="42"/>
        <v>1.1363636363636398</v>
      </c>
      <c r="Z37" s="1">
        <f t="shared" si="43"/>
        <v>1.1363636363636398</v>
      </c>
      <c r="AA37" s="1">
        <f t="shared" si="44"/>
        <v>0.29568302779420463</v>
      </c>
      <c r="AB37" s="1">
        <f t="shared" si="45"/>
        <v>1.1363636363636229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81.3</v>
      </c>
      <c r="AJ37">
        <v>83.6</v>
      </c>
      <c r="AK37">
        <v>80.900000000000006</v>
      </c>
      <c r="AL37">
        <v>83.05</v>
      </c>
      <c r="AM37">
        <v>2.2999999999999972</v>
      </c>
      <c r="AN37">
        <v>2.848297213622287</v>
      </c>
      <c r="AO37" s="1">
        <f t="shared" si="52"/>
        <v>2.1525215252152523</v>
      </c>
      <c r="AP37" s="1">
        <f t="shared" si="53"/>
        <v>2.1525215252152523</v>
      </c>
      <c r="AQ37" s="1">
        <f t="shared" si="54"/>
        <v>0.66225165562913568</v>
      </c>
      <c r="AR37" s="1">
        <f t="shared" si="55"/>
        <v>0.49200492004919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YES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3306.1</v>
      </c>
      <c r="C38">
        <v>3315.4</v>
      </c>
      <c r="D38">
        <v>3225</v>
      </c>
      <c r="E38">
        <v>3257.35</v>
      </c>
      <c r="F38">
        <v>-45.400000000000091</v>
      </c>
      <c r="G38">
        <v>-1.374612065702826</v>
      </c>
      <c r="H38" s="1">
        <f t="shared" si="31"/>
        <v>-1.4745470493935453</v>
      </c>
      <c r="I38" s="1">
        <f t="shared" si="32"/>
        <v>1.4745470493935453</v>
      </c>
      <c r="J38" s="1">
        <f t="shared" si="33"/>
        <v>0.28129820634585107</v>
      </c>
      <c r="K38" s="1">
        <f t="shared" si="34"/>
        <v>0.99313859425606432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3289.8</v>
      </c>
      <c r="T38">
        <v>3345</v>
      </c>
      <c r="U38">
        <v>3289.8</v>
      </c>
      <c r="V38">
        <v>3302.75</v>
      </c>
      <c r="W38">
        <v>32.099999999999909</v>
      </c>
      <c r="X38">
        <v>0.98145628544784402</v>
      </c>
      <c r="Y38" s="1">
        <f t="shared" si="42"/>
        <v>0.39364095081767336</v>
      </c>
      <c r="Z38" s="1">
        <f t="shared" si="43"/>
        <v>0.39364095081767336</v>
      </c>
      <c r="AA38" s="1">
        <f t="shared" si="44"/>
        <v>1.2792369994701385</v>
      </c>
      <c r="AB38" s="1">
        <f t="shared" si="45"/>
        <v>0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3180</v>
      </c>
      <c r="AJ38">
        <v>3298</v>
      </c>
      <c r="AK38">
        <v>3163</v>
      </c>
      <c r="AL38">
        <v>3270.65</v>
      </c>
      <c r="AM38">
        <v>63</v>
      </c>
      <c r="AN38">
        <v>1.964054681776378</v>
      </c>
      <c r="AO38" s="1">
        <f t="shared" si="52"/>
        <v>2.8506289308176127</v>
      </c>
      <c r="AP38" s="1">
        <f t="shared" si="53"/>
        <v>2.8506289308176127</v>
      </c>
      <c r="AQ38" s="1">
        <f t="shared" si="54"/>
        <v>0.83622521517129345</v>
      </c>
      <c r="AR38" s="1">
        <f t="shared" si="55"/>
        <v>0.53459119496855345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20799.75</v>
      </c>
      <c r="C39">
        <v>20799.75</v>
      </c>
      <c r="D39">
        <v>20518</v>
      </c>
      <c r="E39">
        <v>20609.25</v>
      </c>
      <c r="F39">
        <v>-217</v>
      </c>
      <c r="G39">
        <v>-1.0419542644499129</v>
      </c>
      <c r="H39" s="1">
        <f t="shared" si="31"/>
        <v>-0.91587639274510502</v>
      </c>
      <c r="I39" s="1">
        <f t="shared" si="32"/>
        <v>0.91587639274510502</v>
      </c>
      <c r="J39" s="1">
        <f t="shared" si="33"/>
        <v>0</v>
      </c>
      <c r="K39" s="1">
        <f t="shared" si="34"/>
        <v>0.44276235185656926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20747</v>
      </c>
      <c r="T39">
        <v>20979.95</v>
      </c>
      <c r="U39">
        <v>20436.45</v>
      </c>
      <c r="V39">
        <v>20826.25</v>
      </c>
      <c r="W39">
        <v>190.7999999999993</v>
      </c>
      <c r="X39">
        <v>0.92462243372448505</v>
      </c>
      <c r="Y39" s="1">
        <f t="shared" si="42"/>
        <v>0.38198293729213861</v>
      </c>
      <c r="Z39" s="1">
        <f t="shared" si="43"/>
        <v>0.38198293729213861</v>
      </c>
      <c r="AA39" s="1">
        <f t="shared" si="44"/>
        <v>0.73801092371406629</v>
      </c>
      <c r="AB39" s="1">
        <f t="shared" si="45"/>
        <v>1.4968429170482445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20190</v>
      </c>
      <c r="AJ39">
        <v>20747.2</v>
      </c>
      <c r="AK39">
        <v>20148.3</v>
      </c>
      <c r="AL39">
        <v>20635.45</v>
      </c>
      <c r="AM39">
        <v>460.10000000000218</v>
      </c>
      <c r="AN39">
        <v>2.2805056665683732</v>
      </c>
      <c r="AO39" s="1">
        <f t="shared" si="52"/>
        <v>2.2062902426944069</v>
      </c>
      <c r="AP39" s="1">
        <f t="shared" si="53"/>
        <v>2.2062902426944069</v>
      </c>
      <c r="AQ39" s="1">
        <f t="shared" si="54"/>
        <v>0.54154379962637111</v>
      </c>
      <c r="AR39" s="1">
        <f t="shared" si="55"/>
        <v>0.20653789004458015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YES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224</v>
      </c>
      <c r="C40">
        <v>224.95</v>
      </c>
      <c r="D40">
        <v>217.5</v>
      </c>
      <c r="E40">
        <v>221.55</v>
      </c>
      <c r="F40">
        <v>-1.3499999999999941</v>
      </c>
      <c r="G40">
        <v>-0.60565275908478877</v>
      </c>
      <c r="H40" s="1">
        <f t="shared" si="31"/>
        <v>-1.0937499999999949</v>
      </c>
      <c r="I40" s="1">
        <f t="shared" si="32"/>
        <v>1.0937499999999949</v>
      </c>
      <c r="J40" s="1">
        <f t="shared" si="33"/>
        <v>0.4241071428571378</v>
      </c>
      <c r="K40" s="1">
        <f t="shared" si="34"/>
        <v>1.8280297901151032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222.3</v>
      </c>
      <c r="T40">
        <v>223.6</v>
      </c>
      <c r="U40">
        <v>218.8</v>
      </c>
      <c r="V40">
        <v>222.9</v>
      </c>
      <c r="W40">
        <v>0.25</v>
      </c>
      <c r="X40">
        <v>0.1122838535818549</v>
      </c>
      <c r="Y40" s="1">
        <f t="shared" si="42"/>
        <v>0.26990553306342524</v>
      </c>
      <c r="Z40" s="1">
        <f t="shared" si="43"/>
        <v>0.26990553306342524</v>
      </c>
      <c r="AA40" s="1">
        <f t="shared" si="44"/>
        <v>0.31404217137729412</v>
      </c>
      <c r="AB40" s="1">
        <f t="shared" si="45"/>
        <v>1.5744489428699955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YES</v>
      </c>
      <c r="AG40" s="1" t="str">
        <f t="shared" si="50"/>
        <v>NO</v>
      </c>
      <c r="AH40" s="1" t="str">
        <f t="shared" si="51"/>
        <v>NO</v>
      </c>
      <c r="AI40">
        <v>218.5</v>
      </c>
      <c r="AJ40">
        <v>223.5</v>
      </c>
      <c r="AK40">
        <v>215</v>
      </c>
      <c r="AL40">
        <v>222.65</v>
      </c>
      <c r="AM40">
        <v>4.5</v>
      </c>
      <c r="AN40">
        <v>2.06280082512033</v>
      </c>
      <c r="AO40" s="1">
        <f t="shared" si="52"/>
        <v>1.8993135011441675</v>
      </c>
      <c r="AP40" s="1">
        <f t="shared" si="53"/>
        <v>1.8993135011441675</v>
      </c>
      <c r="AQ40" s="1">
        <f t="shared" si="54"/>
        <v>0.38176510217830417</v>
      </c>
      <c r="AR40" s="1">
        <f t="shared" si="55"/>
        <v>1.6018306636155606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1542</v>
      </c>
      <c r="C41">
        <v>1551.35</v>
      </c>
      <c r="D41">
        <v>1519.55</v>
      </c>
      <c r="E41">
        <v>1524.85</v>
      </c>
      <c r="F41">
        <v>-11.150000000000089</v>
      </c>
      <c r="G41">
        <v>-0.72591145833333925</v>
      </c>
      <c r="H41" s="1">
        <f t="shared" si="31"/>
        <v>-1.1121919584954665</v>
      </c>
      <c r="I41" s="1">
        <f t="shared" si="32"/>
        <v>1.1121919584954665</v>
      </c>
      <c r="J41" s="1">
        <f t="shared" si="33"/>
        <v>0.60635538261996813</v>
      </c>
      <c r="K41" s="1">
        <f t="shared" si="34"/>
        <v>0.34757517132832438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1486</v>
      </c>
      <c r="T41">
        <v>1542</v>
      </c>
      <c r="U41">
        <v>1481.25</v>
      </c>
      <c r="V41">
        <v>1536</v>
      </c>
      <c r="W41">
        <v>54.75</v>
      </c>
      <c r="X41">
        <v>3.6962025316455702</v>
      </c>
      <c r="Y41" s="1">
        <f t="shared" si="42"/>
        <v>3.3647375504710633</v>
      </c>
      <c r="Z41" s="1">
        <f t="shared" si="43"/>
        <v>3.3647375504710633</v>
      </c>
      <c r="AA41" s="1">
        <f t="shared" si="44"/>
        <v>0.390625</v>
      </c>
      <c r="AB41" s="1">
        <f t="shared" si="45"/>
        <v>0.31965006729475098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1472.5</v>
      </c>
      <c r="AJ41">
        <v>1493.4</v>
      </c>
      <c r="AK41">
        <v>1472</v>
      </c>
      <c r="AL41">
        <v>1481.25</v>
      </c>
      <c r="AM41">
        <v>4.7999999999999554</v>
      </c>
      <c r="AN41">
        <v>0.32510413491821288</v>
      </c>
      <c r="AO41" s="1">
        <f t="shared" si="52"/>
        <v>0.59422750424448212</v>
      </c>
      <c r="AP41" s="1">
        <f t="shared" si="53"/>
        <v>0.59422750424448212</v>
      </c>
      <c r="AQ41" s="1">
        <f t="shared" si="54"/>
        <v>0.82025316455696817</v>
      </c>
      <c r="AR41" s="1">
        <f t="shared" si="55"/>
        <v>3.3955857385398983E-2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1319.1</v>
      </c>
      <c r="C42">
        <v>1353.8</v>
      </c>
      <c r="D42">
        <v>1310.3499999999999</v>
      </c>
      <c r="E42">
        <v>1318</v>
      </c>
      <c r="F42">
        <v>-6.0999999999999091</v>
      </c>
      <c r="G42">
        <v>-0.46069028019031111</v>
      </c>
      <c r="H42" s="1">
        <f t="shared" si="31"/>
        <v>-8.3390190281245488E-2</v>
      </c>
      <c r="I42" s="1">
        <f t="shared" si="32"/>
        <v>8.3390190281245488E-2</v>
      </c>
      <c r="J42" s="1">
        <f t="shared" si="33"/>
        <v>2.6305814570540558</v>
      </c>
      <c r="K42" s="1">
        <f t="shared" si="34"/>
        <v>0.58042488619120569</v>
      </c>
      <c r="L42" s="1" t="str">
        <f t="shared" si="35"/>
        <v>NO</v>
      </c>
      <c r="M42" t="str">
        <f t="shared" si="36"/>
        <v>NO</v>
      </c>
      <c r="N42" t="str">
        <f t="shared" si="37"/>
        <v>YES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1302.8</v>
      </c>
      <c r="T42">
        <v>1331</v>
      </c>
      <c r="U42">
        <v>1300.2</v>
      </c>
      <c r="V42">
        <v>1324.1</v>
      </c>
      <c r="W42">
        <v>32.75</v>
      </c>
      <c r="X42">
        <v>2.5361056258953809</v>
      </c>
      <c r="Y42" s="1">
        <f t="shared" si="42"/>
        <v>1.6349401289530208</v>
      </c>
      <c r="Z42" s="1">
        <f t="shared" si="43"/>
        <v>1.6349401289530208</v>
      </c>
      <c r="AA42" s="1">
        <f t="shared" si="44"/>
        <v>0.52110867759233381</v>
      </c>
      <c r="AB42" s="1">
        <f t="shared" si="45"/>
        <v>0.19957015658580821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1260</v>
      </c>
      <c r="AJ42">
        <v>1294.95</v>
      </c>
      <c r="AK42">
        <v>1258</v>
      </c>
      <c r="AL42">
        <v>1291.3499999999999</v>
      </c>
      <c r="AM42">
        <v>39.899999999999856</v>
      </c>
      <c r="AN42">
        <v>3.1883015701785822</v>
      </c>
      <c r="AO42" s="1">
        <f t="shared" si="52"/>
        <v>2.488095238095231</v>
      </c>
      <c r="AP42" s="1">
        <f t="shared" si="53"/>
        <v>2.488095238095231</v>
      </c>
      <c r="AQ42" s="1">
        <f t="shared" si="54"/>
        <v>0.27877802299919746</v>
      </c>
      <c r="AR42" s="1">
        <f t="shared" si="55"/>
        <v>0.15873015873015872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YES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87.3</v>
      </c>
      <c r="C43">
        <v>88.2</v>
      </c>
      <c r="D43">
        <v>86.6</v>
      </c>
      <c r="E43">
        <v>87.55</v>
      </c>
      <c r="F43">
        <v>0.29999999999999721</v>
      </c>
      <c r="G43">
        <v>0.3438395415472747</v>
      </c>
      <c r="H43" s="1">
        <f t="shared" si="31"/>
        <v>0.28636884306987404</v>
      </c>
      <c r="I43" s="1">
        <f t="shared" si="32"/>
        <v>0.28636884306987404</v>
      </c>
      <c r="J43" s="1">
        <f t="shared" si="33"/>
        <v>0.74243289548829894</v>
      </c>
      <c r="K43" s="1">
        <f t="shared" si="34"/>
        <v>0.80183276059565045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85.5</v>
      </c>
      <c r="T43">
        <v>87.6</v>
      </c>
      <c r="U43">
        <v>84.8</v>
      </c>
      <c r="V43">
        <v>87.25</v>
      </c>
      <c r="W43">
        <v>2.2000000000000028</v>
      </c>
      <c r="X43">
        <v>2.5867136978248122</v>
      </c>
      <c r="Y43" s="1">
        <f t="shared" si="42"/>
        <v>2.0467836257309941</v>
      </c>
      <c r="Z43" s="1">
        <f t="shared" si="43"/>
        <v>2.0467836257309941</v>
      </c>
      <c r="AA43" s="1">
        <f t="shared" si="44"/>
        <v>0.40114613180515107</v>
      </c>
      <c r="AB43" s="1">
        <f t="shared" si="45"/>
        <v>0.81871345029240106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84.35</v>
      </c>
      <c r="AJ43">
        <v>85.75</v>
      </c>
      <c r="AK43">
        <v>84.25</v>
      </c>
      <c r="AL43">
        <v>85.05</v>
      </c>
      <c r="AM43">
        <v>0.34999999999999432</v>
      </c>
      <c r="AN43">
        <v>0.41322314049586101</v>
      </c>
      <c r="AO43" s="1">
        <f t="shared" si="52"/>
        <v>0.82987551867220266</v>
      </c>
      <c r="AP43" s="1">
        <f t="shared" si="53"/>
        <v>0.82987551867220266</v>
      </c>
      <c r="AQ43" s="1">
        <f t="shared" si="54"/>
        <v>0.82304526748971529</v>
      </c>
      <c r="AR43" s="1">
        <f t="shared" si="55"/>
        <v>0.11855364552459315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10096.049999999999</v>
      </c>
      <c r="C44">
        <v>10168.700000000001</v>
      </c>
      <c r="D44">
        <v>10000</v>
      </c>
      <c r="E44">
        <v>10083.9</v>
      </c>
      <c r="F44">
        <v>-65.649999999999636</v>
      </c>
      <c r="G44">
        <v>-0.64682670660275221</v>
      </c>
      <c r="H44" s="1">
        <f t="shared" si="31"/>
        <v>-0.12034409496783036</v>
      </c>
      <c r="I44" s="1">
        <f t="shared" si="32"/>
        <v>0.12034409496783036</v>
      </c>
      <c r="J44" s="1">
        <f t="shared" si="33"/>
        <v>0.71958835386117803</v>
      </c>
      <c r="K44" s="1">
        <f t="shared" si="34"/>
        <v>0.83201935758981782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10180</v>
      </c>
      <c r="T44">
        <v>10180</v>
      </c>
      <c r="U44">
        <v>10076.1</v>
      </c>
      <c r="V44">
        <v>10149.549999999999</v>
      </c>
      <c r="W44">
        <v>37.049999999999272</v>
      </c>
      <c r="X44">
        <v>0.36637824474659347</v>
      </c>
      <c r="Y44" s="1">
        <f t="shared" si="42"/>
        <v>-0.29911591355599931</v>
      </c>
      <c r="Z44" s="1">
        <f t="shared" si="43"/>
        <v>0.29911591355599931</v>
      </c>
      <c r="AA44" s="1">
        <f t="shared" si="44"/>
        <v>0</v>
      </c>
      <c r="AB44" s="1">
        <f t="shared" si="45"/>
        <v>0.72367740441693384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10069.950000000001</v>
      </c>
      <c r="AJ44">
        <v>10159</v>
      </c>
      <c r="AK44">
        <v>10018.450000000001</v>
      </c>
      <c r="AL44">
        <v>10112.5</v>
      </c>
      <c r="AM44">
        <v>38.399999999999643</v>
      </c>
      <c r="AN44">
        <v>0.38117548962189812</v>
      </c>
      <c r="AO44" s="1">
        <f t="shared" si="52"/>
        <v>0.42254430260328274</v>
      </c>
      <c r="AP44" s="1">
        <f t="shared" si="53"/>
        <v>0.42254430260328274</v>
      </c>
      <c r="AQ44" s="1">
        <f t="shared" si="54"/>
        <v>0.45982694684796044</v>
      </c>
      <c r="AR44" s="1">
        <f t="shared" si="55"/>
        <v>0.51142259892055075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YES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27.9</v>
      </c>
      <c r="C45">
        <v>27.9</v>
      </c>
      <c r="D45">
        <v>27.25</v>
      </c>
      <c r="E45">
        <v>27.35</v>
      </c>
      <c r="F45">
        <v>-0.59999999999999787</v>
      </c>
      <c r="G45">
        <v>-2.1466905187835348</v>
      </c>
      <c r="H45" s="1">
        <f t="shared" si="31"/>
        <v>-1.9713261648745417</v>
      </c>
      <c r="I45" s="1">
        <f t="shared" si="32"/>
        <v>1.9713261648745417</v>
      </c>
      <c r="J45" s="1">
        <f t="shared" si="33"/>
        <v>0</v>
      </c>
      <c r="K45" s="1">
        <f t="shared" si="34"/>
        <v>0.36563071297989547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27.75</v>
      </c>
      <c r="T45">
        <v>28.05</v>
      </c>
      <c r="U45">
        <v>27.6</v>
      </c>
      <c r="V45">
        <v>27.95</v>
      </c>
      <c r="W45">
        <v>0.5</v>
      </c>
      <c r="X45">
        <v>1.821493624772313</v>
      </c>
      <c r="Y45" s="1">
        <f t="shared" si="42"/>
        <v>0.72072072072071813</v>
      </c>
      <c r="Z45" s="1">
        <f t="shared" si="43"/>
        <v>0.72072072072071813</v>
      </c>
      <c r="AA45" s="1">
        <f t="shared" si="44"/>
        <v>0.3577817531305954</v>
      </c>
      <c r="AB45" s="1">
        <f t="shared" si="45"/>
        <v>0.54054054054053546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27.8</v>
      </c>
      <c r="AJ45">
        <v>27.95</v>
      </c>
      <c r="AK45">
        <v>27.35</v>
      </c>
      <c r="AL45">
        <v>27.45</v>
      </c>
      <c r="AM45">
        <v>-0.25</v>
      </c>
      <c r="AN45">
        <v>-0.90252707581227432</v>
      </c>
      <c r="AO45" s="1">
        <f t="shared" si="52"/>
        <v>-1.2589928057554007</v>
      </c>
      <c r="AP45" s="1">
        <f t="shared" si="53"/>
        <v>1.2589928057554007</v>
      </c>
      <c r="AQ45" s="1">
        <f t="shared" si="54"/>
        <v>0.53956834532373588</v>
      </c>
      <c r="AR45" s="1">
        <f t="shared" si="55"/>
        <v>0.36429872495445492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809.25</v>
      </c>
      <c r="C46">
        <v>809.25</v>
      </c>
      <c r="D46">
        <v>790</v>
      </c>
      <c r="E46">
        <v>800.75</v>
      </c>
      <c r="F46">
        <v>2.450000000000045</v>
      </c>
      <c r="G46">
        <v>0.30690216710510398</v>
      </c>
      <c r="H46" s="1">
        <f t="shared" si="31"/>
        <v>-1.050355267222737</v>
      </c>
      <c r="I46" s="1">
        <f t="shared" si="32"/>
        <v>1.050355267222737</v>
      </c>
      <c r="J46" s="1">
        <f t="shared" si="33"/>
        <v>0</v>
      </c>
      <c r="K46" s="1">
        <f t="shared" si="34"/>
        <v>1.3424914142990947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800.5</v>
      </c>
      <c r="T46">
        <v>808.55</v>
      </c>
      <c r="U46">
        <v>795</v>
      </c>
      <c r="V46">
        <v>798.3</v>
      </c>
      <c r="W46">
        <v>-1.25</v>
      </c>
      <c r="X46">
        <v>-0.15633794009130139</v>
      </c>
      <c r="Y46" s="1">
        <f t="shared" si="42"/>
        <v>-0.27482823235478393</v>
      </c>
      <c r="Z46" s="1">
        <f t="shared" si="43"/>
        <v>0.27482823235478393</v>
      </c>
      <c r="AA46" s="1">
        <f t="shared" si="44"/>
        <v>1.0056214865708875</v>
      </c>
      <c r="AB46" s="1">
        <f t="shared" si="45"/>
        <v>0.41337842916196355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802</v>
      </c>
      <c r="AJ46">
        <v>811</v>
      </c>
      <c r="AK46">
        <v>796.65</v>
      </c>
      <c r="AL46">
        <v>799.55</v>
      </c>
      <c r="AM46">
        <v>-5.2000000000000446</v>
      </c>
      <c r="AN46">
        <v>-0.64616340478410006</v>
      </c>
      <c r="AO46" s="1">
        <f t="shared" si="52"/>
        <v>-0.30548628428928248</v>
      </c>
      <c r="AP46" s="1">
        <f t="shared" si="53"/>
        <v>0.30548628428928248</v>
      </c>
      <c r="AQ46" s="1">
        <f t="shared" si="54"/>
        <v>1.1221945137157108</v>
      </c>
      <c r="AR46" s="1">
        <f t="shared" si="55"/>
        <v>0.36270402101181631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654</v>
      </c>
      <c r="C47">
        <v>661.75</v>
      </c>
      <c r="D47">
        <v>647</v>
      </c>
      <c r="E47">
        <v>658.65</v>
      </c>
      <c r="F47">
        <v>0.89999999999997726</v>
      </c>
      <c r="G47">
        <v>0.1368301026225735</v>
      </c>
      <c r="H47" s="1">
        <f t="shared" si="31"/>
        <v>0.71100917431192312</v>
      </c>
      <c r="I47" s="1">
        <f t="shared" si="32"/>
        <v>0.71100917431192312</v>
      </c>
      <c r="J47" s="1">
        <f t="shared" si="33"/>
        <v>0.47065968268428193</v>
      </c>
      <c r="K47" s="1">
        <f t="shared" si="34"/>
        <v>1.0703363914373087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647.20000000000005</v>
      </c>
      <c r="T47">
        <v>664.9</v>
      </c>
      <c r="U47">
        <v>644.20000000000005</v>
      </c>
      <c r="V47">
        <v>657.75</v>
      </c>
      <c r="W47">
        <v>10.649999999999981</v>
      </c>
      <c r="X47">
        <v>1.6458043579044941</v>
      </c>
      <c r="Y47" s="1">
        <f t="shared" si="42"/>
        <v>1.6300988875154441</v>
      </c>
      <c r="Z47" s="1">
        <f t="shared" si="43"/>
        <v>1.6300988875154441</v>
      </c>
      <c r="AA47" s="1">
        <f t="shared" si="44"/>
        <v>1.0870391486126914</v>
      </c>
      <c r="AB47" s="1">
        <f t="shared" si="45"/>
        <v>0.46353522867737945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637</v>
      </c>
      <c r="AJ47">
        <v>649.04999999999995</v>
      </c>
      <c r="AK47">
        <v>626.5</v>
      </c>
      <c r="AL47">
        <v>647.1</v>
      </c>
      <c r="AM47">
        <v>14.950000000000051</v>
      </c>
      <c r="AN47">
        <v>2.3649450288697369</v>
      </c>
      <c r="AO47" s="1">
        <f t="shared" si="52"/>
        <v>1.5855572998430176</v>
      </c>
      <c r="AP47" s="1">
        <f t="shared" si="53"/>
        <v>1.5855572998430176</v>
      </c>
      <c r="AQ47" s="1">
        <f t="shared" si="54"/>
        <v>0.30134445989799596</v>
      </c>
      <c r="AR47" s="1">
        <f t="shared" si="55"/>
        <v>1.6483516483516485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1275.1500000000001</v>
      </c>
      <c r="C48">
        <v>1297.7</v>
      </c>
      <c r="D48">
        <v>1270.3499999999999</v>
      </c>
      <c r="E48">
        <v>1287.75</v>
      </c>
      <c r="F48">
        <v>11</v>
      </c>
      <c r="G48">
        <v>0.86156256119052277</v>
      </c>
      <c r="H48" s="1">
        <f t="shared" si="31"/>
        <v>0.98811904481824941</v>
      </c>
      <c r="I48" s="1">
        <f t="shared" si="32"/>
        <v>0.98811904481824941</v>
      </c>
      <c r="J48" s="1">
        <f t="shared" si="33"/>
        <v>0.7726655018443056</v>
      </c>
      <c r="K48" s="1">
        <f t="shared" si="34"/>
        <v>0.37642630278792155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1270</v>
      </c>
      <c r="T48">
        <v>1283</v>
      </c>
      <c r="U48">
        <v>1256.7</v>
      </c>
      <c r="V48">
        <v>1276.75</v>
      </c>
      <c r="W48">
        <v>11.299999999999949</v>
      </c>
      <c r="X48">
        <v>0.89296297759689869</v>
      </c>
      <c r="Y48" s="1">
        <f t="shared" si="42"/>
        <v>0.53149606299212593</v>
      </c>
      <c r="Z48" s="1">
        <f t="shared" si="43"/>
        <v>0.53149606299212593</v>
      </c>
      <c r="AA48" s="1">
        <f t="shared" si="44"/>
        <v>0.48952418249461521</v>
      </c>
      <c r="AB48" s="1">
        <f t="shared" si="45"/>
        <v>1.0472440944881856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1249</v>
      </c>
      <c r="AJ48">
        <v>1268.75</v>
      </c>
      <c r="AK48">
        <v>1226.4000000000001</v>
      </c>
      <c r="AL48">
        <v>1265.45</v>
      </c>
      <c r="AM48">
        <v>27.299999999999951</v>
      </c>
      <c r="AN48">
        <v>2.2049024754674269</v>
      </c>
      <c r="AO48" s="1">
        <f t="shared" si="52"/>
        <v>1.3170536429143351</v>
      </c>
      <c r="AP48" s="1">
        <f t="shared" si="53"/>
        <v>1.3170536429143351</v>
      </c>
      <c r="AQ48" s="1">
        <f t="shared" si="54"/>
        <v>0.26077679876723336</v>
      </c>
      <c r="AR48" s="1">
        <f t="shared" si="55"/>
        <v>1.80944755804643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2673.1</v>
      </c>
      <c r="C49">
        <v>2728.5</v>
      </c>
      <c r="D49">
        <v>2649</v>
      </c>
      <c r="E49">
        <v>2711.65</v>
      </c>
      <c r="F49">
        <v>38.550000000000182</v>
      </c>
      <c r="G49">
        <v>1.442145823201533</v>
      </c>
      <c r="H49" s="1">
        <f t="shared" si="31"/>
        <v>1.4421458232015332</v>
      </c>
      <c r="I49" s="1">
        <f t="shared" si="32"/>
        <v>1.4421458232015332</v>
      </c>
      <c r="J49" s="1">
        <f t="shared" si="33"/>
        <v>0.62139287887448258</v>
      </c>
      <c r="K49" s="1">
        <f t="shared" si="34"/>
        <v>0.90157495043207914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2739.8</v>
      </c>
      <c r="T49">
        <v>2744</v>
      </c>
      <c r="U49">
        <v>2662.2</v>
      </c>
      <c r="V49">
        <v>2673.1</v>
      </c>
      <c r="W49">
        <v>-71.099999999999909</v>
      </c>
      <c r="X49">
        <v>-2.590919029225272</v>
      </c>
      <c r="Y49" s="1">
        <f t="shared" si="42"/>
        <v>-2.4344842689247486</v>
      </c>
      <c r="Z49" s="1">
        <f t="shared" si="43"/>
        <v>2.4344842689247486</v>
      </c>
      <c r="AA49" s="1">
        <f t="shared" si="44"/>
        <v>0.15329586101174603</v>
      </c>
      <c r="AB49" s="1">
        <f t="shared" si="45"/>
        <v>0.40776626388837273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2730</v>
      </c>
      <c r="AJ49">
        <v>2775</v>
      </c>
      <c r="AK49">
        <v>2682.5</v>
      </c>
      <c r="AL49">
        <v>2744.2</v>
      </c>
      <c r="AM49">
        <v>23</v>
      </c>
      <c r="AN49">
        <v>0.84521534617080696</v>
      </c>
      <c r="AO49" s="1">
        <f t="shared" si="52"/>
        <v>0.52014652014651352</v>
      </c>
      <c r="AP49" s="1">
        <f t="shared" si="53"/>
        <v>0.52014652014651352</v>
      </c>
      <c r="AQ49" s="1">
        <f t="shared" si="54"/>
        <v>1.1223671744042045</v>
      </c>
      <c r="AR49" s="1">
        <f t="shared" si="55"/>
        <v>1.73992673992674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956.1</v>
      </c>
      <c r="C50">
        <v>970.55</v>
      </c>
      <c r="D50">
        <v>951.65</v>
      </c>
      <c r="E50">
        <v>965.1</v>
      </c>
      <c r="F50">
        <v>-0.60000000000002274</v>
      </c>
      <c r="G50">
        <v>-6.2131096613857593E-2</v>
      </c>
      <c r="H50" s="1">
        <f t="shared" si="31"/>
        <v>0.9413241292751805</v>
      </c>
      <c r="I50" s="1">
        <f t="shared" si="32"/>
        <v>0.9413241292751805</v>
      </c>
      <c r="J50" s="1">
        <f t="shared" si="33"/>
        <v>0.56470832038130059</v>
      </c>
      <c r="K50" s="1">
        <f t="shared" si="34"/>
        <v>0.46543248614162175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978</v>
      </c>
      <c r="T50">
        <v>988.9</v>
      </c>
      <c r="U50">
        <v>956.75</v>
      </c>
      <c r="V50">
        <v>965.7</v>
      </c>
      <c r="W50">
        <v>-8.0499999999999545</v>
      </c>
      <c r="X50">
        <v>-0.8267008985879285</v>
      </c>
      <c r="Y50" s="1">
        <f t="shared" si="42"/>
        <v>-1.2576687116564371</v>
      </c>
      <c r="Z50" s="1">
        <f t="shared" si="43"/>
        <v>1.2576687116564371</v>
      </c>
      <c r="AA50" s="1">
        <f t="shared" si="44"/>
        <v>1.1145194274028607</v>
      </c>
      <c r="AB50" s="1">
        <f t="shared" si="45"/>
        <v>0.9267888578233453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970</v>
      </c>
      <c r="AJ50">
        <v>981.7</v>
      </c>
      <c r="AK50">
        <v>956.6</v>
      </c>
      <c r="AL50">
        <v>973.75</v>
      </c>
      <c r="AM50">
        <v>6</v>
      </c>
      <c r="AN50">
        <v>0.61999483337638861</v>
      </c>
      <c r="AO50" s="1">
        <f t="shared" si="52"/>
        <v>0.38659793814432991</v>
      </c>
      <c r="AP50" s="1">
        <f t="shared" si="53"/>
        <v>0.38659793814432991</v>
      </c>
      <c r="AQ50" s="1">
        <f t="shared" si="54"/>
        <v>0.81643132220796355</v>
      </c>
      <c r="AR50" s="1">
        <f t="shared" si="55"/>
        <v>1.3814432989690699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514</v>
      </c>
      <c r="C51">
        <v>518.25</v>
      </c>
      <c r="D51">
        <v>511.55</v>
      </c>
      <c r="E51">
        <v>514.1</v>
      </c>
      <c r="F51">
        <v>-0.14999999999997729</v>
      </c>
      <c r="G51">
        <v>-2.9168692270292128E-2</v>
      </c>
      <c r="H51" s="1">
        <f t="shared" si="31"/>
        <v>1.9455252918292362E-2</v>
      </c>
      <c r="I51" s="1">
        <f t="shared" si="32"/>
        <v>1.9455252918292362E-2</v>
      </c>
      <c r="J51" s="1">
        <f t="shared" si="33"/>
        <v>0.80723594631394224</v>
      </c>
      <c r="K51" s="1">
        <f t="shared" si="34"/>
        <v>0.47665369649805228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513.9</v>
      </c>
      <c r="T51">
        <v>516.95000000000005</v>
      </c>
      <c r="U51">
        <v>510.75</v>
      </c>
      <c r="V51">
        <v>514.25</v>
      </c>
      <c r="W51">
        <v>4.1999999999999886</v>
      </c>
      <c r="X51">
        <v>0.82344868150181127</v>
      </c>
      <c r="Y51" s="1">
        <f t="shared" si="42"/>
        <v>6.8106635532209137E-2</v>
      </c>
      <c r="Z51" s="1">
        <f t="shared" si="43"/>
        <v>6.8106635532209137E-2</v>
      </c>
      <c r="AA51" s="1">
        <f t="shared" si="44"/>
        <v>0.52503646086534672</v>
      </c>
      <c r="AB51" s="1">
        <f t="shared" si="45"/>
        <v>0.61295971978983799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508.2</v>
      </c>
      <c r="AJ51">
        <v>512.9</v>
      </c>
      <c r="AK51">
        <v>500.8</v>
      </c>
      <c r="AL51">
        <v>510.05</v>
      </c>
      <c r="AM51">
        <v>3.5500000000000109</v>
      </c>
      <c r="AN51">
        <v>0.70088845014807721</v>
      </c>
      <c r="AO51" s="1">
        <f t="shared" si="52"/>
        <v>0.3640299094844594</v>
      </c>
      <c r="AP51" s="1">
        <f t="shared" si="53"/>
        <v>0.3640299094844594</v>
      </c>
      <c r="AQ51" s="1">
        <f t="shared" si="54"/>
        <v>0.55876874816193822</v>
      </c>
      <c r="AR51" s="1">
        <f t="shared" si="55"/>
        <v>1.4561196379378152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2020-06-28T21:32:11Z</dcterms:created>
  <dcterms:modified xsi:type="dcterms:W3CDTF">2020-10-20T13:42:51Z</dcterms:modified>
</cp:coreProperties>
</file>