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V51" i="1" l="1"/>
  <c r="AU51" i="1"/>
  <c r="AO51" i="1"/>
  <c r="AQ51" i="1" s="1"/>
  <c r="AG51" i="1"/>
  <c r="AD51" i="1"/>
  <c r="AA51" i="1"/>
  <c r="Z51" i="1"/>
  <c r="AH51" i="1" s="1"/>
  <c r="Y51" i="1"/>
  <c r="AB51" i="1" s="1"/>
  <c r="R51" i="1"/>
  <c r="K51" i="1"/>
  <c r="I51" i="1"/>
  <c r="H51" i="1"/>
  <c r="J51" i="1" s="1"/>
  <c r="AV50" i="1"/>
  <c r="AU50" i="1"/>
  <c r="AR50" i="1"/>
  <c r="AQ50" i="1"/>
  <c r="AP50" i="1"/>
  <c r="AT50" i="1" s="1"/>
  <c r="AO50" i="1"/>
  <c r="AF50" i="1"/>
  <c r="AC50" i="1"/>
  <c r="AB50" i="1"/>
  <c r="Z50" i="1"/>
  <c r="AH50" i="1" s="1"/>
  <c r="Y50" i="1"/>
  <c r="AA50" i="1" s="1"/>
  <c r="K50" i="1"/>
  <c r="J50" i="1"/>
  <c r="H50" i="1"/>
  <c r="I50" i="1" s="1"/>
  <c r="AU49" i="1"/>
  <c r="AQ49" i="1"/>
  <c r="AP49" i="1"/>
  <c r="AO49" i="1"/>
  <c r="AA49" i="1"/>
  <c r="Y49" i="1"/>
  <c r="K49" i="1"/>
  <c r="J49" i="1"/>
  <c r="I49" i="1"/>
  <c r="H49" i="1"/>
  <c r="AR48" i="1"/>
  <c r="AP48" i="1"/>
  <c r="AO48" i="1"/>
  <c r="AB48" i="1"/>
  <c r="AA48" i="1"/>
  <c r="Z48" i="1"/>
  <c r="Y48" i="1"/>
  <c r="J48" i="1"/>
  <c r="H48" i="1"/>
  <c r="AV47" i="1"/>
  <c r="AR47" i="1"/>
  <c r="AQ47" i="1"/>
  <c r="AO47" i="1"/>
  <c r="AA47" i="1"/>
  <c r="Z47" i="1"/>
  <c r="AH47" i="1" s="1"/>
  <c r="Y47" i="1"/>
  <c r="AB47" i="1" s="1"/>
  <c r="O47" i="1"/>
  <c r="L47" i="1"/>
  <c r="K47" i="1"/>
  <c r="I47" i="1"/>
  <c r="H47" i="1"/>
  <c r="J47" i="1" s="1"/>
  <c r="AX46" i="1"/>
  <c r="AV46" i="1"/>
  <c r="AU46" i="1"/>
  <c r="AR46" i="1"/>
  <c r="AQ46" i="1"/>
  <c r="AP46" i="1"/>
  <c r="AO46" i="1"/>
  <c r="AH46" i="1"/>
  <c r="AG46" i="1"/>
  <c r="AB46" i="1"/>
  <c r="Z46" i="1"/>
  <c r="Y46" i="1"/>
  <c r="AA46" i="1" s="1"/>
  <c r="K46" i="1"/>
  <c r="J46" i="1"/>
  <c r="H46" i="1"/>
  <c r="I46" i="1" s="1"/>
  <c r="AU45" i="1"/>
  <c r="AQ45" i="1"/>
  <c r="AP45" i="1"/>
  <c r="AO45" i="1"/>
  <c r="AB45" i="1"/>
  <c r="AA45" i="1"/>
  <c r="Y45" i="1"/>
  <c r="Z45" i="1" s="1"/>
  <c r="N45" i="1"/>
  <c r="K45" i="1"/>
  <c r="J45" i="1"/>
  <c r="I45" i="1"/>
  <c r="H45" i="1"/>
  <c r="AV44" i="1"/>
  <c r="AR44" i="1"/>
  <c r="AP44" i="1"/>
  <c r="AO44" i="1"/>
  <c r="AB44" i="1"/>
  <c r="AA44" i="1"/>
  <c r="Z44" i="1"/>
  <c r="Y44" i="1"/>
  <c r="J44" i="1"/>
  <c r="H44" i="1"/>
  <c r="AV43" i="1"/>
  <c r="AR43" i="1"/>
  <c r="AQ43" i="1"/>
  <c r="AO43" i="1"/>
  <c r="AA43" i="1"/>
  <c r="Z43" i="1"/>
  <c r="Y43" i="1"/>
  <c r="AB43" i="1" s="1"/>
  <c r="K43" i="1"/>
  <c r="I43" i="1"/>
  <c r="AC43" i="1" s="1"/>
  <c r="H43" i="1"/>
  <c r="J43" i="1" s="1"/>
  <c r="AV42" i="1"/>
  <c r="AU42" i="1"/>
  <c r="AR42" i="1"/>
  <c r="AQ42" i="1"/>
  <c r="AP42" i="1"/>
  <c r="AO42" i="1"/>
  <c r="AG42" i="1"/>
  <c r="AB42" i="1"/>
  <c r="Z42" i="1"/>
  <c r="Y42" i="1"/>
  <c r="AA42" i="1" s="1"/>
  <c r="O42" i="1"/>
  <c r="L42" i="1"/>
  <c r="K42" i="1"/>
  <c r="M42" i="1" s="1"/>
  <c r="J42" i="1"/>
  <c r="H42" i="1"/>
  <c r="I42" i="1" s="1"/>
  <c r="AU41" i="1"/>
  <c r="AQ41" i="1"/>
  <c r="AP41" i="1"/>
  <c r="AO41" i="1"/>
  <c r="Y41" i="1"/>
  <c r="K41" i="1"/>
  <c r="J41" i="1"/>
  <c r="I41" i="1"/>
  <c r="H41" i="1"/>
  <c r="AR40" i="1"/>
  <c r="AP40" i="1"/>
  <c r="AO40" i="1"/>
  <c r="AB40" i="1"/>
  <c r="AA40" i="1"/>
  <c r="Z40" i="1"/>
  <c r="Y40" i="1"/>
  <c r="H40" i="1"/>
  <c r="AR39" i="1"/>
  <c r="AQ39" i="1"/>
  <c r="AO39" i="1"/>
  <c r="AE39" i="1"/>
  <c r="AC39" i="1"/>
  <c r="AA39" i="1"/>
  <c r="Z39" i="1"/>
  <c r="AG39" i="1" s="1"/>
  <c r="Y39" i="1"/>
  <c r="AB39" i="1" s="1"/>
  <c r="K39" i="1"/>
  <c r="I39" i="1"/>
  <c r="H39" i="1"/>
  <c r="J39" i="1" s="1"/>
  <c r="AV38" i="1"/>
  <c r="AU38" i="1"/>
  <c r="AR38" i="1"/>
  <c r="AQ38" i="1"/>
  <c r="AP38" i="1"/>
  <c r="AO38" i="1"/>
  <c r="AB38" i="1"/>
  <c r="Z38" i="1"/>
  <c r="AG38" i="1" s="1"/>
  <c r="Y38" i="1"/>
  <c r="AA38" i="1" s="1"/>
  <c r="O38" i="1"/>
  <c r="L38" i="1"/>
  <c r="K38" i="1"/>
  <c r="J38" i="1"/>
  <c r="H38" i="1"/>
  <c r="I38" i="1" s="1"/>
  <c r="AU37" i="1"/>
  <c r="AQ37" i="1"/>
  <c r="AP37" i="1"/>
  <c r="AO37" i="1"/>
  <c r="Y37" i="1"/>
  <c r="K37" i="1"/>
  <c r="N37" i="1" s="1"/>
  <c r="J37" i="1"/>
  <c r="I37" i="1"/>
  <c r="H37" i="1"/>
  <c r="AR36" i="1"/>
  <c r="AP36" i="1"/>
  <c r="AO36" i="1"/>
  <c r="AB36" i="1"/>
  <c r="AA36" i="1"/>
  <c r="Z36" i="1"/>
  <c r="Y36" i="1"/>
  <c r="H36" i="1"/>
  <c r="AR35" i="1"/>
  <c r="AQ35" i="1"/>
  <c r="AO35" i="1"/>
  <c r="AA35" i="1"/>
  <c r="Z35" i="1"/>
  <c r="Y35" i="1"/>
  <c r="AB35" i="1" s="1"/>
  <c r="J35" i="1"/>
  <c r="H35" i="1"/>
  <c r="K35" i="1" s="1"/>
  <c r="AV34" i="1"/>
  <c r="AR34" i="1"/>
  <c r="AQ34" i="1"/>
  <c r="AO34" i="1"/>
  <c r="AA34" i="1"/>
  <c r="Z34" i="1"/>
  <c r="Y34" i="1"/>
  <c r="AB34" i="1" s="1"/>
  <c r="K34" i="1"/>
  <c r="I34" i="1"/>
  <c r="AE34" i="1" s="1"/>
  <c r="H34" i="1"/>
  <c r="J34" i="1" s="1"/>
  <c r="AV33" i="1"/>
  <c r="AU33" i="1"/>
  <c r="AR33" i="1"/>
  <c r="AQ33" i="1"/>
  <c r="AP33" i="1"/>
  <c r="AO33" i="1"/>
  <c r="AG33" i="1"/>
  <c r="AB33" i="1"/>
  <c r="Z33" i="1"/>
  <c r="AF33" i="1" s="1"/>
  <c r="Y33" i="1"/>
  <c r="AA33" i="1" s="1"/>
  <c r="K33" i="1"/>
  <c r="J33" i="1"/>
  <c r="P33" i="1" s="1"/>
  <c r="H33" i="1"/>
  <c r="I33" i="1" s="1"/>
  <c r="AU32" i="1"/>
  <c r="AQ32" i="1"/>
  <c r="AP32" i="1"/>
  <c r="AO32" i="1"/>
  <c r="Y32" i="1"/>
  <c r="AA32" i="1" s="1"/>
  <c r="N32" i="1"/>
  <c r="K32" i="1"/>
  <c r="J32" i="1"/>
  <c r="I32" i="1"/>
  <c r="H32" i="1"/>
  <c r="AV31" i="1"/>
  <c r="AR31" i="1"/>
  <c r="AP31" i="1"/>
  <c r="AO31" i="1"/>
  <c r="AB31" i="1"/>
  <c r="AA31" i="1"/>
  <c r="Z31" i="1"/>
  <c r="Y31" i="1"/>
  <c r="J31" i="1"/>
  <c r="H31" i="1"/>
  <c r="K31" i="1" s="1"/>
  <c r="AV30" i="1"/>
  <c r="AR30" i="1"/>
  <c r="AQ30" i="1"/>
  <c r="AO30" i="1"/>
  <c r="AE30" i="1"/>
  <c r="AA30" i="1"/>
  <c r="Z30" i="1"/>
  <c r="Y30" i="1"/>
  <c r="AB30" i="1" s="1"/>
  <c r="P30" i="1"/>
  <c r="O30" i="1"/>
  <c r="K30" i="1"/>
  <c r="I30" i="1"/>
  <c r="H30" i="1"/>
  <c r="J30" i="1" s="1"/>
  <c r="AV29" i="1"/>
  <c r="AU29" i="1"/>
  <c r="AR29" i="1"/>
  <c r="AQ29" i="1"/>
  <c r="AP29" i="1"/>
  <c r="AO29" i="1"/>
  <c r="AG29" i="1"/>
  <c r="AF29" i="1"/>
  <c r="AB29" i="1"/>
  <c r="Z29" i="1"/>
  <c r="Y29" i="1"/>
  <c r="AA29" i="1" s="1"/>
  <c r="P29" i="1"/>
  <c r="O29" i="1"/>
  <c r="K29" i="1"/>
  <c r="J29" i="1"/>
  <c r="H29" i="1"/>
  <c r="I29" i="1" s="1"/>
  <c r="AU28" i="1"/>
  <c r="AQ28" i="1"/>
  <c r="AP28" i="1"/>
  <c r="AO28" i="1"/>
  <c r="Y28" i="1"/>
  <c r="AA28" i="1" s="1"/>
  <c r="K28" i="1"/>
  <c r="J28" i="1"/>
  <c r="N28" i="1" s="1"/>
  <c r="I28" i="1"/>
  <c r="H28" i="1"/>
  <c r="AV27" i="1"/>
  <c r="AR27" i="1"/>
  <c r="AP27" i="1"/>
  <c r="AO27" i="1"/>
  <c r="AB27" i="1"/>
  <c r="AA27" i="1"/>
  <c r="Z27" i="1"/>
  <c r="Y27" i="1"/>
  <c r="J27" i="1"/>
  <c r="H27" i="1"/>
  <c r="K27" i="1" s="1"/>
  <c r="AV26" i="1"/>
  <c r="AR26" i="1"/>
  <c r="AQ26" i="1"/>
  <c r="AO26" i="1"/>
  <c r="AA26" i="1"/>
  <c r="Z26" i="1"/>
  <c r="Y26" i="1"/>
  <c r="AB26" i="1" s="1"/>
  <c r="K26" i="1"/>
  <c r="I26" i="1"/>
  <c r="H26" i="1"/>
  <c r="J26" i="1" s="1"/>
  <c r="AV25" i="1"/>
  <c r="AU25" i="1"/>
  <c r="AR25" i="1"/>
  <c r="AQ25" i="1"/>
  <c r="AP25" i="1"/>
  <c r="AO25" i="1"/>
  <c r="AG25" i="1"/>
  <c r="AB25" i="1"/>
  <c r="Z25" i="1"/>
  <c r="AF25" i="1" s="1"/>
  <c r="Y25" i="1"/>
  <c r="AA25" i="1" s="1"/>
  <c r="K25" i="1"/>
  <c r="J25" i="1"/>
  <c r="H25" i="1"/>
  <c r="I25" i="1" s="1"/>
  <c r="AU24" i="1"/>
  <c r="AQ24" i="1"/>
  <c r="AP24" i="1"/>
  <c r="AO24" i="1"/>
  <c r="Y24" i="1"/>
  <c r="AA24" i="1" s="1"/>
  <c r="N24" i="1"/>
  <c r="K24" i="1"/>
  <c r="J24" i="1"/>
  <c r="I24" i="1"/>
  <c r="H24" i="1"/>
  <c r="AV23" i="1"/>
  <c r="AR23" i="1"/>
  <c r="AP23" i="1"/>
  <c r="AO23" i="1"/>
  <c r="AB23" i="1"/>
  <c r="AA23" i="1"/>
  <c r="Z23" i="1"/>
  <c r="Y23" i="1"/>
  <c r="J23" i="1"/>
  <c r="H23" i="1"/>
  <c r="K23" i="1" s="1"/>
  <c r="AV22" i="1"/>
  <c r="AR22" i="1"/>
  <c r="AQ22" i="1"/>
  <c r="AO22" i="1"/>
  <c r="AE22" i="1"/>
  <c r="AA22" i="1"/>
  <c r="Z22" i="1"/>
  <c r="Y22" i="1"/>
  <c r="AB22" i="1" s="1"/>
  <c r="P22" i="1"/>
  <c r="O22" i="1"/>
  <c r="K22" i="1"/>
  <c r="I22" i="1"/>
  <c r="H22" i="1"/>
  <c r="J22" i="1" s="1"/>
  <c r="AV21" i="1"/>
  <c r="AU21" i="1"/>
  <c r="AR21" i="1"/>
  <c r="AQ21" i="1"/>
  <c r="AP21" i="1"/>
  <c r="AO21" i="1"/>
  <c r="AG21" i="1"/>
  <c r="AF21" i="1"/>
  <c r="AB21" i="1"/>
  <c r="Z21" i="1"/>
  <c r="Y21" i="1"/>
  <c r="AA21" i="1" s="1"/>
  <c r="P21" i="1"/>
  <c r="O21" i="1"/>
  <c r="K21" i="1"/>
  <c r="J21" i="1"/>
  <c r="H21" i="1"/>
  <c r="I21" i="1" s="1"/>
  <c r="AU20" i="1"/>
  <c r="AQ20" i="1"/>
  <c r="AP20" i="1"/>
  <c r="AO20" i="1"/>
  <c r="Y20" i="1"/>
  <c r="K20" i="1"/>
  <c r="J20" i="1"/>
  <c r="N20" i="1" s="1"/>
  <c r="I20" i="1"/>
  <c r="H20" i="1"/>
  <c r="AV19" i="1"/>
  <c r="AR19" i="1"/>
  <c r="AP19" i="1"/>
  <c r="AO19" i="1"/>
  <c r="AB19" i="1"/>
  <c r="AA19" i="1"/>
  <c r="Z19" i="1"/>
  <c r="Y19" i="1"/>
  <c r="J19" i="1"/>
  <c r="H19" i="1"/>
  <c r="K19" i="1" s="1"/>
  <c r="AV18" i="1"/>
  <c r="AR18" i="1"/>
  <c r="AQ18" i="1"/>
  <c r="AO18" i="1"/>
  <c r="AB18" i="1"/>
  <c r="AA18" i="1"/>
  <c r="Y18" i="1"/>
  <c r="Z18" i="1" s="1"/>
  <c r="AH18" i="1" s="1"/>
  <c r="M18" i="1"/>
  <c r="K18" i="1"/>
  <c r="J18" i="1"/>
  <c r="I18" i="1"/>
  <c r="H18" i="1"/>
  <c r="AR17" i="1"/>
  <c r="AO17" i="1"/>
  <c r="AB17" i="1"/>
  <c r="AA17" i="1"/>
  <c r="Z17" i="1"/>
  <c r="Y17" i="1"/>
  <c r="H17" i="1"/>
  <c r="I17" i="1" s="1"/>
  <c r="AV16" i="1"/>
  <c r="AU16" i="1"/>
  <c r="AR16" i="1"/>
  <c r="AQ16" i="1"/>
  <c r="AO16" i="1"/>
  <c r="Z16" i="1"/>
  <c r="Y16" i="1"/>
  <c r="H16" i="1"/>
  <c r="K16" i="1" s="1"/>
  <c r="AU15" i="1"/>
  <c r="AR15" i="1"/>
  <c r="AQ15" i="1"/>
  <c r="AP15" i="1"/>
  <c r="AO15" i="1"/>
  <c r="Y15" i="1"/>
  <c r="AB15" i="1" s="1"/>
  <c r="K15" i="1"/>
  <c r="J15" i="1"/>
  <c r="H15" i="1"/>
  <c r="AV15" i="1" s="1"/>
  <c r="AO14" i="1"/>
  <c r="AE14" i="1"/>
  <c r="AB14" i="1"/>
  <c r="AA14" i="1"/>
  <c r="Y14" i="1"/>
  <c r="Z14" i="1" s="1"/>
  <c r="AH14" i="1" s="1"/>
  <c r="M14" i="1"/>
  <c r="K14" i="1"/>
  <c r="L14" i="1" s="1"/>
  <c r="J14" i="1"/>
  <c r="I14" i="1"/>
  <c r="Q14" i="1" s="1"/>
  <c r="H14" i="1"/>
  <c r="AO13" i="1"/>
  <c r="AB13" i="1"/>
  <c r="AA13" i="1"/>
  <c r="Z13" i="1"/>
  <c r="AH13" i="1" s="1"/>
  <c r="Y13" i="1"/>
  <c r="I13" i="1"/>
  <c r="H13" i="1"/>
  <c r="AV12" i="1"/>
  <c r="AU12" i="1"/>
  <c r="AR12" i="1"/>
  <c r="AQ12" i="1"/>
  <c r="AO12" i="1"/>
  <c r="Y12" i="1"/>
  <c r="K12" i="1"/>
  <c r="H12" i="1"/>
  <c r="AU11" i="1"/>
  <c r="AR11" i="1"/>
  <c r="AQ11" i="1"/>
  <c r="AP11" i="1"/>
  <c r="AO11" i="1"/>
  <c r="AB11" i="1"/>
  <c r="Y11" i="1"/>
  <c r="AA11" i="1" s="1"/>
  <c r="K11" i="1"/>
  <c r="H11" i="1"/>
  <c r="J11" i="1" s="1"/>
  <c r="AQ10" i="1"/>
  <c r="AO10" i="1"/>
  <c r="AU10" i="1" s="1"/>
  <c r="AG10" i="1"/>
  <c r="AF10" i="1"/>
  <c r="AC10" i="1"/>
  <c r="AB10" i="1"/>
  <c r="AA10" i="1"/>
  <c r="Y10" i="1"/>
  <c r="Z10" i="1" s="1"/>
  <c r="K10" i="1"/>
  <c r="J10" i="1"/>
  <c r="O10" i="1" s="1"/>
  <c r="I10" i="1"/>
  <c r="H10" i="1"/>
  <c r="AR9" i="1"/>
  <c r="AO9" i="1"/>
  <c r="AV9" i="1" s="1"/>
  <c r="AB9" i="1"/>
  <c r="AA9" i="1"/>
  <c r="Z9" i="1"/>
  <c r="Y9" i="1"/>
  <c r="H9" i="1"/>
  <c r="K9" i="1" s="1"/>
  <c r="AR8" i="1"/>
  <c r="AO8" i="1"/>
  <c r="AV8" i="1" s="1"/>
  <c r="AA8" i="1"/>
  <c r="Y8" i="1"/>
  <c r="AB8" i="1" s="1"/>
  <c r="K8" i="1"/>
  <c r="H8" i="1"/>
  <c r="J8" i="1" s="1"/>
  <c r="AV7" i="1"/>
  <c r="AR7" i="1"/>
  <c r="AQ7" i="1"/>
  <c r="AP7" i="1"/>
  <c r="AO7" i="1"/>
  <c r="AB7" i="1"/>
  <c r="Y7" i="1"/>
  <c r="AA7" i="1" s="1"/>
  <c r="K7" i="1"/>
  <c r="H7" i="1"/>
  <c r="I7" i="1" s="1"/>
  <c r="AQ6" i="1"/>
  <c r="AO6" i="1"/>
  <c r="AU6" i="1" s="1"/>
  <c r="AG6" i="1"/>
  <c r="AF6" i="1"/>
  <c r="AC6" i="1"/>
  <c r="AB6" i="1"/>
  <c r="AA6" i="1"/>
  <c r="Y6" i="1"/>
  <c r="Z6" i="1" s="1"/>
  <c r="K6" i="1"/>
  <c r="J6" i="1"/>
  <c r="N6" i="1" s="1"/>
  <c r="I6" i="1"/>
  <c r="H6" i="1"/>
  <c r="AR5" i="1"/>
  <c r="AO5" i="1"/>
  <c r="AV5" i="1" s="1"/>
  <c r="AB5" i="1"/>
  <c r="AA5" i="1"/>
  <c r="Z5" i="1"/>
  <c r="Y5" i="1"/>
  <c r="H5" i="1"/>
  <c r="K5" i="1" s="1"/>
  <c r="AR4" i="1"/>
  <c r="AO4" i="1"/>
  <c r="AV4" i="1" s="1"/>
  <c r="AA4" i="1"/>
  <c r="Y4" i="1"/>
  <c r="AB4" i="1" s="1"/>
  <c r="K4" i="1"/>
  <c r="H4" i="1"/>
  <c r="J4" i="1" s="1"/>
  <c r="AV3" i="1"/>
  <c r="AR3" i="1"/>
  <c r="AQ3" i="1"/>
  <c r="AP3" i="1"/>
  <c r="AO3" i="1"/>
  <c r="AB3" i="1"/>
  <c r="Y3" i="1"/>
  <c r="AA3" i="1" s="1"/>
  <c r="K3" i="1"/>
  <c r="H3" i="1"/>
  <c r="I3" i="1" s="1"/>
  <c r="AQ2" i="1"/>
  <c r="AO2" i="1"/>
  <c r="AU2" i="1" s="1"/>
  <c r="AG2" i="1"/>
  <c r="AF2" i="1"/>
  <c r="AC2" i="1"/>
  <c r="AB2" i="1"/>
  <c r="AA2" i="1"/>
  <c r="Y2" i="1"/>
  <c r="Z2" i="1" s="1"/>
  <c r="K2" i="1"/>
  <c r="J2" i="1"/>
  <c r="Q2" i="1" s="1"/>
  <c r="I2" i="1"/>
  <c r="H2" i="1"/>
  <c r="AF17" i="1" l="1"/>
  <c r="AG17" i="1"/>
  <c r="AC17" i="1"/>
  <c r="AE17" i="1"/>
  <c r="AD17" i="1"/>
  <c r="AW27" i="1"/>
  <c r="AF7" i="1"/>
  <c r="P13" i="1"/>
  <c r="AS37" i="1"/>
  <c r="L3" i="1"/>
  <c r="AX11" i="1"/>
  <c r="AH17" i="1"/>
  <c r="AW19" i="1"/>
  <c r="O2" i="1"/>
  <c r="O6" i="1"/>
  <c r="AW11" i="1"/>
  <c r="AA12" i="1"/>
  <c r="AB12" i="1"/>
  <c r="Q13" i="1"/>
  <c r="AP13" i="1"/>
  <c r="AT13" i="1" s="1"/>
  <c r="AU13" i="1"/>
  <c r="AQ13" i="1"/>
  <c r="Z20" i="1"/>
  <c r="AW20" i="1" s="1"/>
  <c r="AB20" i="1"/>
  <c r="AX21" i="1"/>
  <c r="AT21" i="1"/>
  <c r="AX23" i="1"/>
  <c r="N25" i="1"/>
  <c r="R24" i="1"/>
  <c r="AF26" i="1"/>
  <c r="AC26" i="1"/>
  <c r="Q26" i="1"/>
  <c r="R25" i="1"/>
  <c r="AD26" i="1"/>
  <c r="AX29" i="1"/>
  <c r="AT29" i="1"/>
  <c r="AX31" i="1"/>
  <c r="K36" i="1"/>
  <c r="I36" i="1"/>
  <c r="AX36" i="1" s="1"/>
  <c r="AV36" i="1"/>
  <c r="M46" i="1"/>
  <c r="L46" i="1"/>
  <c r="P46" i="1"/>
  <c r="L49" i="1"/>
  <c r="M49" i="1"/>
  <c r="Q49" i="1"/>
  <c r="M50" i="1"/>
  <c r="L50" i="1"/>
  <c r="O50" i="1"/>
  <c r="R5" i="1"/>
  <c r="L6" i="1"/>
  <c r="Q6" i="1"/>
  <c r="R9" i="1"/>
  <c r="L10" i="1"/>
  <c r="Q10" i="1"/>
  <c r="AD13" i="1"/>
  <c r="AR13" i="1"/>
  <c r="AF14" i="1"/>
  <c r="AW16" i="1"/>
  <c r="AF18" i="1"/>
  <c r="AC18" i="1"/>
  <c r="R17" i="1"/>
  <c r="AD18" i="1"/>
  <c r="P18" i="1"/>
  <c r="AA20" i="1"/>
  <c r="AX20" i="1"/>
  <c r="AS20" i="1"/>
  <c r="AH26" i="1"/>
  <c r="M28" i="1"/>
  <c r="AS28" i="1"/>
  <c r="AD32" i="1"/>
  <c r="P32" i="1"/>
  <c r="Q32" i="1"/>
  <c r="R31" i="1"/>
  <c r="AC32" i="1"/>
  <c r="O32" i="1"/>
  <c r="M33" i="1"/>
  <c r="L33" i="1"/>
  <c r="AH34" i="1"/>
  <c r="AS36" i="1"/>
  <c r="AA37" i="1"/>
  <c r="AT38" i="1"/>
  <c r="M39" i="1"/>
  <c r="O39" i="1"/>
  <c r="R38" i="1"/>
  <c r="K40" i="1"/>
  <c r="I40" i="1"/>
  <c r="AX40" i="1" s="1"/>
  <c r="AV40" i="1"/>
  <c r="J40" i="1"/>
  <c r="L43" i="1"/>
  <c r="AD45" i="1"/>
  <c r="P45" i="1"/>
  <c r="AC45" i="1"/>
  <c r="AF45" i="1"/>
  <c r="AE45" i="1"/>
  <c r="Q45" i="1"/>
  <c r="AG45" i="1"/>
  <c r="R44" i="1"/>
  <c r="O45" i="1"/>
  <c r="AW45" i="1"/>
  <c r="O46" i="1"/>
  <c r="N49" i="1"/>
  <c r="AD2" i="1"/>
  <c r="P2" i="1"/>
  <c r="N2" i="1"/>
  <c r="AH2" i="1"/>
  <c r="AE2" i="1"/>
  <c r="AP2" i="1"/>
  <c r="J3" i="1"/>
  <c r="Z3" i="1"/>
  <c r="AF3" i="1" s="1"/>
  <c r="AU3" i="1"/>
  <c r="I4" i="1"/>
  <c r="O4" i="1" s="1"/>
  <c r="Z4" i="1"/>
  <c r="AH4" i="1" s="1"/>
  <c r="AQ4" i="1"/>
  <c r="J5" i="1"/>
  <c r="AP5" i="1"/>
  <c r="AD6" i="1"/>
  <c r="P6" i="1"/>
  <c r="AH6" i="1"/>
  <c r="AE6" i="1"/>
  <c r="AP6" i="1"/>
  <c r="J7" i="1"/>
  <c r="Q7" i="1" s="1"/>
  <c r="Z7" i="1"/>
  <c r="AU7" i="1"/>
  <c r="I8" i="1"/>
  <c r="M8" i="1" s="1"/>
  <c r="Z8" i="1"/>
  <c r="AH8" i="1" s="1"/>
  <c r="AQ8" i="1"/>
  <c r="J9" i="1"/>
  <c r="AP9" i="1"/>
  <c r="AT9" i="1" s="1"/>
  <c r="AD10" i="1"/>
  <c r="P10" i="1"/>
  <c r="N10" i="1"/>
  <c r="AH10" i="1"/>
  <c r="AE10" i="1"/>
  <c r="AP10" i="1"/>
  <c r="Z11" i="1"/>
  <c r="I12" i="1"/>
  <c r="J12" i="1"/>
  <c r="L12" i="1" s="1"/>
  <c r="J13" i="1"/>
  <c r="K13" i="1"/>
  <c r="AV13" i="1"/>
  <c r="O14" i="1"/>
  <c r="AP14" i="1"/>
  <c r="AA16" i="1"/>
  <c r="AB16" i="1"/>
  <c r="AP17" i="1"/>
  <c r="AS17" i="1" s="1"/>
  <c r="AU17" i="1"/>
  <c r="AQ17" i="1"/>
  <c r="L18" i="1"/>
  <c r="AE18" i="1"/>
  <c r="AD20" i="1"/>
  <c r="P20" i="1"/>
  <c r="Q20" i="1"/>
  <c r="R19" i="1"/>
  <c r="AC20" i="1"/>
  <c r="O20" i="1"/>
  <c r="M21" i="1"/>
  <c r="L21" i="1"/>
  <c r="AH21" i="1"/>
  <c r="AC21" i="1"/>
  <c r="L22" i="1"/>
  <c r="M22" i="1"/>
  <c r="AH22" i="1"/>
  <c r="M24" i="1"/>
  <c r="AX24" i="1"/>
  <c r="P25" i="1"/>
  <c r="P26" i="1"/>
  <c r="AE26" i="1"/>
  <c r="P28" i="1"/>
  <c r="Q28" i="1"/>
  <c r="R27" i="1"/>
  <c r="AC28" i="1"/>
  <c r="O28" i="1"/>
  <c r="M29" i="1"/>
  <c r="L29" i="1"/>
  <c r="AH29" i="1"/>
  <c r="AC29" i="1"/>
  <c r="L30" i="1"/>
  <c r="M30" i="1"/>
  <c r="AH30" i="1"/>
  <c r="M32" i="1"/>
  <c r="AX32" i="1"/>
  <c r="P34" i="1"/>
  <c r="O35" i="1"/>
  <c r="N35" i="1"/>
  <c r="Q39" i="1"/>
  <c r="Z41" i="1"/>
  <c r="AB41" i="1"/>
  <c r="AA41" i="1"/>
  <c r="AX41" i="1"/>
  <c r="Q43" i="1"/>
  <c r="AF46" i="1"/>
  <c r="AC46" i="1"/>
  <c r="AG47" i="1"/>
  <c r="M3" i="1"/>
  <c r="AF13" i="1"/>
  <c r="AG13" i="1"/>
  <c r="AC13" i="1"/>
  <c r="R12" i="1"/>
  <c r="AG18" i="1"/>
  <c r="AH19" i="1"/>
  <c r="M23" i="1"/>
  <c r="AG26" i="1"/>
  <c r="Z28" i="1"/>
  <c r="AG28" i="1" s="1"/>
  <c r="AB28" i="1"/>
  <c r="N33" i="1"/>
  <c r="R32" i="1"/>
  <c r="AF34" i="1"/>
  <c r="AC34" i="1"/>
  <c r="Q34" i="1"/>
  <c r="R33" i="1"/>
  <c r="AD34" i="1"/>
  <c r="AG34" i="1"/>
  <c r="Z37" i="1"/>
  <c r="AE37" i="1" s="1"/>
  <c r="AB37" i="1"/>
  <c r="AH38" i="1"/>
  <c r="AC38" i="1"/>
  <c r="O41" i="1"/>
  <c r="R40" i="1"/>
  <c r="N41" i="1"/>
  <c r="AF43" i="1"/>
  <c r="AD43" i="1"/>
  <c r="AG43" i="1"/>
  <c r="AE43" i="1"/>
  <c r="R42" i="1"/>
  <c r="AH43" i="1"/>
  <c r="M51" i="1"/>
  <c r="O51" i="1"/>
  <c r="P51" i="1"/>
  <c r="L2" i="1"/>
  <c r="L4" i="1"/>
  <c r="Z12" i="1"/>
  <c r="N18" i="1"/>
  <c r="M20" i="1"/>
  <c r="O23" i="1"/>
  <c r="P24" i="1"/>
  <c r="AG24" i="1"/>
  <c r="Q24" i="1"/>
  <c r="R23" i="1"/>
  <c r="AC24" i="1"/>
  <c r="O24" i="1"/>
  <c r="M25" i="1"/>
  <c r="L25" i="1"/>
  <c r="AH25" i="1"/>
  <c r="AC25" i="1"/>
  <c r="L26" i="1"/>
  <c r="M26" i="1"/>
  <c r="AH33" i="1"/>
  <c r="AC33" i="1"/>
  <c r="L34" i="1"/>
  <c r="M34" i="1"/>
  <c r="J36" i="1"/>
  <c r="R50" i="1"/>
  <c r="AX50" i="1"/>
  <c r="L51" i="1"/>
  <c r="M2" i="1"/>
  <c r="AV2" i="1"/>
  <c r="AR2" i="1"/>
  <c r="AT2" i="1"/>
  <c r="Q3" i="1"/>
  <c r="AD3" i="1"/>
  <c r="N4" i="1"/>
  <c r="AX4" i="1"/>
  <c r="AP4" i="1"/>
  <c r="AU4" i="1"/>
  <c r="I5" i="1"/>
  <c r="AU5" i="1"/>
  <c r="AQ5" i="1"/>
  <c r="M6" i="1"/>
  <c r="AV6" i="1"/>
  <c r="AR6" i="1"/>
  <c r="AT6" i="1"/>
  <c r="AE7" i="1"/>
  <c r="AD7" i="1"/>
  <c r="AW7" i="1"/>
  <c r="AT7" i="1"/>
  <c r="AP8" i="1"/>
  <c r="AU8" i="1"/>
  <c r="I9" i="1"/>
  <c r="AU9" i="1"/>
  <c r="AQ9" i="1"/>
  <c r="M10" i="1"/>
  <c r="AV10" i="1"/>
  <c r="AR10" i="1"/>
  <c r="AT10" i="1"/>
  <c r="AV11" i="1"/>
  <c r="I11" i="1"/>
  <c r="M11" i="1" s="1"/>
  <c r="AW12" i="1"/>
  <c r="AE13" i="1"/>
  <c r="AG14" i="1"/>
  <c r="AC14" i="1"/>
  <c r="R13" i="1"/>
  <c r="AD14" i="1"/>
  <c r="P14" i="1"/>
  <c r="N14" i="1"/>
  <c r="AU14" i="1"/>
  <c r="AQ14" i="1"/>
  <c r="AV14" i="1"/>
  <c r="AR14" i="1"/>
  <c r="AW14" i="1"/>
  <c r="Z15" i="1"/>
  <c r="AS15" i="1" s="1"/>
  <c r="AA15" i="1"/>
  <c r="I16" i="1"/>
  <c r="J16" i="1"/>
  <c r="M16" i="1" s="1"/>
  <c r="J17" i="1"/>
  <c r="Q17" i="1" s="1"/>
  <c r="K17" i="1"/>
  <c r="AV17" i="1"/>
  <c r="O18" i="1"/>
  <c r="Q18" i="1"/>
  <c r="AS19" i="1"/>
  <c r="N21" i="1"/>
  <c r="R20" i="1"/>
  <c r="AF22" i="1"/>
  <c r="AC22" i="1"/>
  <c r="Q22" i="1"/>
  <c r="R21" i="1"/>
  <c r="AD22" i="1"/>
  <c r="AG22" i="1"/>
  <c r="L23" i="1"/>
  <c r="Z24" i="1"/>
  <c r="AS24" i="1" s="1"/>
  <c r="AB24" i="1"/>
  <c r="AW24" i="1"/>
  <c r="O25" i="1"/>
  <c r="AX25" i="1"/>
  <c r="AT25" i="1"/>
  <c r="O26" i="1"/>
  <c r="AS27" i="1"/>
  <c r="N29" i="1"/>
  <c r="R28" i="1"/>
  <c r="AF30" i="1"/>
  <c r="AC30" i="1"/>
  <c r="Q30" i="1"/>
  <c r="R29" i="1"/>
  <c r="AD30" i="1"/>
  <c r="AG30" i="1"/>
  <c r="L31" i="1"/>
  <c r="Z32" i="1"/>
  <c r="AG32" i="1" s="1"/>
  <c r="AB32" i="1"/>
  <c r="AW32" i="1"/>
  <c r="O33" i="1"/>
  <c r="AX33" i="1"/>
  <c r="AT33" i="1"/>
  <c r="O34" i="1"/>
  <c r="L37" i="1"/>
  <c r="M37" i="1"/>
  <c r="O37" i="1"/>
  <c r="R36" i="1"/>
  <c r="AF38" i="1"/>
  <c r="AX38" i="1"/>
  <c r="L39" i="1"/>
  <c r="Q41" i="1"/>
  <c r="AH42" i="1"/>
  <c r="AC42" i="1"/>
  <c r="AF42" i="1"/>
  <c r="AX42" i="1"/>
  <c r="P43" i="1"/>
  <c r="AX45" i="1"/>
  <c r="AS45" i="1"/>
  <c r="AS7" i="1"/>
  <c r="AS11" i="1"/>
  <c r="AP12" i="1"/>
  <c r="AX12" i="1"/>
  <c r="I15" i="1"/>
  <c r="M15" i="1" s="1"/>
  <c r="AP16" i="1"/>
  <c r="AT16" i="1"/>
  <c r="AX16" i="1"/>
  <c r="AP18" i="1"/>
  <c r="AX18" i="1" s="1"/>
  <c r="AU18" i="1"/>
  <c r="I19" i="1"/>
  <c r="AU19" i="1"/>
  <c r="AQ19" i="1"/>
  <c r="AT19" i="1"/>
  <c r="AV20" i="1"/>
  <c r="AR20" i="1"/>
  <c r="AT20" i="1"/>
  <c r="AE21" i="1"/>
  <c r="Q21" i="1"/>
  <c r="AD21" i="1"/>
  <c r="AW21" i="1"/>
  <c r="N22" i="1"/>
  <c r="AP22" i="1"/>
  <c r="AX22" i="1" s="1"/>
  <c r="AU22" i="1"/>
  <c r="I23" i="1"/>
  <c r="AU23" i="1"/>
  <c r="AQ23" i="1"/>
  <c r="AT23" i="1"/>
  <c r="AV24" i="1"/>
  <c r="AR24" i="1"/>
  <c r="AT24" i="1"/>
  <c r="AE25" i="1"/>
  <c r="Q25" i="1"/>
  <c r="AD25" i="1"/>
  <c r="AW25" i="1"/>
  <c r="N26" i="1"/>
  <c r="AP26" i="1"/>
  <c r="AX26" i="1" s="1"/>
  <c r="AU26" i="1"/>
  <c r="I27" i="1"/>
  <c r="AU27" i="1"/>
  <c r="AQ27" i="1"/>
  <c r="AT27" i="1"/>
  <c r="AV28" i="1"/>
  <c r="AR28" i="1"/>
  <c r="AT28" i="1"/>
  <c r="AE29" i="1"/>
  <c r="Q29" i="1"/>
  <c r="AD29" i="1"/>
  <c r="AW29" i="1"/>
  <c r="N30" i="1"/>
  <c r="AP30" i="1"/>
  <c r="AX30" i="1" s="1"/>
  <c r="AU30" i="1"/>
  <c r="I31" i="1"/>
  <c r="AU31" i="1"/>
  <c r="AQ31" i="1"/>
  <c r="AT31" i="1"/>
  <c r="AV32" i="1"/>
  <c r="AR32" i="1"/>
  <c r="AT32" i="1"/>
  <c r="AE33" i="1"/>
  <c r="Q33" i="1"/>
  <c r="AD33" i="1"/>
  <c r="AW33" i="1"/>
  <c r="N34" i="1"/>
  <c r="AP34" i="1"/>
  <c r="AX34" i="1" s="1"/>
  <c r="AU34" i="1"/>
  <c r="I35" i="1"/>
  <c r="Q37" i="1"/>
  <c r="M38" i="1"/>
  <c r="AF39" i="1"/>
  <c r="AD39" i="1"/>
  <c r="P39" i="1"/>
  <c r="AH39" i="1"/>
  <c r="N46" i="1"/>
  <c r="R45" i="1"/>
  <c r="R46" i="1"/>
  <c r="K48" i="1"/>
  <c r="O48" i="1" s="1"/>
  <c r="I48" i="1"/>
  <c r="AX48" i="1" s="1"/>
  <c r="AV48" i="1"/>
  <c r="O49" i="1"/>
  <c r="R48" i="1"/>
  <c r="Z49" i="1"/>
  <c r="AS49" i="1" s="1"/>
  <c r="AB49" i="1"/>
  <c r="AF51" i="1"/>
  <c r="AC51" i="1"/>
  <c r="AE51" i="1"/>
  <c r="Q51" i="1"/>
  <c r="AS12" i="1"/>
  <c r="AS16" i="1"/>
  <c r="L20" i="1"/>
  <c r="L24" i="1"/>
  <c r="L28" i="1"/>
  <c r="L32" i="1"/>
  <c r="AV35" i="1"/>
  <c r="AD37" i="1"/>
  <c r="P37" i="1"/>
  <c r="AC37" i="1"/>
  <c r="N38" i="1"/>
  <c r="R37" i="1"/>
  <c r="P38" i="1"/>
  <c r="L41" i="1"/>
  <c r="M41" i="1"/>
  <c r="AT42" i="1"/>
  <c r="M43" i="1"/>
  <c r="O43" i="1"/>
  <c r="AF47" i="1"/>
  <c r="AD47" i="1"/>
  <c r="AC47" i="1"/>
  <c r="Q47" i="1"/>
  <c r="P47" i="1"/>
  <c r="AE47" i="1"/>
  <c r="AG50" i="1"/>
  <c r="AX51" i="1"/>
  <c r="AT51" i="1"/>
  <c r="AP51" i="1"/>
  <c r="AS51" i="1"/>
  <c r="AR51" i="1"/>
  <c r="AW51" i="1"/>
  <c r="AS21" i="1"/>
  <c r="AS25" i="1"/>
  <c r="AS29" i="1"/>
  <c r="AS33" i="1"/>
  <c r="AP35" i="1"/>
  <c r="AX35" i="1" s="1"/>
  <c r="AU35" i="1"/>
  <c r="AU36" i="1"/>
  <c r="AQ36" i="1"/>
  <c r="AT36" i="1"/>
  <c r="AV37" i="1"/>
  <c r="AR37" i="1"/>
  <c r="AT37" i="1"/>
  <c r="AE38" i="1"/>
  <c r="Q38" i="1"/>
  <c r="AD38" i="1"/>
  <c r="AW38" i="1"/>
  <c r="N39" i="1"/>
  <c r="AX39" i="1"/>
  <c r="AU39" i="1"/>
  <c r="AP39" i="1"/>
  <c r="AT39" i="1" s="1"/>
  <c r="AV39" i="1"/>
  <c r="AD41" i="1"/>
  <c r="P41" i="1"/>
  <c r="AC41" i="1"/>
  <c r="N42" i="1"/>
  <c r="R41" i="1"/>
  <c r="P42" i="1"/>
  <c r="K44" i="1"/>
  <c r="N44" i="1" s="1"/>
  <c r="I44" i="1"/>
  <c r="L45" i="1"/>
  <c r="M45" i="1"/>
  <c r="AH45" i="1"/>
  <c r="AT46" i="1"/>
  <c r="M47" i="1"/>
  <c r="P49" i="1"/>
  <c r="AC49" i="1"/>
  <c r="N50" i="1"/>
  <c r="R49" i="1"/>
  <c r="P50" i="1"/>
  <c r="AS38" i="1"/>
  <c r="AU40" i="1"/>
  <c r="AQ40" i="1"/>
  <c r="AV41" i="1"/>
  <c r="AR41" i="1"/>
  <c r="AT41" i="1"/>
  <c r="AE42" i="1"/>
  <c r="Q42" i="1"/>
  <c r="AD42" i="1"/>
  <c r="AW42" i="1"/>
  <c r="N43" i="1"/>
  <c r="AX43" i="1"/>
  <c r="AP43" i="1"/>
  <c r="AT43" i="1" s="1"/>
  <c r="AU43" i="1"/>
  <c r="AU44" i="1"/>
  <c r="AQ44" i="1"/>
  <c r="AV45" i="1"/>
  <c r="AR45" i="1"/>
  <c r="AT45" i="1"/>
  <c r="AE46" i="1"/>
  <c r="Q46" i="1"/>
  <c r="AD46" i="1"/>
  <c r="AW46" i="1"/>
  <c r="N47" i="1"/>
  <c r="AX47" i="1"/>
  <c r="AT47" i="1"/>
  <c r="AP47" i="1"/>
  <c r="AU47" i="1"/>
  <c r="AU48" i="1"/>
  <c r="AQ48" i="1"/>
  <c r="AV49" i="1"/>
  <c r="AR49" i="1"/>
  <c r="AT49" i="1"/>
  <c r="AE50" i="1"/>
  <c r="Q50" i="1"/>
  <c r="AD50" i="1"/>
  <c r="AW50" i="1"/>
  <c r="N51" i="1"/>
  <c r="AS42" i="1"/>
  <c r="AS46" i="1"/>
  <c r="AS50" i="1"/>
  <c r="AG44" i="1" l="1"/>
  <c r="AC44" i="1"/>
  <c r="R43" i="1"/>
  <c r="AD44" i="1"/>
  <c r="AF44" i="1"/>
  <c r="P44" i="1"/>
  <c r="Q44" i="1"/>
  <c r="AS44" i="1"/>
  <c r="AH44" i="1"/>
  <c r="AE44" i="1"/>
  <c r="AS8" i="1"/>
  <c r="AW8" i="1"/>
  <c r="AT48" i="1"/>
  <c r="AW47" i="1"/>
  <c r="AS47" i="1"/>
  <c r="AF35" i="1"/>
  <c r="AD35" i="1"/>
  <c r="R34" i="1"/>
  <c r="AC35" i="1"/>
  <c r="AE35" i="1"/>
  <c r="AG35" i="1"/>
  <c r="Q35" i="1"/>
  <c r="P35" i="1"/>
  <c r="L35" i="1"/>
  <c r="AG31" i="1"/>
  <c r="AC31" i="1"/>
  <c r="R30" i="1"/>
  <c r="AD31" i="1"/>
  <c r="AF31" i="1"/>
  <c r="P31" i="1"/>
  <c r="AE31" i="1"/>
  <c r="Q31" i="1"/>
  <c r="AG27" i="1"/>
  <c r="AC27" i="1"/>
  <c r="R26" i="1"/>
  <c r="AD27" i="1"/>
  <c r="Q27" i="1"/>
  <c r="AF27" i="1"/>
  <c r="AE27" i="1"/>
  <c r="P27" i="1"/>
  <c r="L27" i="1"/>
  <c r="AG23" i="1"/>
  <c r="AC23" i="1"/>
  <c r="R22" i="1"/>
  <c r="AD23" i="1"/>
  <c r="AF23" i="1"/>
  <c r="P23" i="1"/>
  <c r="AE23" i="1"/>
  <c r="Q23" i="1"/>
  <c r="AG19" i="1"/>
  <c r="AC19" i="1"/>
  <c r="AD19" i="1"/>
  <c r="Q19" i="1"/>
  <c r="P19" i="1"/>
  <c r="AF19" i="1"/>
  <c r="AE19" i="1"/>
  <c r="R18" i="1"/>
  <c r="L19" i="1"/>
  <c r="M35" i="1"/>
  <c r="AH31" i="1"/>
  <c r="M27" i="1"/>
  <c r="AH23" i="1"/>
  <c r="M19" i="1"/>
  <c r="M17" i="1"/>
  <c r="L17" i="1"/>
  <c r="N8" i="1"/>
  <c r="AT4" i="1"/>
  <c r="AW3" i="1"/>
  <c r="AF24" i="1"/>
  <c r="N23" i="1"/>
  <c r="AH12" i="1"/>
  <c r="AW28" i="1"/>
  <c r="AW36" i="1"/>
  <c r="AS32" i="1"/>
  <c r="O27" i="1"/>
  <c r="AG20" i="1"/>
  <c r="O19" i="1"/>
  <c r="AX17" i="1"/>
  <c r="AS14" i="1"/>
  <c r="AT14" i="1"/>
  <c r="N13" i="1"/>
  <c r="O13" i="1"/>
  <c r="AX10" i="1"/>
  <c r="AS10" i="1"/>
  <c r="AW10" i="1"/>
  <c r="AX7" i="1"/>
  <c r="AH7" i="1"/>
  <c r="AC7" i="1"/>
  <c r="AG7" i="1"/>
  <c r="O5" i="1"/>
  <c r="N5" i="1"/>
  <c r="L5" i="1"/>
  <c r="AW37" i="1"/>
  <c r="O31" i="1"/>
  <c r="AS31" i="1"/>
  <c r="AS23" i="1"/>
  <c r="AX13" i="1"/>
  <c r="M12" i="1"/>
  <c r="AX14" i="1"/>
  <c r="AH49" i="1"/>
  <c r="AF49" i="1"/>
  <c r="AG49" i="1"/>
  <c r="AW49" i="1"/>
  <c r="AE49" i="1"/>
  <c r="AG48" i="1"/>
  <c r="AC48" i="1"/>
  <c r="R47" i="1"/>
  <c r="AD48" i="1"/>
  <c r="P48" i="1"/>
  <c r="Q48" i="1"/>
  <c r="AE48" i="1"/>
  <c r="AF48" i="1"/>
  <c r="AX49" i="1"/>
  <c r="N17" i="1"/>
  <c r="O17" i="1"/>
  <c r="AH15" i="1"/>
  <c r="AG5" i="1"/>
  <c r="AC5" i="1"/>
  <c r="R4" i="1"/>
  <c r="AD5" i="1"/>
  <c r="AE5" i="1"/>
  <c r="P5" i="1"/>
  <c r="AH5" i="1"/>
  <c r="AF5" i="1"/>
  <c r="Q5" i="1"/>
  <c r="O36" i="1"/>
  <c r="N36" i="1"/>
  <c r="N7" i="1"/>
  <c r="R6" i="1"/>
  <c r="O7" i="1"/>
  <c r="P7" i="1"/>
  <c r="AG40" i="1"/>
  <c r="AC40" i="1"/>
  <c r="AD40" i="1"/>
  <c r="R39" i="1"/>
  <c r="AE40" i="1"/>
  <c r="AF40" i="1"/>
  <c r="P40" i="1"/>
  <c r="Q40" i="1"/>
  <c r="AS40" i="1"/>
  <c r="AH40" i="1"/>
  <c r="AT40" i="1"/>
  <c r="M44" i="1"/>
  <c r="L44" i="1"/>
  <c r="AS39" i="1"/>
  <c r="AW39" i="1"/>
  <c r="AW35" i="1"/>
  <c r="AS35" i="1"/>
  <c r="L48" i="1"/>
  <c r="M48" i="1"/>
  <c r="AW44" i="1"/>
  <c r="AS34" i="1"/>
  <c r="AW34" i="1"/>
  <c r="AS30" i="1"/>
  <c r="AW30" i="1"/>
  <c r="AS26" i="1"/>
  <c r="AW26" i="1"/>
  <c r="AS22" i="1"/>
  <c r="AW22" i="1"/>
  <c r="AS18" i="1"/>
  <c r="AW18" i="1"/>
  <c r="AW48" i="1"/>
  <c r="N16" i="1"/>
  <c r="O16" i="1"/>
  <c r="AD11" i="1"/>
  <c r="AE11" i="1"/>
  <c r="Q11" i="1"/>
  <c r="AF11" i="1"/>
  <c r="R10" i="1"/>
  <c r="P11" i="1"/>
  <c r="AG11" i="1"/>
  <c r="AC11" i="1"/>
  <c r="AT8" i="1"/>
  <c r="AT5" i="1"/>
  <c r="AH48" i="1"/>
  <c r="AH28" i="1"/>
  <c r="AE28" i="1"/>
  <c r="AH41" i="1"/>
  <c r="AE41" i="1"/>
  <c r="AG41" i="1"/>
  <c r="AS41" i="1"/>
  <c r="AF41" i="1"/>
  <c r="AD28" i="1"/>
  <c r="AE12" i="1"/>
  <c r="Q12" i="1"/>
  <c r="AF12" i="1"/>
  <c r="AC12" i="1"/>
  <c r="AG12" i="1"/>
  <c r="AD12" i="1"/>
  <c r="P12" i="1"/>
  <c r="R11" i="1"/>
  <c r="AS9" i="1"/>
  <c r="AX9" i="1"/>
  <c r="AW9" i="1"/>
  <c r="AF8" i="1"/>
  <c r="AD8" i="1"/>
  <c r="P8" i="1"/>
  <c r="AE8" i="1"/>
  <c r="AC8" i="1"/>
  <c r="Q8" i="1"/>
  <c r="R7" i="1"/>
  <c r="AG8" i="1"/>
  <c r="AX6" i="1"/>
  <c r="AS6" i="1"/>
  <c r="AW6" i="1"/>
  <c r="N3" i="1"/>
  <c r="R2" i="1"/>
  <c r="O3" i="1"/>
  <c r="P3" i="1"/>
  <c r="AW40" i="1"/>
  <c r="L40" i="1"/>
  <c r="M40" i="1"/>
  <c r="AX28" i="1"/>
  <c r="AX15" i="1"/>
  <c r="L8" i="1"/>
  <c r="AG36" i="1"/>
  <c r="AC36" i="1"/>
  <c r="AD36" i="1"/>
  <c r="R35" i="1"/>
  <c r="AE36" i="1"/>
  <c r="P36" i="1"/>
  <c r="Q36" i="1"/>
  <c r="AF36" i="1"/>
  <c r="M31" i="1"/>
  <c r="AH20" i="1"/>
  <c r="AE20" i="1"/>
  <c r="M7" i="1"/>
  <c r="L11" i="1"/>
  <c r="O8" i="1"/>
  <c r="O11" i="1"/>
  <c r="AH35" i="1"/>
  <c r="P17" i="1"/>
  <c r="O44" i="1"/>
  <c r="AD15" i="1"/>
  <c r="P15" i="1"/>
  <c r="AE15" i="1"/>
  <c r="Q15" i="1"/>
  <c r="AG15" i="1"/>
  <c r="AC15" i="1"/>
  <c r="AF15" i="1"/>
  <c r="O15" i="1"/>
  <c r="R14" i="1"/>
  <c r="N12" i="1"/>
  <c r="O12" i="1"/>
  <c r="AC3" i="1"/>
  <c r="AG3" i="1"/>
  <c r="AX3" i="1"/>
  <c r="AH3" i="1"/>
  <c r="AT15" i="1"/>
  <c r="AT44" i="1"/>
  <c r="AS43" i="1"/>
  <c r="AW43" i="1"/>
  <c r="AD49" i="1"/>
  <c r="AT35" i="1"/>
  <c r="AX44" i="1"/>
  <c r="AT34" i="1"/>
  <c r="AT30" i="1"/>
  <c r="AT26" i="1"/>
  <c r="AT22" i="1"/>
  <c r="AT18" i="1"/>
  <c r="AT12" i="1"/>
  <c r="AS3" i="1"/>
  <c r="AS48" i="1"/>
  <c r="AH32" i="1"/>
  <c r="AE32" i="1"/>
  <c r="AX27" i="1"/>
  <c r="AH24" i="1"/>
  <c r="AE24" i="1"/>
  <c r="AX19" i="1"/>
  <c r="AE16" i="1"/>
  <c r="Q16" i="1"/>
  <c r="AF16" i="1"/>
  <c r="AD16" i="1"/>
  <c r="P16" i="1"/>
  <c r="AG16" i="1"/>
  <c r="AC16" i="1"/>
  <c r="R15" i="1"/>
  <c r="L15" i="1"/>
  <c r="AS13" i="1"/>
  <c r="AG9" i="1"/>
  <c r="AC9" i="1"/>
  <c r="R8" i="1"/>
  <c r="AD9" i="1"/>
  <c r="AF9" i="1"/>
  <c r="Q9" i="1"/>
  <c r="AE9" i="1"/>
  <c r="P9" i="1"/>
  <c r="AH9" i="1"/>
  <c r="AX8" i="1"/>
  <c r="AS4" i="1"/>
  <c r="AW4" i="1"/>
  <c r="AT3" i="1"/>
  <c r="AE3" i="1"/>
  <c r="N48" i="1"/>
  <c r="AD24" i="1"/>
  <c r="AH37" i="1"/>
  <c r="AF37" i="1"/>
  <c r="AG37" i="1"/>
  <c r="AH27" i="1"/>
  <c r="AW41" i="1"/>
  <c r="AW31" i="1"/>
  <c r="AF28" i="1"/>
  <c r="N27" i="1"/>
  <c r="AW23" i="1"/>
  <c r="AF20" i="1"/>
  <c r="N19" i="1"/>
  <c r="AW17" i="1"/>
  <c r="AT17" i="1"/>
  <c r="AW15" i="1"/>
  <c r="M13" i="1"/>
  <c r="L13" i="1"/>
  <c r="AH11" i="1"/>
  <c r="AT11" i="1"/>
  <c r="O9" i="1"/>
  <c r="N9" i="1"/>
  <c r="L9" i="1"/>
  <c r="AX5" i="1"/>
  <c r="AS5" i="1"/>
  <c r="AW5" i="1"/>
  <c r="AF4" i="1"/>
  <c r="AD4" i="1"/>
  <c r="AC4" i="1"/>
  <c r="AG4" i="1"/>
  <c r="AE4" i="1"/>
  <c r="Q4" i="1"/>
  <c r="R3" i="1"/>
  <c r="P4" i="1"/>
  <c r="AS2" i="1"/>
  <c r="AX2" i="1"/>
  <c r="AW2" i="1"/>
  <c r="O40" i="1"/>
  <c r="N40" i="1"/>
  <c r="AX37" i="1"/>
  <c r="AH36" i="1"/>
  <c r="AF32" i="1"/>
  <c r="N31" i="1"/>
  <c r="L7" i="1"/>
  <c r="L36" i="1"/>
  <c r="M36" i="1"/>
  <c r="AW13" i="1"/>
  <c r="AH16" i="1"/>
  <c r="M9" i="1"/>
  <c r="L16" i="1"/>
  <c r="M5" i="1"/>
  <c r="M4" i="1"/>
  <c r="N11" i="1"/>
  <c r="R16" i="1"/>
  <c r="N15" i="1"/>
</calcChain>
</file>

<file path=xl/sharedStrings.xml><?xml version="1.0" encoding="utf-8"?>
<sst xmlns="http://schemas.openxmlformats.org/spreadsheetml/2006/main" count="100" uniqueCount="100">
  <si>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</si>
  <si>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</si>
  <si>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</si>
  <si>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</si>
  <si>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</si>
  <si>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</si>
  <si>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</si>
  <si>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</si>
  <si>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</si>
  <si>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</si>
  <si>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</si>
  <si>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</si>
  <si>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</si>
  <si>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</si>
  <si>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</si>
  <si>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</si>
  <si>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</si>
  <si>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</si>
  <si>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</si>
  <si>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</si>
  <si>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</si>
  <si>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</si>
  <si>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</si>
  <si>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</si>
  <si>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</si>
  <si>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</si>
  <si>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</si>
  <si>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</si>
  <si>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</si>
  <si>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</si>
  <si>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</si>
  <si>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</si>
  <si>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</si>
  <si>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</si>
  <si>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</si>
  <si>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</si>
  <si>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</si>
  <si>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</si>
  <si>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</si>
  <si>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</si>
  <si>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</si>
  <si>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</si>
  <si>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</si>
  <si>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</si>
  <si>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</si>
  <si>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</si>
  <si>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</si>
  <si>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</si>
  <si>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</si>
  <si>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</si>
  <si>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ACC</t>
  </si>
  <si>
    <t>ABBOTINDIA</t>
  </si>
  <si>
    <t>ADANITRANS</t>
  </si>
  <si>
    <t>AMBUJACEM</t>
  </si>
  <si>
    <t>AUROPHARMA</t>
  </si>
  <si>
    <t>DMART</t>
  </si>
  <si>
    <t>BAJAJHLDNG</t>
  </si>
  <si>
    <t>BANDHANBNK</t>
  </si>
  <si>
    <t>BANKBARODA</t>
  </si>
  <si>
    <t>BERGEPAINT</t>
  </si>
  <si>
    <t>BIOCON</t>
  </si>
  <si>
    <t>BOSCHLTD</t>
  </si>
  <si>
    <t>CADILAHC</t>
  </si>
  <si>
    <t>COLPAL</t>
  </si>
  <si>
    <t>CONCOR</t>
  </si>
  <si>
    <t>DLF</t>
  </si>
  <si>
    <t>DABUR</t>
  </si>
  <si>
    <t>DIVISLAB</t>
  </si>
  <si>
    <t>GICRE</t>
  </si>
  <si>
    <t>GODREJCP</t>
  </si>
  <si>
    <t>HDFCAMC</t>
  </si>
  <si>
    <t>HDFCLIFE</t>
  </si>
  <si>
    <t>HAVELLS</t>
  </si>
  <si>
    <t>HINDPETRO</t>
  </si>
  <si>
    <t>HINDZINC</t>
  </si>
  <si>
    <t>ICICIGI</t>
  </si>
  <si>
    <t>ICICIPRULI</t>
  </si>
  <si>
    <t>IGL</t>
  </si>
  <si>
    <t>NAUKRI</t>
  </si>
  <si>
    <t>INDIGO</t>
  </si>
  <si>
    <t>LUPIN</t>
  </si>
  <si>
    <t>MARICO</t>
  </si>
  <si>
    <t>MOTHERSUMI</t>
  </si>
  <si>
    <t>MUTHOOTFIN</t>
  </si>
  <si>
    <t>NHPC</t>
  </si>
  <si>
    <t>NMDC</t>
  </si>
  <si>
    <t>OFSS</t>
  </si>
  <si>
    <t>PAGEIND</t>
  </si>
  <si>
    <t>PETRONET</t>
  </si>
  <si>
    <t>PIDILITIND</t>
  </si>
  <si>
    <t>PEL</t>
  </si>
  <si>
    <t>PFC</t>
  </si>
  <si>
    <t>PGHH</t>
  </si>
  <si>
    <t>PNB</t>
  </si>
  <si>
    <t>SBILIFE</t>
  </si>
  <si>
    <t>SRTRANSFIN</t>
  </si>
  <si>
    <t>SIEMENS</t>
  </si>
  <si>
    <t>TORNTPHARM</t>
  </si>
  <si>
    <t>UBL</t>
  </si>
  <si>
    <t>MCDOWELL-N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</si>
</sst>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abSelected="1" workbookViewId="0">
      <selection activeCell="I6" sqref="I6"/>
    </sheetView>
  </sheetViews>
  <sheetFormatPr defaultRowHeight="15" x14ac:dyDescent="0.25"/>
  <cols>
    <col min="1" max="1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1384.4</v>
      </c>
      <c r="C2">
        <v>1396.45</v>
      </c>
      <c r="D2">
        <v>1376</v>
      </c>
      <c r="E2">
        <v>1389.7</v>
      </c>
      <c r="F2">
        <v>2.799999999999955</v>
      </c>
      <c r="G2">
        <v>0.2018891051986412</v>
      </c>
      <c r="H2" s="1">
        <f t="shared" ref="H2:H33" si="0">(E2-B2)/B2*100</f>
        <v>0.38283733025136912</v>
      </c>
      <c r="I2" s="1">
        <f t="shared" ref="I2:I33" si="1">ABS(H2)</f>
        <v>0.38283733025136912</v>
      </c>
      <c r="J2" s="1">
        <f t="shared" ref="J2:J33" si="2">IF(H2&gt;=0,(C2-E2)/E2*100,(C2-B2)/B2*100)</f>
        <v>0.48571634165647259</v>
      </c>
      <c r="K2" s="1">
        <f t="shared" ref="K2:K33" si="3">IF(H2&gt;=0,(B2-D2)/B2*100,(E2-D2)/E2*100)</f>
        <v>0.60676105171916284</v>
      </c>
      <c r="L2" s="1" t="str">
        <f t="shared" ref="L2:L33" si="4">IF(AND((K2-J2)&gt;1.5,I2&lt;0.5),"YES","NO")</f>
        <v>NO</v>
      </c>
      <c r="M2" t="str">
        <f t="shared" ref="M2:M33" si="5">IF(AND((K2-J2)&gt;1.5,I2&lt;2,I2&gt;0.5,H2&gt;0),"YES","NO")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IF(AND((J2-K2)&gt;1.5,I2&lt;2,I2&gt;0.5,H2&lt;0),"YES","NO")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1368</v>
      </c>
      <c r="T2">
        <v>1389</v>
      </c>
      <c r="U2">
        <v>1350.75</v>
      </c>
      <c r="V2">
        <v>1386.9</v>
      </c>
      <c r="W2">
        <v>19.550000000000178</v>
      </c>
      <c r="X2">
        <v>1.429772918418853</v>
      </c>
      <c r="Y2" s="1">
        <f t="shared" ref="Y2:Y33" si="11">(V2-S2)/S2*100</f>
        <v>1.3815789473684277</v>
      </c>
      <c r="Z2" s="1">
        <f t="shared" ref="Z2:Z33" si="12">ABS(Y2)</f>
        <v>1.3815789473684277</v>
      </c>
      <c r="AA2" s="1">
        <f t="shared" ref="AA2:AA33" si="13">IF(Y2&gt;=0,(T2-V2)/V2*100,(T2-S2)/S2*100)</f>
        <v>0.15141682889897679</v>
      </c>
      <c r="AB2" s="1">
        <f t="shared" ref="AB2:AB33" si="14">IF(Y2&gt;=0,(S2-U2)/S2*100,(V2-U2)/V2*100)</f>
        <v>1.2609649122807016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1350</v>
      </c>
      <c r="AJ2">
        <v>1383.25</v>
      </c>
      <c r="AK2">
        <v>1343.3</v>
      </c>
      <c r="AL2">
        <v>1367.35</v>
      </c>
      <c r="AM2">
        <v>45.799999999999947</v>
      </c>
      <c r="AN2">
        <v>3.465627482879948</v>
      </c>
      <c r="AO2" s="1">
        <f t="shared" ref="AO2:AO33" si="21">(AL2-AI2)/AI2*100</f>
        <v>1.2851851851851785</v>
      </c>
      <c r="AP2" s="1">
        <f t="shared" ref="AP2:AP33" si="22">ABS(AO2)</f>
        <v>1.2851851851851785</v>
      </c>
      <c r="AQ2" s="1">
        <f t="shared" ref="AQ2:AQ33" si="23">IF(AO2&gt;=0,(AJ2-AL2)/AL2*100,(AJ2-AI2)/AI2*100)</f>
        <v>1.1628332175375793</v>
      </c>
      <c r="AR2" s="1">
        <f t="shared" ref="AR2:AR33" si="24">IF(AO2&gt;=0,(AI2-AK2)/AI2*100,(AL2-AK2)/AL2*100)</f>
        <v>0.49629629629629962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16999.95</v>
      </c>
      <c r="C3">
        <v>16999.95</v>
      </c>
      <c r="D3">
        <v>16485.75</v>
      </c>
      <c r="E3">
        <v>16525.099999999999</v>
      </c>
      <c r="F3">
        <v>-370.5</v>
      </c>
      <c r="G3">
        <v>-2.1928786192854952</v>
      </c>
      <c r="H3" s="1">
        <f t="shared" si="0"/>
        <v>-2.7932435095397468</v>
      </c>
      <c r="I3" s="1">
        <f t="shared" si="1"/>
        <v>2.7932435095397468</v>
      </c>
      <c r="J3" s="1">
        <f t="shared" si="2"/>
        <v>0</v>
      </c>
      <c r="K3" s="1">
        <f t="shared" si="3"/>
        <v>0.23812261347888092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16620</v>
      </c>
      <c r="T3">
        <v>17050</v>
      </c>
      <c r="U3">
        <v>16466.150000000001</v>
      </c>
      <c r="V3">
        <v>16895.599999999999</v>
      </c>
      <c r="W3">
        <v>379.44999999999709</v>
      </c>
      <c r="X3">
        <v>2.2974482551926272</v>
      </c>
      <c r="Y3" s="1">
        <f t="shared" si="11"/>
        <v>1.6582430806257435</v>
      </c>
      <c r="Z3" s="1">
        <f t="shared" si="12"/>
        <v>1.6582430806257435</v>
      </c>
      <c r="AA3" s="1">
        <f t="shared" si="13"/>
        <v>0.91384739222046851</v>
      </c>
      <c r="AB3" s="1">
        <f t="shared" si="14"/>
        <v>0.92569193742478073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16898</v>
      </c>
      <c r="AJ3">
        <v>16898</v>
      </c>
      <c r="AK3">
        <v>16475</v>
      </c>
      <c r="AL3">
        <v>16516.150000000001</v>
      </c>
      <c r="AM3">
        <v>-303.09999999999849</v>
      </c>
      <c r="AN3">
        <v>-1.8021017584018231</v>
      </c>
      <c r="AO3" s="1">
        <f t="shared" si="21"/>
        <v>-2.2597348798674313</v>
      </c>
      <c r="AP3" s="1">
        <f t="shared" si="22"/>
        <v>2.2597348798674313</v>
      </c>
      <c r="AQ3" s="1">
        <f t="shared" si="23"/>
        <v>0</v>
      </c>
      <c r="AR3" s="1">
        <f t="shared" si="24"/>
        <v>0.24915007432120351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267</v>
      </c>
      <c r="C4">
        <v>272.89999999999998</v>
      </c>
      <c r="D4">
        <v>265.35000000000002</v>
      </c>
      <c r="E4">
        <v>267.7</v>
      </c>
      <c r="F4">
        <v>-1.4499999999999891</v>
      </c>
      <c r="G4">
        <v>-0.53873304848597015</v>
      </c>
      <c r="H4" s="1">
        <f t="shared" si="0"/>
        <v>0.26217228464419046</v>
      </c>
      <c r="I4" s="1">
        <f t="shared" si="1"/>
        <v>0.26217228464419046</v>
      </c>
      <c r="J4" s="1">
        <f t="shared" si="2"/>
        <v>1.9424729174448967</v>
      </c>
      <c r="K4" s="1">
        <f t="shared" si="3"/>
        <v>0.61797752808987916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269.8</v>
      </c>
      <c r="T4">
        <v>275.25</v>
      </c>
      <c r="U4">
        <v>267.8</v>
      </c>
      <c r="V4">
        <v>269.14999999999998</v>
      </c>
      <c r="W4">
        <v>1.049999999999955</v>
      </c>
      <c r="X4">
        <v>0.39164490861617102</v>
      </c>
      <c r="Y4" s="1">
        <f t="shared" si="11"/>
        <v>-0.24091919940698076</v>
      </c>
      <c r="Z4" s="1">
        <f t="shared" si="12"/>
        <v>0.24091919940698076</v>
      </c>
      <c r="AA4" s="1">
        <f t="shared" si="13"/>
        <v>2.0200148257968826</v>
      </c>
      <c r="AB4" s="1">
        <f t="shared" si="14"/>
        <v>0.50157904514210139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276.89999999999998</v>
      </c>
      <c r="AJ4">
        <v>277.8</v>
      </c>
      <c r="AK4">
        <v>265.10000000000002</v>
      </c>
      <c r="AL4">
        <v>268.10000000000002</v>
      </c>
      <c r="AM4">
        <v>-3.6999999999999891</v>
      </c>
      <c r="AN4">
        <v>-1.3612950699043369</v>
      </c>
      <c r="AO4" s="1">
        <f t="shared" si="21"/>
        <v>-3.1780426146623166</v>
      </c>
      <c r="AP4" s="1">
        <f t="shared" si="22"/>
        <v>3.1780426146623166</v>
      </c>
      <c r="AQ4" s="1">
        <f t="shared" si="23"/>
        <v>0.32502708559047822</v>
      </c>
      <c r="AR4" s="1">
        <f t="shared" si="24"/>
        <v>1.1189854531891084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217.95</v>
      </c>
      <c r="C5">
        <v>221</v>
      </c>
      <c r="D5">
        <v>216.05</v>
      </c>
      <c r="E5">
        <v>218.6</v>
      </c>
      <c r="F5">
        <v>1.1500000000000059</v>
      </c>
      <c r="G5">
        <v>0.52885720855369323</v>
      </c>
      <c r="H5" s="1">
        <f t="shared" si="0"/>
        <v>0.29823353980270967</v>
      </c>
      <c r="I5" s="1">
        <f t="shared" si="1"/>
        <v>0.29823353980270967</v>
      </c>
      <c r="J5" s="1">
        <f t="shared" si="2"/>
        <v>1.0978956999085112</v>
      </c>
      <c r="K5" s="1">
        <f t="shared" si="3"/>
        <v>0.87175957788482561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210.95</v>
      </c>
      <c r="T5">
        <v>217.85</v>
      </c>
      <c r="U5">
        <v>210.55</v>
      </c>
      <c r="V5">
        <v>217.45</v>
      </c>
      <c r="W5">
        <v>6.3499999999999943</v>
      </c>
      <c r="X5">
        <v>3.0080530554239671</v>
      </c>
      <c r="Y5" s="1">
        <f t="shared" si="11"/>
        <v>3.0812988859919415</v>
      </c>
      <c r="Z5" s="1">
        <f t="shared" si="12"/>
        <v>3.0812988859919415</v>
      </c>
      <c r="AA5" s="1">
        <f t="shared" si="13"/>
        <v>0.18395033340998193</v>
      </c>
      <c r="AB5" s="1">
        <f t="shared" si="14"/>
        <v>0.18961839298410871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214.3</v>
      </c>
      <c r="AJ5">
        <v>217</v>
      </c>
      <c r="AK5">
        <v>209.8</v>
      </c>
      <c r="AL5">
        <v>211.1</v>
      </c>
      <c r="AM5">
        <v>-1.3499999999999941</v>
      </c>
      <c r="AN5">
        <v>-0.63544363379618463</v>
      </c>
      <c r="AO5" s="1">
        <f t="shared" si="21"/>
        <v>-1.4932337844143801</v>
      </c>
      <c r="AP5" s="1">
        <f t="shared" si="22"/>
        <v>1.4932337844143801</v>
      </c>
      <c r="AQ5" s="1">
        <f t="shared" si="23"/>
        <v>1.2599160055996212</v>
      </c>
      <c r="AR5" s="1">
        <f t="shared" si="24"/>
        <v>0.61582188536237936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844</v>
      </c>
      <c r="C6">
        <v>851.35</v>
      </c>
      <c r="D6">
        <v>823.1</v>
      </c>
      <c r="E6">
        <v>832.1</v>
      </c>
      <c r="F6">
        <v>13.30000000000007</v>
      </c>
      <c r="G6">
        <v>1.6243282852955629</v>
      </c>
      <c r="H6" s="1">
        <f t="shared" si="0"/>
        <v>-1.4099526066350685</v>
      </c>
      <c r="I6" s="1">
        <f t="shared" si="1"/>
        <v>1.4099526066350685</v>
      </c>
      <c r="J6" s="1">
        <f t="shared" si="2"/>
        <v>0.87085308056872313</v>
      </c>
      <c r="K6" s="1">
        <f t="shared" si="3"/>
        <v>1.0816007691383247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800</v>
      </c>
      <c r="T6">
        <v>840.95</v>
      </c>
      <c r="U6">
        <v>798.1</v>
      </c>
      <c r="V6">
        <v>818.8</v>
      </c>
      <c r="W6">
        <v>22.649999999999981</v>
      </c>
      <c r="X6">
        <v>2.8449412799095621</v>
      </c>
      <c r="Y6" s="1">
        <f t="shared" si="11"/>
        <v>2.3499999999999943</v>
      </c>
      <c r="Z6" s="1">
        <f t="shared" si="12"/>
        <v>2.3499999999999943</v>
      </c>
      <c r="AA6" s="1">
        <f t="shared" si="13"/>
        <v>2.7051783097215552</v>
      </c>
      <c r="AB6" s="1">
        <f t="shared" si="14"/>
        <v>0.23749999999999719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806.5</v>
      </c>
      <c r="AJ6">
        <v>815</v>
      </c>
      <c r="AK6">
        <v>791.25</v>
      </c>
      <c r="AL6">
        <v>796.15</v>
      </c>
      <c r="AM6">
        <v>-6.8000000000000682</v>
      </c>
      <c r="AN6">
        <v>-0.84687714054425167</v>
      </c>
      <c r="AO6" s="1">
        <f t="shared" si="21"/>
        <v>-1.2833230006199656</v>
      </c>
      <c r="AP6" s="1">
        <f t="shared" si="22"/>
        <v>1.2833230006199656</v>
      </c>
      <c r="AQ6" s="1">
        <f t="shared" si="23"/>
        <v>1.0539367637941723</v>
      </c>
      <c r="AR6" s="1">
        <f t="shared" si="24"/>
        <v>0.615461910444009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2152.5500000000002</v>
      </c>
      <c r="C7">
        <v>2173</v>
      </c>
      <c r="D7">
        <v>2130.6999999999998</v>
      </c>
      <c r="E7">
        <v>2135.9499999999998</v>
      </c>
      <c r="F7">
        <v>-0.20000000000027279</v>
      </c>
      <c r="G7">
        <v>-9.3626383915114963E-3</v>
      </c>
      <c r="H7" s="1">
        <f t="shared" si="0"/>
        <v>-0.77117836984043864</v>
      </c>
      <c r="I7" s="1">
        <f t="shared" si="1"/>
        <v>0.77117836984043864</v>
      </c>
      <c r="J7" s="1">
        <f t="shared" si="2"/>
        <v>0.95003600380942688</v>
      </c>
      <c r="K7" s="1">
        <f t="shared" si="3"/>
        <v>0.24579227041831506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2185</v>
      </c>
      <c r="T7">
        <v>2185</v>
      </c>
      <c r="U7">
        <v>2130</v>
      </c>
      <c r="V7">
        <v>2136.15</v>
      </c>
      <c r="W7">
        <v>-26.549999999999731</v>
      </c>
      <c r="X7">
        <v>-1.2276321265085179</v>
      </c>
      <c r="Y7" s="1">
        <f t="shared" si="11"/>
        <v>-2.2356979405034281</v>
      </c>
      <c r="Z7" s="1">
        <f t="shared" si="12"/>
        <v>2.2356979405034281</v>
      </c>
      <c r="AA7" s="1">
        <f t="shared" si="13"/>
        <v>0</v>
      </c>
      <c r="AB7" s="1">
        <f t="shared" si="14"/>
        <v>0.28790113053859001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2250</v>
      </c>
      <c r="AJ7">
        <v>2258.9499999999998</v>
      </c>
      <c r="AK7">
        <v>2150.0500000000002</v>
      </c>
      <c r="AL7">
        <v>2162.6999999999998</v>
      </c>
      <c r="AM7">
        <v>-76.650000000000091</v>
      </c>
      <c r="AN7">
        <v>-3.4228682430169508</v>
      </c>
      <c r="AO7" s="1">
        <f t="shared" si="21"/>
        <v>-3.8800000000000079</v>
      </c>
      <c r="AP7" s="1">
        <f t="shared" si="22"/>
        <v>3.8800000000000079</v>
      </c>
      <c r="AQ7" s="1">
        <f t="shared" si="23"/>
        <v>0.39777777777776974</v>
      </c>
      <c r="AR7" s="1">
        <f t="shared" si="24"/>
        <v>0.58491700189576168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2509.9499999999998</v>
      </c>
      <c r="C8">
        <v>2532</v>
      </c>
      <c r="D8">
        <v>2500</v>
      </c>
      <c r="E8">
        <v>2518.1999999999998</v>
      </c>
      <c r="F8">
        <v>18.849999999999909</v>
      </c>
      <c r="G8">
        <v>0.75419609098365215</v>
      </c>
      <c r="H8" s="1">
        <f t="shared" si="0"/>
        <v>0.32869180660969344</v>
      </c>
      <c r="I8" s="1">
        <f t="shared" si="1"/>
        <v>0.32869180660969344</v>
      </c>
      <c r="J8" s="1">
        <f t="shared" si="2"/>
        <v>0.54801048367882543</v>
      </c>
      <c r="K8" s="1">
        <f t="shared" si="3"/>
        <v>0.39642223948683514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2470.65</v>
      </c>
      <c r="T8">
        <v>2517.0500000000002</v>
      </c>
      <c r="U8">
        <v>2460.6</v>
      </c>
      <c r="V8">
        <v>2499.35</v>
      </c>
      <c r="W8">
        <v>28.75</v>
      </c>
      <c r="X8">
        <v>1.163684934833644</v>
      </c>
      <c r="Y8" s="1">
        <f t="shared" si="11"/>
        <v>1.1616376257260161</v>
      </c>
      <c r="Z8" s="1">
        <f t="shared" si="12"/>
        <v>1.1616376257260161</v>
      </c>
      <c r="AA8" s="1">
        <f t="shared" si="13"/>
        <v>0.70818412787325802</v>
      </c>
      <c r="AB8" s="1">
        <f t="shared" si="14"/>
        <v>0.40677554489709927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2467</v>
      </c>
      <c r="AJ8">
        <v>2498.3000000000002</v>
      </c>
      <c r="AK8">
        <v>2456.9499999999998</v>
      </c>
      <c r="AL8">
        <v>2470.6</v>
      </c>
      <c r="AM8">
        <v>9.4499999999998181</v>
      </c>
      <c r="AN8">
        <v>0.3839668447676825</v>
      </c>
      <c r="AO8" s="1">
        <f t="shared" si="21"/>
        <v>0.14592622618564691</v>
      </c>
      <c r="AP8" s="1">
        <f t="shared" si="22"/>
        <v>0.14592622618564691</v>
      </c>
      <c r="AQ8" s="1">
        <f t="shared" si="23"/>
        <v>1.1211851372136434</v>
      </c>
      <c r="AR8" s="1">
        <f t="shared" si="24"/>
        <v>0.40737738143494856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304.7</v>
      </c>
      <c r="C9">
        <v>307.7</v>
      </c>
      <c r="D9">
        <v>303</v>
      </c>
      <c r="E9">
        <v>305.10000000000002</v>
      </c>
      <c r="F9">
        <v>1.4000000000000341</v>
      </c>
      <c r="G9">
        <v>0.46098123147844389</v>
      </c>
      <c r="H9" s="1">
        <f t="shared" si="0"/>
        <v>0.13127666557270565</v>
      </c>
      <c r="I9" s="1">
        <f t="shared" si="1"/>
        <v>0.13127666557270565</v>
      </c>
      <c r="J9" s="1">
        <f t="shared" si="2"/>
        <v>0.85217961324154878</v>
      </c>
      <c r="K9" s="1">
        <f t="shared" si="3"/>
        <v>0.55792582868394769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302</v>
      </c>
      <c r="T9">
        <v>305</v>
      </c>
      <c r="U9">
        <v>296.39999999999998</v>
      </c>
      <c r="V9">
        <v>303.7</v>
      </c>
      <c r="W9">
        <v>2.3000000000000109</v>
      </c>
      <c r="X9">
        <v>0.76310550763105889</v>
      </c>
      <c r="Y9" s="1">
        <f t="shared" si="11"/>
        <v>0.56291390728476443</v>
      </c>
      <c r="Z9" s="1">
        <f t="shared" si="12"/>
        <v>0.56291390728476443</v>
      </c>
      <c r="AA9" s="1">
        <f t="shared" si="13"/>
        <v>0.42805400065854843</v>
      </c>
      <c r="AB9" s="1">
        <f t="shared" si="14"/>
        <v>1.8543046357615969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312.5</v>
      </c>
      <c r="AJ9">
        <v>318.39999999999998</v>
      </c>
      <c r="AK9">
        <v>297.60000000000002</v>
      </c>
      <c r="AL9">
        <v>301.39999999999998</v>
      </c>
      <c r="AM9">
        <v>-10.400000000000031</v>
      </c>
      <c r="AN9">
        <v>-3.335471456061589</v>
      </c>
      <c r="AO9" s="1">
        <f t="shared" si="21"/>
        <v>-3.5520000000000072</v>
      </c>
      <c r="AP9" s="1">
        <f t="shared" si="22"/>
        <v>3.5520000000000072</v>
      </c>
      <c r="AQ9" s="1">
        <f t="shared" si="23"/>
        <v>1.8879999999999928</v>
      </c>
      <c r="AR9" s="1">
        <f t="shared" si="24"/>
        <v>1.2607830126078152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46.55</v>
      </c>
      <c r="C10">
        <v>46.7</v>
      </c>
      <c r="D10">
        <v>45.85</v>
      </c>
      <c r="E10">
        <v>46.45</v>
      </c>
      <c r="F10">
        <v>-9.9999999999994316E-2</v>
      </c>
      <c r="G10">
        <v>-0.2148227712137365</v>
      </c>
      <c r="H10" s="1">
        <f t="shared" si="0"/>
        <v>-0.21482277121373647</v>
      </c>
      <c r="I10" s="1">
        <f t="shared" si="1"/>
        <v>0.21482277121373647</v>
      </c>
      <c r="J10" s="1">
        <f t="shared" si="2"/>
        <v>0.32223415682063522</v>
      </c>
      <c r="K10" s="1">
        <f t="shared" si="3"/>
        <v>1.2917115177610363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46.25</v>
      </c>
      <c r="T10">
        <v>46.7</v>
      </c>
      <c r="U10">
        <v>45.65</v>
      </c>
      <c r="V10">
        <v>46.55</v>
      </c>
      <c r="W10">
        <v>0.39999999999999858</v>
      </c>
      <c r="X10">
        <v>0.86673889490790601</v>
      </c>
      <c r="Y10" s="1">
        <f t="shared" si="11"/>
        <v>0.64864864864864258</v>
      </c>
      <c r="Z10" s="1">
        <f t="shared" si="12"/>
        <v>0.64864864864864258</v>
      </c>
      <c r="AA10" s="1">
        <f t="shared" si="13"/>
        <v>0.32223415682063522</v>
      </c>
      <c r="AB10" s="1">
        <f t="shared" si="14"/>
        <v>1.2972972972973003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46.15</v>
      </c>
      <c r="AJ10">
        <v>46.65</v>
      </c>
      <c r="AK10">
        <v>46</v>
      </c>
      <c r="AL10">
        <v>46.15</v>
      </c>
      <c r="AM10">
        <v>0.19999999999999571</v>
      </c>
      <c r="AN10">
        <v>0.43525571273122032</v>
      </c>
      <c r="AO10" s="1">
        <f t="shared" si="21"/>
        <v>0</v>
      </c>
      <c r="AP10" s="1">
        <f t="shared" si="22"/>
        <v>0</v>
      </c>
      <c r="AQ10" s="1">
        <f t="shared" si="23"/>
        <v>1.0834236186348862</v>
      </c>
      <c r="AR10" s="1">
        <f t="shared" si="24"/>
        <v>0.32502708559046278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581.45000000000005</v>
      </c>
      <c r="C11">
        <v>587.95000000000005</v>
      </c>
      <c r="D11">
        <v>577</v>
      </c>
      <c r="E11">
        <v>584.54999999999995</v>
      </c>
      <c r="F11">
        <v>2.6999999999999318</v>
      </c>
      <c r="G11">
        <v>0.46403712296982591</v>
      </c>
      <c r="H11" s="1">
        <f t="shared" si="0"/>
        <v>0.53314988391089668</v>
      </c>
      <c r="I11" s="1">
        <f t="shared" si="1"/>
        <v>0.53314988391089668</v>
      </c>
      <c r="J11" s="1">
        <f t="shared" si="2"/>
        <v>0.58164399965787206</v>
      </c>
      <c r="K11" s="1">
        <f t="shared" si="3"/>
        <v>0.76532805916244651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577</v>
      </c>
      <c r="T11">
        <v>583.79999999999995</v>
      </c>
      <c r="U11">
        <v>572.35</v>
      </c>
      <c r="V11">
        <v>581.85</v>
      </c>
      <c r="W11">
        <v>4</v>
      </c>
      <c r="X11">
        <v>0.69222116466210959</v>
      </c>
      <c r="Y11" s="1">
        <f t="shared" si="11"/>
        <v>0.84055459272097455</v>
      </c>
      <c r="Z11" s="1">
        <f t="shared" si="12"/>
        <v>0.84055459272097455</v>
      </c>
      <c r="AA11" s="1">
        <f t="shared" si="13"/>
        <v>0.33513792214487093</v>
      </c>
      <c r="AB11" s="1">
        <f t="shared" si="14"/>
        <v>0.80589254766030793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577</v>
      </c>
      <c r="AJ11">
        <v>583.1</v>
      </c>
      <c r="AK11">
        <v>566</v>
      </c>
      <c r="AL11">
        <v>577.85</v>
      </c>
      <c r="AM11">
        <v>5.2000000000000446</v>
      </c>
      <c r="AN11">
        <v>0.90805902383655734</v>
      </c>
      <c r="AO11" s="1">
        <f t="shared" si="21"/>
        <v>0.14731369150780291</v>
      </c>
      <c r="AP11" s="1">
        <f t="shared" si="22"/>
        <v>0.14731369150780291</v>
      </c>
      <c r="AQ11" s="1">
        <f t="shared" si="23"/>
        <v>0.90854027861901865</v>
      </c>
      <c r="AR11" s="1">
        <f t="shared" si="24"/>
        <v>1.9064124783362217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440.05</v>
      </c>
      <c r="C12">
        <v>453.9</v>
      </c>
      <c r="D12">
        <v>434.55</v>
      </c>
      <c r="E12">
        <v>438.65</v>
      </c>
      <c r="F12">
        <v>-1.4000000000000341</v>
      </c>
      <c r="G12">
        <v>-0.31814566526531851</v>
      </c>
      <c r="H12" s="1">
        <f t="shared" si="0"/>
        <v>-0.31814566526531851</v>
      </c>
      <c r="I12" s="1">
        <f t="shared" si="1"/>
        <v>0.31814566526531851</v>
      </c>
      <c r="J12" s="1">
        <f t="shared" si="2"/>
        <v>3.1473696170889598</v>
      </c>
      <c r="K12" s="1">
        <f t="shared" si="3"/>
        <v>0.93468596831185813</v>
      </c>
      <c r="L12" s="1" t="str">
        <f t="shared" si="4"/>
        <v>NO</v>
      </c>
      <c r="M12" t="str">
        <f t="shared" si="5"/>
        <v>NO</v>
      </c>
      <c r="N12" t="str">
        <f t="shared" si="6"/>
        <v>YES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430</v>
      </c>
      <c r="T12">
        <v>445</v>
      </c>
      <c r="U12">
        <v>429</v>
      </c>
      <c r="V12">
        <v>440.05</v>
      </c>
      <c r="W12">
        <v>10.05000000000001</v>
      </c>
      <c r="X12">
        <v>2.3372093023255842</v>
      </c>
      <c r="Y12" s="1">
        <f t="shared" si="11"/>
        <v>2.3372093023255842</v>
      </c>
      <c r="Z12" s="1">
        <f t="shared" si="12"/>
        <v>2.3372093023255842</v>
      </c>
      <c r="AA12" s="1">
        <f t="shared" si="13"/>
        <v>1.1248721736166318</v>
      </c>
      <c r="AB12" s="1">
        <f t="shared" si="14"/>
        <v>0.23255813953488372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435.3</v>
      </c>
      <c r="AJ12">
        <v>440</v>
      </c>
      <c r="AK12">
        <v>426.35</v>
      </c>
      <c r="AL12">
        <v>430</v>
      </c>
      <c r="AM12">
        <v>-3.1000000000000232</v>
      </c>
      <c r="AN12">
        <v>-0.71577003001616779</v>
      </c>
      <c r="AO12" s="1">
        <f t="shared" si="21"/>
        <v>-1.2175511141741353</v>
      </c>
      <c r="AP12" s="1">
        <f t="shared" si="22"/>
        <v>1.2175511141741353</v>
      </c>
      <c r="AQ12" s="1">
        <f t="shared" si="23"/>
        <v>1.0797151389846056</v>
      </c>
      <c r="AR12" s="1">
        <f t="shared" si="24"/>
        <v>0.84883720930232032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13040</v>
      </c>
      <c r="C13">
        <v>13274.85</v>
      </c>
      <c r="D13">
        <v>12930.55</v>
      </c>
      <c r="E13">
        <v>13137.3</v>
      </c>
      <c r="F13">
        <v>55.75</v>
      </c>
      <c r="G13">
        <v>0.42617273946894668</v>
      </c>
      <c r="H13" s="1">
        <f t="shared" si="0"/>
        <v>0.74616564417177356</v>
      </c>
      <c r="I13" s="1">
        <f t="shared" si="1"/>
        <v>0.74616564417177356</v>
      </c>
      <c r="J13" s="1">
        <f t="shared" si="2"/>
        <v>1.0470187938160893</v>
      </c>
      <c r="K13" s="1">
        <f t="shared" si="3"/>
        <v>0.83934049079755157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12898</v>
      </c>
      <c r="T13">
        <v>13141.65</v>
      </c>
      <c r="U13">
        <v>12829.85</v>
      </c>
      <c r="V13">
        <v>13081.55</v>
      </c>
      <c r="W13">
        <v>228</v>
      </c>
      <c r="X13">
        <v>1.773829019998366</v>
      </c>
      <c r="Y13" s="1">
        <f t="shared" si="11"/>
        <v>1.4230888509846431</v>
      </c>
      <c r="Z13" s="1">
        <f t="shared" si="12"/>
        <v>1.4230888509846431</v>
      </c>
      <c r="AA13" s="1">
        <f t="shared" si="13"/>
        <v>0.45942567967863412</v>
      </c>
      <c r="AB13" s="1">
        <f t="shared" si="14"/>
        <v>0.52837649247945129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12970</v>
      </c>
      <c r="AJ13">
        <v>13298</v>
      </c>
      <c r="AK13">
        <v>12759.85</v>
      </c>
      <c r="AL13">
        <v>12853.55</v>
      </c>
      <c r="AM13">
        <v>-18.60000000000036</v>
      </c>
      <c r="AN13">
        <v>-0.14449800538371879</v>
      </c>
      <c r="AO13" s="1">
        <f t="shared" si="21"/>
        <v>-0.89784117193524082</v>
      </c>
      <c r="AP13" s="1">
        <f t="shared" si="22"/>
        <v>0.89784117193524082</v>
      </c>
      <c r="AQ13" s="1">
        <f t="shared" si="23"/>
        <v>2.5289128758673862</v>
      </c>
      <c r="AR13" s="1">
        <f t="shared" si="24"/>
        <v>0.72898148760458326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377.15</v>
      </c>
      <c r="C14">
        <v>390</v>
      </c>
      <c r="D14">
        <v>375.1</v>
      </c>
      <c r="E14">
        <v>388.4</v>
      </c>
      <c r="F14">
        <v>13.349999999999969</v>
      </c>
      <c r="G14">
        <v>3.559525396613775</v>
      </c>
      <c r="H14" s="1">
        <f t="shared" si="0"/>
        <v>2.9828980511732732</v>
      </c>
      <c r="I14" s="1">
        <f t="shared" si="1"/>
        <v>2.9828980511732732</v>
      </c>
      <c r="J14" s="1">
        <f t="shared" si="2"/>
        <v>0.41194644696190086</v>
      </c>
      <c r="K14" s="1">
        <f t="shared" si="3"/>
        <v>0.54355031154711775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370.65</v>
      </c>
      <c r="T14">
        <v>378.5</v>
      </c>
      <c r="U14">
        <v>367.25</v>
      </c>
      <c r="V14">
        <v>375.05</v>
      </c>
      <c r="W14">
        <v>6.5</v>
      </c>
      <c r="X14">
        <v>1.7636684303350969</v>
      </c>
      <c r="Y14" s="1">
        <f t="shared" si="11"/>
        <v>1.1871037366788169</v>
      </c>
      <c r="Z14" s="1">
        <f t="shared" si="12"/>
        <v>1.1871037366788169</v>
      </c>
      <c r="AA14" s="1">
        <f t="shared" si="13"/>
        <v>0.91987734968670531</v>
      </c>
      <c r="AB14" s="1">
        <f t="shared" si="14"/>
        <v>0.91730743288816341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371.8</v>
      </c>
      <c r="AJ14">
        <v>373.2</v>
      </c>
      <c r="AK14">
        <v>365.5</v>
      </c>
      <c r="AL14">
        <v>368.55</v>
      </c>
      <c r="AM14">
        <v>-1.4499999999999891</v>
      </c>
      <c r="AN14">
        <v>-0.39189189189188878</v>
      </c>
      <c r="AO14" s="1">
        <f t="shared" si="21"/>
        <v>-0.87412587412587406</v>
      </c>
      <c r="AP14" s="1">
        <f t="shared" si="22"/>
        <v>0.87412587412587406</v>
      </c>
      <c r="AQ14" s="1">
        <f t="shared" si="23"/>
        <v>0.3765465303926781</v>
      </c>
      <c r="AR14" s="1">
        <f t="shared" si="24"/>
        <v>0.82756749423416387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1421</v>
      </c>
      <c r="C15">
        <v>1425</v>
      </c>
      <c r="D15">
        <v>1412.6</v>
      </c>
      <c r="E15">
        <v>1420.4</v>
      </c>
      <c r="F15">
        <v>0.25</v>
      </c>
      <c r="G15">
        <v>1.7603774249199029E-2</v>
      </c>
      <c r="H15" s="1">
        <f t="shared" si="0"/>
        <v>-4.2223786066144194E-2</v>
      </c>
      <c r="I15" s="1">
        <f t="shared" si="1"/>
        <v>4.2223786066144194E-2</v>
      </c>
      <c r="J15" s="1">
        <f t="shared" si="2"/>
        <v>0.28149190710767064</v>
      </c>
      <c r="K15" s="1">
        <f t="shared" si="3"/>
        <v>0.54914108701775421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1416.6</v>
      </c>
      <c r="T15">
        <v>1423.2</v>
      </c>
      <c r="U15">
        <v>1405.8</v>
      </c>
      <c r="V15">
        <v>1420.15</v>
      </c>
      <c r="W15">
        <v>3.5500000000001819</v>
      </c>
      <c r="X15">
        <v>0.2506000282366358</v>
      </c>
      <c r="Y15" s="1">
        <f t="shared" si="11"/>
        <v>0.2506000282366358</v>
      </c>
      <c r="Z15" s="1">
        <f t="shared" si="12"/>
        <v>0.2506000282366358</v>
      </c>
      <c r="AA15" s="1">
        <f t="shared" si="13"/>
        <v>0.21476604584022493</v>
      </c>
      <c r="AB15" s="1">
        <f t="shared" si="14"/>
        <v>0.76238881829732841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1427.9</v>
      </c>
      <c r="AJ15">
        <v>1427.9</v>
      </c>
      <c r="AK15">
        <v>1401.05</v>
      </c>
      <c r="AL15">
        <v>1416.6</v>
      </c>
      <c r="AM15">
        <v>-2.0500000000001819</v>
      </c>
      <c r="AN15">
        <v>-0.14450357734467151</v>
      </c>
      <c r="AO15" s="1">
        <f t="shared" si="21"/>
        <v>-0.79137194481407536</v>
      </c>
      <c r="AP15" s="1">
        <f t="shared" si="22"/>
        <v>0.79137194481407536</v>
      </c>
      <c r="AQ15" s="1">
        <f t="shared" si="23"/>
        <v>0</v>
      </c>
      <c r="AR15" s="1">
        <f t="shared" si="24"/>
        <v>1.0976987152336548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388.1</v>
      </c>
      <c r="C16">
        <v>390.4</v>
      </c>
      <c r="D16">
        <v>384</v>
      </c>
      <c r="E16">
        <v>387.2</v>
      </c>
      <c r="F16">
        <v>-1.5500000000000109</v>
      </c>
      <c r="G16">
        <v>-0.39871382636656238</v>
      </c>
      <c r="H16" s="1">
        <f t="shared" si="0"/>
        <v>-0.23189899510436332</v>
      </c>
      <c r="I16" s="1">
        <f t="shared" si="1"/>
        <v>0.23189899510436332</v>
      </c>
      <c r="J16" s="1">
        <f t="shared" si="2"/>
        <v>0.59263076526667202</v>
      </c>
      <c r="K16" s="1">
        <f t="shared" si="3"/>
        <v>0.82644628099173256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385</v>
      </c>
      <c r="T16">
        <v>390.65</v>
      </c>
      <c r="U16">
        <v>381.3</v>
      </c>
      <c r="V16">
        <v>388.75</v>
      </c>
      <c r="W16">
        <v>4.5500000000000114</v>
      </c>
      <c r="X16">
        <v>1.184279021343053</v>
      </c>
      <c r="Y16" s="1">
        <f t="shared" si="11"/>
        <v>0.97402597402597402</v>
      </c>
      <c r="Z16" s="1">
        <f t="shared" si="12"/>
        <v>0.97402597402597402</v>
      </c>
      <c r="AA16" s="1">
        <f t="shared" si="13"/>
        <v>0.48874598070738967</v>
      </c>
      <c r="AB16" s="1">
        <f t="shared" si="14"/>
        <v>0.96103896103895814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386.35</v>
      </c>
      <c r="AJ16">
        <v>391</v>
      </c>
      <c r="AK16">
        <v>377.05</v>
      </c>
      <c r="AL16">
        <v>384.2</v>
      </c>
      <c r="AM16">
        <v>0.39999999999997732</v>
      </c>
      <c r="AN16">
        <v>0.1042209484106246</v>
      </c>
      <c r="AO16" s="1">
        <f t="shared" si="21"/>
        <v>-0.55649022906691703</v>
      </c>
      <c r="AP16" s="1">
        <f t="shared" si="22"/>
        <v>0.55649022906691703</v>
      </c>
      <c r="AQ16" s="1">
        <f t="shared" si="23"/>
        <v>1.2035718907726094</v>
      </c>
      <c r="AR16" s="1">
        <f t="shared" si="24"/>
        <v>1.8610098906819306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156.4</v>
      </c>
      <c r="C17">
        <v>164.2</v>
      </c>
      <c r="D17">
        <v>154.1</v>
      </c>
      <c r="E17">
        <v>163.35</v>
      </c>
      <c r="F17">
        <v>7.7999999999999829</v>
      </c>
      <c r="G17">
        <v>5.0144648023143574</v>
      </c>
      <c r="H17" s="1">
        <f t="shared" si="0"/>
        <v>4.4437340153452611</v>
      </c>
      <c r="I17" s="1">
        <f t="shared" si="1"/>
        <v>4.4437340153452611</v>
      </c>
      <c r="J17" s="1">
        <f t="shared" si="2"/>
        <v>0.52035506580960778</v>
      </c>
      <c r="K17" s="1">
        <f t="shared" si="3"/>
        <v>1.4705882352941249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156.6</v>
      </c>
      <c r="T17">
        <v>159</v>
      </c>
      <c r="U17">
        <v>153.15</v>
      </c>
      <c r="V17">
        <v>155.55000000000001</v>
      </c>
      <c r="W17">
        <v>-0.14999999999997729</v>
      </c>
      <c r="X17">
        <v>-9.6339113680139546E-2</v>
      </c>
      <c r="Y17" s="1">
        <f t="shared" si="11"/>
        <v>-0.67049808429117697</v>
      </c>
      <c r="Z17" s="1">
        <f t="shared" si="12"/>
        <v>0.67049808429117697</v>
      </c>
      <c r="AA17" s="1">
        <f t="shared" si="13"/>
        <v>1.5325670498084329</v>
      </c>
      <c r="AB17" s="1">
        <f t="shared" si="14"/>
        <v>1.5429122468659631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156</v>
      </c>
      <c r="AJ17">
        <v>159.30000000000001</v>
      </c>
      <c r="AK17">
        <v>154.5</v>
      </c>
      <c r="AL17">
        <v>155.69999999999999</v>
      </c>
      <c r="AM17">
        <v>1.399999999999977</v>
      </c>
      <c r="AN17">
        <v>0.90732339598183875</v>
      </c>
      <c r="AO17" s="1">
        <f t="shared" si="21"/>
        <v>-0.19230769230769962</v>
      </c>
      <c r="AP17" s="1">
        <f t="shared" si="22"/>
        <v>0.19230769230769962</v>
      </c>
      <c r="AQ17" s="1">
        <f t="shared" si="23"/>
        <v>2.115384615384623</v>
      </c>
      <c r="AR17" s="1">
        <f t="shared" si="24"/>
        <v>0.77071290944122595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507</v>
      </c>
      <c r="C18">
        <v>513</v>
      </c>
      <c r="D18">
        <v>504.3</v>
      </c>
      <c r="E18">
        <v>509.6</v>
      </c>
      <c r="F18">
        <v>3.8500000000000232</v>
      </c>
      <c r="G18">
        <v>0.76124567474048888</v>
      </c>
      <c r="H18" s="1">
        <f t="shared" si="0"/>
        <v>0.51282051282051733</v>
      </c>
      <c r="I18" s="1">
        <f t="shared" si="1"/>
        <v>0.51282051282051733</v>
      </c>
      <c r="J18" s="1">
        <f t="shared" si="2"/>
        <v>0.66718995290423411</v>
      </c>
      <c r="K18" s="1">
        <f t="shared" si="3"/>
        <v>0.53254437869822258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503.9</v>
      </c>
      <c r="T18">
        <v>508</v>
      </c>
      <c r="U18">
        <v>499.55</v>
      </c>
      <c r="V18">
        <v>505.75</v>
      </c>
      <c r="W18">
        <v>1.5500000000000109</v>
      </c>
      <c r="X18">
        <v>0.3074176913923069</v>
      </c>
      <c r="Y18" s="1">
        <f t="shared" si="11"/>
        <v>0.36713633657472172</v>
      </c>
      <c r="Z18" s="1">
        <f t="shared" si="12"/>
        <v>0.36713633657472172</v>
      </c>
      <c r="AA18" s="1">
        <f t="shared" si="13"/>
        <v>0.44488383588729608</v>
      </c>
      <c r="AB18" s="1">
        <f t="shared" si="14"/>
        <v>0.86326652113513902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511</v>
      </c>
      <c r="AJ18">
        <v>514.70000000000005</v>
      </c>
      <c r="AK18">
        <v>498.25</v>
      </c>
      <c r="AL18">
        <v>504.2</v>
      </c>
      <c r="AM18">
        <v>-4.0500000000000114</v>
      </c>
      <c r="AN18">
        <v>-0.79685194294146811</v>
      </c>
      <c r="AO18" s="1">
        <f t="shared" si="21"/>
        <v>-1.3307240704501</v>
      </c>
      <c r="AP18" s="1">
        <f t="shared" si="22"/>
        <v>1.3307240704501</v>
      </c>
      <c r="AQ18" s="1">
        <f t="shared" si="23"/>
        <v>0.7240704500978562</v>
      </c>
      <c r="AR18" s="1">
        <f t="shared" si="24"/>
        <v>1.1800872669575544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3181.1</v>
      </c>
      <c r="C19">
        <v>3274</v>
      </c>
      <c r="D19">
        <v>3179</v>
      </c>
      <c r="E19">
        <v>3244.35</v>
      </c>
      <c r="F19">
        <v>59.400000000000091</v>
      </c>
      <c r="G19">
        <v>1.8650214289078351</v>
      </c>
      <c r="H19" s="1">
        <f t="shared" si="0"/>
        <v>1.9883059319103458</v>
      </c>
      <c r="I19" s="1">
        <f t="shared" si="1"/>
        <v>1.9883059319103458</v>
      </c>
      <c r="J19" s="1">
        <f t="shared" si="2"/>
        <v>0.91389646616425768</v>
      </c>
      <c r="K19" s="1">
        <f t="shared" si="3"/>
        <v>6.6014900506111376E-2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3175</v>
      </c>
      <c r="T19">
        <v>3250</v>
      </c>
      <c r="U19">
        <v>3166.25</v>
      </c>
      <c r="V19">
        <v>3184.95</v>
      </c>
      <c r="W19">
        <v>20.14999999999964</v>
      </c>
      <c r="X19">
        <v>0.63669110212334534</v>
      </c>
      <c r="Y19" s="1">
        <f t="shared" si="11"/>
        <v>0.31338582677164784</v>
      </c>
      <c r="Z19" s="1">
        <f t="shared" si="12"/>
        <v>0.31338582677164784</v>
      </c>
      <c r="AA19" s="1">
        <f t="shared" si="13"/>
        <v>2.0424182483241555</v>
      </c>
      <c r="AB19" s="1">
        <f t="shared" si="14"/>
        <v>0.27559055118110237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3169.6</v>
      </c>
      <c r="AJ19">
        <v>3227.65</v>
      </c>
      <c r="AK19">
        <v>3133.7</v>
      </c>
      <c r="AL19">
        <v>3164.8</v>
      </c>
      <c r="AM19">
        <v>18.150000000000091</v>
      </c>
      <c r="AN19">
        <v>0.57680390256304614</v>
      </c>
      <c r="AO19" s="1">
        <f t="shared" si="21"/>
        <v>-0.15143866733971881</v>
      </c>
      <c r="AP19" s="1">
        <f t="shared" si="22"/>
        <v>0.15143866733971881</v>
      </c>
      <c r="AQ19" s="1">
        <f t="shared" si="23"/>
        <v>1.8314613831398343</v>
      </c>
      <c r="AR19" s="1">
        <f t="shared" si="24"/>
        <v>0.9826845298281206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136.30000000000001</v>
      </c>
      <c r="C20">
        <v>136.30000000000001</v>
      </c>
      <c r="D20">
        <v>133.30000000000001</v>
      </c>
      <c r="E20">
        <v>133.75</v>
      </c>
      <c r="F20">
        <v>9.9999999999994316E-2</v>
      </c>
      <c r="G20">
        <v>7.4822297044515013E-2</v>
      </c>
      <c r="H20" s="1">
        <f t="shared" si="0"/>
        <v>-1.8708730741012554</v>
      </c>
      <c r="I20" s="1">
        <f t="shared" si="1"/>
        <v>1.8708730741012554</v>
      </c>
      <c r="J20" s="1">
        <f t="shared" si="2"/>
        <v>0</v>
      </c>
      <c r="K20" s="1">
        <f t="shared" si="3"/>
        <v>0.33644859813083261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134.15</v>
      </c>
      <c r="T20">
        <v>135</v>
      </c>
      <c r="U20">
        <v>133.30000000000001</v>
      </c>
      <c r="V20">
        <v>133.65</v>
      </c>
      <c r="W20">
        <v>-0.40000000000000568</v>
      </c>
      <c r="X20">
        <v>-0.29839612085043321</v>
      </c>
      <c r="Y20" s="1">
        <f t="shared" si="11"/>
        <v>-0.37271710771524413</v>
      </c>
      <c r="Z20" s="1">
        <f t="shared" si="12"/>
        <v>0.37271710771524413</v>
      </c>
      <c r="AA20" s="1">
        <f t="shared" si="13"/>
        <v>0.63361908311591075</v>
      </c>
      <c r="AB20" s="1">
        <f t="shared" si="14"/>
        <v>0.26187803965581319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136.85</v>
      </c>
      <c r="AJ20">
        <v>136.85</v>
      </c>
      <c r="AK20">
        <v>133.4</v>
      </c>
      <c r="AL20">
        <v>134.05000000000001</v>
      </c>
      <c r="AM20">
        <v>-0.5</v>
      </c>
      <c r="AN20">
        <v>-0.37160906726124121</v>
      </c>
      <c r="AO20" s="1">
        <f t="shared" si="21"/>
        <v>-2.0460358056265862</v>
      </c>
      <c r="AP20" s="1">
        <f t="shared" si="22"/>
        <v>2.0460358056265862</v>
      </c>
      <c r="AQ20" s="1">
        <f t="shared" si="23"/>
        <v>0</v>
      </c>
      <c r="AR20" s="1">
        <f t="shared" si="24"/>
        <v>0.48489369638195118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710</v>
      </c>
      <c r="C21">
        <v>713</v>
      </c>
      <c r="D21">
        <v>698.8</v>
      </c>
      <c r="E21">
        <v>707.4</v>
      </c>
      <c r="F21">
        <v>1.199999999999932</v>
      </c>
      <c r="G21">
        <v>0.16992353440950611</v>
      </c>
      <c r="H21" s="1">
        <f t="shared" si="0"/>
        <v>-0.36619718309859478</v>
      </c>
      <c r="I21" s="1">
        <f t="shared" si="1"/>
        <v>0.36619718309859478</v>
      </c>
      <c r="J21" s="1">
        <f t="shared" si="2"/>
        <v>0.42253521126760557</v>
      </c>
      <c r="K21" s="1">
        <f t="shared" si="3"/>
        <v>1.2157195363302267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691.55</v>
      </c>
      <c r="T21">
        <v>711.9</v>
      </c>
      <c r="U21">
        <v>688.75</v>
      </c>
      <c r="V21">
        <v>706.2</v>
      </c>
      <c r="W21">
        <v>14.650000000000089</v>
      </c>
      <c r="X21">
        <v>2.1184296146338069</v>
      </c>
      <c r="Y21" s="1">
        <f t="shared" si="11"/>
        <v>2.1184296146338069</v>
      </c>
      <c r="Z21" s="1">
        <f t="shared" si="12"/>
        <v>2.1184296146338069</v>
      </c>
      <c r="AA21" s="1">
        <f t="shared" si="13"/>
        <v>0.80713678844518999</v>
      </c>
      <c r="AB21" s="1">
        <f t="shared" si="14"/>
        <v>0.40488757139757858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687.9</v>
      </c>
      <c r="AJ21">
        <v>697.7</v>
      </c>
      <c r="AK21">
        <v>677.45</v>
      </c>
      <c r="AL21">
        <v>691.55</v>
      </c>
      <c r="AM21">
        <v>5.8999999999999773</v>
      </c>
      <c r="AN21">
        <v>0.86049733829212838</v>
      </c>
      <c r="AO21" s="1">
        <f t="shared" si="21"/>
        <v>0.53060037796190973</v>
      </c>
      <c r="AP21" s="1">
        <f t="shared" si="22"/>
        <v>0.53060037796190973</v>
      </c>
      <c r="AQ21" s="1">
        <f t="shared" si="23"/>
        <v>0.8893066300339949</v>
      </c>
      <c r="AR21" s="1">
        <f t="shared" si="24"/>
        <v>1.5191161506032755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2324</v>
      </c>
      <c r="C22">
        <v>2324</v>
      </c>
      <c r="D22">
        <v>2288</v>
      </c>
      <c r="E22">
        <v>2291.1999999999998</v>
      </c>
      <c r="F22">
        <v>-16.10000000000036</v>
      </c>
      <c r="G22">
        <v>-0.69778529016601054</v>
      </c>
      <c r="H22" s="1">
        <f t="shared" si="0"/>
        <v>-1.4113597246127445</v>
      </c>
      <c r="I22" s="1">
        <f t="shared" si="1"/>
        <v>1.4113597246127445</v>
      </c>
      <c r="J22" s="1">
        <f t="shared" si="2"/>
        <v>0</v>
      </c>
      <c r="K22" s="1">
        <f t="shared" si="3"/>
        <v>0.13966480446926582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2350</v>
      </c>
      <c r="T22">
        <v>2364</v>
      </c>
      <c r="U22">
        <v>2303.0500000000002</v>
      </c>
      <c r="V22">
        <v>2307.3000000000002</v>
      </c>
      <c r="W22">
        <v>-42.699999999999818</v>
      </c>
      <c r="X22">
        <v>-1.817021276595737</v>
      </c>
      <c r="Y22" s="1">
        <f t="shared" si="11"/>
        <v>-1.8170212765957368</v>
      </c>
      <c r="Z22" s="1">
        <f t="shared" si="12"/>
        <v>1.8170212765957368</v>
      </c>
      <c r="AA22" s="1">
        <f t="shared" si="13"/>
        <v>0.5957446808510638</v>
      </c>
      <c r="AB22" s="1">
        <f t="shared" si="14"/>
        <v>0.1841979803233216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2372</v>
      </c>
      <c r="AJ22">
        <v>2390</v>
      </c>
      <c r="AK22">
        <v>2335</v>
      </c>
      <c r="AL22">
        <v>2350</v>
      </c>
      <c r="AM22">
        <v>-18.25</v>
      </c>
      <c r="AN22">
        <v>-0.77061121080966954</v>
      </c>
      <c r="AO22" s="1">
        <f t="shared" si="21"/>
        <v>-0.92748735244519398</v>
      </c>
      <c r="AP22" s="1">
        <f t="shared" si="22"/>
        <v>0.92748735244519398</v>
      </c>
      <c r="AQ22" s="1">
        <f t="shared" si="23"/>
        <v>0.75885328836424959</v>
      </c>
      <c r="AR22" s="1">
        <f t="shared" si="24"/>
        <v>0.63829787234042545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594.5</v>
      </c>
      <c r="C23">
        <v>604.95000000000005</v>
      </c>
      <c r="D23">
        <v>592.79999999999995</v>
      </c>
      <c r="E23">
        <v>598.6</v>
      </c>
      <c r="F23">
        <v>4.3999999999999773</v>
      </c>
      <c r="G23">
        <v>0.74049141703129873</v>
      </c>
      <c r="H23" s="1">
        <f t="shared" si="0"/>
        <v>0.68965517241379692</v>
      </c>
      <c r="I23" s="1">
        <f t="shared" si="1"/>
        <v>0.68965517241379692</v>
      </c>
      <c r="J23" s="1">
        <f t="shared" si="2"/>
        <v>1.0608085532910161</v>
      </c>
      <c r="K23" s="1">
        <f t="shared" si="3"/>
        <v>0.28595458368377552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601.95000000000005</v>
      </c>
      <c r="T23">
        <v>601.95000000000005</v>
      </c>
      <c r="U23">
        <v>591.04999999999995</v>
      </c>
      <c r="V23">
        <v>594.20000000000005</v>
      </c>
      <c r="W23">
        <v>-5.25</v>
      </c>
      <c r="X23">
        <v>-0.87580281925098014</v>
      </c>
      <c r="Y23" s="1">
        <f t="shared" si="11"/>
        <v>-1.2874823490323115</v>
      </c>
      <c r="Z23" s="1">
        <f t="shared" si="12"/>
        <v>1.2874823490323115</v>
      </c>
      <c r="AA23" s="1">
        <f t="shared" si="13"/>
        <v>0</v>
      </c>
      <c r="AB23" s="1">
        <f t="shared" si="14"/>
        <v>0.53012453719287966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610</v>
      </c>
      <c r="AJ23">
        <v>610</v>
      </c>
      <c r="AK23">
        <v>595.20000000000005</v>
      </c>
      <c r="AL23">
        <v>599.45000000000005</v>
      </c>
      <c r="AM23">
        <v>-5.3499999999999091</v>
      </c>
      <c r="AN23">
        <v>-0.88458994708993199</v>
      </c>
      <c r="AO23" s="1">
        <f t="shared" si="21"/>
        <v>-1.729508196721304</v>
      </c>
      <c r="AP23" s="1">
        <f t="shared" si="22"/>
        <v>1.729508196721304</v>
      </c>
      <c r="AQ23" s="1">
        <f t="shared" si="23"/>
        <v>0</v>
      </c>
      <c r="AR23" s="1">
        <f t="shared" si="24"/>
        <v>0.70898323463174573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673.5</v>
      </c>
      <c r="C24">
        <v>682</v>
      </c>
      <c r="D24">
        <v>669.55</v>
      </c>
      <c r="E24">
        <v>679.95</v>
      </c>
      <c r="F24">
        <v>8.9000000000000909</v>
      </c>
      <c r="G24">
        <v>1.3262797109008411</v>
      </c>
      <c r="H24" s="1">
        <f t="shared" si="0"/>
        <v>0.95768374164811376</v>
      </c>
      <c r="I24" s="1">
        <f t="shared" si="1"/>
        <v>0.95768374164811376</v>
      </c>
      <c r="J24" s="1">
        <f t="shared" si="2"/>
        <v>0.30149275682034776</v>
      </c>
      <c r="K24" s="1">
        <f t="shared" si="3"/>
        <v>0.58648849294729699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675.55</v>
      </c>
      <c r="T24">
        <v>677</v>
      </c>
      <c r="U24">
        <v>665.25</v>
      </c>
      <c r="V24">
        <v>671.05</v>
      </c>
      <c r="W24">
        <v>2</v>
      </c>
      <c r="X24">
        <v>0.29893132052910842</v>
      </c>
      <c r="Y24" s="1">
        <f t="shared" si="11"/>
        <v>-0.6661238990452224</v>
      </c>
      <c r="Z24" s="1">
        <f t="shared" si="12"/>
        <v>0.6661238990452224</v>
      </c>
      <c r="AA24" s="1">
        <f t="shared" si="13"/>
        <v>0.21463992302568954</v>
      </c>
      <c r="AB24" s="1">
        <f t="shared" si="14"/>
        <v>0.8643171149690716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658</v>
      </c>
      <c r="AJ24">
        <v>672</v>
      </c>
      <c r="AK24">
        <v>652</v>
      </c>
      <c r="AL24">
        <v>669.05</v>
      </c>
      <c r="AM24">
        <v>15.299999999999949</v>
      </c>
      <c r="AN24">
        <v>2.3403441682600312</v>
      </c>
      <c r="AO24" s="1">
        <f t="shared" si="21"/>
        <v>1.6793313069908746</v>
      </c>
      <c r="AP24" s="1">
        <f t="shared" si="22"/>
        <v>1.6793313069908746</v>
      </c>
      <c r="AQ24" s="1">
        <f t="shared" si="23"/>
        <v>0.44092369778044177</v>
      </c>
      <c r="AR24" s="1">
        <f t="shared" si="24"/>
        <v>0.91185410334346495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197.85</v>
      </c>
      <c r="C25">
        <v>199.2</v>
      </c>
      <c r="D25">
        <v>193.85</v>
      </c>
      <c r="E25">
        <v>195.4</v>
      </c>
      <c r="F25">
        <v>-2.8499999999999939</v>
      </c>
      <c r="G25">
        <v>-1.437578814627992</v>
      </c>
      <c r="H25" s="1">
        <f t="shared" si="0"/>
        <v>-1.2383118524134389</v>
      </c>
      <c r="I25" s="1">
        <f t="shared" si="1"/>
        <v>1.2383118524134389</v>
      </c>
      <c r="J25" s="1">
        <f t="shared" si="2"/>
        <v>0.68233510235026251</v>
      </c>
      <c r="K25" s="1">
        <f t="shared" si="3"/>
        <v>0.79324462640737536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197</v>
      </c>
      <c r="T25">
        <v>199.95</v>
      </c>
      <c r="U25">
        <v>194.75</v>
      </c>
      <c r="V25">
        <v>198.25</v>
      </c>
      <c r="W25">
        <v>2.1999999999999891</v>
      </c>
      <c r="X25">
        <v>1.1221627135934651</v>
      </c>
      <c r="Y25" s="1">
        <f t="shared" si="11"/>
        <v>0.63451776649746194</v>
      </c>
      <c r="Z25" s="1">
        <f t="shared" si="12"/>
        <v>0.63451776649746194</v>
      </c>
      <c r="AA25" s="1">
        <f t="shared" si="13"/>
        <v>0.85750315258511411</v>
      </c>
      <c r="AB25" s="1">
        <f t="shared" si="14"/>
        <v>1.1421319796954315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199.9</v>
      </c>
      <c r="AJ25">
        <v>201.15</v>
      </c>
      <c r="AK25">
        <v>195.15</v>
      </c>
      <c r="AL25">
        <v>196.05</v>
      </c>
      <c r="AM25">
        <v>-3.0999999999999939</v>
      </c>
      <c r="AN25">
        <v>-1.5566156163695679</v>
      </c>
      <c r="AO25" s="1">
        <f t="shared" si="21"/>
        <v>-1.9259629814907424</v>
      </c>
      <c r="AP25" s="1">
        <f t="shared" si="22"/>
        <v>1.9259629814907424</v>
      </c>
      <c r="AQ25" s="1">
        <f t="shared" si="23"/>
        <v>0.62531265632816402</v>
      </c>
      <c r="AR25" s="1">
        <f t="shared" si="24"/>
        <v>0.4590665646518774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220.5</v>
      </c>
      <c r="C26">
        <v>223.4</v>
      </c>
      <c r="D26">
        <v>218</v>
      </c>
      <c r="E26">
        <v>219.25</v>
      </c>
      <c r="F26">
        <v>-2.0999999999999939</v>
      </c>
      <c r="G26">
        <v>-0.94872374068217502</v>
      </c>
      <c r="H26" s="1">
        <f t="shared" si="0"/>
        <v>-0.56689342403628118</v>
      </c>
      <c r="I26" s="1">
        <f t="shared" si="1"/>
        <v>0.56689342403628118</v>
      </c>
      <c r="J26" s="1">
        <f t="shared" si="2"/>
        <v>1.3151927437641751</v>
      </c>
      <c r="K26" s="1">
        <f t="shared" si="3"/>
        <v>0.5701254275940707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226.5</v>
      </c>
      <c r="T26">
        <v>231.3</v>
      </c>
      <c r="U26">
        <v>219.5</v>
      </c>
      <c r="V26">
        <v>221.35</v>
      </c>
      <c r="W26">
        <v>-2.5999999999999939</v>
      </c>
      <c r="X26">
        <v>-1.1609734315695439</v>
      </c>
      <c r="Y26" s="1">
        <f t="shared" si="11"/>
        <v>-2.2737306843267131</v>
      </c>
      <c r="Z26" s="1">
        <f t="shared" si="12"/>
        <v>2.2737306843267131</v>
      </c>
      <c r="AA26" s="1">
        <f t="shared" si="13"/>
        <v>2.1192052980132501</v>
      </c>
      <c r="AB26" s="1">
        <f t="shared" si="14"/>
        <v>0.83578043822001102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237.7</v>
      </c>
      <c r="AJ26">
        <v>238.45</v>
      </c>
      <c r="AK26">
        <v>222.5</v>
      </c>
      <c r="AL26">
        <v>223.95</v>
      </c>
      <c r="AM26">
        <v>-13.75</v>
      </c>
      <c r="AN26">
        <v>-5.7846024400504836</v>
      </c>
      <c r="AO26" s="1">
        <f t="shared" si="21"/>
        <v>-5.7846024400504836</v>
      </c>
      <c r="AP26" s="1">
        <f t="shared" si="22"/>
        <v>5.7846024400504836</v>
      </c>
      <c r="AQ26" s="1">
        <f t="shared" si="23"/>
        <v>0.3155237694572991</v>
      </c>
      <c r="AR26" s="1">
        <f t="shared" si="24"/>
        <v>0.64746595222147296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1310</v>
      </c>
      <c r="C27">
        <v>1333</v>
      </c>
      <c r="D27">
        <v>1305</v>
      </c>
      <c r="E27">
        <v>1316.3</v>
      </c>
      <c r="F27">
        <v>11.799999999999949</v>
      </c>
      <c r="G27">
        <v>0.90456113453430076</v>
      </c>
      <c r="H27" s="1">
        <f t="shared" si="0"/>
        <v>0.48091603053434767</v>
      </c>
      <c r="I27" s="1">
        <f t="shared" si="1"/>
        <v>0.48091603053434767</v>
      </c>
      <c r="J27" s="1">
        <f t="shared" si="2"/>
        <v>1.2687077413963417</v>
      </c>
      <c r="K27" s="1">
        <f t="shared" si="3"/>
        <v>0.38167938931297707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1325</v>
      </c>
      <c r="T27">
        <v>1333</v>
      </c>
      <c r="U27">
        <v>1295.2</v>
      </c>
      <c r="V27">
        <v>1304.5</v>
      </c>
      <c r="W27">
        <v>-0.84999999999990905</v>
      </c>
      <c r="X27">
        <v>-6.5116635385138788E-2</v>
      </c>
      <c r="Y27" s="1">
        <f t="shared" si="11"/>
        <v>-1.5471698113207546</v>
      </c>
      <c r="Z27" s="1">
        <f t="shared" si="12"/>
        <v>1.5471698113207546</v>
      </c>
      <c r="AA27" s="1">
        <f t="shared" si="13"/>
        <v>0.60377358490566035</v>
      </c>
      <c r="AB27" s="1">
        <f t="shared" si="14"/>
        <v>0.71291682637025333</v>
      </c>
      <c r="AC27" s="1" t="str">
        <f t="shared" si="15"/>
        <v>YES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1312</v>
      </c>
      <c r="AJ27">
        <v>1335.05</v>
      </c>
      <c r="AK27">
        <v>1295</v>
      </c>
      <c r="AL27">
        <v>1305.3499999999999</v>
      </c>
      <c r="AM27">
        <v>7.1499999999998636</v>
      </c>
      <c r="AN27">
        <v>0.55076259436141295</v>
      </c>
      <c r="AO27" s="1">
        <f t="shared" si="21"/>
        <v>-0.50685975609756795</v>
      </c>
      <c r="AP27" s="1">
        <f t="shared" si="22"/>
        <v>0.50685975609756795</v>
      </c>
      <c r="AQ27" s="1">
        <f t="shared" si="23"/>
        <v>1.7568597560975576</v>
      </c>
      <c r="AR27" s="1">
        <f t="shared" si="24"/>
        <v>0.79289079557206199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426</v>
      </c>
      <c r="C28">
        <v>437.85</v>
      </c>
      <c r="D28">
        <v>425.2</v>
      </c>
      <c r="E28">
        <v>434.85</v>
      </c>
      <c r="F28">
        <v>7.4500000000000446</v>
      </c>
      <c r="G28">
        <v>1.743097800655135</v>
      </c>
      <c r="H28" s="1">
        <f t="shared" si="0"/>
        <v>2.0774647887323994</v>
      </c>
      <c r="I28" s="1">
        <f t="shared" si="1"/>
        <v>2.0774647887323994</v>
      </c>
      <c r="J28" s="1">
        <f t="shared" si="2"/>
        <v>0.68989306657468086</v>
      </c>
      <c r="K28" s="1">
        <f t="shared" si="3"/>
        <v>0.1877934272300496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432.65</v>
      </c>
      <c r="T28">
        <v>436</v>
      </c>
      <c r="U28">
        <v>424.75</v>
      </c>
      <c r="V28">
        <v>427.4</v>
      </c>
      <c r="W28">
        <v>-2.950000000000045</v>
      </c>
      <c r="X28">
        <v>-0.68548855582666324</v>
      </c>
      <c r="Y28" s="1">
        <f t="shared" si="11"/>
        <v>-1.2134519819715706</v>
      </c>
      <c r="Z28" s="1">
        <f t="shared" si="12"/>
        <v>1.2134519819715706</v>
      </c>
      <c r="AA28" s="1">
        <f t="shared" si="13"/>
        <v>0.77429793135329317</v>
      </c>
      <c r="AB28" s="1">
        <f t="shared" si="14"/>
        <v>0.62002807674309246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443.85</v>
      </c>
      <c r="AJ28">
        <v>445</v>
      </c>
      <c r="AK28">
        <v>428.1</v>
      </c>
      <c r="AL28">
        <v>430.35</v>
      </c>
      <c r="AM28">
        <v>-8.7999999999999545</v>
      </c>
      <c r="AN28">
        <v>-2.0038711146532968</v>
      </c>
      <c r="AO28" s="1">
        <f t="shared" si="21"/>
        <v>-3.0415680973301789</v>
      </c>
      <c r="AP28" s="1">
        <f t="shared" si="22"/>
        <v>3.0415680973301789</v>
      </c>
      <c r="AQ28" s="1">
        <f t="shared" si="23"/>
        <v>0.25909654162441753</v>
      </c>
      <c r="AR28" s="1">
        <f t="shared" si="24"/>
        <v>0.52283025444405717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420</v>
      </c>
      <c r="C29">
        <v>422</v>
      </c>
      <c r="D29">
        <v>408.85</v>
      </c>
      <c r="E29">
        <v>413.2</v>
      </c>
      <c r="F29">
        <v>-6.6500000000000341</v>
      </c>
      <c r="G29">
        <v>-1.5838990115517531</v>
      </c>
      <c r="H29" s="1">
        <f t="shared" si="0"/>
        <v>-1.6190476190476217</v>
      </c>
      <c r="I29" s="1">
        <f t="shared" si="1"/>
        <v>1.6190476190476217</v>
      </c>
      <c r="J29" s="1">
        <f t="shared" si="2"/>
        <v>0.47619047619047622</v>
      </c>
      <c r="K29" s="1">
        <f t="shared" si="3"/>
        <v>1.0527589545014437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410.9</v>
      </c>
      <c r="T29">
        <v>421.7</v>
      </c>
      <c r="U29">
        <v>410</v>
      </c>
      <c r="V29">
        <v>419.85</v>
      </c>
      <c r="W29">
        <v>11.05000000000001</v>
      </c>
      <c r="X29">
        <v>2.7030332681017639</v>
      </c>
      <c r="Y29" s="1">
        <f t="shared" si="11"/>
        <v>2.1781455341932454</v>
      </c>
      <c r="Z29" s="1">
        <f t="shared" si="12"/>
        <v>2.1781455341932454</v>
      </c>
      <c r="AA29" s="1">
        <f t="shared" si="13"/>
        <v>0.44063355960461253</v>
      </c>
      <c r="AB29" s="1">
        <f t="shared" si="14"/>
        <v>0.2190313944998728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405.1</v>
      </c>
      <c r="AJ29">
        <v>414</v>
      </c>
      <c r="AK29">
        <v>402.8</v>
      </c>
      <c r="AL29">
        <v>408.8</v>
      </c>
      <c r="AM29">
        <v>5.6500000000000341</v>
      </c>
      <c r="AN29">
        <v>1.401463475133333</v>
      </c>
      <c r="AO29" s="1">
        <f t="shared" si="21"/>
        <v>0.91335472722784206</v>
      </c>
      <c r="AP29" s="1">
        <f t="shared" si="22"/>
        <v>0.91335472722784206</v>
      </c>
      <c r="AQ29" s="1">
        <f t="shared" si="23"/>
        <v>1.2720156555772966</v>
      </c>
      <c r="AR29" s="1">
        <f t="shared" si="24"/>
        <v>0.5677610466551497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3560.7</v>
      </c>
      <c r="C30">
        <v>3581.7</v>
      </c>
      <c r="D30">
        <v>3505</v>
      </c>
      <c r="E30">
        <v>3539.8</v>
      </c>
      <c r="F30">
        <v>6.25</v>
      </c>
      <c r="G30">
        <v>0.17687594628631259</v>
      </c>
      <c r="H30" s="1">
        <f t="shared" si="0"/>
        <v>-0.58696323756563706</v>
      </c>
      <c r="I30" s="1">
        <f t="shared" si="1"/>
        <v>0.58696323756563706</v>
      </c>
      <c r="J30" s="1">
        <f t="shared" si="2"/>
        <v>0.58977167410902354</v>
      </c>
      <c r="K30" s="1">
        <f t="shared" si="3"/>
        <v>0.98310639019154133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3450</v>
      </c>
      <c r="T30">
        <v>3559.2</v>
      </c>
      <c r="U30">
        <v>3410.3</v>
      </c>
      <c r="V30">
        <v>3533.55</v>
      </c>
      <c r="W30">
        <v>99.450000000000273</v>
      </c>
      <c r="X30">
        <v>2.8959552721237092</v>
      </c>
      <c r="Y30" s="1">
        <f t="shared" si="11"/>
        <v>2.4217391304347879</v>
      </c>
      <c r="Z30" s="1">
        <f t="shared" si="12"/>
        <v>2.4217391304347879</v>
      </c>
      <c r="AA30" s="1">
        <f t="shared" si="13"/>
        <v>0.72589888355901677</v>
      </c>
      <c r="AB30" s="1">
        <f t="shared" si="14"/>
        <v>1.1507246376811542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3384.85</v>
      </c>
      <c r="AJ30">
        <v>3455</v>
      </c>
      <c r="AK30">
        <v>3381</v>
      </c>
      <c r="AL30">
        <v>3434.1</v>
      </c>
      <c r="AM30">
        <v>49.25</v>
      </c>
      <c r="AN30">
        <v>1.4550127775233761</v>
      </c>
      <c r="AO30" s="1">
        <f t="shared" si="21"/>
        <v>1.4550127775233763</v>
      </c>
      <c r="AP30" s="1">
        <f t="shared" si="22"/>
        <v>1.4550127775233763</v>
      </c>
      <c r="AQ30" s="1">
        <f t="shared" si="23"/>
        <v>0.60860196266853306</v>
      </c>
      <c r="AR30" s="1">
        <f t="shared" si="24"/>
        <v>0.11374211560334754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1351.9</v>
      </c>
      <c r="C31">
        <v>1353.05</v>
      </c>
      <c r="D31">
        <v>1313</v>
      </c>
      <c r="E31">
        <v>1318.75</v>
      </c>
      <c r="F31">
        <v>-24.799999999999951</v>
      </c>
      <c r="G31">
        <v>-1.8458561274236129</v>
      </c>
      <c r="H31" s="1">
        <f t="shared" si="0"/>
        <v>-2.4521044455950949</v>
      </c>
      <c r="I31" s="1">
        <f t="shared" si="1"/>
        <v>2.4521044455950949</v>
      </c>
      <c r="J31" s="1">
        <f t="shared" si="2"/>
        <v>8.506546342184064E-2</v>
      </c>
      <c r="K31" s="1">
        <f t="shared" si="3"/>
        <v>0.43601895734597157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1330</v>
      </c>
      <c r="T31">
        <v>1355</v>
      </c>
      <c r="U31">
        <v>1320.8</v>
      </c>
      <c r="V31">
        <v>1343.55</v>
      </c>
      <c r="W31">
        <v>22.39999999999986</v>
      </c>
      <c r="X31">
        <v>1.695492563297117</v>
      </c>
      <c r="Y31" s="1">
        <f t="shared" si="11"/>
        <v>1.0187969924811995</v>
      </c>
      <c r="Z31" s="1">
        <f t="shared" si="12"/>
        <v>1.0187969924811995</v>
      </c>
      <c r="AA31" s="1">
        <f t="shared" si="13"/>
        <v>0.852219865282278</v>
      </c>
      <c r="AB31" s="1">
        <f t="shared" si="14"/>
        <v>0.69172932330827408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YES</v>
      </c>
      <c r="AG31" s="1" t="str">
        <f t="shared" si="19"/>
        <v>NO</v>
      </c>
      <c r="AH31" s="1" t="str">
        <f t="shared" si="20"/>
        <v>NO</v>
      </c>
      <c r="AI31">
        <v>1300</v>
      </c>
      <c r="AJ31">
        <v>1328.35</v>
      </c>
      <c r="AK31">
        <v>1290</v>
      </c>
      <c r="AL31">
        <v>1321.15</v>
      </c>
      <c r="AM31">
        <v>26.700000000000049</v>
      </c>
      <c r="AN31">
        <v>2.0626520916219282</v>
      </c>
      <c r="AO31" s="1">
        <f t="shared" si="21"/>
        <v>1.6269230769230838</v>
      </c>
      <c r="AP31" s="1">
        <f t="shared" si="22"/>
        <v>1.6269230769230838</v>
      </c>
      <c r="AQ31" s="1">
        <f t="shared" si="23"/>
        <v>0.54497975248834862</v>
      </c>
      <c r="AR31" s="1">
        <f t="shared" si="24"/>
        <v>0.76923076923076927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1005.9</v>
      </c>
      <c r="C32">
        <v>1033</v>
      </c>
      <c r="D32">
        <v>995.85</v>
      </c>
      <c r="E32">
        <v>1028.6500000000001</v>
      </c>
      <c r="F32">
        <v>27.800000000000072</v>
      </c>
      <c r="G32">
        <v>2.777639006844189</v>
      </c>
      <c r="H32" s="1">
        <f t="shared" si="0"/>
        <v>2.2616562282533166</v>
      </c>
      <c r="I32" s="1">
        <f t="shared" si="1"/>
        <v>2.2616562282533166</v>
      </c>
      <c r="J32" s="1">
        <f t="shared" si="2"/>
        <v>0.42288436300003979</v>
      </c>
      <c r="K32" s="1">
        <f t="shared" si="3"/>
        <v>0.99910527885475242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972.85</v>
      </c>
      <c r="T32">
        <v>1005</v>
      </c>
      <c r="U32">
        <v>967</v>
      </c>
      <c r="V32">
        <v>1000.85</v>
      </c>
      <c r="W32">
        <v>32.850000000000023</v>
      </c>
      <c r="X32">
        <v>3.3935950413223162</v>
      </c>
      <c r="Y32" s="1">
        <f t="shared" si="11"/>
        <v>2.8781415428894483</v>
      </c>
      <c r="Z32" s="1">
        <f t="shared" si="12"/>
        <v>2.8781415428894483</v>
      </c>
      <c r="AA32" s="1">
        <f t="shared" si="13"/>
        <v>0.41464754958285227</v>
      </c>
      <c r="AB32" s="1">
        <f t="shared" si="14"/>
        <v>0.60132600092511923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972.95</v>
      </c>
      <c r="AJ32">
        <v>972.95</v>
      </c>
      <c r="AK32">
        <v>958</v>
      </c>
      <c r="AL32">
        <v>968</v>
      </c>
      <c r="AM32">
        <v>0.35000000000002268</v>
      </c>
      <c r="AN32">
        <v>3.6170102826437532E-2</v>
      </c>
      <c r="AO32" s="1">
        <f t="shared" si="21"/>
        <v>-0.50876201243640939</v>
      </c>
      <c r="AP32" s="1">
        <f t="shared" si="22"/>
        <v>0.50876201243640939</v>
      </c>
      <c r="AQ32" s="1">
        <f t="shared" si="23"/>
        <v>0</v>
      </c>
      <c r="AR32" s="1">
        <f t="shared" si="24"/>
        <v>1.0330578512396695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365</v>
      </c>
      <c r="C33">
        <v>366.4</v>
      </c>
      <c r="D33">
        <v>362.7</v>
      </c>
      <c r="E33">
        <v>364.35</v>
      </c>
      <c r="F33">
        <v>-0.14999999999997729</v>
      </c>
      <c r="G33">
        <v>-4.1152263374479359E-2</v>
      </c>
      <c r="H33" s="1">
        <f t="shared" si="0"/>
        <v>-0.17808219178081569</v>
      </c>
      <c r="I33" s="1">
        <f t="shared" si="1"/>
        <v>0.17808219178081569</v>
      </c>
      <c r="J33" s="1">
        <f t="shared" si="2"/>
        <v>0.3835616438356102</v>
      </c>
      <c r="K33" s="1">
        <f t="shared" si="3"/>
        <v>0.45286125977769559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370.55</v>
      </c>
      <c r="T33">
        <v>370.55</v>
      </c>
      <c r="U33">
        <v>363.15</v>
      </c>
      <c r="V33">
        <v>364.5</v>
      </c>
      <c r="W33">
        <v>-6.0500000000000114</v>
      </c>
      <c r="X33">
        <v>-1.6327081365537739</v>
      </c>
      <c r="Y33" s="1">
        <f t="shared" si="11"/>
        <v>-1.6327081365537743</v>
      </c>
      <c r="Z33" s="1">
        <f t="shared" si="12"/>
        <v>1.6327081365537743</v>
      </c>
      <c r="AA33" s="1">
        <f t="shared" si="13"/>
        <v>0</v>
      </c>
      <c r="AB33" s="1">
        <f t="shared" si="14"/>
        <v>0.37037037037037662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367.4</v>
      </c>
      <c r="AJ33">
        <v>371.7</v>
      </c>
      <c r="AK33">
        <v>365.8</v>
      </c>
      <c r="AL33">
        <v>370.55</v>
      </c>
      <c r="AM33">
        <v>3.8500000000000232</v>
      </c>
      <c r="AN33">
        <v>1.0499045541314489</v>
      </c>
      <c r="AO33" s="1">
        <f t="shared" si="21"/>
        <v>0.85737615677736367</v>
      </c>
      <c r="AP33" s="1">
        <f t="shared" si="22"/>
        <v>0.85737615677736367</v>
      </c>
      <c r="AQ33" s="1">
        <f t="shared" si="23"/>
        <v>0.31034948050195044</v>
      </c>
      <c r="AR33" s="1">
        <f t="shared" si="24"/>
        <v>0.43549265106150409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121.7</v>
      </c>
      <c r="C34">
        <v>124.6</v>
      </c>
      <c r="D34">
        <v>121</v>
      </c>
      <c r="E34">
        <v>122.55</v>
      </c>
      <c r="F34">
        <v>1.649999999999991</v>
      </c>
      <c r="G34">
        <v>1.3647642679900669</v>
      </c>
      <c r="H34" s="1">
        <f t="shared" ref="H34:H51" si="31">(E34-B34)/B34*100</f>
        <v>0.69843878389481873</v>
      </c>
      <c r="I34" s="1">
        <f t="shared" ref="I34:I65" si="32">ABS(H34)</f>
        <v>0.69843878389481873</v>
      </c>
      <c r="J34" s="1">
        <f t="shared" ref="J34:J51" si="33">IF(H34&gt;=0,(C34-E34)/E34*100,(C34-B34)/B34*100)</f>
        <v>1.6727866177070561</v>
      </c>
      <c r="K34" s="1">
        <f t="shared" ref="K34:K51" si="34">IF(H34&gt;=0,(B34-D34)/B34*100,(E34-D34)/E34*100)</f>
        <v>0.57518488085456276</v>
      </c>
      <c r="L34" s="1" t="str">
        <f t="shared" ref="L34:L65" si="35">IF(AND((K34-J34)&gt;1.5,I34&lt;0.5),"YES","NO")</f>
        <v>NO</v>
      </c>
      <c r="M34" t="str">
        <f t="shared" ref="M34:M51" si="36">IF(AND((K34-J34)&gt;1.5,I34&lt;2,I34&gt;0.5,H34&gt;0),"YES","NO")</f>
        <v>NO</v>
      </c>
      <c r="N34" t="str">
        <f t="shared" ref="N34:N51" si="37">IF(AND((J34-K34)&gt;1.5,I34&lt;0.5),"YES","NO")</f>
        <v>NO</v>
      </c>
      <c r="O34" s="1" t="str">
        <f t="shared" ref="O34:O51" si="38">IF(AND((J34-K34)&gt;1.5,I34&lt;2,I34&gt;0.5,H34&lt;0),"YES","NO")</f>
        <v>NO</v>
      </c>
      <c r="P34" s="1" t="str">
        <f t="shared" ref="P34:P51" si="39">IF(AND(I34&lt;1,J34&gt;1.5,K34&gt;1.5),"YES","NO")</f>
        <v>NO</v>
      </c>
      <c r="Q34" s="1" t="str">
        <f t="shared" ref="Q34:Q51" si="40">IF(AND(I34&gt;5,J34&lt;0.25,K34&lt;0.25,H34&gt;0),"YES","NO")</f>
        <v>NO</v>
      </c>
      <c r="R34" s="1" t="str">
        <f t="shared" ref="R34:R51" si="41">IF(AND(I35&gt;5,J35&lt;0.25,K35&lt;0.25,H35&lt;0),"YES","NO")</f>
        <v>NO</v>
      </c>
      <c r="S34">
        <v>117.5</v>
      </c>
      <c r="T34">
        <v>122.15</v>
      </c>
      <c r="U34">
        <v>116.6</v>
      </c>
      <c r="V34">
        <v>120.9</v>
      </c>
      <c r="W34">
        <v>4.5500000000000114</v>
      </c>
      <c r="X34">
        <v>3.9106145251396751</v>
      </c>
      <c r="Y34" s="1">
        <f t="shared" ref="Y34:Y51" si="42">(V34-S34)/S34*100</f>
        <v>2.8936170212766008</v>
      </c>
      <c r="Z34" s="1">
        <f t="shared" ref="Z34:Z65" si="43">ABS(Y34)</f>
        <v>2.8936170212766008</v>
      </c>
      <c r="AA34" s="1">
        <f t="shared" ref="AA34:AA51" si="44">IF(Y34&gt;=0,(T34-V34)/V34*100,(T34-S34)/S34*100)</f>
        <v>1.0339123242349046</v>
      </c>
      <c r="AB34" s="1">
        <f t="shared" ref="AB34:AB51" si="45">IF(Y34&gt;=0,(S34-U34)/S34*100,(V34-U34)/V34*100)</f>
        <v>0.76595744680851541</v>
      </c>
      <c r="AC34" s="1" t="str">
        <f t="shared" ref="AC34:AC51" si="46">IF(AND(I34&lt;Z34/2,S34&gt;E34,E34&gt;(S34+V34)/2,V34&lt;B34,B34&lt;(S34+V34)/2),"YES","NO")</f>
        <v>NO</v>
      </c>
      <c r="AD34" s="1" t="str">
        <f t="shared" ref="AD34:AD51" si="47">IF(AND(I34&lt;Z34/2,V34&gt;B34,B34&gt;(S34+V34)/2,S34&lt;E34,E34&lt;(S34+V34)/2),"YES","NO")</f>
        <v>NO</v>
      </c>
      <c r="AE34" s="1" t="str">
        <f t="shared" ref="AE34:AE51" si="48">IF(AND(I34&gt;=2*Z34,E34&gt;S34,S34&gt;(B34+E34)/2,B34&lt;V34,V34&lt;(B34+E34)/2),"YES","NO")</f>
        <v>NO</v>
      </c>
      <c r="AF34" s="1" t="str">
        <f t="shared" ref="AF34:AF51" si="49">IF(AND(I34&gt;=2*Z34,E34&lt;S34,S34&lt;(B34+E34)/2,B34&gt;V34,V34&gt;(B34+E34)/2),"YES","NO")</f>
        <v>NO</v>
      </c>
      <c r="AG34" s="1" t="str">
        <f t="shared" ref="AG34:AG51" si="50">IF(AND(B34&lt;V34,E34&lt;S34,E34&gt;(S34+V34)/2,I34&gt;3,Z34&gt;3),"YES","NO")</f>
        <v>NO</v>
      </c>
      <c r="AH34" s="1" t="str">
        <f t="shared" ref="AH34:AH51" si="51">IF(AND(B34&gt;V34,E34&gt;S34,E34&lt;(S34+V34)/2,Z34&gt;3,I34&gt;3),"YES","NO")</f>
        <v>NO</v>
      </c>
      <c r="AI34">
        <v>112.5</v>
      </c>
      <c r="AJ34">
        <v>119.5</v>
      </c>
      <c r="AK34">
        <v>112.5</v>
      </c>
      <c r="AL34">
        <v>116.35</v>
      </c>
      <c r="AM34">
        <v>4.1499999999999906</v>
      </c>
      <c r="AN34">
        <v>3.6987522281639849</v>
      </c>
      <c r="AO34" s="1">
        <f t="shared" ref="AO34:AO51" si="52">(AL34-AI34)/AI34*100</f>
        <v>3.4222222222222176</v>
      </c>
      <c r="AP34" s="1">
        <f t="shared" ref="AP34:AP65" si="53">ABS(AO34)</f>
        <v>3.4222222222222176</v>
      </c>
      <c r="AQ34" s="1">
        <f t="shared" ref="AQ34:AQ51" si="54">IF(AO34&gt;=0,(AJ34-AL34)/AL34*100,(AJ34-AI34)/AI34*100)</f>
        <v>2.7073485174043883</v>
      </c>
      <c r="AR34" s="1">
        <f t="shared" ref="AR34:AR51" si="55">IF(AO34&gt;=0,(AI34-AK34)/AI34*100,(AL34-AK34)/AL34*100)</f>
        <v>0</v>
      </c>
      <c r="AS34" t="str">
        <f t="shared" ref="AS34:AS51" si="56">IF(AND(AO34&lt;0,AP34&gt;1.5,Y34&lt;0,Z34&gt;1.5,AL34&gt;S34,AL34&lt;E34,H34&gt;0,I34&gt;1.5),"YES","NO")</f>
        <v>NO</v>
      </c>
      <c r="AT34" t="str">
        <f t="shared" ref="AT34:AT51" si="57">IF(AND(AO34&gt;0,AP34&gt;1.5,Y34&gt;0,Z34&gt;1.5,AL34&lt;S34,AL34&gt;E34,H34&lt;0,I34&gt;1.5),"YES","NO")</f>
        <v>NO</v>
      </c>
      <c r="AU34" t="str">
        <f t="shared" ref="AU34:AU51" si="58">IF(AND(AO34&lt;0,S34&lt;AL34,V34&lt;AL34,B34&gt;V34,E34&gt;V34,H34&gt;0),"YES","NO")</f>
        <v>NO</v>
      </c>
      <c r="AV34" t="str">
        <f t="shared" ref="AV34:AV51" si="59">IF(AND(AO34&gt;0,S34&gt;AL34,V34&gt;AL34,B34&lt;V34,E34&lt;V34,H34&lt;0),"YES","NO")</f>
        <v>NO</v>
      </c>
      <c r="AW34" t="str">
        <f t="shared" ref="AW34:AW51" si="60">IF(AND(AO34&gt;0,AP34&gt;1,Y34&gt;0,Z34&gt;1,V34&gt;AL34,S34&gt;AI34,S34&lt;AL34,H34&gt;0,I34&gt;1,E34&gt;V34,B34&lt;V34,B34&gt;S34),"YES","NO")</f>
        <v>NO</v>
      </c>
      <c r="AX34" t="str">
        <f t="shared" ref="AX34:AX51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1135</v>
      </c>
      <c r="C35">
        <v>1173</v>
      </c>
      <c r="D35">
        <v>1128.1500000000001</v>
      </c>
      <c r="E35">
        <v>1144.45</v>
      </c>
      <c r="F35">
        <v>13.400000000000089</v>
      </c>
      <c r="G35">
        <v>1.184739843508253</v>
      </c>
      <c r="H35" s="1">
        <f t="shared" si="31"/>
        <v>0.83259911894273531</v>
      </c>
      <c r="I35" s="1">
        <f t="shared" si="32"/>
        <v>0.83259911894273531</v>
      </c>
      <c r="J35" s="1">
        <f t="shared" si="33"/>
        <v>2.4946480842325967</v>
      </c>
      <c r="K35" s="1">
        <f t="shared" si="34"/>
        <v>0.6035242290748819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1128</v>
      </c>
      <c r="T35">
        <v>1141.8499999999999</v>
      </c>
      <c r="U35">
        <v>1116</v>
      </c>
      <c r="V35">
        <v>1131.05</v>
      </c>
      <c r="W35">
        <v>7.5999999999999091</v>
      </c>
      <c r="X35">
        <v>0.67648760514485806</v>
      </c>
      <c r="Y35" s="1">
        <f t="shared" si="42"/>
        <v>0.27039007092198181</v>
      </c>
      <c r="Z35" s="1">
        <f t="shared" si="43"/>
        <v>0.27039007092198181</v>
      </c>
      <c r="AA35" s="1">
        <f t="shared" si="44"/>
        <v>0.95486494849917825</v>
      </c>
      <c r="AB35" s="1">
        <f t="shared" si="45"/>
        <v>1.0638297872340425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1138</v>
      </c>
      <c r="AJ35">
        <v>1146.8499999999999</v>
      </c>
      <c r="AK35">
        <v>1113.4000000000001</v>
      </c>
      <c r="AL35">
        <v>1123.45</v>
      </c>
      <c r="AM35">
        <v>-5.0499999999999554</v>
      </c>
      <c r="AN35">
        <v>-0.44749667700486973</v>
      </c>
      <c r="AO35" s="1">
        <f t="shared" si="52"/>
        <v>-1.2785588752196797</v>
      </c>
      <c r="AP35" s="1">
        <f t="shared" si="53"/>
        <v>1.2785588752196797</v>
      </c>
      <c r="AQ35" s="1">
        <f t="shared" si="54"/>
        <v>0.77768014059753154</v>
      </c>
      <c r="AR35" s="1">
        <f t="shared" si="55"/>
        <v>0.89456584627708879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20.85</v>
      </c>
      <c r="C36">
        <v>21.4</v>
      </c>
      <c r="D36">
        <v>20.75</v>
      </c>
      <c r="E36">
        <v>20.9</v>
      </c>
      <c r="F36">
        <v>0.14999999999999861</v>
      </c>
      <c r="G36">
        <v>0.72289156626505346</v>
      </c>
      <c r="H36" s="1">
        <f t="shared" si="31"/>
        <v>0.23980815347720458</v>
      </c>
      <c r="I36" s="1">
        <f t="shared" si="32"/>
        <v>0.23980815347720458</v>
      </c>
      <c r="J36" s="1">
        <f t="shared" si="33"/>
        <v>2.3923444976076556</v>
      </c>
      <c r="K36" s="1">
        <f t="shared" si="34"/>
        <v>0.47961630695444329</v>
      </c>
      <c r="L36" s="1" t="str">
        <f t="shared" si="35"/>
        <v>NO</v>
      </c>
      <c r="M36" t="str">
        <f t="shared" si="36"/>
        <v>NO</v>
      </c>
      <c r="N36" t="str">
        <f t="shared" si="37"/>
        <v>YES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20.7</v>
      </c>
      <c r="T36">
        <v>20.85</v>
      </c>
      <c r="U36">
        <v>20.65</v>
      </c>
      <c r="V36">
        <v>20.75</v>
      </c>
      <c r="W36">
        <v>5.0000000000000711E-2</v>
      </c>
      <c r="X36">
        <v>0.2415458937198102</v>
      </c>
      <c r="Y36" s="1">
        <f t="shared" si="42"/>
        <v>0.24154589371981022</v>
      </c>
      <c r="Z36" s="1">
        <f t="shared" si="43"/>
        <v>0.24154589371981022</v>
      </c>
      <c r="AA36" s="1">
        <f t="shared" si="44"/>
        <v>0.48192771084338032</v>
      </c>
      <c r="AB36" s="1">
        <f t="shared" si="45"/>
        <v>0.24154589371981022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20.65</v>
      </c>
      <c r="AJ36">
        <v>20.9</v>
      </c>
      <c r="AK36">
        <v>20.6</v>
      </c>
      <c r="AL36">
        <v>20.7</v>
      </c>
      <c r="AM36">
        <v>0.14999999999999861</v>
      </c>
      <c r="AN36">
        <v>0.72992700729926308</v>
      </c>
      <c r="AO36" s="1">
        <f t="shared" si="52"/>
        <v>0.24213075060533032</v>
      </c>
      <c r="AP36" s="1">
        <f t="shared" si="53"/>
        <v>0.24213075060533032</v>
      </c>
      <c r="AQ36" s="1">
        <f t="shared" si="54"/>
        <v>0.96618357487922368</v>
      </c>
      <c r="AR36" s="1">
        <f t="shared" si="55"/>
        <v>0.24213075060531314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90.6</v>
      </c>
      <c r="C37">
        <v>94.7</v>
      </c>
      <c r="D37">
        <v>89.7</v>
      </c>
      <c r="E37">
        <v>90.75</v>
      </c>
      <c r="F37">
        <v>1.1500000000000059</v>
      </c>
      <c r="G37">
        <v>1.283482142857149</v>
      </c>
      <c r="H37" s="1">
        <f t="shared" si="31"/>
        <v>0.16556291390729105</v>
      </c>
      <c r="I37" s="1">
        <f t="shared" si="32"/>
        <v>0.16556291390729105</v>
      </c>
      <c r="J37" s="1">
        <f t="shared" si="33"/>
        <v>4.3526170798898107</v>
      </c>
      <c r="K37" s="1">
        <f t="shared" si="34"/>
        <v>0.99337748344369925</v>
      </c>
      <c r="L37" s="1" t="str">
        <f t="shared" si="35"/>
        <v>NO</v>
      </c>
      <c r="M37" t="str">
        <f t="shared" si="36"/>
        <v>NO</v>
      </c>
      <c r="N37" t="str">
        <f t="shared" si="37"/>
        <v>YES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90.6</v>
      </c>
      <c r="T37">
        <v>90.6</v>
      </c>
      <c r="U37">
        <v>88.5</v>
      </c>
      <c r="V37">
        <v>89.6</v>
      </c>
      <c r="W37">
        <v>-5.0000000000011369E-2</v>
      </c>
      <c r="X37">
        <v>-5.5772448410497888E-2</v>
      </c>
      <c r="Y37" s="1">
        <f t="shared" si="42"/>
        <v>-1.1037527593818985</v>
      </c>
      <c r="Z37" s="1">
        <f t="shared" si="43"/>
        <v>1.1037527593818985</v>
      </c>
      <c r="AA37" s="1">
        <f t="shared" si="44"/>
        <v>0</v>
      </c>
      <c r="AB37" s="1">
        <f t="shared" si="45"/>
        <v>1.2276785714285652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91</v>
      </c>
      <c r="AJ37">
        <v>91.55</v>
      </c>
      <c r="AK37">
        <v>89.2</v>
      </c>
      <c r="AL37">
        <v>89.65</v>
      </c>
      <c r="AM37">
        <v>-0.1499999999999915</v>
      </c>
      <c r="AN37">
        <v>-0.16703786191535799</v>
      </c>
      <c r="AO37" s="1">
        <f t="shared" si="52"/>
        <v>-1.4835164835164771</v>
      </c>
      <c r="AP37" s="1">
        <f t="shared" si="53"/>
        <v>1.4835164835164771</v>
      </c>
      <c r="AQ37" s="1">
        <f t="shared" si="54"/>
        <v>0.60439560439560125</v>
      </c>
      <c r="AR37" s="1">
        <f t="shared" si="55"/>
        <v>0.50195203569437019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3050</v>
      </c>
      <c r="C38">
        <v>3054.95</v>
      </c>
      <c r="D38">
        <v>2963</v>
      </c>
      <c r="E38">
        <v>2989.4</v>
      </c>
      <c r="F38">
        <v>-35.5</v>
      </c>
      <c r="G38">
        <v>-1.1735925154550559</v>
      </c>
      <c r="H38" s="1">
        <f t="shared" si="31"/>
        <v>-1.9868852459016362</v>
      </c>
      <c r="I38" s="1">
        <f t="shared" si="32"/>
        <v>1.9868852459016362</v>
      </c>
      <c r="J38" s="1">
        <f t="shared" si="33"/>
        <v>0.16229508196720716</v>
      </c>
      <c r="K38" s="1">
        <f t="shared" si="34"/>
        <v>0.88312035860039118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3049</v>
      </c>
      <c r="T38">
        <v>3071.9</v>
      </c>
      <c r="U38">
        <v>2981</v>
      </c>
      <c r="V38">
        <v>3024.9</v>
      </c>
      <c r="W38">
        <v>36.700000000000273</v>
      </c>
      <c r="X38">
        <v>1.228164112174563</v>
      </c>
      <c r="Y38" s="1">
        <f t="shared" si="42"/>
        <v>-0.79042308953755025</v>
      </c>
      <c r="Z38" s="1">
        <f t="shared" si="43"/>
        <v>0.79042308953755025</v>
      </c>
      <c r="AA38" s="1">
        <f t="shared" si="44"/>
        <v>0.75106592325352872</v>
      </c>
      <c r="AB38" s="1">
        <f t="shared" si="45"/>
        <v>1.4512876458725938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2965</v>
      </c>
      <c r="AJ38">
        <v>3040.8</v>
      </c>
      <c r="AK38">
        <v>2961</v>
      </c>
      <c r="AL38">
        <v>2988.2</v>
      </c>
      <c r="AM38">
        <v>81.599999999999909</v>
      </c>
      <c r="AN38">
        <v>2.8074038395376011</v>
      </c>
      <c r="AO38" s="1">
        <f t="shared" si="52"/>
        <v>0.78246205733557561</v>
      </c>
      <c r="AP38" s="1">
        <f t="shared" si="53"/>
        <v>0.78246205733557561</v>
      </c>
      <c r="AQ38" s="1">
        <f t="shared" si="54"/>
        <v>1.7602570109095901</v>
      </c>
      <c r="AR38" s="1">
        <f t="shared" si="55"/>
        <v>0.13490725126475547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18990</v>
      </c>
      <c r="C39">
        <v>19098</v>
      </c>
      <c r="D39">
        <v>18751.099999999999</v>
      </c>
      <c r="E39">
        <v>18841.2</v>
      </c>
      <c r="F39">
        <v>-28.950000000000731</v>
      </c>
      <c r="G39">
        <v>-0.15341690447612091</v>
      </c>
      <c r="H39" s="1">
        <f t="shared" si="31"/>
        <v>-0.78357030015797413</v>
      </c>
      <c r="I39" s="1">
        <f t="shared" si="32"/>
        <v>0.78357030015797413</v>
      </c>
      <c r="J39" s="1">
        <f t="shared" si="33"/>
        <v>0.56872037914691942</v>
      </c>
      <c r="K39" s="1">
        <f t="shared" si="34"/>
        <v>0.47820733286628336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19199.900000000001</v>
      </c>
      <c r="T39">
        <v>19414</v>
      </c>
      <c r="U39">
        <v>18820</v>
      </c>
      <c r="V39">
        <v>18870.150000000001</v>
      </c>
      <c r="W39">
        <v>-278.59999999999849</v>
      </c>
      <c r="X39">
        <v>-1.454925256217761</v>
      </c>
      <c r="Y39" s="1">
        <f t="shared" si="42"/>
        <v>-1.7174568617544881</v>
      </c>
      <c r="Z39" s="1">
        <f t="shared" si="43"/>
        <v>1.7174568617544881</v>
      </c>
      <c r="AA39" s="1">
        <f t="shared" si="44"/>
        <v>1.1151099745311097</v>
      </c>
      <c r="AB39" s="1">
        <f t="shared" si="45"/>
        <v>0.26576365317711548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18550</v>
      </c>
      <c r="AJ39">
        <v>19749</v>
      </c>
      <c r="AK39">
        <v>18550</v>
      </c>
      <c r="AL39">
        <v>19148.75</v>
      </c>
      <c r="AM39">
        <v>708</v>
      </c>
      <c r="AN39">
        <v>3.83932323793772</v>
      </c>
      <c r="AO39" s="1">
        <f t="shared" si="52"/>
        <v>3.2277628032345009</v>
      </c>
      <c r="AP39" s="1">
        <f t="shared" si="53"/>
        <v>3.2277628032345009</v>
      </c>
      <c r="AQ39" s="1">
        <f t="shared" si="54"/>
        <v>3.1346693648410473</v>
      </c>
      <c r="AR39" s="1">
        <f t="shared" si="55"/>
        <v>0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241.05</v>
      </c>
      <c r="C40">
        <v>242.25</v>
      </c>
      <c r="D40">
        <v>236.95</v>
      </c>
      <c r="E40">
        <v>237.7</v>
      </c>
      <c r="F40">
        <v>-2.8000000000000109</v>
      </c>
      <c r="G40">
        <v>-1.164241164241169</v>
      </c>
      <c r="H40" s="1">
        <f t="shared" si="31"/>
        <v>-1.3897531632441495</v>
      </c>
      <c r="I40" s="1">
        <f t="shared" si="32"/>
        <v>1.3897531632441495</v>
      </c>
      <c r="J40" s="1">
        <f t="shared" si="33"/>
        <v>0.49782202862476188</v>
      </c>
      <c r="K40" s="1">
        <f t="shared" si="34"/>
        <v>0.3155237694572991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236</v>
      </c>
      <c r="T40">
        <v>242.85</v>
      </c>
      <c r="U40">
        <v>235.3</v>
      </c>
      <c r="V40">
        <v>240.5</v>
      </c>
      <c r="W40">
        <v>3.8000000000000109</v>
      </c>
      <c r="X40">
        <v>1.6054076890578839</v>
      </c>
      <c r="Y40" s="1">
        <f t="shared" si="42"/>
        <v>1.9067796610169492</v>
      </c>
      <c r="Z40" s="1">
        <f t="shared" si="43"/>
        <v>1.9067796610169492</v>
      </c>
      <c r="AA40" s="1">
        <f t="shared" si="44"/>
        <v>0.97713097713097474</v>
      </c>
      <c r="AB40" s="1">
        <f t="shared" si="45"/>
        <v>0.29661016949152064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236</v>
      </c>
      <c r="AJ40">
        <v>239.7</v>
      </c>
      <c r="AK40">
        <v>234.6</v>
      </c>
      <c r="AL40">
        <v>236.7</v>
      </c>
      <c r="AM40">
        <v>0.54999999999998295</v>
      </c>
      <c r="AN40">
        <v>0.2329028160067681</v>
      </c>
      <c r="AO40" s="1">
        <f t="shared" si="52"/>
        <v>0.29661016949152064</v>
      </c>
      <c r="AP40" s="1">
        <f t="shared" si="53"/>
        <v>0.29661016949152064</v>
      </c>
      <c r="AQ40" s="1">
        <f t="shared" si="54"/>
        <v>1.267427122940431</v>
      </c>
      <c r="AR40" s="1">
        <f t="shared" si="55"/>
        <v>0.59322033898305326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1510</v>
      </c>
      <c r="C41">
        <v>1513.9</v>
      </c>
      <c r="D41">
        <v>1486.4</v>
      </c>
      <c r="E41">
        <v>1493.45</v>
      </c>
      <c r="F41">
        <v>-5.0999999999999091</v>
      </c>
      <c r="G41">
        <v>-0.34032898468518957</v>
      </c>
      <c r="H41" s="1">
        <f t="shared" si="31"/>
        <v>-1.096026490066222</v>
      </c>
      <c r="I41" s="1">
        <f t="shared" si="32"/>
        <v>1.096026490066222</v>
      </c>
      <c r="J41" s="1">
        <f t="shared" si="33"/>
        <v>0.25827814569537022</v>
      </c>
      <c r="K41" s="1">
        <f t="shared" si="34"/>
        <v>0.47206133449395388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1481.1</v>
      </c>
      <c r="T41">
        <v>1515</v>
      </c>
      <c r="U41">
        <v>1481</v>
      </c>
      <c r="V41">
        <v>1498.55</v>
      </c>
      <c r="W41">
        <v>17.849999999999909</v>
      </c>
      <c r="X41">
        <v>1.205510907003438</v>
      </c>
      <c r="Y41" s="1">
        <f t="shared" si="42"/>
        <v>1.1781783809330935</v>
      </c>
      <c r="Z41" s="1">
        <f t="shared" si="43"/>
        <v>1.1781783809330935</v>
      </c>
      <c r="AA41" s="1">
        <f t="shared" si="44"/>
        <v>1.0977278035434284</v>
      </c>
      <c r="AB41" s="1">
        <f t="shared" si="45"/>
        <v>6.7517385726763258E-3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1493</v>
      </c>
      <c r="AJ41">
        <v>1504.1</v>
      </c>
      <c r="AK41">
        <v>1470</v>
      </c>
      <c r="AL41">
        <v>1480.7</v>
      </c>
      <c r="AM41">
        <v>-7.7000000000000446</v>
      </c>
      <c r="AN41">
        <v>-0.51733404998656574</v>
      </c>
      <c r="AO41" s="1">
        <f t="shared" si="52"/>
        <v>-0.82384460817146388</v>
      </c>
      <c r="AP41" s="1">
        <f t="shared" si="53"/>
        <v>0.82384460817146388</v>
      </c>
      <c r="AQ41" s="1">
        <f t="shared" si="54"/>
        <v>0.74346952444741521</v>
      </c>
      <c r="AR41" s="1">
        <f t="shared" si="55"/>
        <v>0.72263118795164749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1358</v>
      </c>
      <c r="C42">
        <v>1384.6</v>
      </c>
      <c r="D42">
        <v>1340.25</v>
      </c>
      <c r="E42">
        <v>1360.5</v>
      </c>
      <c r="F42">
        <v>13.049999999999949</v>
      </c>
      <c r="G42">
        <v>0.96849604809083489</v>
      </c>
      <c r="H42" s="1">
        <f t="shared" si="31"/>
        <v>0.1840942562592047</v>
      </c>
      <c r="I42" s="1">
        <f t="shared" si="32"/>
        <v>0.1840942562592047</v>
      </c>
      <c r="J42" s="1">
        <f t="shared" si="33"/>
        <v>1.7714075707460426</v>
      </c>
      <c r="K42" s="1">
        <f t="shared" si="34"/>
        <v>1.3070692194403535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1326</v>
      </c>
      <c r="T42">
        <v>1359.85</v>
      </c>
      <c r="U42">
        <v>1318.55</v>
      </c>
      <c r="V42">
        <v>1347.45</v>
      </c>
      <c r="W42">
        <v>24.650000000000091</v>
      </c>
      <c r="X42">
        <v>1.863471424251594</v>
      </c>
      <c r="Y42" s="1">
        <f t="shared" si="42"/>
        <v>1.6176470588235328</v>
      </c>
      <c r="Z42" s="1">
        <f t="shared" si="43"/>
        <v>1.6176470588235328</v>
      </c>
      <c r="AA42" s="1">
        <f t="shared" si="44"/>
        <v>0.92025678132768296</v>
      </c>
      <c r="AB42" s="1">
        <f t="shared" si="45"/>
        <v>0.56184012066365352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1348</v>
      </c>
      <c r="AJ42">
        <v>1349</v>
      </c>
      <c r="AK42">
        <v>1314</v>
      </c>
      <c r="AL42">
        <v>1322.8</v>
      </c>
      <c r="AM42">
        <v>-10.60000000000014</v>
      </c>
      <c r="AN42">
        <v>-0.79496025198741072</v>
      </c>
      <c r="AO42" s="1">
        <f t="shared" si="52"/>
        <v>-1.8694362017804187</v>
      </c>
      <c r="AP42" s="1">
        <f t="shared" si="53"/>
        <v>1.8694362017804187</v>
      </c>
      <c r="AQ42" s="1">
        <f t="shared" si="54"/>
        <v>7.4183976261127604E-2</v>
      </c>
      <c r="AR42" s="1">
        <f t="shared" si="55"/>
        <v>0.66525551859691223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93.25</v>
      </c>
      <c r="C43">
        <v>95.2</v>
      </c>
      <c r="D43">
        <v>93</v>
      </c>
      <c r="E43">
        <v>94.75</v>
      </c>
      <c r="F43">
        <v>1.7999999999999969</v>
      </c>
      <c r="G43">
        <v>1.9365250134480869</v>
      </c>
      <c r="H43" s="1">
        <f t="shared" si="31"/>
        <v>1.6085790884718498</v>
      </c>
      <c r="I43" s="1">
        <f t="shared" si="32"/>
        <v>1.6085790884718498</v>
      </c>
      <c r="J43" s="1">
        <f t="shared" si="33"/>
        <v>0.47493403693931702</v>
      </c>
      <c r="K43" s="1">
        <f t="shared" si="34"/>
        <v>0.26809651474530832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92.1</v>
      </c>
      <c r="T43">
        <v>93.35</v>
      </c>
      <c r="U43">
        <v>92.1</v>
      </c>
      <c r="V43">
        <v>92.95</v>
      </c>
      <c r="W43">
        <v>0.85000000000000853</v>
      </c>
      <c r="X43">
        <v>0.92290988056461298</v>
      </c>
      <c r="Y43" s="1">
        <f t="shared" si="42"/>
        <v>0.92290988056461298</v>
      </c>
      <c r="Z43" s="1">
        <f t="shared" si="43"/>
        <v>0.92290988056461298</v>
      </c>
      <c r="AA43" s="1">
        <f t="shared" si="44"/>
        <v>0.4303388918773442</v>
      </c>
      <c r="AB43" s="1">
        <f t="shared" si="45"/>
        <v>0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94</v>
      </c>
      <c r="AJ43">
        <v>94.25</v>
      </c>
      <c r="AK43">
        <v>91.55</v>
      </c>
      <c r="AL43">
        <v>92.1</v>
      </c>
      <c r="AM43">
        <v>-5.0000000000011369E-2</v>
      </c>
      <c r="AN43">
        <v>-5.4259359739567407E-2</v>
      </c>
      <c r="AO43" s="1">
        <f t="shared" si="52"/>
        <v>-2.0212765957446868</v>
      </c>
      <c r="AP43" s="1">
        <f t="shared" si="53"/>
        <v>2.0212765957446868</v>
      </c>
      <c r="AQ43" s="1">
        <f t="shared" si="54"/>
        <v>0.26595744680851063</v>
      </c>
      <c r="AR43" s="1">
        <f t="shared" si="55"/>
        <v>0.59717698154179932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10129.950000000001</v>
      </c>
      <c r="C44">
        <v>10161.950000000001</v>
      </c>
      <c r="D44">
        <v>10010.049999999999</v>
      </c>
      <c r="E44">
        <v>10038.25</v>
      </c>
      <c r="F44">
        <v>-43.399999999999643</v>
      </c>
      <c r="G44">
        <v>-0.43048508924630041</v>
      </c>
      <c r="H44" s="1">
        <f t="shared" si="31"/>
        <v>-0.9052364523023384</v>
      </c>
      <c r="I44" s="1">
        <f t="shared" si="32"/>
        <v>0.9052364523023384</v>
      </c>
      <c r="J44" s="1">
        <f t="shared" si="33"/>
        <v>0.31589494518729111</v>
      </c>
      <c r="K44" s="1">
        <f t="shared" si="34"/>
        <v>0.28092546011506714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10000.049999999999</v>
      </c>
      <c r="T44">
        <v>10150</v>
      </c>
      <c r="U44">
        <v>10000.049999999999</v>
      </c>
      <c r="V44">
        <v>10081.65</v>
      </c>
      <c r="W44">
        <v>84.149999999999636</v>
      </c>
      <c r="X44">
        <v>0.84171042760689796</v>
      </c>
      <c r="Y44" s="1">
        <f t="shared" si="42"/>
        <v>0.81599592002040355</v>
      </c>
      <c r="Z44" s="1">
        <f t="shared" si="43"/>
        <v>0.81599592002040355</v>
      </c>
      <c r="AA44" s="1">
        <f t="shared" si="44"/>
        <v>0.67796442050656747</v>
      </c>
      <c r="AB44" s="1">
        <f t="shared" si="45"/>
        <v>0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10100</v>
      </c>
      <c r="AJ44">
        <v>10134.950000000001</v>
      </c>
      <c r="AK44">
        <v>9980</v>
      </c>
      <c r="AL44">
        <v>9997.5</v>
      </c>
      <c r="AM44">
        <v>-28.5</v>
      </c>
      <c r="AN44">
        <v>-0.28426092160382999</v>
      </c>
      <c r="AO44" s="1">
        <f t="shared" si="52"/>
        <v>-1.0148514851485149</v>
      </c>
      <c r="AP44" s="1">
        <f t="shared" si="53"/>
        <v>1.0148514851485149</v>
      </c>
      <c r="AQ44" s="1">
        <f t="shared" si="54"/>
        <v>0.34603960396040323</v>
      </c>
      <c r="AR44" s="1">
        <f t="shared" si="55"/>
        <v>0.17504376094023505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33.35</v>
      </c>
      <c r="C45">
        <v>33.700000000000003</v>
      </c>
      <c r="D45">
        <v>32.75</v>
      </c>
      <c r="E45">
        <v>33.6</v>
      </c>
      <c r="F45">
        <v>0.30000000000000432</v>
      </c>
      <c r="G45">
        <v>0.90090090090091368</v>
      </c>
      <c r="H45" s="1">
        <f t="shared" si="31"/>
        <v>0.7496251874062968</v>
      </c>
      <c r="I45" s="1">
        <f t="shared" si="32"/>
        <v>0.7496251874062968</v>
      </c>
      <c r="J45" s="1">
        <f t="shared" si="33"/>
        <v>0.29761904761905184</v>
      </c>
      <c r="K45" s="1">
        <f t="shared" si="34"/>
        <v>1.7991004497751164</v>
      </c>
      <c r="L45" s="1" t="str">
        <f t="shared" si="35"/>
        <v>NO</v>
      </c>
      <c r="M45" t="str">
        <f t="shared" si="36"/>
        <v>YES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33.950000000000003</v>
      </c>
      <c r="T45">
        <v>33.950000000000003</v>
      </c>
      <c r="U45">
        <v>33</v>
      </c>
      <c r="V45">
        <v>33.299999999999997</v>
      </c>
      <c r="W45">
        <v>-0.30000000000000432</v>
      </c>
      <c r="X45">
        <v>-0.89285714285715545</v>
      </c>
      <c r="Y45" s="1">
        <f t="shared" si="42"/>
        <v>-1.9145802650957455</v>
      </c>
      <c r="Z45" s="1">
        <f t="shared" si="43"/>
        <v>1.9145802650957455</v>
      </c>
      <c r="AA45" s="1">
        <f t="shared" si="44"/>
        <v>0</v>
      </c>
      <c r="AB45" s="1">
        <f t="shared" si="45"/>
        <v>0.90090090090089237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33.799999999999997</v>
      </c>
      <c r="AJ45">
        <v>34.049999999999997</v>
      </c>
      <c r="AK45">
        <v>33.35</v>
      </c>
      <c r="AL45">
        <v>33.6</v>
      </c>
      <c r="AM45">
        <v>-0.10000000000000139</v>
      </c>
      <c r="AN45">
        <v>-0.29673590504451458</v>
      </c>
      <c r="AO45" s="1">
        <f t="shared" si="52"/>
        <v>-0.59171597633134831</v>
      </c>
      <c r="AP45" s="1">
        <f t="shared" si="53"/>
        <v>0.59171597633134831</v>
      </c>
      <c r="AQ45" s="1">
        <f t="shared" si="54"/>
        <v>0.73964497041420119</v>
      </c>
      <c r="AR45" s="1">
        <f t="shared" si="55"/>
        <v>0.74404761904761896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865</v>
      </c>
      <c r="C46">
        <v>873.5</v>
      </c>
      <c r="D46">
        <v>861.3</v>
      </c>
      <c r="E46">
        <v>867.65</v>
      </c>
      <c r="F46">
        <v>2.9499999999999318</v>
      </c>
      <c r="G46">
        <v>0.34115878339307643</v>
      </c>
      <c r="H46" s="1">
        <f t="shared" si="31"/>
        <v>0.30635838150288752</v>
      </c>
      <c r="I46" s="1">
        <f t="shared" si="32"/>
        <v>0.30635838150288752</v>
      </c>
      <c r="J46" s="1">
        <f t="shared" si="33"/>
        <v>0.67423500259321423</v>
      </c>
      <c r="K46" s="1">
        <f t="shared" si="34"/>
        <v>0.42774566473988962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861.3</v>
      </c>
      <c r="T46">
        <v>871</v>
      </c>
      <c r="U46">
        <v>853.05</v>
      </c>
      <c r="V46">
        <v>864.7</v>
      </c>
      <c r="W46">
        <v>7.6000000000000227</v>
      </c>
      <c r="X46">
        <v>0.88671100221678012</v>
      </c>
      <c r="Y46" s="1">
        <f t="shared" si="42"/>
        <v>0.39475211889006051</v>
      </c>
      <c r="Z46" s="1">
        <f t="shared" si="43"/>
        <v>0.39475211889006051</v>
      </c>
      <c r="AA46" s="1">
        <f t="shared" si="44"/>
        <v>0.72857638487336118</v>
      </c>
      <c r="AB46" s="1">
        <f t="shared" si="45"/>
        <v>0.95785440613026829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871</v>
      </c>
      <c r="AJ46">
        <v>876</v>
      </c>
      <c r="AK46">
        <v>850</v>
      </c>
      <c r="AL46">
        <v>857.1</v>
      </c>
      <c r="AM46">
        <v>-7.2999999999999554</v>
      </c>
      <c r="AN46">
        <v>-0.84451642757981893</v>
      </c>
      <c r="AO46" s="1">
        <f t="shared" si="52"/>
        <v>-1.595866819747414</v>
      </c>
      <c r="AP46" s="1">
        <f t="shared" si="53"/>
        <v>1.595866819747414</v>
      </c>
      <c r="AQ46" s="1">
        <f t="shared" si="54"/>
        <v>0.57405281285878307</v>
      </c>
      <c r="AR46" s="1">
        <f t="shared" si="55"/>
        <v>0.82837475207093947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654.35</v>
      </c>
      <c r="C47">
        <v>665.75</v>
      </c>
      <c r="D47">
        <v>645.6</v>
      </c>
      <c r="E47">
        <v>658.35</v>
      </c>
      <c r="F47">
        <v>6</v>
      </c>
      <c r="G47">
        <v>0.91975166704989642</v>
      </c>
      <c r="H47" s="1">
        <f t="shared" si="31"/>
        <v>0.61129365018720871</v>
      </c>
      <c r="I47" s="1">
        <f t="shared" si="32"/>
        <v>0.61129365018720871</v>
      </c>
      <c r="J47" s="1">
        <f t="shared" si="33"/>
        <v>1.1240221766537521</v>
      </c>
      <c r="K47" s="1">
        <f t="shared" si="34"/>
        <v>1.337204859784519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639.1</v>
      </c>
      <c r="T47">
        <v>655</v>
      </c>
      <c r="U47">
        <v>635.25</v>
      </c>
      <c r="V47">
        <v>652.35</v>
      </c>
      <c r="W47">
        <v>15.899999999999981</v>
      </c>
      <c r="X47">
        <v>2.4982323827480521</v>
      </c>
      <c r="Y47" s="1">
        <f t="shared" si="42"/>
        <v>2.0732279768424346</v>
      </c>
      <c r="Z47" s="1">
        <f t="shared" si="43"/>
        <v>2.0732279768424346</v>
      </c>
      <c r="AA47" s="1">
        <f t="shared" si="44"/>
        <v>0.40622365294703411</v>
      </c>
      <c r="AB47" s="1">
        <f t="shared" si="45"/>
        <v>0.60240963855422036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650</v>
      </c>
      <c r="AJ47">
        <v>650.5</v>
      </c>
      <c r="AK47">
        <v>631.45000000000005</v>
      </c>
      <c r="AL47">
        <v>636.45000000000005</v>
      </c>
      <c r="AM47">
        <v>-7.1999999999999318</v>
      </c>
      <c r="AN47">
        <v>-1.1186203682125271</v>
      </c>
      <c r="AO47" s="1">
        <f t="shared" si="52"/>
        <v>-2.0846153846153777</v>
      </c>
      <c r="AP47" s="1">
        <f t="shared" si="53"/>
        <v>2.0846153846153777</v>
      </c>
      <c r="AQ47" s="1">
        <f t="shared" si="54"/>
        <v>7.6923076923076927E-2</v>
      </c>
      <c r="AR47" s="1">
        <f t="shared" si="55"/>
        <v>0.78560766753083511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1244.8</v>
      </c>
      <c r="C48">
        <v>1267.2</v>
      </c>
      <c r="D48">
        <v>1227.75</v>
      </c>
      <c r="E48">
        <v>1255.5999999999999</v>
      </c>
      <c r="F48">
        <v>17.849999999999909</v>
      </c>
      <c r="G48">
        <v>1.4421329024439431</v>
      </c>
      <c r="H48" s="1">
        <f t="shared" si="31"/>
        <v>0.86760925449871107</v>
      </c>
      <c r="I48" s="1">
        <f t="shared" si="32"/>
        <v>0.86760925449871107</v>
      </c>
      <c r="J48" s="1">
        <f t="shared" si="33"/>
        <v>0.92386110226187779</v>
      </c>
      <c r="K48" s="1">
        <f t="shared" si="34"/>
        <v>1.3696979434447265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1247</v>
      </c>
      <c r="T48">
        <v>1311.8</v>
      </c>
      <c r="U48">
        <v>1233.45</v>
      </c>
      <c r="V48">
        <v>1237.75</v>
      </c>
      <c r="W48">
        <v>2.25</v>
      </c>
      <c r="X48">
        <v>0.18211250505868071</v>
      </c>
      <c r="Y48" s="1">
        <f t="shared" si="42"/>
        <v>-0.74178027265437052</v>
      </c>
      <c r="Z48" s="1">
        <f t="shared" si="43"/>
        <v>0.74178027265437052</v>
      </c>
      <c r="AA48" s="1">
        <f t="shared" si="44"/>
        <v>5.1964715316760186</v>
      </c>
      <c r="AB48" s="1">
        <f t="shared" si="45"/>
        <v>0.34740456473439346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1235</v>
      </c>
      <c r="AJ48">
        <v>1242</v>
      </c>
      <c r="AK48">
        <v>1215.2</v>
      </c>
      <c r="AL48">
        <v>1235.5</v>
      </c>
      <c r="AM48">
        <v>10.799999999999949</v>
      </c>
      <c r="AN48">
        <v>0.88184861598758513</v>
      </c>
      <c r="AO48" s="1">
        <f t="shared" si="52"/>
        <v>4.048582995951417E-2</v>
      </c>
      <c r="AP48" s="1">
        <f t="shared" si="53"/>
        <v>4.048582995951417E-2</v>
      </c>
      <c r="AQ48" s="1">
        <f t="shared" si="54"/>
        <v>0.52610279239174418</v>
      </c>
      <c r="AR48" s="1">
        <f t="shared" si="55"/>
        <v>1.6032388663967574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2822.55</v>
      </c>
      <c r="C49">
        <v>2864.8</v>
      </c>
      <c r="D49">
        <v>2817.35</v>
      </c>
      <c r="E49">
        <v>2843.05</v>
      </c>
      <c r="F49">
        <v>-7.4499999999998181</v>
      </c>
      <c r="G49">
        <v>-0.2613576565514758</v>
      </c>
      <c r="H49" s="1">
        <f t="shared" si="31"/>
        <v>0.72629359975908303</v>
      </c>
      <c r="I49" s="1">
        <f t="shared" si="32"/>
        <v>0.72629359975908303</v>
      </c>
      <c r="J49" s="1">
        <f t="shared" si="33"/>
        <v>0.76502347830674799</v>
      </c>
      <c r="K49" s="1">
        <f t="shared" si="34"/>
        <v>0.18423057164621609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2800</v>
      </c>
      <c r="T49">
        <v>2887.9</v>
      </c>
      <c r="U49">
        <v>2800</v>
      </c>
      <c r="V49">
        <v>2850.5</v>
      </c>
      <c r="W49">
        <v>52.949999999999818</v>
      </c>
      <c r="X49">
        <v>1.8927275651909641</v>
      </c>
      <c r="Y49" s="1">
        <f t="shared" si="42"/>
        <v>1.8035714285714286</v>
      </c>
      <c r="Z49" s="1">
        <f t="shared" si="43"/>
        <v>1.8035714285714286</v>
      </c>
      <c r="AA49" s="1">
        <f t="shared" si="44"/>
        <v>1.3120505174530817</v>
      </c>
      <c r="AB49" s="1">
        <f t="shared" si="45"/>
        <v>0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2846</v>
      </c>
      <c r="AJ49">
        <v>2858.85</v>
      </c>
      <c r="AK49">
        <v>2781.15</v>
      </c>
      <c r="AL49">
        <v>2797.55</v>
      </c>
      <c r="AM49">
        <v>-39.649999999999643</v>
      </c>
      <c r="AN49">
        <v>-1.3975045819822229</v>
      </c>
      <c r="AO49" s="1">
        <f t="shared" si="52"/>
        <v>-1.7023893183415257</v>
      </c>
      <c r="AP49" s="1">
        <f t="shared" si="53"/>
        <v>1.7023893183415257</v>
      </c>
      <c r="AQ49" s="1">
        <f t="shared" si="54"/>
        <v>0.45151089248067144</v>
      </c>
      <c r="AR49" s="1">
        <f t="shared" si="55"/>
        <v>0.58622723454451531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1056.5</v>
      </c>
      <c r="C50">
        <v>1058.3</v>
      </c>
      <c r="D50">
        <v>1028</v>
      </c>
      <c r="E50">
        <v>1031.3499999999999</v>
      </c>
      <c r="F50">
        <v>-17.400000000000091</v>
      </c>
      <c r="G50">
        <v>-1.659117997616218</v>
      </c>
      <c r="H50" s="1">
        <f t="shared" si="31"/>
        <v>-2.380501656412692</v>
      </c>
      <c r="I50" s="1">
        <f t="shared" si="32"/>
        <v>2.380501656412692</v>
      </c>
      <c r="J50" s="1">
        <f t="shared" si="33"/>
        <v>0.17037387600567483</v>
      </c>
      <c r="K50" s="1">
        <f t="shared" si="34"/>
        <v>0.32481698744363302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1052.5</v>
      </c>
      <c r="T50">
        <v>1063.9000000000001</v>
      </c>
      <c r="U50">
        <v>1040</v>
      </c>
      <c r="V50">
        <v>1048.75</v>
      </c>
      <c r="W50">
        <v>-3.6500000000000909</v>
      </c>
      <c r="X50">
        <v>-0.34682630178640161</v>
      </c>
      <c r="Y50" s="1">
        <f t="shared" si="42"/>
        <v>-0.35629453681710216</v>
      </c>
      <c r="Z50" s="1">
        <f t="shared" si="43"/>
        <v>0.35629453681710216</v>
      </c>
      <c r="AA50" s="1">
        <f t="shared" si="44"/>
        <v>1.0831353919239992</v>
      </c>
      <c r="AB50" s="1">
        <f t="shared" si="45"/>
        <v>0.83432657926102505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1059.75</v>
      </c>
      <c r="AJ50">
        <v>1080.95</v>
      </c>
      <c r="AK50">
        <v>1044.05</v>
      </c>
      <c r="AL50">
        <v>1052.4000000000001</v>
      </c>
      <c r="AM50">
        <v>-7.25</v>
      </c>
      <c r="AN50">
        <v>-0.68418817534091447</v>
      </c>
      <c r="AO50" s="1">
        <f t="shared" si="52"/>
        <v>-0.69355980184004806</v>
      </c>
      <c r="AP50" s="1">
        <f t="shared" si="53"/>
        <v>0.69355980184004806</v>
      </c>
      <c r="AQ50" s="1">
        <f t="shared" si="54"/>
        <v>2.000471809389011</v>
      </c>
      <c r="AR50" s="1">
        <f t="shared" si="55"/>
        <v>0.79342455340176121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543</v>
      </c>
      <c r="C51">
        <v>552.75</v>
      </c>
      <c r="D51">
        <v>534.15</v>
      </c>
      <c r="E51">
        <v>547.95000000000005</v>
      </c>
      <c r="F51">
        <v>6.5500000000000682</v>
      </c>
      <c r="G51">
        <v>1.209826376062074</v>
      </c>
      <c r="H51" s="1">
        <f t="shared" si="31"/>
        <v>0.91160220994475971</v>
      </c>
      <c r="I51" s="1">
        <f t="shared" si="32"/>
        <v>0.91160220994475971</v>
      </c>
      <c r="J51" s="1">
        <f t="shared" si="33"/>
        <v>0.87599233506705976</v>
      </c>
      <c r="K51" s="1">
        <f t="shared" si="34"/>
        <v>1.6298342541436508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548.5</v>
      </c>
      <c r="T51">
        <v>551.5</v>
      </c>
      <c r="U51">
        <v>539.04999999999995</v>
      </c>
      <c r="V51">
        <v>541.4</v>
      </c>
      <c r="W51">
        <v>-5.25</v>
      </c>
      <c r="X51">
        <v>-0.9603951339979877</v>
      </c>
      <c r="Y51" s="1">
        <f t="shared" si="42"/>
        <v>-1.2944393801276248</v>
      </c>
      <c r="Z51" s="1">
        <f t="shared" si="43"/>
        <v>1.2944393801276248</v>
      </c>
      <c r="AA51" s="1">
        <f t="shared" si="44"/>
        <v>0.54694621695533274</v>
      </c>
      <c r="AB51" s="1">
        <f t="shared" si="45"/>
        <v>0.43405984484669802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550</v>
      </c>
      <c r="AJ51">
        <v>554.20000000000005</v>
      </c>
      <c r="AK51">
        <v>544.15</v>
      </c>
      <c r="AL51">
        <v>546.65</v>
      </c>
      <c r="AM51">
        <v>-0.35000000000002268</v>
      </c>
      <c r="AN51">
        <v>-6.3985374771484957E-2</v>
      </c>
      <c r="AO51" s="1">
        <f t="shared" si="52"/>
        <v>-0.60909090909091324</v>
      </c>
      <c r="AP51" s="1">
        <f t="shared" si="53"/>
        <v>0.60909090909091324</v>
      </c>
      <c r="AQ51" s="1">
        <f t="shared" si="54"/>
        <v>0.76363636363637188</v>
      </c>
      <c r="AR51" s="1">
        <f t="shared" si="55"/>
        <v>0.45733101618951799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2020-06-28T21:32:11Z</dcterms:created>
  <dcterms:modified xsi:type="dcterms:W3CDTF">2020-09-16T14:18:26Z</dcterms:modified>
</cp:coreProperties>
</file>