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R51" i="1" l="1"/>
  <c r="AQ51" i="1"/>
  <c r="AO51" i="1"/>
  <c r="Y51" i="1"/>
  <c r="R51" i="1"/>
  <c r="K51" i="1"/>
  <c r="H51" i="1"/>
  <c r="AU51" i="1" s="1"/>
  <c r="AU50" i="1"/>
  <c r="AQ50" i="1"/>
  <c r="AP50" i="1"/>
  <c r="AO50" i="1"/>
  <c r="Y50" i="1"/>
  <c r="K50" i="1"/>
  <c r="J50" i="1"/>
  <c r="I50" i="1"/>
  <c r="H50" i="1"/>
  <c r="AP49" i="1"/>
  <c r="AO49" i="1"/>
  <c r="AT49" i="1" s="1"/>
  <c r="AB49" i="1"/>
  <c r="AA49" i="1"/>
  <c r="Y49" i="1"/>
  <c r="Z49" i="1" s="1"/>
  <c r="J49" i="1"/>
  <c r="I49" i="1"/>
  <c r="AX49" i="1" s="1"/>
  <c r="H49" i="1"/>
  <c r="K49" i="1" s="1"/>
  <c r="M49" i="1" s="1"/>
  <c r="AV48" i="1"/>
  <c r="AR48" i="1"/>
  <c r="AO48" i="1"/>
  <c r="AA48" i="1"/>
  <c r="Z48" i="1"/>
  <c r="Y48" i="1"/>
  <c r="AB48" i="1" s="1"/>
  <c r="I48" i="1"/>
  <c r="H48" i="1"/>
  <c r="AV47" i="1"/>
  <c r="AU47" i="1"/>
  <c r="AR47" i="1"/>
  <c r="AQ47" i="1"/>
  <c r="AO47" i="1"/>
  <c r="Z47" i="1"/>
  <c r="Y47" i="1"/>
  <c r="K47" i="1"/>
  <c r="H47" i="1"/>
  <c r="AU46" i="1"/>
  <c r="AQ46" i="1"/>
  <c r="AP46" i="1"/>
  <c r="AO46" i="1"/>
  <c r="AB46" i="1"/>
  <c r="Y46" i="1"/>
  <c r="N46" i="1"/>
  <c r="K46" i="1"/>
  <c r="J46" i="1"/>
  <c r="H46" i="1"/>
  <c r="I46" i="1" s="1"/>
  <c r="AX45" i="1"/>
  <c r="AP45" i="1"/>
  <c r="AS45" i="1" s="1"/>
  <c r="AO45" i="1"/>
  <c r="AT45" i="1" s="1"/>
  <c r="AE45" i="1"/>
  <c r="AB45" i="1"/>
  <c r="AA45" i="1"/>
  <c r="Y45" i="1"/>
  <c r="Z45" i="1" s="1"/>
  <c r="R45" i="1"/>
  <c r="K45" i="1"/>
  <c r="J45" i="1"/>
  <c r="I45" i="1"/>
  <c r="AF45" i="1" s="1"/>
  <c r="H45" i="1"/>
  <c r="AV44" i="1"/>
  <c r="AO44" i="1"/>
  <c r="AA44" i="1"/>
  <c r="Z44" i="1"/>
  <c r="Y44" i="1"/>
  <c r="AB44" i="1" s="1"/>
  <c r="H44" i="1"/>
  <c r="AV43" i="1"/>
  <c r="AR43" i="1"/>
  <c r="AQ43" i="1"/>
  <c r="AP43" i="1"/>
  <c r="AO43" i="1"/>
  <c r="Y43" i="1"/>
  <c r="H43" i="1"/>
  <c r="AU42" i="1"/>
  <c r="AQ42" i="1"/>
  <c r="AP42" i="1"/>
  <c r="AO42" i="1"/>
  <c r="Y42" i="1"/>
  <c r="K42" i="1"/>
  <c r="J42" i="1"/>
  <c r="I42" i="1"/>
  <c r="H42" i="1"/>
  <c r="AO41" i="1"/>
  <c r="AB41" i="1"/>
  <c r="AA41" i="1"/>
  <c r="Y41" i="1"/>
  <c r="Z41" i="1" s="1"/>
  <c r="N41" i="1"/>
  <c r="J41" i="1"/>
  <c r="I41" i="1"/>
  <c r="H41" i="1"/>
  <c r="K41" i="1" s="1"/>
  <c r="AV40" i="1"/>
  <c r="AR40" i="1"/>
  <c r="AO40" i="1"/>
  <c r="AA40" i="1"/>
  <c r="Z40" i="1"/>
  <c r="Y40" i="1"/>
  <c r="AB40" i="1" s="1"/>
  <c r="I40" i="1"/>
  <c r="AE40" i="1" s="1"/>
  <c r="H40" i="1"/>
  <c r="AO39" i="1"/>
  <c r="AB39" i="1"/>
  <c r="AA39" i="1"/>
  <c r="Z39" i="1"/>
  <c r="Y39" i="1"/>
  <c r="H39" i="1"/>
  <c r="AR38" i="1"/>
  <c r="AQ38" i="1"/>
  <c r="AO38" i="1"/>
  <c r="Y38" i="1"/>
  <c r="H38" i="1"/>
  <c r="K38" i="1" s="1"/>
  <c r="AU37" i="1"/>
  <c r="AR37" i="1"/>
  <c r="AQ37" i="1"/>
  <c r="AP37" i="1"/>
  <c r="AO37" i="1"/>
  <c r="Y37" i="1"/>
  <c r="K37" i="1"/>
  <c r="J37" i="1"/>
  <c r="H37" i="1"/>
  <c r="I37" i="1" s="1"/>
  <c r="AO36" i="1"/>
  <c r="AB36" i="1"/>
  <c r="AA36" i="1"/>
  <c r="Y36" i="1"/>
  <c r="Z36" i="1" s="1"/>
  <c r="K36" i="1"/>
  <c r="J36" i="1"/>
  <c r="I36" i="1"/>
  <c r="H36" i="1"/>
  <c r="AV35" i="1"/>
  <c r="AO35" i="1"/>
  <c r="AA35" i="1"/>
  <c r="Z35" i="1"/>
  <c r="Y35" i="1"/>
  <c r="AB35" i="1" s="1"/>
  <c r="H35" i="1"/>
  <c r="AV34" i="1"/>
  <c r="AU34" i="1"/>
  <c r="AR34" i="1"/>
  <c r="AQ34" i="1"/>
  <c r="AO34" i="1"/>
  <c r="Z34" i="1"/>
  <c r="Y34" i="1"/>
  <c r="H34" i="1"/>
  <c r="AU33" i="1"/>
  <c r="AQ33" i="1"/>
  <c r="AP33" i="1"/>
  <c r="AO33" i="1"/>
  <c r="AB33" i="1"/>
  <c r="Y33" i="1"/>
  <c r="N33" i="1"/>
  <c r="K33" i="1"/>
  <c r="J33" i="1"/>
  <c r="H33" i="1"/>
  <c r="I33" i="1" s="1"/>
  <c r="AU32" i="1"/>
  <c r="AR32" i="1"/>
  <c r="AQ32" i="1"/>
  <c r="AP32" i="1"/>
  <c r="AO32" i="1"/>
  <c r="AB32" i="1"/>
  <c r="Y32" i="1"/>
  <c r="R32" i="1"/>
  <c r="N32" i="1"/>
  <c r="K32" i="1"/>
  <c r="J32" i="1"/>
  <c r="H32" i="1"/>
  <c r="I32" i="1" s="1"/>
  <c r="AP31" i="1"/>
  <c r="AO31" i="1"/>
  <c r="AE31" i="1"/>
  <c r="AB31" i="1"/>
  <c r="AA31" i="1"/>
  <c r="Y31" i="1"/>
  <c r="Z31" i="1" s="1"/>
  <c r="AH31" i="1" s="1"/>
  <c r="R31" i="1"/>
  <c r="Q31" i="1"/>
  <c r="K31" i="1"/>
  <c r="J31" i="1"/>
  <c r="I31" i="1"/>
  <c r="H31" i="1"/>
  <c r="AV30" i="1"/>
  <c r="AO30" i="1"/>
  <c r="AR30" i="1" s="1"/>
  <c r="AB30" i="1"/>
  <c r="AA30" i="1"/>
  <c r="Z30" i="1"/>
  <c r="Y30" i="1"/>
  <c r="H30" i="1"/>
  <c r="AR29" i="1"/>
  <c r="AQ29" i="1"/>
  <c r="AO29" i="1"/>
  <c r="Y29" i="1"/>
  <c r="Z29" i="1" s="1"/>
  <c r="H29" i="1"/>
  <c r="AU28" i="1"/>
  <c r="AR28" i="1"/>
  <c r="AQ28" i="1"/>
  <c r="AP28" i="1"/>
  <c r="AO28" i="1"/>
  <c r="Y28" i="1"/>
  <c r="K28" i="1"/>
  <c r="J28" i="1"/>
  <c r="H28" i="1"/>
  <c r="I28" i="1" s="1"/>
  <c r="AO27" i="1"/>
  <c r="AB27" i="1"/>
  <c r="AA27" i="1"/>
  <c r="Y27" i="1"/>
  <c r="Z27" i="1" s="1"/>
  <c r="N27" i="1"/>
  <c r="K27" i="1"/>
  <c r="J27" i="1"/>
  <c r="I27" i="1"/>
  <c r="H27" i="1"/>
  <c r="AV26" i="1"/>
  <c r="AO26" i="1"/>
  <c r="AA26" i="1"/>
  <c r="Z26" i="1"/>
  <c r="Y26" i="1"/>
  <c r="AB26" i="1" s="1"/>
  <c r="H26" i="1"/>
  <c r="AV25" i="1"/>
  <c r="AU25" i="1"/>
  <c r="AR25" i="1"/>
  <c r="AQ25" i="1"/>
  <c r="AO25" i="1"/>
  <c r="Z25" i="1"/>
  <c r="Y25" i="1"/>
  <c r="H25" i="1"/>
  <c r="AU24" i="1"/>
  <c r="AQ24" i="1"/>
  <c r="AP24" i="1"/>
  <c r="AO24" i="1"/>
  <c r="AB24" i="1"/>
  <c r="Y24" i="1"/>
  <c r="N24" i="1"/>
  <c r="K24" i="1"/>
  <c r="J24" i="1"/>
  <c r="H24" i="1"/>
  <c r="I24" i="1" s="1"/>
  <c r="AX23" i="1"/>
  <c r="AP23" i="1"/>
  <c r="AO23" i="1"/>
  <c r="AE23" i="1"/>
  <c r="AB23" i="1"/>
  <c r="AA23" i="1"/>
  <c r="Y23" i="1"/>
  <c r="Z23" i="1" s="1"/>
  <c r="AH23" i="1" s="1"/>
  <c r="R23" i="1"/>
  <c r="K23" i="1"/>
  <c r="J23" i="1"/>
  <c r="Q23" i="1" s="1"/>
  <c r="I23" i="1"/>
  <c r="H23" i="1"/>
  <c r="AO22" i="1"/>
  <c r="AA22" i="1"/>
  <c r="Z22" i="1"/>
  <c r="Y22" i="1"/>
  <c r="AB22" i="1" s="1"/>
  <c r="H22" i="1"/>
  <c r="AV21" i="1"/>
  <c r="AR21" i="1"/>
  <c r="AQ21" i="1"/>
  <c r="AO21" i="1"/>
  <c r="Y21" i="1"/>
  <c r="H21" i="1"/>
  <c r="AU20" i="1"/>
  <c r="AQ20" i="1"/>
  <c r="AP20" i="1"/>
  <c r="AO20" i="1"/>
  <c r="Y20" i="1"/>
  <c r="O20" i="1"/>
  <c r="K20" i="1"/>
  <c r="J20" i="1"/>
  <c r="N20" i="1" s="1"/>
  <c r="H20" i="1"/>
  <c r="I20" i="1" s="1"/>
  <c r="AO19" i="1"/>
  <c r="AE19" i="1"/>
  <c r="AB19" i="1"/>
  <c r="AA19" i="1"/>
  <c r="Y19" i="1"/>
  <c r="Z19" i="1" s="1"/>
  <c r="AH19" i="1" s="1"/>
  <c r="R19" i="1"/>
  <c r="M19" i="1"/>
  <c r="J19" i="1"/>
  <c r="I19" i="1"/>
  <c r="H19" i="1"/>
  <c r="K19" i="1" s="1"/>
  <c r="AO18" i="1"/>
  <c r="AA18" i="1"/>
  <c r="Z18" i="1"/>
  <c r="Y18" i="1"/>
  <c r="AB18" i="1" s="1"/>
  <c r="H18" i="1"/>
  <c r="AR17" i="1"/>
  <c r="AQ17" i="1"/>
  <c r="AP17" i="1"/>
  <c r="AO17" i="1"/>
  <c r="Y17" i="1"/>
  <c r="H17" i="1"/>
  <c r="AU16" i="1"/>
  <c r="AQ16" i="1"/>
  <c r="AP16" i="1"/>
  <c r="AO16" i="1"/>
  <c r="Y16" i="1"/>
  <c r="K16" i="1"/>
  <c r="J16" i="1"/>
  <c r="I16" i="1"/>
  <c r="H16" i="1"/>
  <c r="AP15" i="1"/>
  <c r="AW15" i="1" s="1"/>
  <c r="AO15" i="1"/>
  <c r="AB15" i="1"/>
  <c r="AA15" i="1"/>
  <c r="Z15" i="1"/>
  <c r="Y15" i="1"/>
  <c r="J15" i="1"/>
  <c r="I15" i="1"/>
  <c r="H15" i="1"/>
  <c r="K15" i="1" s="1"/>
  <c r="AV14" i="1"/>
  <c r="AO14" i="1"/>
  <c r="AA14" i="1"/>
  <c r="Z14" i="1"/>
  <c r="Y14" i="1"/>
  <c r="AB14" i="1" s="1"/>
  <c r="H14" i="1"/>
  <c r="AV13" i="1"/>
  <c r="AR13" i="1"/>
  <c r="AQ13" i="1"/>
  <c r="AP13" i="1"/>
  <c r="AO13" i="1"/>
  <c r="Y13" i="1"/>
  <c r="K13" i="1"/>
  <c r="J13" i="1"/>
  <c r="H13" i="1"/>
  <c r="AU13" i="1" s="1"/>
  <c r="AO12" i="1"/>
  <c r="AB12" i="1"/>
  <c r="AA12" i="1"/>
  <c r="Y12" i="1"/>
  <c r="Z12" i="1" s="1"/>
  <c r="N12" i="1"/>
  <c r="K12" i="1"/>
  <c r="J12" i="1"/>
  <c r="I12" i="1"/>
  <c r="H12" i="1"/>
  <c r="AR11" i="1"/>
  <c r="AO11" i="1"/>
  <c r="AB11" i="1"/>
  <c r="AA11" i="1"/>
  <c r="Z11" i="1"/>
  <c r="Y11" i="1"/>
  <c r="H11" i="1"/>
  <c r="AV10" i="1"/>
  <c r="AR10" i="1"/>
  <c r="AQ10" i="1"/>
  <c r="AO10" i="1"/>
  <c r="Z10" i="1"/>
  <c r="Y10" i="1"/>
  <c r="H10" i="1"/>
  <c r="AU9" i="1"/>
  <c r="AR9" i="1"/>
  <c r="AQ9" i="1"/>
  <c r="AP9" i="1"/>
  <c r="AO9" i="1"/>
  <c r="Y9" i="1"/>
  <c r="K9" i="1"/>
  <c r="J9" i="1"/>
  <c r="H9" i="1"/>
  <c r="I9" i="1" s="1"/>
  <c r="AO8" i="1"/>
  <c r="AF8" i="1"/>
  <c r="AB8" i="1"/>
  <c r="AA8" i="1"/>
  <c r="Y8" i="1"/>
  <c r="Z8" i="1" s="1"/>
  <c r="AH8" i="1" s="1"/>
  <c r="M8" i="1"/>
  <c r="K8" i="1"/>
  <c r="J8" i="1"/>
  <c r="I8" i="1"/>
  <c r="H8" i="1"/>
  <c r="AR7" i="1"/>
  <c r="AO7" i="1"/>
  <c r="AD7" i="1"/>
  <c r="AB7" i="1"/>
  <c r="AA7" i="1"/>
  <c r="Z7" i="1"/>
  <c r="AH7" i="1" s="1"/>
  <c r="Y7" i="1"/>
  <c r="I7" i="1"/>
  <c r="H7" i="1"/>
  <c r="AV6" i="1"/>
  <c r="AU6" i="1"/>
  <c r="AR6" i="1"/>
  <c r="AQ6" i="1"/>
  <c r="AO6" i="1"/>
  <c r="Z6" i="1"/>
  <c r="Y6" i="1"/>
  <c r="K6" i="1"/>
  <c r="H6" i="1"/>
  <c r="AU5" i="1"/>
  <c r="AR5" i="1"/>
  <c r="AQ5" i="1"/>
  <c r="AP5" i="1"/>
  <c r="AO5" i="1"/>
  <c r="AB5" i="1"/>
  <c r="Y5" i="1"/>
  <c r="K5" i="1"/>
  <c r="J5" i="1"/>
  <c r="H5" i="1"/>
  <c r="I5" i="1" s="1"/>
  <c r="AP4" i="1"/>
  <c r="AX4" i="1" s="1"/>
  <c r="AO4" i="1"/>
  <c r="AB4" i="1"/>
  <c r="AA4" i="1"/>
  <c r="Y4" i="1"/>
  <c r="Z4" i="1" s="1"/>
  <c r="AH4" i="1" s="1"/>
  <c r="M4" i="1"/>
  <c r="K4" i="1"/>
  <c r="L4" i="1" s="1"/>
  <c r="J4" i="1"/>
  <c r="O4" i="1" s="1"/>
  <c r="I4" i="1"/>
  <c r="H4" i="1"/>
  <c r="AR3" i="1"/>
  <c r="AO3" i="1"/>
  <c r="AD3" i="1"/>
  <c r="AB3" i="1"/>
  <c r="AA3" i="1"/>
  <c r="Z3" i="1"/>
  <c r="Y3" i="1"/>
  <c r="I3" i="1"/>
  <c r="H3" i="1"/>
  <c r="AU2" i="1"/>
  <c r="AR2" i="1"/>
  <c r="AQ2" i="1"/>
  <c r="AO2" i="1"/>
  <c r="Y2" i="1"/>
  <c r="K2" i="1"/>
  <c r="H2" i="1"/>
  <c r="AB2" i="1" l="1"/>
  <c r="AA2" i="1"/>
  <c r="N5" i="1"/>
  <c r="AH11" i="1"/>
  <c r="AA13" i="1"/>
  <c r="Z13" i="1"/>
  <c r="AX13" i="1"/>
  <c r="AB13" i="1"/>
  <c r="AA16" i="1"/>
  <c r="Z16" i="1"/>
  <c r="AT16" i="1" s="1"/>
  <c r="AB16" i="1"/>
  <c r="AU22" i="1"/>
  <c r="AQ22" i="1"/>
  <c r="AX22" i="1"/>
  <c r="AP22" i="1"/>
  <c r="AS22" i="1" s="1"/>
  <c r="AR22" i="1"/>
  <c r="AV22" i="1"/>
  <c r="AF4" i="1"/>
  <c r="AT4" i="1"/>
  <c r="O5" i="1"/>
  <c r="AS8" i="1"/>
  <c r="AX16" i="1"/>
  <c r="AH22" i="1"/>
  <c r="Q5" i="1"/>
  <c r="P5" i="1"/>
  <c r="AV12" i="1"/>
  <c r="AR12" i="1"/>
  <c r="AU12" i="1"/>
  <c r="AQ12" i="1"/>
  <c r="AS12" i="1"/>
  <c r="AX12" i="1"/>
  <c r="AP12" i="1"/>
  <c r="AT12" i="1" s="1"/>
  <c r="M13" i="1"/>
  <c r="AS31" i="1"/>
  <c r="AT31" i="1"/>
  <c r="AX31" i="1"/>
  <c r="AD12" i="1"/>
  <c r="P12" i="1"/>
  <c r="AG12" i="1"/>
  <c r="AC12" i="1"/>
  <c r="R11" i="1"/>
  <c r="AE12" i="1"/>
  <c r="AF12" i="1"/>
  <c r="Q12" i="1"/>
  <c r="AW12" i="1"/>
  <c r="Z2" i="1"/>
  <c r="AG3" i="1"/>
  <c r="AC3" i="1"/>
  <c r="AF3" i="1"/>
  <c r="AE3" i="1"/>
  <c r="AH3" i="1"/>
  <c r="AU3" i="1"/>
  <c r="AQ3" i="1"/>
  <c r="AT3" i="1"/>
  <c r="AP3" i="1"/>
  <c r="AW3" i="1" s="1"/>
  <c r="AS3" i="1"/>
  <c r="AV3" i="1"/>
  <c r="R4" i="1"/>
  <c r="AE4" i="1"/>
  <c r="AS4" i="1"/>
  <c r="N9" i="1"/>
  <c r="O9" i="1"/>
  <c r="R8" i="1"/>
  <c r="O15" i="1"/>
  <c r="N15" i="1"/>
  <c r="M15" i="1"/>
  <c r="Q15" i="1"/>
  <c r="J17" i="1"/>
  <c r="I17" i="1"/>
  <c r="AS17" i="1" s="1"/>
  <c r="AU17" i="1"/>
  <c r="AV17" i="1"/>
  <c r="K17" i="1"/>
  <c r="AH25" i="1"/>
  <c r="K30" i="1"/>
  <c r="J30" i="1"/>
  <c r="I30" i="1"/>
  <c r="AD36" i="1"/>
  <c r="P36" i="1"/>
  <c r="AG36" i="1"/>
  <c r="AC36" i="1"/>
  <c r="R35" i="1"/>
  <c r="AF36" i="1"/>
  <c r="AE36" i="1"/>
  <c r="Q36" i="1"/>
  <c r="AE7" i="1"/>
  <c r="AD8" i="1"/>
  <c r="P8" i="1"/>
  <c r="AG8" i="1"/>
  <c r="AC8" i="1"/>
  <c r="R7" i="1"/>
  <c r="AA9" i="1"/>
  <c r="Z9" i="1"/>
  <c r="J10" i="1"/>
  <c r="I10" i="1"/>
  <c r="AH10" i="1" s="1"/>
  <c r="K11" i="1"/>
  <c r="J11" i="1"/>
  <c r="O12" i="1"/>
  <c r="O16" i="1"/>
  <c r="N16" i="1"/>
  <c r="K22" i="1"/>
  <c r="J22" i="1"/>
  <c r="I22" i="1"/>
  <c r="AV27" i="1"/>
  <c r="AR27" i="1"/>
  <c r="AU27" i="1"/>
  <c r="AQ27" i="1"/>
  <c r="AP27" i="1"/>
  <c r="AX27" i="1" s="1"/>
  <c r="J29" i="1"/>
  <c r="I29" i="1"/>
  <c r="AV29" i="1"/>
  <c r="AU29" i="1"/>
  <c r="K29" i="1"/>
  <c r="AW32" i="1"/>
  <c r="J2" i="1"/>
  <c r="M2" i="1" s="1"/>
  <c r="I2" i="1"/>
  <c r="K3" i="1"/>
  <c r="J3" i="1"/>
  <c r="Q4" i="1"/>
  <c r="AB6" i="1"/>
  <c r="AA6" i="1"/>
  <c r="AG7" i="1"/>
  <c r="AC7" i="1"/>
  <c r="AF7" i="1"/>
  <c r="AU7" i="1"/>
  <c r="AQ7" i="1"/>
  <c r="AP7" i="1"/>
  <c r="AS7" i="1" s="1"/>
  <c r="L8" i="1"/>
  <c r="AE8" i="1"/>
  <c r="AE9" i="1"/>
  <c r="Q9" i="1"/>
  <c r="P9" i="1"/>
  <c r="AC9" i="1"/>
  <c r="AU10" i="1"/>
  <c r="M12" i="1"/>
  <c r="AH12" i="1"/>
  <c r="AD15" i="1"/>
  <c r="P15" i="1"/>
  <c r="AG15" i="1"/>
  <c r="AC15" i="1"/>
  <c r="R14" i="1"/>
  <c r="AF15" i="1"/>
  <c r="AE15" i="1"/>
  <c r="AV15" i="1"/>
  <c r="AR15" i="1"/>
  <c r="AU15" i="1"/>
  <c r="AQ15" i="1"/>
  <c r="AT15" i="1"/>
  <c r="AS15" i="1"/>
  <c r="AB17" i="1"/>
  <c r="AA17" i="1"/>
  <c r="Z17" i="1"/>
  <c r="AX17" i="1"/>
  <c r="K18" i="1"/>
  <c r="J18" i="1"/>
  <c r="I18" i="1"/>
  <c r="AV18" i="1"/>
  <c r="O19" i="1"/>
  <c r="N19" i="1"/>
  <c r="J21" i="1"/>
  <c r="I21" i="1"/>
  <c r="AU21" i="1"/>
  <c r="K21" i="1"/>
  <c r="AT24" i="1"/>
  <c r="O31" i="1"/>
  <c r="N31" i="1"/>
  <c r="M31" i="1"/>
  <c r="AV36" i="1"/>
  <c r="AR36" i="1"/>
  <c r="AU36" i="1"/>
  <c r="AQ36" i="1"/>
  <c r="AP36" i="1"/>
  <c r="AX36" i="1" s="1"/>
  <c r="AA37" i="1"/>
  <c r="Z37" i="1"/>
  <c r="AX37" i="1" s="1"/>
  <c r="AT37" i="1"/>
  <c r="AB37" i="1"/>
  <c r="N8" i="1"/>
  <c r="AV8" i="1"/>
  <c r="AR8" i="1"/>
  <c r="AU8" i="1"/>
  <c r="AQ8" i="1"/>
  <c r="M9" i="1"/>
  <c r="L9" i="1"/>
  <c r="AV11" i="1"/>
  <c r="O23" i="1"/>
  <c r="N23" i="1"/>
  <c r="M23" i="1"/>
  <c r="M28" i="1"/>
  <c r="L28" i="1"/>
  <c r="N28" i="1"/>
  <c r="O28" i="1"/>
  <c r="R27" i="1"/>
  <c r="AV2" i="1"/>
  <c r="AD4" i="1"/>
  <c r="P4" i="1"/>
  <c r="AG4" i="1"/>
  <c r="AC4" i="1"/>
  <c r="R3" i="1"/>
  <c r="N4" i="1"/>
  <c r="AV4" i="1"/>
  <c r="AR4" i="1"/>
  <c r="AU4" i="1"/>
  <c r="AQ4" i="1"/>
  <c r="AW4" i="1"/>
  <c r="M5" i="1"/>
  <c r="L5" i="1"/>
  <c r="AA5" i="1"/>
  <c r="Z5" i="1"/>
  <c r="AH5" i="1" s="1"/>
  <c r="J6" i="1"/>
  <c r="I6" i="1"/>
  <c r="M6" i="1" s="1"/>
  <c r="K7" i="1"/>
  <c r="J7" i="1"/>
  <c r="Q7" i="1" s="1"/>
  <c r="P7" i="1"/>
  <c r="AV7" i="1"/>
  <c r="O8" i="1"/>
  <c r="Q8" i="1"/>
  <c r="AP8" i="1"/>
  <c r="AT8" i="1" s="1"/>
  <c r="AX8" i="1"/>
  <c r="AB9" i="1"/>
  <c r="K10" i="1"/>
  <c r="AB10" i="1"/>
  <c r="AA10" i="1"/>
  <c r="I11" i="1"/>
  <c r="AU11" i="1"/>
  <c r="AQ11" i="1"/>
  <c r="AP11" i="1"/>
  <c r="AS11" i="1" s="1"/>
  <c r="AW11" i="1"/>
  <c r="L12" i="1"/>
  <c r="R15" i="1"/>
  <c r="AX15" i="1"/>
  <c r="M16" i="1"/>
  <c r="L16" i="1"/>
  <c r="AU18" i="1"/>
  <c r="AQ18" i="1"/>
  <c r="AX18" i="1"/>
  <c r="AT18" i="1"/>
  <c r="AP18" i="1"/>
  <c r="AW18" i="1" s="1"/>
  <c r="AS18" i="1"/>
  <c r="AR18" i="1"/>
  <c r="AF19" i="1"/>
  <c r="Q20" i="1"/>
  <c r="AD20" i="1"/>
  <c r="P20" i="1"/>
  <c r="L23" i="1"/>
  <c r="AS23" i="1"/>
  <c r="AT23" i="1"/>
  <c r="AD27" i="1"/>
  <c r="P27" i="1"/>
  <c r="AG27" i="1"/>
  <c r="AC27" i="1"/>
  <c r="R26" i="1"/>
  <c r="AF27" i="1"/>
  <c r="Q27" i="1"/>
  <c r="AE27" i="1"/>
  <c r="AW27" i="1"/>
  <c r="AA28" i="1"/>
  <c r="Z28" i="1"/>
  <c r="AX28" i="1" s="1"/>
  <c r="AT28" i="1"/>
  <c r="AB28" i="1"/>
  <c r="AB38" i="1"/>
  <c r="AA38" i="1"/>
  <c r="Z38" i="1"/>
  <c r="Q24" i="1"/>
  <c r="P24" i="1"/>
  <c r="AX25" i="1"/>
  <c r="AW28" i="1"/>
  <c r="Q32" i="1"/>
  <c r="AD32" i="1"/>
  <c r="P32" i="1"/>
  <c r="O32" i="1"/>
  <c r="AV41" i="1"/>
  <c r="AR41" i="1"/>
  <c r="AU41" i="1"/>
  <c r="AQ41" i="1"/>
  <c r="AT41" i="1"/>
  <c r="AP41" i="1"/>
  <c r="AW41" i="1" s="1"/>
  <c r="AH44" i="1"/>
  <c r="Q46" i="1"/>
  <c r="P46" i="1"/>
  <c r="AS49" i="1"/>
  <c r="AS2" i="1"/>
  <c r="AV5" i="1"/>
  <c r="AW6" i="1"/>
  <c r="AV9" i="1"/>
  <c r="AW13" i="1"/>
  <c r="K14" i="1"/>
  <c r="J14" i="1"/>
  <c r="AU14" i="1"/>
  <c r="AQ14" i="1"/>
  <c r="AP14" i="1"/>
  <c r="AX14" i="1" s="1"/>
  <c r="AW14" i="1"/>
  <c r="AW16" i="1"/>
  <c r="L19" i="1"/>
  <c r="AV19" i="1"/>
  <c r="AR19" i="1"/>
  <c r="AU19" i="1"/>
  <c r="AQ19" i="1"/>
  <c r="M20" i="1"/>
  <c r="L20" i="1"/>
  <c r="AA20" i="1"/>
  <c r="Z20" i="1"/>
  <c r="AB21" i="1"/>
  <c r="AA21" i="1"/>
  <c r="AF23" i="1"/>
  <c r="J25" i="1"/>
  <c r="I25" i="1"/>
  <c r="K26" i="1"/>
  <c r="J26" i="1"/>
  <c r="AU26" i="1"/>
  <c r="AQ26" i="1"/>
  <c r="AP26" i="1"/>
  <c r="AS26" i="1" s="1"/>
  <c r="L27" i="1"/>
  <c r="AE28" i="1"/>
  <c r="Q28" i="1"/>
  <c r="AD28" i="1"/>
  <c r="P28" i="1"/>
  <c r="AC28" i="1"/>
  <c r="AF31" i="1"/>
  <c r="M37" i="1"/>
  <c r="L37" i="1"/>
  <c r="O37" i="1"/>
  <c r="R36" i="1"/>
  <c r="K39" i="1"/>
  <c r="J39" i="1"/>
  <c r="AX41" i="1"/>
  <c r="M42" i="1"/>
  <c r="L42" i="1"/>
  <c r="M50" i="1"/>
  <c r="L50" i="1"/>
  <c r="O24" i="1"/>
  <c r="O27" i="1"/>
  <c r="AB29" i="1"/>
  <c r="AA29" i="1"/>
  <c r="AU30" i="1"/>
  <c r="AQ30" i="1"/>
  <c r="AP30" i="1"/>
  <c r="AT30" i="1" s="1"/>
  <c r="AW30" i="1"/>
  <c r="L31" i="1"/>
  <c r="O36" i="1"/>
  <c r="M36" i="1"/>
  <c r="J38" i="1"/>
  <c r="I38" i="1"/>
  <c r="AV38" i="1"/>
  <c r="AU38" i="1"/>
  <c r="AG40" i="1"/>
  <c r="AC40" i="1"/>
  <c r="AF40" i="1"/>
  <c r="AD40" i="1"/>
  <c r="L41" i="1"/>
  <c r="M41" i="1"/>
  <c r="Q41" i="1"/>
  <c r="AB43" i="1"/>
  <c r="AA43" i="1"/>
  <c r="Z43" i="1"/>
  <c r="AH43" i="1" s="1"/>
  <c r="O46" i="1"/>
  <c r="AD49" i="1"/>
  <c r="P49" i="1"/>
  <c r="AG49" i="1"/>
  <c r="AC49" i="1"/>
  <c r="R48" i="1"/>
  <c r="AF49" i="1"/>
  <c r="Q49" i="1"/>
  <c r="AP2" i="1"/>
  <c r="AX2" i="1" s="1"/>
  <c r="AT2" i="1"/>
  <c r="AS5" i="1"/>
  <c r="AP6" i="1"/>
  <c r="AT6" i="1" s="1"/>
  <c r="AP10" i="1"/>
  <c r="AX10" i="1" s="1"/>
  <c r="I13" i="1"/>
  <c r="O13" i="1" s="1"/>
  <c r="I14" i="1"/>
  <c r="AR14" i="1"/>
  <c r="L15" i="1"/>
  <c r="AH15" i="1"/>
  <c r="AE16" i="1"/>
  <c r="AW17" i="1"/>
  <c r="AD19" i="1"/>
  <c r="P19" i="1"/>
  <c r="AG19" i="1"/>
  <c r="AC19" i="1"/>
  <c r="R18" i="1"/>
  <c r="Q19" i="1"/>
  <c r="AP19" i="1"/>
  <c r="AX19" i="1"/>
  <c r="AB20" i="1"/>
  <c r="Z21" i="1"/>
  <c r="AH21" i="1" s="1"/>
  <c r="AD23" i="1"/>
  <c r="P23" i="1"/>
  <c r="AG23" i="1"/>
  <c r="AC23" i="1"/>
  <c r="R22" i="1"/>
  <c r="AV23" i="1"/>
  <c r="AR23" i="1"/>
  <c r="AU23" i="1"/>
  <c r="AQ23" i="1"/>
  <c r="AW23" i="1"/>
  <c r="M24" i="1"/>
  <c r="L24" i="1"/>
  <c r="AA24" i="1"/>
  <c r="Z24" i="1"/>
  <c r="AH24" i="1" s="1"/>
  <c r="K25" i="1"/>
  <c r="AB25" i="1"/>
  <c r="AA25" i="1"/>
  <c r="I26" i="1"/>
  <c r="AH26" i="1" s="1"/>
  <c r="AR26" i="1"/>
  <c r="M27" i="1"/>
  <c r="AH27" i="1"/>
  <c r="AF28" i="1"/>
  <c r="AS30" i="1"/>
  <c r="AD31" i="1"/>
  <c r="P31" i="1"/>
  <c r="AG31" i="1"/>
  <c r="AC31" i="1"/>
  <c r="R30" i="1"/>
  <c r="AV31" i="1"/>
  <c r="AR31" i="1"/>
  <c r="AU31" i="1"/>
  <c r="AQ31" i="1"/>
  <c r="AW31" i="1"/>
  <c r="M32" i="1"/>
  <c r="L32" i="1"/>
  <c r="AA32" i="1"/>
  <c r="Z32" i="1"/>
  <c r="AC32" i="1" s="1"/>
  <c r="AG32" i="1"/>
  <c r="AE33" i="1"/>
  <c r="Q33" i="1"/>
  <c r="P33" i="1"/>
  <c r="AG33" i="1"/>
  <c r="O33" i="1"/>
  <c r="AX34" i="1"/>
  <c r="N36" i="1"/>
  <c r="N37" i="1"/>
  <c r="AW37" i="1"/>
  <c r="I39" i="1"/>
  <c r="AS39" i="1"/>
  <c r="AQ39" i="1"/>
  <c r="AV39" i="1"/>
  <c r="AP39" i="1"/>
  <c r="AT39" i="1" s="1"/>
  <c r="AU39" i="1"/>
  <c r="AR39" i="1"/>
  <c r="AH40" i="1"/>
  <c r="K44" i="1"/>
  <c r="J44" i="1"/>
  <c r="I44" i="1"/>
  <c r="AU44" i="1"/>
  <c r="AQ44" i="1"/>
  <c r="AP44" i="1"/>
  <c r="AT44" i="1" s="1"/>
  <c r="AS44" i="1"/>
  <c r="AR44" i="1"/>
  <c r="O45" i="1"/>
  <c r="N45" i="1"/>
  <c r="M45" i="1"/>
  <c r="Q45" i="1"/>
  <c r="AH48" i="1"/>
  <c r="AE48" i="1"/>
  <c r="R49" i="1"/>
  <c r="AE49" i="1"/>
  <c r="N50" i="1"/>
  <c r="AS13" i="1"/>
  <c r="P16" i="1"/>
  <c r="AD16" i="1"/>
  <c r="AR16" i="1"/>
  <c r="AV16" i="1"/>
  <c r="AR20" i="1"/>
  <c r="AV20" i="1"/>
  <c r="AS21" i="1"/>
  <c r="AR24" i="1"/>
  <c r="AV24" i="1"/>
  <c r="AS25" i="1"/>
  <c r="AW25" i="1"/>
  <c r="AV28" i="1"/>
  <c r="AW29" i="1"/>
  <c r="AV32" i="1"/>
  <c r="J34" i="1"/>
  <c r="I34" i="1"/>
  <c r="K35" i="1"/>
  <c r="J35" i="1"/>
  <c r="AU35" i="1"/>
  <c r="AQ35" i="1"/>
  <c r="AX35" i="1"/>
  <c r="AP35" i="1"/>
  <c r="L36" i="1"/>
  <c r="AE37" i="1"/>
  <c r="Q37" i="1"/>
  <c r="AD37" i="1"/>
  <c r="P37" i="1"/>
  <c r="AC37" i="1"/>
  <c r="AD41" i="1"/>
  <c r="P41" i="1"/>
  <c r="AG41" i="1"/>
  <c r="AC41" i="1"/>
  <c r="R40" i="1"/>
  <c r="AF41" i="1"/>
  <c r="AE41" i="1"/>
  <c r="AA42" i="1"/>
  <c r="Z42" i="1"/>
  <c r="AB42" i="1"/>
  <c r="AX42" i="1"/>
  <c r="J43" i="1"/>
  <c r="I43" i="1"/>
  <c r="AU43" i="1"/>
  <c r="L45" i="1"/>
  <c r="O49" i="1"/>
  <c r="N49" i="1"/>
  <c r="AA50" i="1"/>
  <c r="Z50" i="1"/>
  <c r="AW50" i="1" s="1"/>
  <c r="AX50" i="1"/>
  <c r="AB51" i="1"/>
  <c r="AA51" i="1"/>
  <c r="Z51" i="1"/>
  <c r="Q16" i="1"/>
  <c r="AS16" i="1"/>
  <c r="AS20" i="1"/>
  <c r="AP21" i="1"/>
  <c r="AX21" i="1" s="1"/>
  <c r="AT21" i="1"/>
  <c r="AS24" i="1"/>
  <c r="AP25" i="1"/>
  <c r="AT25" i="1"/>
  <c r="AS28" i="1"/>
  <c r="AP29" i="1"/>
  <c r="AT29" i="1" s="1"/>
  <c r="AS32" i="1"/>
  <c r="M33" i="1"/>
  <c r="L33" i="1"/>
  <c r="AA33" i="1"/>
  <c r="Z33" i="1"/>
  <c r="AF33" i="1" s="1"/>
  <c r="K34" i="1"/>
  <c r="AB34" i="1"/>
  <c r="AA34" i="1"/>
  <c r="I35" i="1"/>
  <c r="AT35" i="1" s="1"/>
  <c r="AR35" i="1"/>
  <c r="AH36" i="1"/>
  <c r="AF37" i="1"/>
  <c r="AX38" i="1"/>
  <c r="O42" i="1"/>
  <c r="N42" i="1"/>
  <c r="R41" i="1"/>
  <c r="K43" i="1"/>
  <c r="O50" i="1"/>
  <c r="AB50" i="1"/>
  <c r="AR33" i="1"/>
  <c r="AV33" i="1"/>
  <c r="AS34" i="1"/>
  <c r="AV37" i="1"/>
  <c r="AS38" i="1"/>
  <c r="O41" i="1"/>
  <c r="AW42" i="1"/>
  <c r="AH45" i="1"/>
  <c r="J47" i="1"/>
  <c r="I47" i="1"/>
  <c r="K48" i="1"/>
  <c r="J48" i="1"/>
  <c r="Q48" i="1" s="1"/>
  <c r="AU48" i="1"/>
  <c r="AQ48" i="1"/>
  <c r="AX48" i="1"/>
  <c r="AT48" i="1"/>
  <c r="AP48" i="1"/>
  <c r="AS48" i="1" s="1"/>
  <c r="AH49" i="1"/>
  <c r="AE50" i="1"/>
  <c r="AP34" i="1"/>
  <c r="AW34" i="1" s="1"/>
  <c r="AT34" i="1"/>
  <c r="AS37" i="1"/>
  <c r="AP38" i="1"/>
  <c r="AT38" i="1" s="1"/>
  <c r="K40" i="1"/>
  <c r="J40" i="1"/>
  <c r="R39" i="1" s="1"/>
  <c r="AU40" i="1"/>
  <c r="AQ40" i="1"/>
  <c r="AX40" i="1"/>
  <c r="AT40" i="1"/>
  <c r="AP40" i="1"/>
  <c r="AS40" i="1" s="1"/>
  <c r="AH41" i="1"/>
  <c r="AE42" i="1"/>
  <c r="AD45" i="1"/>
  <c r="P45" i="1"/>
  <c r="AG45" i="1"/>
  <c r="AC45" i="1"/>
  <c r="R44" i="1"/>
  <c r="AV45" i="1"/>
  <c r="AR45" i="1"/>
  <c r="AU45" i="1"/>
  <c r="AQ45" i="1"/>
  <c r="AW45" i="1"/>
  <c r="M46" i="1"/>
  <c r="L46" i="1"/>
  <c r="AA46" i="1"/>
  <c r="Z46" i="1"/>
  <c r="AE46" i="1" s="1"/>
  <c r="M47" i="1"/>
  <c r="AB47" i="1"/>
  <c r="AA47" i="1"/>
  <c r="AG48" i="1"/>
  <c r="AC48" i="1"/>
  <c r="AF48" i="1"/>
  <c r="AD48" i="1"/>
  <c r="L49" i="1"/>
  <c r="AV49" i="1"/>
  <c r="AR49" i="1"/>
  <c r="AU49" i="1"/>
  <c r="AQ49" i="1"/>
  <c r="AW49" i="1"/>
  <c r="J51" i="1"/>
  <c r="I51" i="1"/>
  <c r="AT51" i="1" s="1"/>
  <c r="AV51" i="1"/>
  <c r="P42" i="1"/>
  <c r="AD42" i="1"/>
  <c r="AR42" i="1"/>
  <c r="AV42" i="1"/>
  <c r="AW43" i="1"/>
  <c r="AR46" i="1"/>
  <c r="AV46" i="1"/>
  <c r="AS47" i="1"/>
  <c r="AW47" i="1"/>
  <c r="P50" i="1"/>
  <c r="AD50" i="1"/>
  <c r="AR50" i="1"/>
  <c r="AV50" i="1"/>
  <c r="Q42" i="1"/>
  <c r="AS42" i="1"/>
  <c r="AP47" i="1"/>
  <c r="AX47" i="1" s="1"/>
  <c r="AT47" i="1"/>
  <c r="Q50" i="1"/>
  <c r="AS50" i="1"/>
  <c r="AP51" i="1"/>
  <c r="AW51" i="1" s="1"/>
  <c r="M34" i="1" l="1"/>
  <c r="L34" i="1"/>
  <c r="AG39" i="1"/>
  <c r="AC39" i="1"/>
  <c r="R38" i="1"/>
  <c r="AF39" i="1"/>
  <c r="AE39" i="1"/>
  <c r="AD39" i="1"/>
  <c r="AH39" i="1"/>
  <c r="Q39" i="1"/>
  <c r="P39" i="1"/>
  <c r="N38" i="1"/>
  <c r="O38" i="1"/>
  <c r="AS46" i="1"/>
  <c r="AS51" i="1"/>
  <c r="AX51" i="1"/>
  <c r="R47" i="1"/>
  <c r="AX43" i="1"/>
  <c r="AS33" i="1"/>
  <c r="N47" i="1"/>
  <c r="O47" i="1"/>
  <c r="L47" i="1"/>
  <c r="AW38" i="1"/>
  <c r="AT17" i="1"/>
  <c r="AT46" i="1"/>
  <c r="N43" i="1"/>
  <c r="O43" i="1"/>
  <c r="O35" i="1"/>
  <c r="N35" i="1"/>
  <c r="AW21" i="1"/>
  <c r="AX44" i="1"/>
  <c r="O44" i="1"/>
  <c r="N44" i="1"/>
  <c r="AX39" i="1"/>
  <c r="AT10" i="1"/>
  <c r="AF38" i="1"/>
  <c r="AE38" i="1"/>
  <c r="Q38" i="1"/>
  <c r="AC38" i="1"/>
  <c r="R37" i="1"/>
  <c r="P38" i="1"/>
  <c r="AD38" i="1"/>
  <c r="AG38" i="1"/>
  <c r="AX30" i="1"/>
  <c r="AF32" i="1"/>
  <c r="AW26" i="1"/>
  <c r="AF25" i="1"/>
  <c r="AE25" i="1"/>
  <c r="Q25" i="1"/>
  <c r="AG25" i="1"/>
  <c r="AD25" i="1"/>
  <c r="P25" i="1"/>
  <c r="R24" i="1"/>
  <c r="AC25" i="1"/>
  <c r="M14" i="1"/>
  <c r="L14" i="1"/>
  <c r="AW2" i="1"/>
  <c r="AG46" i="1"/>
  <c r="AS41" i="1"/>
  <c r="AD24" i="1"/>
  <c r="AX32" i="1"/>
  <c r="AX11" i="1"/>
  <c r="M7" i="1"/>
  <c r="L7" i="1"/>
  <c r="L38" i="1"/>
  <c r="P48" i="1"/>
  <c r="AS36" i="1"/>
  <c r="AF21" i="1"/>
  <c r="AE21" i="1"/>
  <c r="Q21" i="1"/>
  <c r="AG21" i="1"/>
  <c r="R20" i="1"/>
  <c r="P21" i="1"/>
  <c r="AC21" i="1"/>
  <c r="AD21" i="1"/>
  <c r="L18" i="1"/>
  <c r="M18" i="1"/>
  <c r="AW7" i="1"/>
  <c r="R6" i="1"/>
  <c r="O3" i="1"/>
  <c r="N3" i="1"/>
  <c r="Q3" i="1"/>
  <c r="AS27" i="1"/>
  <c r="O22" i="1"/>
  <c r="N22" i="1"/>
  <c r="N10" i="1"/>
  <c r="O10" i="1"/>
  <c r="M30" i="1"/>
  <c r="L30" i="1"/>
  <c r="AT5" i="1"/>
  <c r="AX3" i="1"/>
  <c r="L13" i="1"/>
  <c r="AG5" i="1"/>
  <c r="AE5" i="1"/>
  <c r="AW22" i="1"/>
  <c r="AT22" i="1"/>
  <c r="O40" i="1"/>
  <c r="N40" i="1"/>
  <c r="AF6" i="1"/>
  <c r="AE6" i="1"/>
  <c r="Q6" i="1"/>
  <c r="AD6" i="1"/>
  <c r="P6" i="1"/>
  <c r="AG6" i="1"/>
  <c r="R5" i="1"/>
  <c r="AC6" i="1"/>
  <c r="AT36" i="1"/>
  <c r="M3" i="1"/>
  <c r="L3" i="1"/>
  <c r="AF29" i="1"/>
  <c r="AE29" i="1"/>
  <c r="Q29" i="1"/>
  <c r="AC29" i="1"/>
  <c r="R28" i="1"/>
  <c r="AG29" i="1"/>
  <c r="P29" i="1"/>
  <c r="AD29" i="1"/>
  <c r="L22" i="1"/>
  <c r="M22" i="1"/>
  <c r="O11" i="1"/>
  <c r="N11" i="1"/>
  <c r="AH9" i="1"/>
  <c r="AG9" i="1"/>
  <c r="AF9" i="1"/>
  <c r="AX9" i="1"/>
  <c r="AF17" i="1"/>
  <c r="AE17" i="1"/>
  <c r="Q17" i="1"/>
  <c r="AC17" i="1"/>
  <c r="P17" i="1"/>
  <c r="R16" i="1"/>
  <c r="AG17" i="1"/>
  <c r="AD17" i="1"/>
  <c r="AT9" i="1"/>
  <c r="AS43" i="1"/>
  <c r="N51" i="1"/>
  <c r="O51" i="1"/>
  <c r="L51" i="1"/>
  <c r="AH46" i="1"/>
  <c r="AX46" i="1"/>
  <c r="AC46" i="1"/>
  <c r="M40" i="1"/>
  <c r="L40" i="1"/>
  <c r="M48" i="1"/>
  <c r="L48" i="1"/>
  <c r="M43" i="1"/>
  <c r="L43" i="1"/>
  <c r="AG35" i="1"/>
  <c r="AC35" i="1"/>
  <c r="R34" i="1"/>
  <c r="AF35" i="1"/>
  <c r="AD35" i="1"/>
  <c r="Q35" i="1"/>
  <c r="P35" i="1"/>
  <c r="AE35" i="1"/>
  <c r="AH33" i="1"/>
  <c r="AC33" i="1"/>
  <c r="AW35" i="1"/>
  <c r="AF34" i="1"/>
  <c r="AE34" i="1"/>
  <c r="Q34" i="1"/>
  <c r="AG34" i="1"/>
  <c r="AD34" i="1"/>
  <c r="P34" i="1"/>
  <c r="R33" i="1"/>
  <c r="AC34" i="1"/>
  <c r="AS29" i="1"/>
  <c r="AT43" i="1"/>
  <c r="AW39" i="1"/>
  <c r="AW33" i="1"/>
  <c r="AX29" i="1"/>
  <c r="M25" i="1"/>
  <c r="L25" i="1"/>
  <c r="AT19" i="1"/>
  <c r="AS19" i="1"/>
  <c r="AG14" i="1"/>
  <c r="AC14" i="1"/>
  <c r="AF14" i="1"/>
  <c r="AD14" i="1"/>
  <c r="Q14" i="1"/>
  <c r="P14" i="1"/>
  <c r="AE14" i="1"/>
  <c r="R13" i="1"/>
  <c r="AS9" i="1"/>
  <c r="P40" i="1"/>
  <c r="AC24" i="1"/>
  <c r="O39" i="1"/>
  <c r="N39" i="1"/>
  <c r="AT26" i="1"/>
  <c r="O26" i="1"/>
  <c r="N26" i="1"/>
  <c r="AF24" i="1"/>
  <c r="AH20" i="1"/>
  <c r="AF20" i="1"/>
  <c r="AC20" i="1"/>
  <c r="AW19" i="1"/>
  <c r="AS14" i="1"/>
  <c r="AW10" i="1"/>
  <c r="AS6" i="1"/>
  <c r="AD46" i="1"/>
  <c r="AX24" i="1"/>
  <c r="AE24" i="1"/>
  <c r="AX33" i="1"/>
  <c r="AW24" i="1"/>
  <c r="AX20" i="1"/>
  <c r="M10" i="1"/>
  <c r="L10" i="1"/>
  <c r="N6" i="1"/>
  <c r="O6" i="1"/>
  <c r="L6" i="1"/>
  <c r="AW36" i="1"/>
  <c r="AH35" i="1"/>
  <c r="M21" i="1"/>
  <c r="L21" i="1"/>
  <c r="AT20" i="1"/>
  <c r="AG18" i="1"/>
  <c r="AC18" i="1"/>
  <c r="R17" i="1"/>
  <c r="AF18" i="1"/>
  <c r="AE18" i="1"/>
  <c r="AD18" i="1"/>
  <c r="Q18" i="1"/>
  <c r="P18" i="1"/>
  <c r="AH18" i="1"/>
  <c r="AH17" i="1"/>
  <c r="AT7" i="1"/>
  <c r="AW5" i="1"/>
  <c r="AF2" i="1"/>
  <c r="AE2" i="1"/>
  <c r="Q2" i="1"/>
  <c r="AC2" i="1"/>
  <c r="AD2" i="1"/>
  <c r="P2" i="1"/>
  <c r="AG2" i="1"/>
  <c r="M29" i="1"/>
  <c r="L29" i="1"/>
  <c r="N29" i="1"/>
  <c r="O29" i="1"/>
  <c r="AT27" i="1"/>
  <c r="L11" i="1"/>
  <c r="M11" i="1"/>
  <c r="AG30" i="1"/>
  <c r="AC30" i="1"/>
  <c r="R29" i="1"/>
  <c r="AF30" i="1"/>
  <c r="AE30" i="1"/>
  <c r="AD30" i="1"/>
  <c r="Q30" i="1"/>
  <c r="AH30" i="1"/>
  <c r="P30" i="1"/>
  <c r="M17" i="1"/>
  <c r="L17" i="1"/>
  <c r="N17" i="1"/>
  <c r="O17" i="1"/>
  <c r="AH2" i="1"/>
  <c r="AD5" i="1"/>
  <c r="AX6" i="1"/>
  <c r="AH16" i="1"/>
  <c r="AC16" i="1"/>
  <c r="AG16" i="1"/>
  <c r="AF16" i="1"/>
  <c r="AH13" i="1"/>
  <c r="AC5" i="1"/>
  <c r="AF51" i="1"/>
  <c r="AE51" i="1"/>
  <c r="Q51" i="1"/>
  <c r="AC51" i="1"/>
  <c r="P51" i="1"/>
  <c r="R50" i="1"/>
  <c r="AD51" i="1"/>
  <c r="AG51" i="1"/>
  <c r="O48" i="1"/>
  <c r="N48" i="1"/>
  <c r="M35" i="1"/>
  <c r="L35" i="1"/>
  <c r="L44" i="1"/>
  <c r="M44" i="1"/>
  <c r="N25" i="1"/>
  <c r="O25" i="1"/>
  <c r="M38" i="1"/>
  <c r="N21" i="1"/>
  <c r="O21" i="1"/>
  <c r="AW40" i="1"/>
  <c r="AW48" i="1"/>
  <c r="AF47" i="1"/>
  <c r="AE47" i="1"/>
  <c r="Q47" i="1"/>
  <c r="AG47" i="1"/>
  <c r="AD47" i="1"/>
  <c r="P47" i="1"/>
  <c r="R46" i="1"/>
  <c r="AH47" i="1"/>
  <c r="AC47" i="1"/>
  <c r="M51" i="1"/>
  <c r="AH51" i="1"/>
  <c r="AH50" i="1"/>
  <c r="AF50" i="1"/>
  <c r="AC50" i="1"/>
  <c r="AG50" i="1"/>
  <c r="AT50" i="1"/>
  <c r="AF43" i="1"/>
  <c r="AE43" i="1"/>
  <c r="Q43" i="1"/>
  <c r="AC43" i="1"/>
  <c r="AG43" i="1"/>
  <c r="AD43" i="1"/>
  <c r="R42" i="1"/>
  <c r="P43" i="1"/>
  <c r="AH42" i="1"/>
  <c r="AC42" i="1"/>
  <c r="AF42" i="1"/>
  <c r="AG42" i="1"/>
  <c r="AT42" i="1"/>
  <c r="AS35" i="1"/>
  <c r="N34" i="1"/>
  <c r="O34" i="1"/>
  <c r="AW44" i="1"/>
  <c r="AG44" i="1"/>
  <c r="AC44" i="1"/>
  <c r="R43" i="1"/>
  <c r="AF44" i="1"/>
  <c r="AE44" i="1"/>
  <c r="AD44" i="1"/>
  <c r="Q44" i="1"/>
  <c r="P44" i="1"/>
  <c r="AD33" i="1"/>
  <c r="AH32" i="1"/>
  <c r="AT32" i="1"/>
  <c r="AG26" i="1"/>
  <c r="AC26" i="1"/>
  <c r="R25" i="1"/>
  <c r="AF26" i="1"/>
  <c r="AD26" i="1"/>
  <c r="Q26" i="1"/>
  <c r="P26" i="1"/>
  <c r="AE26" i="1"/>
  <c r="AG24" i="1"/>
  <c r="AW20" i="1"/>
  <c r="AE13" i="1"/>
  <c r="AF13" i="1"/>
  <c r="Q13" i="1"/>
  <c r="AD13" i="1"/>
  <c r="P13" i="1"/>
  <c r="AC13" i="1"/>
  <c r="R12" i="1"/>
  <c r="AG13" i="1"/>
  <c r="AW46" i="1"/>
  <c r="Q40" i="1"/>
  <c r="M39" i="1"/>
  <c r="L39" i="1"/>
  <c r="AX26" i="1"/>
  <c r="M26" i="1"/>
  <c r="L26" i="1"/>
  <c r="AT14" i="1"/>
  <c r="O14" i="1"/>
  <c r="N14" i="1"/>
  <c r="AS10" i="1"/>
  <c r="AF46" i="1"/>
  <c r="AE32" i="1"/>
  <c r="AH38" i="1"/>
  <c r="AT33" i="1"/>
  <c r="AH28" i="1"/>
  <c r="AG28" i="1"/>
  <c r="AG20" i="1"/>
  <c r="AE20" i="1"/>
  <c r="AT11" i="1"/>
  <c r="AG11" i="1"/>
  <c r="AC11" i="1"/>
  <c r="R10" i="1"/>
  <c r="AF11" i="1"/>
  <c r="Q11" i="1"/>
  <c r="AD11" i="1"/>
  <c r="P11" i="1"/>
  <c r="AE11" i="1"/>
  <c r="AW9" i="1"/>
  <c r="O7" i="1"/>
  <c r="N7" i="1"/>
  <c r="AH37" i="1"/>
  <c r="AG37" i="1"/>
  <c r="AH34" i="1"/>
  <c r="AH29" i="1"/>
  <c r="O18" i="1"/>
  <c r="N18" i="1"/>
  <c r="AD9" i="1"/>
  <c r="AX7" i="1"/>
  <c r="N2" i="1"/>
  <c r="O2" i="1"/>
  <c r="L2" i="1"/>
  <c r="AG22" i="1"/>
  <c r="AC22" i="1"/>
  <c r="R21" i="1"/>
  <c r="AF22" i="1"/>
  <c r="AE22" i="1"/>
  <c r="AD22" i="1"/>
  <c r="Q22" i="1"/>
  <c r="P22" i="1"/>
  <c r="AF10" i="1"/>
  <c r="AE10" i="1"/>
  <c r="Q10" i="1"/>
  <c r="AG10" i="1"/>
  <c r="P10" i="1"/>
  <c r="AD10" i="1"/>
  <c r="R9" i="1"/>
  <c r="AC10" i="1"/>
  <c r="AW8" i="1"/>
  <c r="O30" i="1"/>
  <c r="N30" i="1"/>
  <c r="AX5" i="1"/>
  <c r="P3" i="1"/>
  <c r="R2" i="1"/>
  <c r="N13" i="1"/>
  <c r="AF5" i="1"/>
  <c r="AH14" i="1"/>
  <c r="AT13" i="1"/>
  <c r="AH6" i="1"/>
</calcChain>
</file>

<file path=xl/sharedStrings.xml><?xml version="1.0" encoding="utf-8"?>
<sst xmlns="http://schemas.openxmlformats.org/spreadsheetml/2006/main" count="100" uniqueCount="100">
  <si>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</si>
  <si>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</si>
  <si>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</si>
  <si>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</si>
  <si>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</si>
  <si>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</si>
  <si>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</si>
  <si>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</si>
  <si>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</si>
  <si>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</si>
  <si>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</si>
  <si>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</si>
  <si>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</si>
  <si>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</si>
  <si>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</si>
  <si>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</si>
  <si>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</si>
  <si>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</si>
  <si>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</si>
  <si>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</si>
  <si>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</si>
  <si>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</si>
  <si>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</si>
  <si>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</si>
  <si>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</si>
  <si>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</si>
  <si>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</si>
  <si>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</si>
  <si>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</si>
  <si>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</si>
  <si>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</si>
  <si>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</si>
  <si>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</si>
  <si>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</si>
  <si>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</si>
  <si>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</si>
  <si>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</si>
  <si>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</si>
  <si>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</si>
  <si>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</si>
  <si>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</si>
  <si>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</si>
  <si>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</si>
  <si>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</si>
  <si>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</si>
  <si>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</si>
  <si>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</si>
  <si>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</si>
  <si>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</si>
  <si>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</si>
  <si>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AVANTIFEED</t>
  </si>
  <si>
    <t>BAJAJELEC</t>
  </si>
  <si>
    <t>CANFINHOME</t>
  </si>
  <si>
    <t>CEATLTD</t>
  </si>
  <si>
    <t>CENTURYPLY</t>
  </si>
  <si>
    <t>CENTURYTEX</t>
  </si>
  <si>
    <t>CHAMBLFERT</t>
  </si>
  <si>
    <t>COCHINSHIP</t>
  </si>
  <si>
    <t>CYIENT</t>
  </si>
  <si>
    <t>DCBBANK</t>
  </si>
  <si>
    <t>DCMSHRIRAM</t>
  </si>
  <si>
    <t>DEEPAKNTR</t>
  </si>
  <si>
    <t>DELTACORP</t>
  </si>
  <si>
    <t>DBL</t>
  </si>
  <si>
    <t>DIXON</t>
  </si>
  <si>
    <t>GODFRYPHLP</t>
  </si>
  <si>
    <t>GRANULES</t>
  </si>
  <si>
    <t>GRAPHITE</t>
  </si>
  <si>
    <t>HINDCOPPER</t>
  </si>
  <si>
    <t>IDFC</t>
  </si>
  <si>
    <t>ITI</t>
  </si>
  <si>
    <t>IBREALEST</t>
  </si>
  <si>
    <t>INDIAMART</t>
  </si>
  <si>
    <t>JUSTDIAL</t>
  </si>
  <si>
    <t>KAJARIACER</t>
  </si>
  <si>
    <t>KARURVYSYA</t>
  </si>
  <si>
    <t>KEC</t>
  </si>
  <si>
    <t>LAURUSLABS</t>
  </si>
  <si>
    <t>LINDEINDIA</t>
  </si>
  <si>
    <t>MOIL</t>
  </si>
  <si>
    <t>METROPOLIS</t>
  </si>
  <si>
    <t>MCX</t>
  </si>
  <si>
    <t>NBCC</t>
  </si>
  <si>
    <t>NAVINFLUOR</t>
  </si>
  <si>
    <t>PVR</t>
  </si>
  <si>
    <t>PERSISTENT</t>
  </si>
  <si>
    <t>PGHL</t>
  </si>
  <si>
    <t>RITES</t>
  </si>
  <si>
    <t>RADICO</t>
  </si>
  <si>
    <t>RVNL</t>
  </si>
  <si>
    <t>RAYMOND</t>
  </si>
  <si>
    <t>SPICEJET</t>
  </si>
  <si>
    <t>STAR</t>
  </si>
  <si>
    <t>SUNTECK</t>
  </si>
  <si>
    <t>TV18BRDCST</t>
  </si>
  <si>
    <t>TATAELXSI</t>
  </si>
  <si>
    <t>UJJIVANSFB</t>
  </si>
  <si>
    <t>VIPIND</t>
  </si>
  <si>
    <t>VAKRANGEE</t>
  </si>
  <si>
    <t>WOCKPHARMA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</si>
</sst>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abSelected="1" workbookViewId="0">
      <selection activeCell="E4" sqref="E4"/>
    </sheetView>
  </sheetViews>
  <sheetFormatPr defaultRowHeight="15" x14ac:dyDescent="0.25"/>
  <cols>
    <col min="1" max="1" width="14.57031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549</v>
      </c>
      <c r="C2">
        <v>549.45000000000005</v>
      </c>
      <c r="D2">
        <v>525</v>
      </c>
      <c r="E2">
        <v>526.79999999999995</v>
      </c>
      <c r="F2">
        <v>-19.900000000000091</v>
      </c>
      <c r="G2">
        <v>-3.6400219498811208</v>
      </c>
      <c r="H2" s="1">
        <f t="shared" ref="H2:H33" si="0">(E2-B2)/B2*100</f>
        <v>-4.0437158469945436</v>
      </c>
      <c r="I2" s="1">
        <f t="shared" ref="I2:I33" si="1">ABS(H2)</f>
        <v>4.0437158469945436</v>
      </c>
      <c r="J2" s="1">
        <f t="shared" ref="J2:J33" si="2">IF(H2&gt;=0,(C2-E2)/E2*100,(C2-B2)/B2*100)</f>
        <v>8.1967213114762377E-2</v>
      </c>
      <c r="K2" s="1">
        <f t="shared" ref="K2:K33" si="3">IF(H2&gt;=0,(B2-D2)/B2*100,(E2-D2)/E2*100)</f>
        <v>0.34168564920272493</v>
      </c>
      <c r="L2" s="1" t="str">
        <f t="shared" ref="L2:L33" si="4">IF(AND((K2-J2)&gt;1.5,I2&lt;0.5),"YES","NO")</f>
        <v>NO</v>
      </c>
      <c r="M2" t="str">
        <f t="shared" ref="M2:M33" si="5">IF(AND((K2-J2)&gt;1.5,I2&lt;2,I2&gt;0.5,H2&gt;0),"YES","NO")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IF(AND((J2-K2)&gt;1.5,I2&lt;2,I2&gt;0.5,H2&lt;0),"YES","NO")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540.95000000000005</v>
      </c>
      <c r="T2">
        <v>561.9</v>
      </c>
      <c r="U2">
        <v>537</v>
      </c>
      <c r="V2">
        <v>546.70000000000005</v>
      </c>
      <c r="W2">
        <v>11.350000000000019</v>
      </c>
      <c r="X2">
        <v>2.1201083403381009</v>
      </c>
      <c r="Y2" s="1">
        <f t="shared" ref="Y2:Y33" si="11">(V2-S2)/S2*100</f>
        <v>1.0629448192993807</v>
      </c>
      <c r="Z2" s="1">
        <f t="shared" ref="Z2:Z33" si="12">ABS(Y2)</f>
        <v>1.0629448192993807</v>
      </c>
      <c r="AA2" s="1">
        <f t="shared" ref="AA2:AA33" si="13">IF(Y2&gt;=0,(T2-V2)/V2*100,(T2-S2)/S2*100)</f>
        <v>2.780318273276007</v>
      </c>
      <c r="AB2" s="1">
        <f t="shared" ref="AB2:AB33" si="14">IF(Y2&gt;=0,(S2-U2)/S2*100,(V2-U2)/V2*100)</f>
        <v>0.73019687586653947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485</v>
      </c>
      <c r="AJ2">
        <v>544.5</v>
      </c>
      <c r="AK2">
        <v>485</v>
      </c>
      <c r="AL2">
        <v>535.35</v>
      </c>
      <c r="AM2">
        <v>63.450000000000053</v>
      </c>
      <c r="AN2">
        <v>13.445645263827091</v>
      </c>
      <c r="AO2" s="1">
        <f t="shared" ref="AO2:AO33" si="21">(AL2-AI2)/AI2*100</f>
        <v>10.381443298969078</v>
      </c>
      <c r="AP2" s="1">
        <f t="shared" ref="AP2:AP33" si="22">ABS(AO2)</f>
        <v>10.381443298969078</v>
      </c>
      <c r="AQ2" s="1">
        <f t="shared" ref="AQ2:AQ33" si="23">IF(AO2&gt;=0,(AJ2-AL2)/AL2*100,(AJ2-AI2)/AI2*100)</f>
        <v>1.7091622303166112</v>
      </c>
      <c r="AR2" s="1">
        <f t="shared" ref="AR2:AR33" si="24">IF(AO2&gt;=0,(AI2-AK2)/AI2*100,(AL2-AK2)/AL2*100)</f>
        <v>0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501.95</v>
      </c>
      <c r="C3">
        <v>514.4</v>
      </c>
      <c r="D3">
        <v>491.2</v>
      </c>
      <c r="E3">
        <v>510.9</v>
      </c>
      <c r="F3">
        <v>15.849999999999969</v>
      </c>
      <c r="G3">
        <v>3.2016967983031952</v>
      </c>
      <c r="H3" s="1">
        <f t="shared" si="0"/>
        <v>1.7830461201314849</v>
      </c>
      <c r="I3" s="1">
        <f t="shared" si="1"/>
        <v>1.7830461201314849</v>
      </c>
      <c r="J3" s="1">
        <f t="shared" si="2"/>
        <v>0.68506557056175377</v>
      </c>
      <c r="K3" s="1">
        <f t="shared" si="3"/>
        <v>2.1416475744596077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500</v>
      </c>
      <c r="T3">
        <v>506.7</v>
      </c>
      <c r="U3">
        <v>490.9</v>
      </c>
      <c r="V3">
        <v>495.05</v>
      </c>
      <c r="W3">
        <v>-4.6999999999999886</v>
      </c>
      <c r="X3">
        <v>-0.94047023511755656</v>
      </c>
      <c r="Y3" s="1">
        <f t="shared" si="11"/>
        <v>-0.98999999999999766</v>
      </c>
      <c r="Z3" s="1">
        <f t="shared" si="12"/>
        <v>0.98999999999999766</v>
      </c>
      <c r="AA3" s="1">
        <f t="shared" si="13"/>
        <v>1.3399999999999979</v>
      </c>
      <c r="AB3" s="1">
        <f t="shared" si="14"/>
        <v>0.83829916170084529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462.9</v>
      </c>
      <c r="AJ3">
        <v>503.4</v>
      </c>
      <c r="AK3">
        <v>462.5</v>
      </c>
      <c r="AL3">
        <v>499.75</v>
      </c>
      <c r="AM3">
        <v>39.050000000000011</v>
      </c>
      <c r="AN3">
        <v>8.4762318211417433</v>
      </c>
      <c r="AO3" s="1">
        <f t="shared" si="21"/>
        <v>7.9606826528407924</v>
      </c>
      <c r="AP3" s="1">
        <f t="shared" si="22"/>
        <v>7.9606826528407924</v>
      </c>
      <c r="AQ3" s="1">
        <f t="shared" si="23"/>
        <v>0.73036518259129113</v>
      </c>
      <c r="AR3" s="1">
        <f t="shared" si="24"/>
        <v>8.6411751998266853E-2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430</v>
      </c>
      <c r="C4">
        <v>459.5</v>
      </c>
      <c r="D4">
        <v>425.3</v>
      </c>
      <c r="E4">
        <v>450.55</v>
      </c>
      <c r="F4">
        <v>16.25</v>
      </c>
      <c r="G4">
        <v>3.741653235090951</v>
      </c>
      <c r="H4" s="1">
        <f t="shared" si="0"/>
        <v>4.7790697674418636</v>
      </c>
      <c r="I4" s="1">
        <f t="shared" si="1"/>
        <v>4.7790697674418636</v>
      </c>
      <c r="J4" s="1">
        <f t="shared" si="2"/>
        <v>1.9864609921207386</v>
      </c>
      <c r="K4" s="1">
        <f t="shared" si="3"/>
        <v>1.0930232558139508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428.95</v>
      </c>
      <c r="T4">
        <v>439</v>
      </c>
      <c r="U4">
        <v>417.75</v>
      </c>
      <c r="V4">
        <v>434.3</v>
      </c>
      <c r="W4">
        <v>8.5500000000000114</v>
      </c>
      <c r="X4">
        <v>2.0082207868467439</v>
      </c>
      <c r="Y4" s="1">
        <f t="shared" si="11"/>
        <v>1.2472316120760047</v>
      </c>
      <c r="Z4" s="1">
        <f t="shared" si="12"/>
        <v>1.2472316120760047</v>
      </c>
      <c r="AA4" s="1">
        <f t="shared" si="13"/>
        <v>1.0822012433801493</v>
      </c>
      <c r="AB4" s="1">
        <f t="shared" si="14"/>
        <v>2.6110269262151742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402</v>
      </c>
      <c r="AJ4">
        <v>439.6</v>
      </c>
      <c r="AK4">
        <v>400.8</v>
      </c>
      <c r="AL4">
        <v>425.75</v>
      </c>
      <c r="AM4">
        <v>34.300000000000011</v>
      </c>
      <c r="AN4">
        <v>8.7622940349980869</v>
      </c>
      <c r="AO4" s="1">
        <f t="shared" si="21"/>
        <v>5.9079601990049753</v>
      </c>
      <c r="AP4" s="1">
        <f t="shared" si="22"/>
        <v>5.9079601990049753</v>
      </c>
      <c r="AQ4" s="1">
        <f t="shared" si="23"/>
        <v>3.2530827950675336</v>
      </c>
      <c r="AR4" s="1">
        <f t="shared" si="24"/>
        <v>0.29850746268656436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950</v>
      </c>
      <c r="C5">
        <v>983.5</v>
      </c>
      <c r="D5">
        <v>944</v>
      </c>
      <c r="E5">
        <v>967.6</v>
      </c>
      <c r="F5">
        <v>27</v>
      </c>
      <c r="G5">
        <v>2.870508186264086</v>
      </c>
      <c r="H5" s="1">
        <f t="shared" si="0"/>
        <v>1.8526315789473706</v>
      </c>
      <c r="I5" s="1">
        <f t="shared" si="1"/>
        <v>1.8526315789473706</v>
      </c>
      <c r="J5" s="1">
        <f t="shared" si="2"/>
        <v>1.6432410086812708</v>
      </c>
      <c r="K5" s="1">
        <f t="shared" si="3"/>
        <v>0.63157894736842102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930</v>
      </c>
      <c r="T5">
        <v>968.25</v>
      </c>
      <c r="U5">
        <v>930</v>
      </c>
      <c r="V5">
        <v>940.6</v>
      </c>
      <c r="W5">
        <v>12.950000000000051</v>
      </c>
      <c r="X5">
        <v>1.3960006467956709</v>
      </c>
      <c r="Y5" s="1">
        <f t="shared" si="11"/>
        <v>1.1397849462365617</v>
      </c>
      <c r="Z5" s="1">
        <f t="shared" si="12"/>
        <v>1.1397849462365617</v>
      </c>
      <c r="AA5" s="1">
        <f t="shared" si="13"/>
        <v>2.9396130129704421</v>
      </c>
      <c r="AB5" s="1">
        <f t="shared" si="14"/>
        <v>0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899</v>
      </c>
      <c r="AJ5">
        <v>949.9</v>
      </c>
      <c r="AK5">
        <v>897</v>
      </c>
      <c r="AL5">
        <v>927.65</v>
      </c>
      <c r="AM5">
        <v>33.699999999999932</v>
      </c>
      <c r="AN5">
        <v>3.7697857822025762</v>
      </c>
      <c r="AO5" s="1">
        <f t="shared" si="21"/>
        <v>3.1868743047830899</v>
      </c>
      <c r="AP5" s="1">
        <f t="shared" si="22"/>
        <v>3.1868743047830899</v>
      </c>
      <c r="AQ5" s="1">
        <f t="shared" si="23"/>
        <v>2.39853392982267</v>
      </c>
      <c r="AR5" s="1">
        <f t="shared" si="24"/>
        <v>0.22246941045606228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184.35</v>
      </c>
      <c r="C6">
        <v>185</v>
      </c>
      <c r="D6">
        <v>177.45</v>
      </c>
      <c r="E6">
        <v>181.55</v>
      </c>
      <c r="F6">
        <v>-2.0499999999999829</v>
      </c>
      <c r="G6">
        <v>-1.1165577342047841</v>
      </c>
      <c r="H6" s="1">
        <f t="shared" si="0"/>
        <v>-1.5188500135611516</v>
      </c>
      <c r="I6" s="1">
        <f t="shared" si="1"/>
        <v>1.5188500135611516</v>
      </c>
      <c r="J6" s="1">
        <f t="shared" si="2"/>
        <v>0.3525901817195583</v>
      </c>
      <c r="K6" s="1">
        <f t="shared" si="3"/>
        <v>2.2583310382814776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181.75</v>
      </c>
      <c r="T6">
        <v>191.95</v>
      </c>
      <c r="U6">
        <v>176.6</v>
      </c>
      <c r="V6">
        <v>183.6</v>
      </c>
      <c r="W6">
        <v>2.9000000000000061</v>
      </c>
      <c r="X6">
        <v>1.6048699501936941</v>
      </c>
      <c r="Y6" s="1">
        <f t="shared" si="11"/>
        <v>1.0178817056396117</v>
      </c>
      <c r="Z6" s="1">
        <f t="shared" si="12"/>
        <v>1.0178817056396117</v>
      </c>
      <c r="AA6" s="1">
        <f t="shared" si="13"/>
        <v>4.5479302832243977</v>
      </c>
      <c r="AB6" s="1">
        <f t="shared" si="14"/>
        <v>2.8335625859697418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167</v>
      </c>
      <c r="AJ6">
        <v>186</v>
      </c>
      <c r="AK6">
        <v>164.55</v>
      </c>
      <c r="AL6">
        <v>180.7</v>
      </c>
      <c r="AM6">
        <v>19.649999999999981</v>
      </c>
      <c r="AN6">
        <v>12.201179757839171</v>
      </c>
      <c r="AO6" s="1">
        <f t="shared" si="21"/>
        <v>8.20359281437125</v>
      </c>
      <c r="AP6" s="1">
        <f t="shared" si="22"/>
        <v>8.20359281437125</v>
      </c>
      <c r="AQ6" s="1">
        <f t="shared" si="23"/>
        <v>2.9330381848367524</v>
      </c>
      <c r="AR6" s="1">
        <f t="shared" si="24"/>
        <v>1.4670658682634663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367</v>
      </c>
      <c r="C7">
        <v>376.65</v>
      </c>
      <c r="D7">
        <v>360.2</v>
      </c>
      <c r="E7">
        <v>370.5</v>
      </c>
      <c r="F7">
        <v>7.1999999999999886</v>
      </c>
      <c r="G7">
        <v>1.9818331957060249</v>
      </c>
      <c r="H7" s="1">
        <f t="shared" si="0"/>
        <v>0.9536784741144414</v>
      </c>
      <c r="I7" s="1">
        <f t="shared" si="1"/>
        <v>0.9536784741144414</v>
      </c>
      <c r="J7" s="1">
        <f t="shared" si="2"/>
        <v>1.6599190283400747</v>
      </c>
      <c r="K7" s="1">
        <f t="shared" si="3"/>
        <v>1.8528610354223465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YES</v>
      </c>
      <c r="Q7" s="1" t="str">
        <f t="shared" si="9"/>
        <v>NO</v>
      </c>
      <c r="R7" s="1" t="str">
        <f t="shared" si="10"/>
        <v>NO</v>
      </c>
      <c r="S7">
        <v>374.35</v>
      </c>
      <c r="T7">
        <v>376.95</v>
      </c>
      <c r="U7">
        <v>359.1</v>
      </c>
      <c r="V7">
        <v>363.3</v>
      </c>
      <c r="W7">
        <v>-12.69999999999999</v>
      </c>
      <c r="X7">
        <v>-3.377659574468082</v>
      </c>
      <c r="Y7" s="1">
        <f t="shared" si="11"/>
        <v>-2.9517830906905331</v>
      </c>
      <c r="Z7" s="1">
        <f t="shared" si="12"/>
        <v>2.9517830906905331</v>
      </c>
      <c r="AA7" s="1">
        <f t="shared" si="13"/>
        <v>0.69453719780952738</v>
      </c>
      <c r="AB7" s="1">
        <f t="shared" si="14"/>
        <v>1.1560693641618465</v>
      </c>
      <c r="AC7" s="1" t="str">
        <f t="shared" si="15"/>
        <v>YES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342</v>
      </c>
      <c r="AJ7">
        <v>380.9</v>
      </c>
      <c r="AK7">
        <v>340.35</v>
      </c>
      <c r="AL7">
        <v>376</v>
      </c>
      <c r="AM7">
        <v>37.800000000000011</v>
      </c>
      <c r="AN7">
        <v>11.17681845062094</v>
      </c>
      <c r="AO7" s="1">
        <f t="shared" si="21"/>
        <v>9.9415204678362574</v>
      </c>
      <c r="AP7" s="1">
        <f t="shared" si="22"/>
        <v>9.9415204678362574</v>
      </c>
      <c r="AQ7" s="1">
        <f t="shared" si="23"/>
        <v>1.303191489361696</v>
      </c>
      <c r="AR7" s="1">
        <f t="shared" si="24"/>
        <v>0.48245614035087053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148.25</v>
      </c>
      <c r="C8">
        <v>155.25</v>
      </c>
      <c r="D8">
        <v>147.19999999999999</v>
      </c>
      <c r="E8">
        <v>153.55000000000001</v>
      </c>
      <c r="F8">
        <v>6</v>
      </c>
      <c r="G8">
        <v>4.0664181633344629</v>
      </c>
      <c r="H8" s="1">
        <f t="shared" si="0"/>
        <v>3.5750421585160277</v>
      </c>
      <c r="I8" s="1">
        <f t="shared" si="1"/>
        <v>3.5750421585160277</v>
      </c>
      <c r="J8" s="1">
        <f t="shared" si="2"/>
        <v>1.1071312276131478</v>
      </c>
      <c r="K8" s="1">
        <f t="shared" si="3"/>
        <v>0.70826306913997394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149.4</v>
      </c>
      <c r="T8">
        <v>150.85</v>
      </c>
      <c r="U8">
        <v>144.75</v>
      </c>
      <c r="V8">
        <v>147.55000000000001</v>
      </c>
      <c r="W8">
        <v>-1</v>
      </c>
      <c r="X8">
        <v>-0.67317401548300226</v>
      </c>
      <c r="Y8" s="1">
        <f t="shared" si="11"/>
        <v>-1.2382864792503308</v>
      </c>
      <c r="Z8" s="1">
        <f t="shared" si="12"/>
        <v>1.2382864792503308</v>
      </c>
      <c r="AA8" s="1">
        <f t="shared" si="13"/>
        <v>0.97054886211511948</v>
      </c>
      <c r="AB8" s="1">
        <f t="shared" si="14"/>
        <v>1.8976618095560904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145</v>
      </c>
      <c r="AJ8">
        <v>149.35</v>
      </c>
      <c r="AK8">
        <v>145</v>
      </c>
      <c r="AL8">
        <v>148.55000000000001</v>
      </c>
      <c r="AM8">
        <v>5.9000000000000057</v>
      </c>
      <c r="AN8">
        <v>4.1359971959341078</v>
      </c>
      <c r="AO8" s="1">
        <f t="shared" si="21"/>
        <v>2.4482758620689733</v>
      </c>
      <c r="AP8" s="1">
        <f t="shared" si="22"/>
        <v>2.4482758620689733</v>
      </c>
      <c r="AQ8" s="1">
        <f t="shared" si="23"/>
        <v>0.53853921238639035</v>
      </c>
      <c r="AR8" s="1">
        <f t="shared" si="24"/>
        <v>0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344.7</v>
      </c>
      <c r="C9">
        <v>349</v>
      </c>
      <c r="D9">
        <v>341.75</v>
      </c>
      <c r="E9">
        <v>348.15</v>
      </c>
      <c r="F9">
        <v>5.5</v>
      </c>
      <c r="G9">
        <v>1.605136436597111</v>
      </c>
      <c r="H9" s="1">
        <f t="shared" si="0"/>
        <v>1.0008703220191439</v>
      </c>
      <c r="I9" s="1">
        <f t="shared" si="1"/>
        <v>1.0008703220191439</v>
      </c>
      <c r="J9" s="1">
        <f t="shared" si="2"/>
        <v>0.24414763751257296</v>
      </c>
      <c r="K9" s="1">
        <f t="shared" si="3"/>
        <v>0.85581665216129632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339</v>
      </c>
      <c r="T9">
        <v>344.45</v>
      </c>
      <c r="U9">
        <v>337.15</v>
      </c>
      <c r="V9">
        <v>342.65</v>
      </c>
      <c r="W9">
        <v>6.5999999999999659</v>
      </c>
      <c r="X9">
        <v>1.963993453355146</v>
      </c>
      <c r="Y9" s="1">
        <f t="shared" si="11"/>
        <v>1.0766961651917337</v>
      </c>
      <c r="Z9" s="1">
        <f t="shared" si="12"/>
        <v>1.0766961651917337</v>
      </c>
      <c r="AA9" s="1">
        <f t="shared" si="13"/>
        <v>0.52531737924996691</v>
      </c>
      <c r="AB9" s="1">
        <f t="shared" si="14"/>
        <v>0.54572271386431348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332.1</v>
      </c>
      <c r="AJ9">
        <v>339.7</v>
      </c>
      <c r="AK9">
        <v>332.1</v>
      </c>
      <c r="AL9">
        <v>336.05</v>
      </c>
      <c r="AM9">
        <v>7.6000000000000227</v>
      </c>
      <c r="AN9">
        <v>2.3138986147054421</v>
      </c>
      <c r="AO9" s="1">
        <f t="shared" si="21"/>
        <v>1.1894007828967144</v>
      </c>
      <c r="AP9" s="1">
        <f t="shared" si="22"/>
        <v>1.1894007828967144</v>
      </c>
      <c r="AQ9" s="1">
        <f t="shared" si="23"/>
        <v>1.0861478946585263</v>
      </c>
      <c r="AR9" s="1">
        <f t="shared" si="24"/>
        <v>0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416</v>
      </c>
      <c r="C10">
        <v>421</v>
      </c>
      <c r="D10">
        <v>412.45</v>
      </c>
      <c r="E10">
        <v>418.2</v>
      </c>
      <c r="F10">
        <v>5.25</v>
      </c>
      <c r="G10">
        <v>1.2713403559753</v>
      </c>
      <c r="H10" s="1">
        <f t="shared" si="0"/>
        <v>0.52884615384615108</v>
      </c>
      <c r="I10" s="1">
        <f t="shared" si="1"/>
        <v>0.52884615384615108</v>
      </c>
      <c r="J10" s="1">
        <f t="shared" si="2"/>
        <v>0.66953610712577982</v>
      </c>
      <c r="K10" s="1">
        <f t="shared" si="3"/>
        <v>0.85336538461538736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408</v>
      </c>
      <c r="T10">
        <v>415</v>
      </c>
      <c r="U10">
        <v>406.55</v>
      </c>
      <c r="V10">
        <v>412.95</v>
      </c>
      <c r="W10">
        <v>9.25</v>
      </c>
      <c r="X10">
        <v>2.2913054248204112</v>
      </c>
      <c r="Y10" s="1">
        <f t="shared" si="11"/>
        <v>1.2132352941176443</v>
      </c>
      <c r="Z10" s="1">
        <f t="shared" si="12"/>
        <v>1.2132352941176443</v>
      </c>
      <c r="AA10" s="1">
        <f t="shared" si="13"/>
        <v>0.4964281389998817</v>
      </c>
      <c r="AB10" s="1">
        <f t="shared" si="14"/>
        <v>0.35539215686274234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381.15</v>
      </c>
      <c r="AJ10">
        <v>411</v>
      </c>
      <c r="AK10">
        <v>381.15</v>
      </c>
      <c r="AL10">
        <v>403.7</v>
      </c>
      <c r="AM10">
        <v>26.199999999999989</v>
      </c>
      <c r="AN10">
        <v>6.9403973509933738</v>
      </c>
      <c r="AO10" s="1">
        <f t="shared" si="21"/>
        <v>5.9163059163059195</v>
      </c>
      <c r="AP10" s="1">
        <f t="shared" si="22"/>
        <v>5.9163059163059195</v>
      </c>
      <c r="AQ10" s="1">
        <f t="shared" si="23"/>
        <v>1.8082734703988139</v>
      </c>
      <c r="AR10" s="1">
        <f t="shared" si="24"/>
        <v>0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93.45</v>
      </c>
      <c r="C11">
        <v>94.35</v>
      </c>
      <c r="D11">
        <v>92.4</v>
      </c>
      <c r="E11">
        <v>93.1</v>
      </c>
      <c r="F11">
        <v>0.44999999999998858</v>
      </c>
      <c r="G11">
        <v>0.48569886670263213</v>
      </c>
      <c r="H11" s="1">
        <f t="shared" si="0"/>
        <v>-0.37453183520600164</v>
      </c>
      <c r="I11" s="1">
        <f t="shared" si="1"/>
        <v>0.37453183520600164</v>
      </c>
      <c r="J11" s="1">
        <f t="shared" si="2"/>
        <v>0.9630818619582574</v>
      </c>
      <c r="K11" s="1">
        <f t="shared" si="3"/>
        <v>0.75187969924810816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90.4</v>
      </c>
      <c r="T11">
        <v>93.8</v>
      </c>
      <c r="U11">
        <v>88.6</v>
      </c>
      <c r="V11">
        <v>92.65</v>
      </c>
      <c r="W11">
        <v>2.0500000000000109</v>
      </c>
      <c r="X11">
        <v>2.2626931567329041</v>
      </c>
      <c r="Y11" s="1">
        <f t="shared" si="11"/>
        <v>2.4889380530973448</v>
      </c>
      <c r="Z11" s="1">
        <f t="shared" si="12"/>
        <v>2.4889380530973448</v>
      </c>
      <c r="AA11" s="1">
        <f t="shared" si="13"/>
        <v>1.2412304371289709</v>
      </c>
      <c r="AB11" s="1">
        <f t="shared" si="14"/>
        <v>1.9911504424778885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87</v>
      </c>
      <c r="AJ11">
        <v>91.75</v>
      </c>
      <c r="AK11">
        <v>87</v>
      </c>
      <c r="AL11">
        <v>90.6</v>
      </c>
      <c r="AM11">
        <v>5.0999999999999943</v>
      </c>
      <c r="AN11">
        <v>5.9649122807017481</v>
      </c>
      <c r="AO11" s="1">
        <f t="shared" si="21"/>
        <v>4.1379310344827527</v>
      </c>
      <c r="AP11" s="1">
        <f t="shared" si="22"/>
        <v>4.1379310344827527</v>
      </c>
      <c r="AQ11" s="1">
        <f t="shared" si="23"/>
        <v>1.2693156732891895</v>
      </c>
      <c r="AR11" s="1">
        <f t="shared" si="24"/>
        <v>0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367</v>
      </c>
      <c r="C12">
        <v>369.8</v>
      </c>
      <c r="D12">
        <v>360.55</v>
      </c>
      <c r="E12">
        <v>364.6</v>
      </c>
      <c r="F12">
        <v>-1.399999999999977</v>
      </c>
      <c r="G12">
        <v>-0.38251366120217961</v>
      </c>
      <c r="H12" s="1">
        <f t="shared" si="0"/>
        <v>-0.65395095367846789</v>
      </c>
      <c r="I12" s="1">
        <f t="shared" si="1"/>
        <v>0.65395095367846789</v>
      </c>
      <c r="J12" s="1">
        <f t="shared" si="2"/>
        <v>0.76294277929155629</v>
      </c>
      <c r="K12" s="1">
        <f t="shared" si="3"/>
        <v>1.1108063631376883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359.45</v>
      </c>
      <c r="T12">
        <v>372.5</v>
      </c>
      <c r="U12">
        <v>357</v>
      </c>
      <c r="V12">
        <v>366</v>
      </c>
      <c r="W12">
        <v>9</v>
      </c>
      <c r="X12">
        <v>2.521008403361344</v>
      </c>
      <c r="Y12" s="1">
        <f t="shared" si="11"/>
        <v>1.8222284045068888</v>
      </c>
      <c r="Z12" s="1">
        <f t="shared" si="12"/>
        <v>1.8222284045068888</v>
      </c>
      <c r="AA12" s="1">
        <f t="shared" si="13"/>
        <v>1.7759562841530054</v>
      </c>
      <c r="AB12" s="1">
        <f t="shared" si="14"/>
        <v>0.68159688412852659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347.45</v>
      </c>
      <c r="AJ12">
        <v>361.65</v>
      </c>
      <c r="AK12">
        <v>347.05</v>
      </c>
      <c r="AL12">
        <v>357</v>
      </c>
      <c r="AM12">
        <v>12.44999999999999</v>
      </c>
      <c r="AN12">
        <v>3.6134087940792301</v>
      </c>
      <c r="AO12" s="1">
        <f t="shared" si="21"/>
        <v>2.7485969204202076</v>
      </c>
      <c r="AP12" s="1">
        <f t="shared" si="22"/>
        <v>2.7485969204202076</v>
      </c>
      <c r="AQ12" s="1">
        <f t="shared" si="23"/>
        <v>1.3025210084033549</v>
      </c>
      <c r="AR12" s="1">
        <f t="shared" si="24"/>
        <v>0.11512447834220096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864.4</v>
      </c>
      <c r="C13">
        <v>864.4</v>
      </c>
      <c r="D13">
        <v>819</v>
      </c>
      <c r="E13">
        <v>857.25</v>
      </c>
      <c r="F13">
        <v>-4.9999999999954532E-2</v>
      </c>
      <c r="G13">
        <v>-5.8322640849124609E-3</v>
      </c>
      <c r="H13" s="1">
        <f t="shared" si="0"/>
        <v>-0.82716335030078403</v>
      </c>
      <c r="I13" s="1">
        <f t="shared" si="1"/>
        <v>0.82716335030078403</v>
      </c>
      <c r="J13" s="1">
        <f t="shared" si="2"/>
        <v>0</v>
      </c>
      <c r="K13" s="1">
        <f t="shared" si="3"/>
        <v>4.4619422572178475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804.8</v>
      </c>
      <c r="T13">
        <v>866.35</v>
      </c>
      <c r="U13">
        <v>792</v>
      </c>
      <c r="V13">
        <v>857.3</v>
      </c>
      <c r="W13">
        <v>61.699999999999932</v>
      </c>
      <c r="X13">
        <v>7.7551533433886286</v>
      </c>
      <c r="Y13" s="1">
        <f t="shared" si="11"/>
        <v>6.5233598409542752</v>
      </c>
      <c r="Z13" s="1">
        <f t="shared" si="12"/>
        <v>6.5233598409542752</v>
      </c>
      <c r="AA13" s="1">
        <f t="shared" si="13"/>
        <v>1.0556397993701234</v>
      </c>
      <c r="AB13" s="1">
        <f t="shared" si="14"/>
        <v>1.5904572564612269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755</v>
      </c>
      <c r="AJ13">
        <v>801.8</v>
      </c>
      <c r="AK13">
        <v>753.6</v>
      </c>
      <c r="AL13">
        <v>795.6</v>
      </c>
      <c r="AM13">
        <v>62.450000000000053</v>
      </c>
      <c r="AN13">
        <v>8.5180386005592368</v>
      </c>
      <c r="AO13" s="1">
        <f t="shared" si="21"/>
        <v>5.3774834437086128</v>
      </c>
      <c r="AP13" s="1">
        <f t="shared" si="22"/>
        <v>5.3774834437086128</v>
      </c>
      <c r="AQ13" s="1">
        <f t="shared" si="23"/>
        <v>0.77928607340371192</v>
      </c>
      <c r="AR13" s="1">
        <f t="shared" si="24"/>
        <v>0.18543046357615592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112</v>
      </c>
      <c r="C14">
        <v>113.7</v>
      </c>
      <c r="D14">
        <v>110</v>
      </c>
      <c r="E14">
        <v>111.1</v>
      </c>
      <c r="F14">
        <v>-0.40000000000000568</v>
      </c>
      <c r="G14">
        <v>-0.35874439461883922</v>
      </c>
      <c r="H14" s="1">
        <f t="shared" si="0"/>
        <v>-0.80357142857143371</v>
      </c>
      <c r="I14" s="1">
        <f t="shared" si="1"/>
        <v>0.80357142857143371</v>
      </c>
      <c r="J14" s="1">
        <f t="shared" si="2"/>
        <v>1.5178571428571455</v>
      </c>
      <c r="K14" s="1">
        <f t="shared" si="3"/>
        <v>0.99009900990098509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111.3</v>
      </c>
      <c r="T14">
        <v>113</v>
      </c>
      <c r="U14">
        <v>110.1</v>
      </c>
      <c r="V14">
        <v>111.5</v>
      </c>
      <c r="W14">
        <v>1</v>
      </c>
      <c r="X14">
        <v>0.90497737556561098</v>
      </c>
      <c r="Y14" s="1">
        <f t="shared" si="11"/>
        <v>0.1796945193171634</v>
      </c>
      <c r="Z14" s="1">
        <f t="shared" si="12"/>
        <v>0.1796945193171634</v>
      </c>
      <c r="AA14" s="1">
        <f t="shared" si="13"/>
        <v>1.3452914798206279</v>
      </c>
      <c r="AB14" s="1">
        <f t="shared" si="14"/>
        <v>1.0781671159029675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107.3</v>
      </c>
      <c r="AJ14">
        <v>111.9</v>
      </c>
      <c r="AK14">
        <v>107</v>
      </c>
      <c r="AL14">
        <v>110.5</v>
      </c>
      <c r="AM14">
        <v>4.2000000000000028</v>
      </c>
      <c r="AN14">
        <v>3.9510818438381961</v>
      </c>
      <c r="AO14" s="1">
        <f t="shared" si="21"/>
        <v>2.9822926374650538</v>
      </c>
      <c r="AP14" s="1">
        <f t="shared" si="22"/>
        <v>2.9822926374650538</v>
      </c>
      <c r="AQ14" s="1">
        <f t="shared" si="23"/>
        <v>1.2669683257918605</v>
      </c>
      <c r="AR14" s="1">
        <f t="shared" si="24"/>
        <v>0.27958993476234595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379.95</v>
      </c>
      <c r="C15">
        <v>383.9</v>
      </c>
      <c r="D15">
        <v>372.1</v>
      </c>
      <c r="E15">
        <v>379.05</v>
      </c>
      <c r="F15">
        <v>1.3000000000000109</v>
      </c>
      <c r="G15">
        <v>0.3441429516876271</v>
      </c>
      <c r="H15" s="1">
        <f t="shared" si="0"/>
        <v>-0.23687327279904655</v>
      </c>
      <c r="I15" s="1">
        <f t="shared" si="1"/>
        <v>0.23687327279904655</v>
      </c>
      <c r="J15" s="1">
        <f t="shared" si="2"/>
        <v>1.0396104750625053</v>
      </c>
      <c r="K15" s="1">
        <f t="shared" si="3"/>
        <v>1.8335311964120797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380.85</v>
      </c>
      <c r="T15">
        <v>387.5</v>
      </c>
      <c r="U15">
        <v>376</v>
      </c>
      <c r="V15">
        <v>377.75</v>
      </c>
      <c r="W15">
        <v>-1.0500000000000109</v>
      </c>
      <c r="X15">
        <v>-0.2771911298838467</v>
      </c>
      <c r="Y15" s="1">
        <f t="shared" si="11"/>
        <v>-0.81396875410267111</v>
      </c>
      <c r="Z15" s="1">
        <f t="shared" si="12"/>
        <v>0.81396875410267111</v>
      </c>
      <c r="AA15" s="1">
        <f t="shared" si="13"/>
        <v>1.7460942628331304</v>
      </c>
      <c r="AB15" s="1">
        <f t="shared" si="14"/>
        <v>0.46326935804103242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377.9</v>
      </c>
      <c r="AJ15">
        <v>385</v>
      </c>
      <c r="AK15">
        <v>371.3</v>
      </c>
      <c r="AL15">
        <v>378.8</v>
      </c>
      <c r="AM15">
        <v>10.80000000000001</v>
      </c>
      <c r="AN15">
        <v>2.934782608695655</v>
      </c>
      <c r="AO15" s="1">
        <f t="shared" si="21"/>
        <v>0.23815824292141682</v>
      </c>
      <c r="AP15" s="1">
        <f t="shared" si="22"/>
        <v>0.23815824292141682</v>
      </c>
      <c r="AQ15" s="1">
        <f t="shared" si="23"/>
        <v>1.6367476240760266</v>
      </c>
      <c r="AR15" s="1">
        <f t="shared" si="24"/>
        <v>1.7464937814236481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10000</v>
      </c>
      <c r="C16">
        <v>10199.9</v>
      </c>
      <c r="D16">
        <v>9852</v>
      </c>
      <c r="E16">
        <v>9986.2000000000007</v>
      </c>
      <c r="F16">
        <v>-18.949999999998909</v>
      </c>
      <c r="G16">
        <v>-0.1894024577342559</v>
      </c>
      <c r="H16" s="1">
        <f t="shared" si="0"/>
        <v>-0.13799999999999274</v>
      </c>
      <c r="I16" s="1">
        <f t="shared" si="1"/>
        <v>0.13799999999999274</v>
      </c>
      <c r="J16" s="1">
        <f t="shared" si="2"/>
        <v>1.9989999999999963</v>
      </c>
      <c r="K16" s="1">
        <f t="shared" si="3"/>
        <v>1.3438545192365536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9950</v>
      </c>
      <c r="T16">
        <v>10168.950000000001</v>
      </c>
      <c r="U16">
        <v>9843.5499999999993</v>
      </c>
      <c r="V16">
        <v>10005.15</v>
      </c>
      <c r="W16">
        <v>182.25</v>
      </c>
      <c r="X16">
        <v>1.8553583972146721</v>
      </c>
      <c r="Y16" s="1">
        <f t="shared" si="11"/>
        <v>0.55427135678391592</v>
      </c>
      <c r="Z16" s="1">
        <f t="shared" si="12"/>
        <v>0.55427135678391592</v>
      </c>
      <c r="AA16" s="1">
        <f t="shared" si="13"/>
        <v>1.6371568642149403</v>
      </c>
      <c r="AB16" s="1">
        <f t="shared" si="14"/>
        <v>1.0698492462311631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9325</v>
      </c>
      <c r="AJ16">
        <v>10289.5</v>
      </c>
      <c r="AK16">
        <v>9325</v>
      </c>
      <c r="AL16">
        <v>9822.9</v>
      </c>
      <c r="AM16">
        <v>582.89999999999964</v>
      </c>
      <c r="AN16">
        <v>6.3084415584415554</v>
      </c>
      <c r="AO16" s="1">
        <f t="shared" si="21"/>
        <v>5.3394101876675562</v>
      </c>
      <c r="AP16" s="1">
        <f t="shared" si="22"/>
        <v>5.3394101876675562</v>
      </c>
      <c r="AQ16" s="1">
        <f t="shared" si="23"/>
        <v>4.7501247085891176</v>
      </c>
      <c r="AR16" s="1">
        <f t="shared" si="24"/>
        <v>0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YES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943.5</v>
      </c>
      <c r="C17">
        <v>958</v>
      </c>
      <c r="D17">
        <v>916</v>
      </c>
      <c r="E17">
        <v>940.9</v>
      </c>
      <c r="F17">
        <v>-3</v>
      </c>
      <c r="G17">
        <v>-0.31783027863121088</v>
      </c>
      <c r="H17" s="1">
        <f t="shared" si="0"/>
        <v>-0.27556968733439563</v>
      </c>
      <c r="I17" s="1">
        <f t="shared" si="1"/>
        <v>0.27556968733439563</v>
      </c>
      <c r="J17" s="1">
        <f t="shared" si="2"/>
        <v>1.5368309485956544</v>
      </c>
      <c r="K17" s="1">
        <f t="shared" si="3"/>
        <v>2.6464023806993282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YES</v>
      </c>
      <c r="Q17" s="1" t="str">
        <f t="shared" si="9"/>
        <v>NO</v>
      </c>
      <c r="R17" s="1" t="str">
        <f t="shared" si="10"/>
        <v>NO</v>
      </c>
      <c r="S17">
        <v>945</v>
      </c>
      <c r="T17">
        <v>954.5</v>
      </c>
      <c r="U17">
        <v>931.05</v>
      </c>
      <c r="V17">
        <v>943.9</v>
      </c>
      <c r="W17">
        <v>3.6999999999999318</v>
      </c>
      <c r="X17">
        <v>0.39353329078918647</v>
      </c>
      <c r="Y17" s="1">
        <f t="shared" si="11"/>
        <v>-0.1164021164021188</v>
      </c>
      <c r="Z17" s="1">
        <f t="shared" si="12"/>
        <v>0.1164021164021188</v>
      </c>
      <c r="AA17" s="1">
        <f t="shared" si="13"/>
        <v>1.0052910052910053</v>
      </c>
      <c r="AB17" s="1">
        <f t="shared" si="14"/>
        <v>1.3613730268036892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914</v>
      </c>
      <c r="AJ17">
        <v>962</v>
      </c>
      <c r="AK17">
        <v>910.2</v>
      </c>
      <c r="AL17">
        <v>940.2</v>
      </c>
      <c r="AM17">
        <v>32.300000000000068</v>
      </c>
      <c r="AN17">
        <v>3.557660535301252</v>
      </c>
      <c r="AO17" s="1">
        <f t="shared" si="21"/>
        <v>2.8665207877461758</v>
      </c>
      <c r="AP17" s="1">
        <f t="shared" si="22"/>
        <v>2.8665207877461758</v>
      </c>
      <c r="AQ17" s="1">
        <f t="shared" si="23"/>
        <v>2.3186556051903802</v>
      </c>
      <c r="AR17" s="1">
        <f t="shared" si="24"/>
        <v>0.41575492341356179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YES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371.15</v>
      </c>
      <c r="C18">
        <v>374.8</v>
      </c>
      <c r="D18">
        <v>365</v>
      </c>
      <c r="E18">
        <v>367.55</v>
      </c>
      <c r="F18">
        <v>-1.75</v>
      </c>
      <c r="G18">
        <v>-0.47386948280530727</v>
      </c>
      <c r="H18" s="1">
        <f t="shared" si="0"/>
        <v>-0.96995823790919189</v>
      </c>
      <c r="I18" s="1">
        <f t="shared" si="1"/>
        <v>0.96995823790919189</v>
      </c>
      <c r="J18" s="1">
        <f t="shared" si="2"/>
        <v>0.98342988010239385</v>
      </c>
      <c r="K18" s="1">
        <f t="shared" si="3"/>
        <v>0.69378315875391405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377.7</v>
      </c>
      <c r="T18">
        <v>379</v>
      </c>
      <c r="U18">
        <v>361.65</v>
      </c>
      <c r="V18">
        <v>369.3</v>
      </c>
      <c r="W18">
        <v>-2.0999999999999659</v>
      </c>
      <c r="X18">
        <v>-0.56542810985459502</v>
      </c>
      <c r="Y18" s="1">
        <f t="shared" si="11"/>
        <v>-2.2239872915011856</v>
      </c>
      <c r="Z18" s="1">
        <f t="shared" si="12"/>
        <v>2.2239872915011856</v>
      </c>
      <c r="AA18" s="1">
        <f t="shared" si="13"/>
        <v>0.34418850939899692</v>
      </c>
      <c r="AB18" s="1">
        <f t="shared" si="14"/>
        <v>2.0714865962632096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353</v>
      </c>
      <c r="AJ18">
        <v>375</v>
      </c>
      <c r="AK18">
        <v>351.6</v>
      </c>
      <c r="AL18">
        <v>371.4</v>
      </c>
      <c r="AM18">
        <v>27.099999999999969</v>
      </c>
      <c r="AN18">
        <v>7.871042695323835</v>
      </c>
      <c r="AO18" s="1">
        <f t="shared" si="21"/>
        <v>5.2124645892351209</v>
      </c>
      <c r="AP18" s="1">
        <f t="shared" si="22"/>
        <v>5.2124645892351209</v>
      </c>
      <c r="AQ18" s="1">
        <f t="shared" si="23"/>
        <v>0.96930533117932771</v>
      </c>
      <c r="AR18" s="1">
        <f t="shared" si="24"/>
        <v>0.39660056657223147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186.3</v>
      </c>
      <c r="C19">
        <v>190.7</v>
      </c>
      <c r="D19">
        <v>185</v>
      </c>
      <c r="E19">
        <v>186.15</v>
      </c>
      <c r="F19">
        <v>0.70000000000001705</v>
      </c>
      <c r="G19">
        <v>0.37746023186843741</v>
      </c>
      <c r="H19" s="1">
        <f t="shared" si="0"/>
        <v>-8.0515297906605304E-2</v>
      </c>
      <c r="I19" s="1">
        <f t="shared" si="1"/>
        <v>8.0515297906605304E-2</v>
      </c>
      <c r="J19" s="1">
        <f t="shared" si="2"/>
        <v>2.3617820719269869</v>
      </c>
      <c r="K19" s="1">
        <f t="shared" si="3"/>
        <v>0.61778135911899312</v>
      </c>
      <c r="L19" s="1" t="str">
        <f t="shared" si="4"/>
        <v>NO</v>
      </c>
      <c r="M19" t="str">
        <f t="shared" si="5"/>
        <v>NO</v>
      </c>
      <c r="N19" t="str">
        <f t="shared" si="6"/>
        <v>YES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187.8</v>
      </c>
      <c r="T19">
        <v>187.95</v>
      </c>
      <c r="U19">
        <v>184.5</v>
      </c>
      <c r="V19">
        <v>185.45</v>
      </c>
      <c r="W19">
        <v>-1.4000000000000059</v>
      </c>
      <c r="X19">
        <v>-0.74926411560075235</v>
      </c>
      <c r="Y19" s="1">
        <f t="shared" si="11"/>
        <v>-1.2513312034078927</v>
      </c>
      <c r="Z19" s="1">
        <f t="shared" si="12"/>
        <v>1.2513312034078927</v>
      </c>
      <c r="AA19" s="1">
        <f t="shared" si="13"/>
        <v>7.9872204472831332E-2</v>
      </c>
      <c r="AB19" s="1">
        <f t="shared" si="14"/>
        <v>0.51226745753571779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188</v>
      </c>
      <c r="AJ19">
        <v>192.8</v>
      </c>
      <c r="AK19">
        <v>185.7</v>
      </c>
      <c r="AL19">
        <v>186.85</v>
      </c>
      <c r="AM19">
        <v>4.1500000000000057</v>
      </c>
      <c r="AN19">
        <v>2.271483305966068</v>
      </c>
      <c r="AO19" s="1">
        <f t="shared" si="21"/>
        <v>-0.61170212765957754</v>
      </c>
      <c r="AP19" s="1">
        <f t="shared" si="22"/>
        <v>0.61170212765957754</v>
      </c>
      <c r="AQ19" s="1">
        <f t="shared" si="23"/>
        <v>2.553191489361708</v>
      </c>
      <c r="AR19" s="1">
        <f t="shared" si="24"/>
        <v>0.61546695210061853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36.75</v>
      </c>
      <c r="C20">
        <v>37</v>
      </c>
      <c r="D20">
        <v>36.200000000000003</v>
      </c>
      <c r="E20">
        <v>36.35</v>
      </c>
      <c r="F20">
        <v>-0.54999999999999716</v>
      </c>
      <c r="G20">
        <v>-1.4905149051490441</v>
      </c>
      <c r="H20" s="1">
        <f t="shared" si="0"/>
        <v>-1.088435374149656</v>
      </c>
      <c r="I20" s="1">
        <f t="shared" si="1"/>
        <v>1.088435374149656</v>
      </c>
      <c r="J20" s="1">
        <f t="shared" si="2"/>
        <v>0.68027210884353739</v>
      </c>
      <c r="K20" s="1">
        <f t="shared" si="3"/>
        <v>0.41265474552956966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37.1</v>
      </c>
      <c r="T20">
        <v>37.549999999999997</v>
      </c>
      <c r="U20">
        <v>36.75</v>
      </c>
      <c r="V20">
        <v>36.9</v>
      </c>
      <c r="W20">
        <v>-0.25</v>
      </c>
      <c r="X20">
        <v>-0.67294751009421261</v>
      </c>
      <c r="Y20" s="1">
        <f t="shared" si="11"/>
        <v>-0.5390835579514901</v>
      </c>
      <c r="Z20" s="1">
        <f t="shared" si="12"/>
        <v>0.5390835579514901</v>
      </c>
      <c r="AA20" s="1">
        <f t="shared" si="13"/>
        <v>1.2129380053908241</v>
      </c>
      <c r="AB20" s="1">
        <f t="shared" si="14"/>
        <v>0.40650406504064657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38</v>
      </c>
      <c r="AJ20">
        <v>38.25</v>
      </c>
      <c r="AK20">
        <v>36.5</v>
      </c>
      <c r="AL20">
        <v>37.15</v>
      </c>
      <c r="AM20">
        <v>-0.25</v>
      </c>
      <c r="AN20">
        <v>-0.66844919786096257</v>
      </c>
      <c r="AO20" s="1">
        <f t="shared" si="21"/>
        <v>-2.2368421052631615</v>
      </c>
      <c r="AP20" s="1">
        <f t="shared" si="22"/>
        <v>2.2368421052631615</v>
      </c>
      <c r="AQ20" s="1">
        <f t="shared" si="23"/>
        <v>0.6578947368421052</v>
      </c>
      <c r="AR20" s="1">
        <f t="shared" si="24"/>
        <v>1.7496635262449494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33.700000000000003</v>
      </c>
      <c r="C21">
        <v>34</v>
      </c>
      <c r="D21">
        <v>32.65</v>
      </c>
      <c r="E21">
        <v>33</v>
      </c>
      <c r="F21">
        <v>-1.0499999999999969</v>
      </c>
      <c r="G21">
        <v>-3.0837004405286259</v>
      </c>
      <c r="H21" s="1">
        <f t="shared" si="0"/>
        <v>-2.0771513353115809</v>
      </c>
      <c r="I21" s="1">
        <f t="shared" si="1"/>
        <v>2.0771513353115809</v>
      </c>
      <c r="J21" s="1">
        <f t="shared" si="2"/>
        <v>0.8902077151335227</v>
      </c>
      <c r="K21" s="1">
        <f t="shared" si="3"/>
        <v>1.0606060606060648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29.95</v>
      </c>
      <c r="T21">
        <v>34.75</v>
      </c>
      <c r="U21">
        <v>29.1</v>
      </c>
      <c r="V21">
        <v>34.049999999999997</v>
      </c>
      <c r="W21">
        <v>4.3999999999999986</v>
      </c>
      <c r="X21">
        <v>14.8397976391231</v>
      </c>
      <c r="Y21" s="1">
        <f t="shared" si="11"/>
        <v>13.689482470784634</v>
      </c>
      <c r="Z21" s="1">
        <f t="shared" si="12"/>
        <v>13.689482470784634</v>
      </c>
      <c r="AA21" s="1">
        <f t="shared" si="13"/>
        <v>2.0558002936857651</v>
      </c>
      <c r="AB21" s="1">
        <f t="shared" si="14"/>
        <v>2.8380634390651012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28.4</v>
      </c>
      <c r="AJ21">
        <v>30.05</v>
      </c>
      <c r="AK21">
        <v>28.35</v>
      </c>
      <c r="AL21">
        <v>29.65</v>
      </c>
      <c r="AM21">
        <v>1.4499999999999991</v>
      </c>
      <c r="AN21">
        <v>5.1418439716312037</v>
      </c>
      <c r="AO21" s="1">
        <f t="shared" si="21"/>
        <v>4.4014084507042259</v>
      </c>
      <c r="AP21" s="1">
        <f t="shared" si="22"/>
        <v>4.4014084507042259</v>
      </c>
      <c r="AQ21" s="1">
        <f t="shared" si="23"/>
        <v>1.349072512647562</v>
      </c>
      <c r="AR21" s="1">
        <f t="shared" si="24"/>
        <v>0.17605633802815901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YES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130.55000000000001</v>
      </c>
      <c r="C22">
        <v>132.94999999999999</v>
      </c>
      <c r="D22">
        <v>128.5</v>
      </c>
      <c r="E22">
        <v>131.44999999999999</v>
      </c>
      <c r="F22">
        <v>0.59999999999999432</v>
      </c>
      <c r="G22">
        <v>0.45854031333587641</v>
      </c>
      <c r="H22" s="1">
        <f t="shared" si="0"/>
        <v>0.68939103791648959</v>
      </c>
      <c r="I22" s="1">
        <f t="shared" si="1"/>
        <v>0.68939103791648959</v>
      </c>
      <c r="J22" s="1">
        <f t="shared" si="2"/>
        <v>1.1411182959300115</v>
      </c>
      <c r="K22" s="1">
        <f t="shared" si="3"/>
        <v>1.5702795863653858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132</v>
      </c>
      <c r="T22">
        <v>133.94999999999999</v>
      </c>
      <c r="U22">
        <v>130</v>
      </c>
      <c r="V22">
        <v>130.85</v>
      </c>
      <c r="W22">
        <v>-3.1500000000000061</v>
      </c>
      <c r="X22">
        <v>-2.35074626865672</v>
      </c>
      <c r="Y22" s="1">
        <f t="shared" si="11"/>
        <v>-0.87121212121212543</v>
      </c>
      <c r="Z22" s="1">
        <f t="shared" si="12"/>
        <v>0.87121212121212543</v>
      </c>
      <c r="AA22" s="1">
        <f t="shared" si="13"/>
        <v>1.4772727272727186</v>
      </c>
      <c r="AB22" s="1">
        <f t="shared" si="14"/>
        <v>0.64959877722582682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136.9</v>
      </c>
      <c r="AJ22">
        <v>136.9</v>
      </c>
      <c r="AK22">
        <v>133.15</v>
      </c>
      <c r="AL22">
        <v>134</v>
      </c>
      <c r="AM22">
        <v>-3</v>
      </c>
      <c r="AN22">
        <v>-2.1897810218978102</v>
      </c>
      <c r="AO22" s="1">
        <f t="shared" si="21"/>
        <v>-2.1183345507669875</v>
      </c>
      <c r="AP22" s="1">
        <f t="shared" si="22"/>
        <v>2.1183345507669875</v>
      </c>
      <c r="AQ22" s="1">
        <f t="shared" si="23"/>
        <v>0</v>
      </c>
      <c r="AR22" s="1">
        <f t="shared" si="24"/>
        <v>0.63432835820895106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60.75</v>
      </c>
      <c r="C23">
        <v>61.55</v>
      </c>
      <c r="D23">
        <v>60.1</v>
      </c>
      <c r="E23">
        <v>60.6</v>
      </c>
      <c r="F23">
        <v>-0.10000000000000139</v>
      </c>
      <c r="G23">
        <v>-0.16474464579901391</v>
      </c>
      <c r="H23" s="1">
        <f t="shared" si="0"/>
        <v>-0.24691358024691124</v>
      </c>
      <c r="I23" s="1">
        <f t="shared" si="1"/>
        <v>0.24691358024691124</v>
      </c>
      <c r="J23" s="1">
        <f t="shared" si="2"/>
        <v>1.3168724279835344</v>
      </c>
      <c r="K23" s="1">
        <f t="shared" si="3"/>
        <v>0.82508250825082496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61.7</v>
      </c>
      <c r="T23">
        <v>62.1</v>
      </c>
      <c r="U23">
        <v>60.4</v>
      </c>
      <c r="V23">
        <v>60.7</v>
      </c>
      <c r="W23">
        <v>-0.29999999999999721</v>
      </c>
      <c r="X23">
        <v>-0.49180327868851997</v>
      </c>
      <c r="Y23" s="1">
        <f t="shared" si="11"/>
        <v>-1.6207455429497568</v>
      </c>
      <c r="Z23" s="1">
        <f t="shared" si="12"/>
        <v>1.6207455429497568</v>
      </c>
      <c r="AA23" s="1">
        <f t="shared" si="13"/>
        <v>0.64829821717990033</v>
      </c>
      <c r="AB23" s="1">
        <f t="shared" si="14"/>
        <v>0.49423393739704158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61.35</v>
      </c>
      <c r="AJ23">
        <v>65</v>
      </c>
      <c r="AK23">
        <v>60.15</v>
      </c>
      <c r="AL23">
        <v>61</v>
      </c>
      <c r="AM23">
        <v>0.35000000000000142</v>
      </c>
      <c r="AN23">
        <v>0.57708161582852668</v>
      </c>
      <c r="AO23" s="1">
        <f t="shared" si="21"/>
        <v>-0.57049714751426472</v>
      </c>
      <c r="AP23" s="1">
        <f t="shared" si="22"/>
        <v>0.57049714751426472</v>
      </c>
      <c r="AQ23" s="1">
        <f t="shared" si="23"/>
        <v>5.9494702526487346</v>
      </c>
      <c r="AR23" s="1">
        <f t="shared" si="24"/>
        <v>1.3934426229508219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5164.8</v>
      </c>
      <c r="C24">
        <v>5216.5</v>
      </c>
      <c r="D24">
        <v>4922.3500000000004</v>
      </c>
      <c r="E24">
        <v>5135.8</v>
      </c>
      <c r="F24">
        <v>-3.75</v>
      </c>
      <c r="G24">
        <v>-7.2963586306194123E-2</v>
      </c>
      <c r="H24" s="1">
        <f t="shared" si="0"/>
        <v>-0.56149318463444864</v>
      </c>
      <c r="I24" s="1">
        <f t="shared" si="1"/>
        <v>0.56149318463444864</v>
      </c>
      <c r="J24" s="1">
        <f t="shared" si="2"/>
        <v>1.001006815365548</v>
      </c>
      <c r="K24" s="1">
        <f t="shared" si="3"/>
        <v>4.1561197865960482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5075</v>
      </c>
      <c r="T24">
        <v>5227</v>
      </c>
      <c r="U24">
        <v>5057</v>
      </c>
      <c r="V24">
        <v>5139.55</v>
      </c>
      <c r="W24">
        <v>119.60000000000041</v>
      </c>
      <c r="X24">
        <v>2.3824938495403409</v>
      </c>
      <c r="Y24" s="1">
        <f t="shared" si="11"/>
        <v>1.2719211822660135</v>
      </c>
      <c r="Z24" s="1">
        <f t="shared" si="12"/>
        <v>1.2719211822660135</v>
      </c>
      <c r="AA24" s="1">
        <f t="shared" si="13"/>
        <v>1.7015108326604431</v>
      </c>
      <c r="AB24" s="1">
        <f t="shared" si="14"/>
        <v>0.35467980295566504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4826</v>
      </c>
      <c r="AJ24">
        <v>5099</v>
      </c>
      <c r="AK24">
        <v>4810.05</v>
      </c>
      <c r="AL24">
        <v>5019.95</v>
      </c>
      <c r="AM24">
        <v>251.94999999999979</v>
      </c>
      <c r="AN24">
        <v>5.284186241610735</v>
      </c>
      <c r="AO24" s="1">
        <f t="shared" si="21"/>
        <v>4.0188561956071238</v>
      </c>
      <c r="AP24" s="1">
        <f t="shared" si="22"/>
        <v>4.0188561956071238</v>
      </c>
      <c r="AQ24" s="1">
        <f t="shared" si="23"/>
        <v>1.5747168796501996</v>
      </c>
      <c r="AR24" s="1">
        <f t="shared" si="24"/>
        <v>0.33050145047658142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395.45</v>
      </c>
      <c r="C25">
        <v>396.8</v>
      </c>
      <c r="D25">
        <v>385.05</v>
      </c>
      <c r="E25">
        <v>390.7</v>
      </c>
      <c r="F25">
        <v>-5.6000000000000227</v>
      </c>
      <c r="G25">
        <v>-1.41307090587939</v>
      </c>
      <c r="H25" s="1">
        <f t="shared" si="0"/>
        <v>-1.2011632317612846</v>
      </c>
      <c r="I25" s="1">
        <f t="shared" si="1"/>
        <v>1.2011632317612846</v>
      </c>
      <c r="J25" s="1">
        <f t="shared" si="2"/>
        <v>0.34138323429005507</v>
      </c>
      <c r="K25" s="1">
        <f t="shared" si="3"/>
        <v>1.4461223445098483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385.15</v>
      </c>
      <c r="T25">
        <v>399.3</v>
      </c>
      <c r="U25">
        <v>381.05</v>
      </c>
      <c r="V25">
        <v>396.3</v>
      </c>
      <c r="W25">
        <v>11.150000000000031</v>
      </c>
      <c r="X25">
        <v>2.894975983383107</v>
      </c>
      <c r="Y25" s="1">
        <f t="shared" si="11"/>
        <v>2.8949759833831066</v>
      </c>
      <c r="Z25" s="1">
        <f t="shared" si="12"/>
        <v>2.8949759833831066</v>
      </c>
      <c r="AA25" s="1">
        <f t="shared" si="13"/>
        <v>0.75700227100681305</v>
      </c>
      <c r="AB25" s="1">
        <f t="shared" si="14"/>
        <v>1.0645203167596953</v>
      </c>
      <c r="AC25" s="1" t="str">
        <f t="shared" si="15"/>
        <v>NO</v>
      </c>
      <c r="AD25" s="1" t="str">
        <f t="shared" si="16"/>
        <v>YES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375.05</v>
      </c>
      <c r="AJ25">
        <v>391.95</v>
      </c>
      <c r="AK25">
        <v>375.05</v>
      </c>
      <c r="AL25">
        <v>385.15</v>
      </c>
      <c r="AM25">
        <v>11.69999999999999</v>
      </c>
      <c r="AN25">
        <v>3.1329495247020991</v>
      </c>
      <c r="AO25" s="1">
        <f t="shared" si="21"/>
        <v>2.6929742700973112</v>
      </c>
      <c r="AP25" s="1">
        <f t="shared" si="22"/>
        <v>2.6929742700973112</v>
      </c>
      <c r="AQ25" s="1">
        <f t="shared" si="23"/>
        <v>1.7655458912112194</v>
      </c>
      <c r="AR25" s="1">
        <f t="shared" si="24"/>
        <v>0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524</v>
      </c>
      <c r="C26">
        <v>531.04999999999995</v>
      </c>
      <c r="D26">
        <v>512.1</v>
      </c>
      <c r="E26">
        <v>523.54999999999995</v>
      </c>
      <c r="F26">
        <v>3.25</v>
      </c>
      <c r="G26">
        <v>0.62463963098212572</v>
      </c>
      <c r="H26" s="1">
        <f t="shared" si="0"/>
        <v>-8.5877862595428525E-2</v>
      </c>
      <c r="I26" s="1">
        <f t="shared" si="1"/>
        <v>8.5877862595428525E-2</v>
      </c>
      <c r="J26" s="1">
        <f t="shared" si="2"/>
        <v>1.3454198473282357</v>
      </c>
      <c r="K26" s="1">
        <f t="shared" si="3"/>
        <v>2.1869926463565914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523.9</v>
      </c>
      <c r="T26">
        <v>537</v>
      </c>
      <c r="U26">
        <v>501.95</v>
      </c>
      <c r="V26">
        <v>520.29999999999995</v>
      </c>
      <c r="W26">
        <v>0.19999999999993179</v>
      </c>
      <c r="X26">
        <v>3.8454143433941892E-2</v>
      </c>
      <c r="Y26" s="1">
        <f t="shared" si="11"/>
        <v>-0.68715403702997191</v>
      </c>
      <c r="Z26" s="1">
        <f t="shared" si="12"/>
        <v>0.68715403702997191</v>
      </c>
      <c r="AA26" s="1">
        <f t="shared" si="13"/>
        <v>2.5004771903034975</v>
      </c>
      <c r="AB26" s="1">
        <f t="shared" si="14"/>
        <v>3.5268114549298422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481.7</v>
      </c>
      <c r="AJ26">
        <v>545</v>
      </c>
      <c r="AK26">
        <v>481</v>
      </c>
      <c r="AL26">
        <v>520.1</v>
      </c>
      <c r="AM26">
        <v>47.050000000000011</v>
      </c>
      <c r="AN26">
        <v>9.9460944931825406</v>
      </c>
      <c r="AO26" s="1">
        <f t="shared" si="21"/>
        <v>7.9717666597467378</v>
      </c>
      <c r="AP26" s="1">
        <f t="shared" si="22"/>
        <v>7.9717666597467378</v>
      </c>
      <c r="AQ26" s="1">
        <f t="shared" si="23"/>
        <v>4.7875408575273939</v>
      </c>
      <c r="AR26" s="1">
        <f t="shared" si="24"/>
        <v>0.14531866306829741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37.200000000000003</v>
      </c>
      <c r="C27">
        <v>37.200000000000003</v>
      </c>
      <c r="D27">
        <v>36.549999999999997</v>
      </c>
      <c r="E27">
        <v>36.799999999999997</v>
      </c>
      <c r="F27">
        <v>0</v>
      </c>
      <c r="G27">
        <v>0</v>
      </c>
      <c r="H27" s="1">
        <f t="shared" si="0"/>
        <v>-1.0752688172043163</v>
      </c>
      <c r="I27" s="1">
        <f t="shared" si="1"/>
        <v>1.0752688172043163</v>
      </c>
      <c r="J27" s="1">
        <f t="shared" si="2"/>
        <v>0</v>
      </c>
      <c r="K27" s="1">
        <f t="shared" si="3"/>
        <v>0.67934782608695654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37.35</v>
      </c>
      <c r="T27">
        <v>37.35</v>
      </c>
      <c r="U27">
        <v>36.65</v>
      </c>
      <c r="V27">
        <v>36.799999999999997</v>
      </c>
      <c r="W27">
        <v>-0.15000000000000571</v>
      </c>
      <c r="X27">
        <v>-0.40595399188093551</v>
      </c>
      <c r="Y27" s="1">
        <f t="shared" si="11"/>
        <v>-1.4725568942436527</v>
      </c>
      <c r="Z27" s="1">
        <f t="shared" si="12"/>
        <v>1.4725568942436527</v>
      </c>
      <c r="AA27" s="1">
        <f t="shared" si="13"/>
        <v>0</v>
      </c>
      <c r="AB27" s="1">
        <f t="shared" si="14"/>
        <v>0.40760869565217006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37.5</v>
      </c>
      <c r="AJ27">
        <v>37.700000000000003</v>
      </c>
      <c r="AK27">
        <v>36.75</v>
      </c>
      <c r="AL27">
        <v>36.950000000000003</v>
      </c>
      <c r="AM27">
        <v>0.25</v>
      </c>
      <c r="AN27">
        <v>0.68119891008174382</v>
      </c>
      <c r="AO27" s="1">
        <f t="shared" si="21"/>
        <v>-1.466666666666659</v>
      </c>
      <c r="AP27" s="1">
        <f t="shared" si="22"/>
        <v>1.466666666666659</v>
      </c>
      <c r="AQ27" s="1">
        <f t="shared" si="23"/>
        <v>0.53333333333334099</v>
      </c>
      <c r="AR27" s="1">
        <f t="shared" si="24"/>
        <v>0.54127198917456787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353.5</v>
      </c>
      <c r="C28">
        <v>353.5</v>
      </c>
      <c r="D28">
        <v>344.15</v>
      </c>
      <c r="E28">
        <v>346</v>
      </c>
      <c r="F28">
        <v>-7.6499999999999773</v>
      </c>
      <c r="G28">
        <v>-2.1631556623780508</v>
      </c>
      <c r="H28" s="1">
        <f t="shared" si="0"/>
        <v>-2.1216407355021216</v>
      </c>
      <c r="I28" s="1">
        <f t="shared" si="1"/>
        <v>2.1216407355021216</v>
      </c>
      <c r="J28" s="1">
        <f t="shared" si="2"/>
        <v>0</v>
      </c>
      <c r="K28" s="1">
        <f t="shared" si="3"/>
        <v>0.53468208092486202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353.7</v>
      </c>
      <c r="T28">
        <v>359.5</v>
      </c>
      <c r="U28">
        <v>350.05</v>
      </c>
      <c r="V28">
        <v>353.65</v>
      </c>
      <c r="W28">
        <v>4.1499999999999773</v>
      </c>
      <c r="X28">
        <v>1.1874105865522111</v>
      </c>
      <c r="Y28" s="1">
        <f t="shared" si="11"/>
        <v>-1.4136273678261625E-2</v>
      </c>
      <c r="Z28" s="1">
        <f t="shared" si="12"/>
        <v>1.4136273678261625E-2</v>
      </c>
      <c r="AA28" s="1">
        <f t="shared" si="13"/>
        <v>1.6398077466779788</v>
      </c>
      <c r="AB28" s="1">
        <f t="shared" si="14"/>
        <v>1.0179556058249586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325.8</v>
      </c>
      <c r="AJ28">
        <v>351.5</v>
      </c>
      <c r="AK28">
        <v>325.8</v>
      </c>
      <c r="AL28">
        <v>349.5</v>
      </c>
      <c r="AM28">
        <v>24.850000000000019</v>
      </c>
      <c r="AN28">
        <v>7.6543970429693591</v>
      </c>
      <c r="AO28" s="1">
        <f t="shared" si="21"/>
        <v>7.2744014732964972</v>
      </c>
      <c r="AP28" s="1">
        <f t="shared" si="22"/>
        <v>7.2744014732964972</v>
      </c>
      <c r="AQ28" s="1">
        <f t="shared" si="23"/>
        <v>0.57224606580829751</v>
      </c>
      <c r="AR28" s="1">
        <f t="shared" si="24"/>
        <v>0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YES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1350</v>
      </c>
      <c r="C29">
        <v>1355</v>
      </c>
      <c r="D29">
        <v>1321</v>
      </c>
      <c r="E29">
        <v>1345.6</v>
      </c>
      <c r="F29">
        <v>5.5999999999999091</v>
      </c>
      <c r="G29">
        <v>0.41791044776118719</v>
      </c>
      <c r="H29" s="1">
        <f t="shared" si="0"/>
        <v>-0.32592592592593267</v>
      </c>
      <c r="I29" s="1">
        <f t="shared" si="1"/>
        <v>0.32592592592593267</v>
      </c>
      <c r="J29" s="1">
        <f t="shared" si="2"/>
        <v>0.37037037037037041</v>
      </c>
      <c r="K29" s="1">
        <f t="shared" si="3"/>
        <v>1.8281807372175916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1349</v>
      </c>
      <c r="T29">
        <v>1370</v>
      </c>
      <c r="U29">
        <v>1323.45</v>
      </c>
      <c r="V29">
        <v>1340</v>
      </c>
      <c r="W29">
        <v>9.9000000000000909</v>
      </c>
      <c r="X29">
        <v>0.74430493947824161</v>
      </c>
      <c r="Y29" s="1">
        <f t="shared" si="11"/>
        <v>-0.66716085989621943</v>
      </c>
      <c r="Z29" s="1">
        <f t="shared" si="12"/>
        <v>0.66716085989621943</v>
      </c>
      <c r="AA29" s="1">
        <f t="shared" si="13"/>
        <v>1.5567086730911788</v>
      </c>
      <c r="AB29" s="1">
        <f t="shared" si="14"/>
        <v>1.2350746268656683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1282</v>
      </c>
      <c r="AJ29">
        <v>1353.5</v>
      </c>
      <c r="AK29">
        <v>1281</v>
      </c>
      <c r="AL29">
        <v>1330.1</v>
      </c>
      <c r="AM29">
        <v>72.349999999999909</v>
      </c>
      <c r="AN29">
        <v>5.7523355197773736</v>
      </c>
      <c r="AO29" s="1">
        <f t="shared" si="21"/>
        <v>3.7519500780031128</v>
      </c>
      <c r="AP29" s="1">
        <f t="shared" si="22"/>
        <v>3.7519500780031128</v>
      </c>
      <c r="AQ29" s="1">
        <f t="shared" si="23"/>
        <v>1.7592662205849252</v>
      </c>
      <c r="AR29" s="1">
        <f t="shared" si="24"/>
        <v>7.8003120124804995E-2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741</v>
      </c>
      <c r="C30">
        <v>838</v>
      </c>
      <c r="D30">
        <v>735.6</v>
      </c>
      <c r="E30">
        <v>814.6</v>
      </c>
      <c r="F30">
        <v>82.850000000000023</v>
      </c>
      <c r="G30">
        <v>11.322172873249061</v>
      </c>
      <c r="H30" s="1">
        <f t="shared" si="0"/>
        <v>9.9325236167341462</v>
      </c>
      <c r="I30" s="1">
        <f t="shared" si="1"/>
        <v>9.9325236167341462</v>
      </c>
      <c r="J30" s="1">
        <f t="shared" si="2"/>
        <v>2.8725754971765256</v>
      </c>
      <c r="K30" s="1">
        <f t="shared" si="3"/>
        <v>0.72874493927125206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729</v>
      </c>
      <c r="T30">
        <v>750</v>
      </c>
      <c r="U30">
        <v>720</v>
      </c>
      <c r="V30">
        <v>731.75</v>
      </c>
      <c r="W30">
        <v>11.799999999999949</v>
      </c>
      <c r="X30">
        <v>1.6390027085214189</v>
      </c>
      <c r="Y30" s="1">
        <f t="shared" si="11"/>
        <v>0.37722908093278462</v>
      </c>
      <c r="Z30" s="1">
        <f t="shared" si="12"/>
        <v>0.37722908093278462</v>
      </c>
      <c r="AA30" s="1">
        <f t="shared" si="13"/>
        <v>2.4940211820977112</v>
      </c>
      <c r="AB30" s="1">
        <f t="shared" si="14"/>
        <v>1.2345679012345678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707</v>
      </c>
      <c r="AJ30">
        <v>765.3</v>
      </c>
      <c r="AK30">
        <v>707</v>
      </c>
      <c r="AL30">
        <v>719.95</v>
      </c>
      <c r="AM30">
        <v>14.100000000000019</v>
      </c>
      <c r="AN30">
        <v>1.997591556279666</v>
      </c>
      <c r="AO30" s="1">
        <f t="shared" si="21"/>
        <v>1.8316831683168382</v>
      </c>
      <c r="AP30" s="1">
        <f t="shared" si="22"/>
        <v>1.8316831683168382</v>
      </c>
      <c r="AQ30" s="1">
        <f t="shared" si="23"/>
        <v>6.2990485450378371</v>
      </c>
      <c r="AR30" s="1">
        <f t="shared" si="24"/>
        <v>0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148</v>
      </c>
      <c r="C31">
        <v>150</v>
      </c>
      <c r="D31">
        <v>146.55000000000001</v>
      </c>
      <c r="E31">
        <v>147.30000000000001</v>
      </c>
      <c r="F31">
        <v>-1.3499999999999941</v>
      </c>
      <c r="G31">
        <v>-0.90817356205852295</v>
      </c>
      <c r="H31" s="1">
        <f t="shared" si="0"/>
        <v>-0.47297297297296526</v>
      </c>
      <c r="I31" s="1">
        <f t="shared" si="1"/>
        <v>0.47297297297296526</v>
      </c>
      <c r="J31" s="1">
        <f t="shared" si="2"/>
        <v>1.3513513513513513</v>
      </c>
      <c r="K31" s="1">
        <f t="shared" si="3"/>
        <v>0.50916496945010181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149.1</v>
      </c>
      <c r="T31">
        <v>152</v>
      </c>
      <c r="U31">
        <v>146.1</v>
      </c>
      <c r="V31">
        <v>148.65</v>
      </c>
      <c r="W31">
        <v>-0.15000000000000571</v>
      </c>
      <c r="X31">
        <v>-0.10080645161290699</v>
      </c>
      <c r="Y31" s="1">
        <f t="shared" si="11"/>
        <v>-0.30181086519113925</v>
      </c>
      <c r="Z31" s="1">
        <f t="shared" si="12"/>
        <v>0.30181086519113925</v>
      </c>
      <c r="AA31" s="1">
        <f t="shared" si="13"/>
        <v>1.9450033534540616</v>
      </c>
      <c r="AB31" s="1">
        <f t="shared" si="14"/>
        <v>1.7154389505550025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144.80000000000001</v>
      </c>
      <c r="AJ31">
        <v>150.69999999999999</v>
      </c>
      <c r="AK31">
        <v>143.69999999999999</v>
      </c>
      <c r="AL31">
        <v>148.80000000000001</v>
      </c>
      <c r="AM31">
        <v>5.4000000000000057</v>
      </c>
      <c r="AN31">
        <v>3.765690376569041</v>
      </c>
      <c r="AO31" s="1">
        <f t="shared" si="21"/>
        <v>2.7624309392265194</v>
      </c>
      <c r="AP31" s="1">
        <f t="shared" si="22"/>
        <v>2.7624309392265194</v>
      </c>
      <c r="AQ31" s="1">
        <f t="shared" si="23"/>
        <v>1.2768817204300922</v>
      </c>
      <c r="AR31" s="1">
        <f t="shared" si="24"/>
        <v>0.75966850828730847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2028.8</v>
      </c>
      <c r="C32">
        <v>2028.8</v>
      </c>
      <c r="D32">
        <v>1921</v>
      </c>
      <c r="E32">
        <v>1935.7</v>
      </c>
      <c r="F32">
        <v>-85.099999999999909</v>
      </c>
      <c r="G32">
        <v>-4.2112034837688004</v>
      </c>
      <c r="H32" s="1">
        <f t="shared" si="0"/>
        <v>-4.588919558359617</v>
      </c>
      <c r="I32" s="1">
        <f t="shared" si="1"/>
        <v>4.588919558359617</v>
      </c>
      <c r="J32" s="1">
        <f t="shared" si="2"/>
        <v>0</v>
      </c>
      <c r="K32" s="1">
        <f t="shared" si="3"/>
        <v>0.7594151986361547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1918</v>
      </c>
      <c r="T32">
        <v>2040</v>
      </c>
      <c r="U32">
        <v>1916</v>
      </c>
      <c r="V32">
        <v>2020.8</v>
      </c>
      <c r="W32">
        <v>104.8</v>
      </c>
      <c r="X32">
        <v>5.4697286012526076</v>
      </c>
      <c r="Y32" s="1">
        <f t="shared" si="11"/>
        <v>5.3597497393117806</v>
      </c>
      <c r="Z32" s="1">
        <f t="shared" si="12"/>
        <v>5.3597497393117806</v>
      </c>
      <c r="AA32" s="1">
        <f t="shared" si="13"/>
        <v>0.95011876484560798</v>
      </c>
      <c r="AB32" s="1">
        <f t="shared" si="14"/>
        <v>0.10427528675703858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YES</v>
      </c>
      <c r="AI32">
        <v>1795</v>
      </c>
      <c r="AJ32">
        <v>1955</v>
      </c>
      <c r="AK32">
        <v>1761.3</v>
      </c>
      <c r="AL32">
        <v>1916</v>
      </c>
      <c r="AM32">
        <v>160.30000000000001</v>
      </c>
      <c r="AN32">
        <v>9.1302614341857922</v>
      </c>
      <c r="AO32" s="1">
        <f t="shared" si="21"/>
        <v>6.740947075208914</v>
      </c>
      <c r="AP32" s="1">
        <f t="shared" si="22"/>
        <v>6.740947075208914</v>
      </c>
      <c r="AQ32" s="1">
        <f t="shared" si="23"/>
        <v>2.0354906054279751</v>
      </c>
      <c r="AR32" s="1">
        <f t="shared" si="24"/>
        <v>1.877437325905295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1711.8</v>
      </c>
      <c r="C33">
        <v>1738</v>
      </c>
      <c r="D33">
        <v>1675</v>
      </c>
      <c r="E33">
        <v>1685.95</v>
      </c>
      <c r="F33">
        <v>-15.099999999999911</v>
      </c>
      <c r="G33">
        <v>-0.88768701684253315</v>
      </c>
      <c r="H33" s="1">
        <f t="shared" si="0"/>
        <v>-1.5101063208318677</v>
      </c>
      <c r="I33" s="1">
        <f t="shared" si="1"/>
        <v>1.5101063208318677</v>
      </c>
      <c r="J33" s="1">
        <f t="shared" si="2"/>
        <v>1.5305526346535838</v>
      </c>
      <c r="K33" s="1">
        <f t="shared" si="3"/>
        <v>0.64948545330526086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1768.8</v>
      </c>
      <c r="T33">
        <v>1768.8</v>
      </c>
      <c r="U33">
        <v>1685.75</v>
      </c>
      <c r="V33">
        <v>1701.05</v>
      </c>
      <c r="W33">
        <v>-48.049999999999947</v>
      </c>
      <c r="X33">
        <v>-2.7471270939340209</v>
      </c>
      <c r="Y33" s="1">
        <f t="shared" si="11"/>
        <v>-3.8302804161013118</v>
      </c>
      <c r="Z33" s="1">
        <f t="shared" si="12"/>
        <v>3.8302804161013118</v>
      </c>
      <c r="AA33" s="1">
        <f t="shared" si="13"/>
        <v>0</v>
      </c>
      <c r="AB33" s="1">
        <f t="shared" si="14"/>
        <v>0.89944446077422491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1595</v>
      </c>
      <c r="AJ33">
        <v>1859</v>
      </c>
      <c r="AK33">
        <v>1595</v>
      </c>
      <c r="AL33">
        <v>1749.1</v>
      </c>
      <c r="AM33">
        <v>194.25</v>
      </c>
      <c r="AN33">
        <v>12.49316654339647</v>
      </c>
      <c r="AO33" s="1">
        <f t="shared" si="21"/>
        <v>9.6614420062695867</v>
      </c>
      <c r="AP33" s="1">
        <f t="shared" si="22"/>
        <v>9.6614420062695867</v>
      </c>
      <c r="AQ33" s="1">
        <f t="shared" si="23"/>
        <v>6.2832313761363041</v>
      </c>
      <c r="AR33" s="1">
        <f t="shared" si="24"/>
        <v>0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26.45</v>
      </c>
      <c r="C34">
        <v>26.7</v>
      </c>
      <c r="D34">
        <v>26.2</v>
      </c>
      <c r="E34">
        <v>26.5</v>
      </c>
      <c r="F34">
        <v>-5.0000000000000711E-2</v>
      </c>
      <c r="G34">
        <v>-0.18832391713747909</v>
      </c>
      <c r="H34" s="1">
        <f t="shared" ref="H34:H51" si="31">(E34-B34)/B34*100</f>
        <v>0.18903591682419929</v>
      </c>
      <c r="I34" s="1">
        <f t="shared" ref="I34:I65" si="32">ABS(H34)</f>
        <v>0.18903591682419929</v>
      </c>
      <c r="J34" s="1">
        <f t="shared" ref="J34:J51" si="33">IF(H34&gt;=0,(C34-E34)/E34*100,(C34-B34)/B34*100)</f>
        <v>0.75471698113207275</v>
      </c>
      <c r="K34" s="1">
        <f t="shared" ref="K34:K51" si="34">IF(H34&gt;=0,(B34-D34)/B34*100,(E34-D34)/E34*100)</f>
        <v>0.94517958412098302</v>
      </c>
      <c r="L34" s="1" t="str">
        <f t="shared" ref="L34:L65" si="35">IF(AND((K34-J34)&gt;1.5,I34&lt;0.5),"YES","NO")</f>
        <v>NO</v>
      </c>
      <c r="M34" t="str">
        <f t="shared" ref="M34:M51" si="36">IF(AND((K34-J34)&gt;1.5,I34&lt;2,I34&gt;0.5,H34&gt;0),"YES","NO")</f>
        <v>NO</v>
      </c>
      <c r="N34" t="str">
        <f t="shared" ref="N34:N51" si="37">IF(AND((J34-K34)&gt;1.5,I34&lt;0.5),"YES","NO")</f>
        <v>NO</v>
      </c>
      <c r="O34" s="1" t="str">
        <f t="shared" ref="O34:O51" si="38">IF(AND((J34-K34)&gt;1.5,I34&lt;2,I34&gt;0.5,H34&lt;0),"YES","NO")</f>
        <v>NO</v>
      </c>
      <c r="P34" s="1" t="str">
        <f t="shared" ref="P34:P51" si="39">IF(AND(I34&lt;1,J34&gt;1.5,K34&gt;1.5),"YES","NO")</f>
        <v>NO</v>
      </c>
      <c r="Q34" s="1" t="str">
        <f t="shared" ref="Q34:Q51" si="40">IF(AND(I34&gt;5,J34&lt;0.25,K34&lt;0.25,H34&gt;0),"YES","NO")</f>
        <v>NO</v>
      </c>
      <c r="R34" s="1" t="str">
        <f t="shared" ref="R34:R51" si="41">IF(AND(I35&gt;5,J35&lt;0.25,K35&lt;0.25,H35&lt;0),"YES","NO")</f>
        <v>NO</v>
      </c>
      <c r="S34">
        <v>27</v>
      </c>
      <c r="T34">
        <v>27.1</v>
      </c>
      <c r="U34">
        <v>26.05</v>
      </c>
      <c r="V34">
        <v>26.55</v>
      </c>
      <c r="W34">
        <v>-0.69999999999999929</v>
      </c>
      <c r="X34">
        <v>-2.5688073394495392</v>
      </c>
      <c r="Y34" s="1">
        <f t="shared" ref="Y34:Y51" si="42">(V34-S34)/S34*100</f>
        <v>-1.6666666666666639</v>
      </c>
      <c r="Z34" s="1">
        <f t="shared" ref="Z34:Z65" si="43">ABS(Y34)</f>
        <v>1.6666666666666639</v>
      </c>
      <c r="AA34" s="1">
        <f t="shared" ref="AA34:AA51" si="44">IF(Y34&gt;=0,(T34-V34)/V34*100,(T34-S34)/S34*100)</f>
        <v>0.37037037037037562</v>
      </c>
      <c r="AB34" s="1">
        <f t="shared" ref="AB34:AB51" si="45">IF(Y34&gt;=0,(S34-U34)/S34*100,(V34-U34)/V34*100)</f>
        <v>1.8832391713747645</v>
      </c>
      <c r="AC34" s="1" t="str">
        <f t="shared" ref="AC34:AC51" si="46">IF(AND(I34&lt;Z34/2,S34&gt;E34,E34&gt;(S34+V34)/2,V34&lt;B34,B34&lt;(S34+V34)/2),"YES","NO")</f>
        <v>NO</v>
      </c>
      <c r="AD34" s="1" t="str">
        <f t="shared" ref="AD34:AD51" si="47">IF(AND(I34&lt;Z34/2,V34&gt;B34,B34&gt;(S34+V34)/2,S34&lt;E34,E34&lt;(S34+V34)/2),"YES","NO")</f>
        <v>NO</v>
      </c>
      <c r="AE34" s="1" t="str">
        <f t="shared" ref="AE34:AE51" si="48">IF(AND(I34&gt;=2*Z34,E34&gt;S34,S34&gt;(B34+E34)/2,B34&lt;V34,V34&lt;(B34+E34)/2),"YES","NO")</f>
        <v>NO</v>
      </c>
      <c r="AF34" s="1" t="str">
        <f t="shared" ref="AF34:AF51" si="49">IF(AND(I34&gt;=2*Z34,E34&lt;S34,S34&lt;(B34+E34)/2,B34&gt;V34,V34&gt;(B34+E34)/2),"YES","NO")</f>
        <v>NO</v>
      </c>
      <c r="AG34" s="1" t="str">
        <f t="shared" ref="AG34:AG51" si="50">IF(AND(B34&lt;V34,E34&lt;S34,E34&gt;(S34+V34)/2,I34&gt;3,Z34&gt;3),"YES","NO")</f>
        <v>NO</v>
      </c>
      <c r="AH34" s="1" t="str">
        <f t="shared" ref="AH34:AH51" si="51">IF(AND(B34&gt;V34,E34&gt;S34,E34&lt;(S34+V34)/2,Z34&gt;3,I34&gt;3),"YES","NO")</f>
        <v>NO</v>
      </c>
      <c r="AI34">
        <v>26.5</v>
      </c>
      <c r="AJ34">
        <v>27.75</v>
      </c>
      <c r="AK34">
        <v>26.45</v>
      </c>
      <c r="AL34">
        <v>27.25</v>
      </c>
      <c r="AM34">
        <v>1.1999999999999991</v>
      </c>
      <c r="AN34">
        <v>4.6065259117082507</v>
      </c>
      <c r="AO34" s="1">
        <f t="shared" ref="AO34:AO51" si="52">(AL34-AI34)/AI34*100</f>
        <v>2.8301886792452833</v>
      </c>
      <c r="AP34" s="1">
        <f t="shared" ref="AP34:AP65" si="53">ABS(AO34)</f>
        <v>2.8301886792452833</v>
      </c>
      <c r="AQ34" s="1">
        <f t="shared" ref="AQ34:AQ51" si="54">IF(AO34&gt;=0,(AJ34-AL34)/AL34*100,(AJ34-AI34)/AI34*100)</f>
        <v>1.834862385321101</v>
      </c>
      <c r="AR34" s="1">
        <f t="shared" ref="AR34:AR51" si="55">IF(AO34&gt;=0,(AI34-AK34)/AI34*100,(AL34-AK34)/AL34*100)</f>
        <v>0.18867924528302155</v>
      </c>
      <c r="AS34" t="str">
        <f t="shared" ref="AS34:AS51" si="56">IF(AND(AO34&lt;0,AP34&gt;1.5,Y34&lt;0,Z34&gt;1.5,AL34&gt;S34,AL34&lt;E34,H34&gt;0,I34&gt;1.5),"YES","NO")</f>
        <v>NO</v>
      </c>
      <c r="AT34" t="str">
        <f t="shared" ref="AT34:AT51" si="57">IF(AND(AO34&gt;0,AP34&gt;1.5,Y34&gt;0,Z34&gt;1.5,AL34&lt;S34,AL34&gt;E34,H34&lt;0,I34&gt;1.5),"YES","NO")</f>
        <v>NO</v>
      </c>
      <c r="AU34" t="str">
        <f t="shared" ref="AU34:AU51" si="58">IF(AND(AO34&lt;0,S34&lt;AL34,V34&lt;AL34,B34&gt;V34,E34&gt;V34,H34&gt;0),"YES","NO")</f>
        <v>NO</v>
      </c>
      <c r="AV34" t="str">
        <f t="shared" ref="AV34:AV51" si="59">IF(AND(AO34&gt;0,S34&gt;AL34,V34&gt;AL34,B34&lt;V34,E34&lt;V34,H34&lt;0),"YES","NO")</f>
        <v>NO</v>
      </c>
      <c r="AW34" t="str">
        <f t="shared" ref="AW34:AW51" si="60">IF(AND(AO34&gt;0,AP34&gt;1,Y34&gt;0,Z34&gt;1,V34&gt;AL34,S34&gt;AI34,S34&lt;AL34,H34&gt;0,I34&gt;1,E34&gt;V34,B34&lt;V34,B34&gt;S34),"YES","NO")</f>
        <v>NO</v>
      </c>
      <c r="AX34" t="str">
        <f t="shared" ref="AX34:AX51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2225</v>
      </c>
      <c r="C35">
        <v>2250</v>
      </c>
      <c r="D35">
        <v>2145</v>
      </c>
      <c r="E35">
        <v>2160.1</v>
      </c>
      <c r="F35">
        <v>-15.30000000000018</v>
      </c>
      <c r="G35">
        <v>-0.70331892985198963</v>
      </c>
      <c r="H35" s="1">
        <f t="shared" si="31"/>
        <v>-2.9168539325842739</v>
      </c>
      <c r="I35" s="1">
        <f t="shared" si="32"/>
        <v>2.9168539325842739</v>
      </c>
      <c r="J35" s="1">
        <f t="shared" si="33"/>
        <v>1.1235955056179776</v>
      </c>
      <c r="K35" s="1">
        <f t="shared" si="34"/>
        <v>0.6990417110318925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2098</v>
      </c>
      <c r="T35">
        <v>2199</v>
      </c>
      <c r="U35">
        <v>2090</v>
      </c>
      <c r="V35">
        <v>2175.4</v>
      </c>
      <c r="W35">
        <v>106.0500000000002</v>
      </c>
      <c r="X35">
        <v>5.1247976417715799</v>
      </c>
      <c r="Y35" s="1">
        <f t="shared" si="42"/>
        <v>3.6892278360343229</v>
      </c>
      <c r="Z35" s="1">
        <f t="shared" si="43"/>
        <v>3.6892278360343229</v>
      </c>
      <c r="AA35" s="1">
        <f t="shared" si="44"/>
        <v>1.0848579571573</v>
      </c>
      <c r="AB35" s="1">
        <f t="shared" si="45"/>
        <v>0.38131553860819828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1989</v>
      </c>
      <c r="AJ35">
        <v>2144</v>
      </c>
      <c r="AK35">
        <v>1981.05</v>
      </c>
      <c r="AL35">
        <v>2069.35</v>
      </c>
      <c r="AM35">
        <v>111.89999999999991</v>
      </c>
      <c r="AN35">
        <v>5.7166211142046981</v>
      </c>
      <c r="AO35" s="1">
        <f t="shared" si="52"/>
        <v>4.0397184514831528</v>
      </c>
      <c r="AP35" s="1">
        <f t="shared" si="53"/>
        <v>4.0397184514831528</v>
      </c>
      <c r="AQ35" s="1">
        <f t="shared" si="54"/>
        <v>3.6074129557590595</v>
      </c>
      <c r="AR35" s="1">
        <f t="shared" si="55"/>
        <v>0.39969834087481376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1272</v>
      </c>
      <c r="C36">
        <v>1284.9000000000001</v>
      </c>
      <c r="D36">
        <v>1236.25</v>
      </c>
      <c r="E36">
        <v>1248.25</v>
      </c>
      <c r="F36">
        <v>-16.5</v>
      </c>
      <c r="G36">
        <v>-1.3046056532911641</v>
      </c>
      <c r="H36" s="1">
        <f t="shared" si="31"/>
        <v>-1.867138364779874</v>
      </c>
      <c r="I36" s="1">
        <f t="shared" si="32"/>
        <v>1.867138364779874</v>
      </c>
      <c r="J36" s="1">
        <f t="shared" si="33"/>
        <v>1.0141509433962337</v>
      </c>
      <c r="K36" s="1">
        <f t="shared" si="34"/>
        <v>0.9613458842379331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1300</v>
      </c>
      <c r="T36">
        <v>1329</v>
      </c>
      <c r="U36">
        <v>1257.8499999999999</v>
      </c>
      <c r="V36">
        <v>1264.75</v>
      </c>
      <c r="W36">
        <v>-44.849999999999909</v>
      </c>
      <c r="X36">
        <v>-3.4247098350641352</v>
      </c>
      <c r="Y36" s="1">
        <f t="shared" si="42"/>
        <v>-2.7115384615384612</v>
      </c>
      <c r="Z36" s="1">
        <f t="shared" si="43"/>
        <v>2.7115384615384612</v>
      </c>
      <c r="AA36" s="1">
        <f t="shared" si="44"/>
        <v>2.2307692307692308</v>
      </c>
      <c r="AB36" s="1">
        <f t="shared" si="45"/>
        <v>0.54556236410358505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1265</v>
      </c>
      <c r="AJ36">
        <v>1320</v>
      </c>
      <c r="AK36">
        <v>1261.4000000000001</v>
      </c>
      <c r="AL36">
        <v>1309.5999999999999</v>
      </c>
      <c r="AM36">
        <v>54.799999999999947</v>
      </c>
      <c r="AN36">
        <v>4.3672298374242873</v>
      </c>
      <c r="AO36" s="1">
        <f t="shared" si="52"/>
        <v>3.5256916996047361</v>
      </c>
      <c r="AP36" s="1">
        <f t="shared" si="53"/>
        <v>3.5256916996047361</v>
      </c>
      <c r="AQ36" s="1">
        <f t="shared" si="54"/>
        <v>0.79413561392792398</v>
      </c>
      <c r="AR36" s="1">
        <f t="shared" si="55"/>
        <v>0.28458498023714696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1182</v>
      </c>
      <c r="C37">
        <v>1190</v>
      </c>
      <c r="D37">
        <v>1131.0999999999999</v>
      </c>
      <c r="E37">
        <v>1166.8499999999999</v>
      </c>
      <c r="F37">
        <v>-1.75</v>
      </c>
      <c r="G37">
        <v>-0.14975183980831769</v>
      </c>
      <c r="H37" s="1">
        <f t="shared" si="31"/>
        <v>-1.2817258883248808</v>
      </c>
      <c r="I37" s="1">
        <f t="shared" si="32"/>
        <v>1.2817258883248808</v>
      </c>
      <c r="J37" s="1">
        <f t="shared" si="33"/>
        <v>0.67681895093062605</v>
      </c>
      <c r="K37" s="1">
        <f t="shared" si="34"/>
        <v>3.0638042593306771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1168</v>
      </c>
      <c r="T37">
        <v>1240</v>
      </c>
      <c r="U37">
        <v>1140.4000000000001</v>
      </c>
      <c r="V37">
        <v>1168.5999999999999</v>
      </c>
      <c r="W37">
        <v>14.5</v>
      </c>
      <c r="X37">
        <v>1.256390260809289</v>
      </c>
      <c r="Y37" s="1">
        <f t="shared" si="42"/>
        <v>5.1369863013690842E-2</v>
      </c>
      <c r="Z37" s="1">
        <f t="shared" si="43"/>
        <v>5.1369863013690842E-2</v>
      </c>
      <c r="AA37" s="1">
        <f t="shared" si="44"/>
        <v>6.1098750641793682</v>
      </c>
      <c r="AB37" s="1">
        <f t="shared" si="45"/>
        <v>2.3630136986301293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1025.9000000000001</v>
      </c>
      <c r="AJ37">
        <v>1187.95</v>
      </c>
      <c r="AK37">
        <v>1025.9000000000001</v>
      </c>
      <c r="AL37">
        <v>1154.0999999999999</v>
      </c>
      <c r="AM37">
        <v>143.05000000000001</v>
      </c>
      <c r="AN37">
        <v>14.14865733643242</v>
      </c>
      <c r="AO37" s="1">
        <f t="shared" si="52"/>
        <v>12.496344672970055</v>
      </c>
      <c r="AP37" s="1">
        <f t="shared" si="53"/>
        <v>12.496344672970055</v>
      </c>
      <c r="AQ37" s="1">
        <f t="shared" si="54"/>
        <v>2.9330214019582477</v>
      </c>
      <c r="AR37" s="1">
        <f t="shared" si="55"/>
        <v>0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5665</v>
      </c>
      <c r="C38">
        <v>5665</v>
      </c>
      <c r="D38">
        <v>5325</v>
      </c>
      <c r="E38">
        <v>5424.8</v>
      </c>
      <c r="F38">
        <v>-224.09999999999951</v>
      </c>
      <c r="G38">
        <v>-3.9671440457434102</v>
      </c>
      <c r="H38" s="1">
        <f t="shared" si="31"/>
        <v>-4.240070609002645</v>
      </c>
      <c r="I38" s="1">
        <f t="shared" si="32"/>
        <v>4.240070609002645</v>
      </c>
      <c r="J38" s="1">
        <f t="shared" si="33"/>
        <v>0</v>
      </c>
      <c r="K38" s="1">
        <f t="shared" si="34"/>
        <v>1.8396991594160188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5299</v>
      </c>
      <c r="T38">
        <v>5685</v>
      </c>
      <c r="U38">
        <v>5262.35</v>
      </c>
      <c r="V38">
        <v>5648.9</v>
      </c>
      <c r="W38">
        <v>398.84999999999951</v>
      </c>
      <c r="X38">
        <v>7.5970705040904267</v>
      </c>
      <c r="Y38" s="1">
        <f t="shared" si="42"/>
        <v>6.6031326665408496</v>
      </c>
      <c r="Z38" s="1">
        <f t="shared" si="43"/>
        <v>6.6031326665408496</v>
      </c>
      <c r="AA38" s="1">
        <f t="shared" si="44"/>
        <v>0.63906247233975411</v>
      </c>
      <c r="AB38" s="1">
        <f t="shared" si="45"/>
        <v>0.69163993206264651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YES</v>
      </c>
      <c r="AI38">
        <v>4881</v>
      </c>
      <c r="AJ38">
        <v>5470</v>
      </c>
      <c r="AK38">
        <v>4860</v>
      </c>
      <c r="AL38">
        <v>5250.05</v>
      </c>
      <c r="AM38">
        <v>357.15000000000049</v>
      </c>
      <c r="AN38">
        <v>7.2993521224631719</v>
      </c>
      <c r="AO38" s="1">
        <f t="shared" si="52"/>
        <v>7.5609506248719569</v>
      </c>
      <c r="AP38" s="1">
        <f t="shared" si="53"/>
        <v>7.5609506248719569</v>
      </c>
      <c r="AQ38" s="1">
        <f t="shared" si="54"/>
        <v>4.1894839096770466</v>
      </c>
      <c r="AR38" s="1">
        <f t="shared" si="55"/>
        <v>0.43023970497848807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258.39999999999998</v>
      </c>
      <c r="C39">
        <v>258.39999999999998</v>
      </c>
      <c r="D39">
        <v>249.2</v>
      </c>
      <c r="E39">
        <v>249.9</v>
      </c>
      <c r="F39">
        <v>-6.0499999999999829</v>
      </c>
      <c r="G39">
        <v>-2.3637429185387711</v>
      </c>
      <c r="H39" s="1">
        <f t="shared" si="31"/>
        <v>-3.2894736842105159</v>
      </c>
      <c r="I39" s="1">
        <f t="shared" si="32"/>
        <v>3.2894736842105159</v>
      </c>
      <c r="J39" s="1">
        <f t="shared" si="33"/>
        <v>0</v>
      </c>
      <c r="K39" s="1">
        <f t="shared" si="34"/>
        <v>0.280112044817934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255.5</v>
      </c>
      <c r="T39">
        <v>256.95</v>
      </c>
      <c r="U39">
        <v>253.5</v>
      </c>
      <c r="V39">
        <v>255.95</v>
      </c>
      <c r="W39">
        <v>4.5499999999999829</v>
      </c>
      <c r="X39">
        <v>1.809864757358784</v>
      </c>
      <c r="Y39" s="1">
        <f t="shared" si="42"/>
        <v>0.17612524461839085</v>
      </c>
      <c r="Z39" s="1">
        <f t="shared" si="43"/>
        <v>0.17612524461839085</v>
      </c>
      <c r="AA39" s="1">
        <f t="shared" si="44"/>
        <v>0.3907013088493847</v>
      </c>
      <c r="AB39" s="1">
        <f t="shared" si="45"/>
        <v>0.78277886497064575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243.75</v>
      </c>
      <c r="AJ39">
        <v>259.3</v>
      </c>
      <c r="AK39">
        <v>243.25</v>
      </c>
      <c r="AL39">
        <v>251.4</v>
      </c>
      <c r="AM39">
        <v>9.2000000000000171</v>
      </c>
      <c r="AN39">
        <v>3.7985136251032272</v>
      </c>
      <c r="AO39" s="1">
        <f t="shared" si="52"/>
        <v>3.1384615384615406</v>
      </c>
      <c r="AP39" s="1">
        <f t="shared" si="53"/>
        <v>3.1384615384615406</v>
      </c>
      <c r="AQ39" s="1">
        <f t="shared" si="54"/>
        <v>3.1424025457438365</v>
      </c>
      <c r="AR39" s="1">
        <f t="shared" si="55"/>
        <v>0.20512820512820512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445.9</v>
      </c>
      <c r="C40">
        <v>472</v>
      </c>
      <c r="D40">
        <v>433.35</v>
      </c>
      <c r="E40">
        <v>469.25</v>
      </c>
      <c r="F40">
        <v>25.050000000000011</v>
      </c>
      <c r="G40">
        <v>5.6393516434038746</v>
      </c>
      <c r="H40" s="1">
        <f t="shared" si="31"/>
        <v>5.2366001345593238</v>
      </c>
      <c r="I40" s="1">
        <f t="shared" si="32"/>
        <v>5.2366001345593238</v>
      </c>
      <c r="J40" s="1">
        <f t="shared" si="33"/>
        <v>0.58604155567394778</v>
      </c>
      <c r="K40" s="1">
        <f t="shared" si="34"/>
        <v>2.814532406369131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416.5</v>
      </c>
      <c r="T40">
        <v>447.4</v>
      </c>
      <c r="U40">
        <v>415.55</v>
      </c>
      <c r="V40">
        <v>444.2</v>
      </c>
      <c r="W40">
        <v>29.75</v>
      </c>
      <c r="X40">
        <v>7.1781879599469178</v>
      </c>
      <c r="Y40" s="1">
        <f t="shared" si="42"/>
        <v>6.6506602641056398</v>
      </c>
      <c r="Z40" s="1">
        <f t="shared" si="43"/>
        <v>6.6506602641056398</v>
      </c>
      <c r="AA40" s="1">
        <f t="shared" si="44"/>
        <v>0.72039621791985342</v>
      </c>
      <c r="AB40" s="1">
        <f t="shared" si="45"/>
        <v>0.22809123649459509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405.25</v>
      </c>
      <c r="AJ40">
        <v>418.8</v>
      </c>
      <c r="AK40">
        <v>400</v>
      </c>
      <c r="AL40">
        <v>414.45</v>
      </c>
      <c r="AM40">
        <v>20.449999999999989</v>
      </c>
      <c r="AN40">
        <v>5.1903553299492362</v>
      </c>
      <c r="AO40" s="1">
        <f t="shared" si="52"/>
        <v>2.2702035780382452</v>
      </c>
      <c r="AP40" s="1">
        <f t="shared" si="53"/>
        <v>2.2702035780382452</v>
      </c>
      <c r="AQ40" s="1">
        <f t="shared" si="54"/>
        <v>1.0495837857401431</v>
      </c>
      <c r="AR40" s="1">
        <f t="shared" si="55"/>
        <v>1.2954966070326959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21.4</v>
      </c>
      <c r="C41">
        <v>21.45</v>
      </c>
      <c r="D41">
        <v>21.05</v>
      </c>
      <c r="E41">
        <v>21.1</v>
      </c>
      <c r="F41">
        <v>-0.19999999999999929</v>
      </c>
      <c r="G41">
        <v>-0.93896713615023131</v>
      </c>
      <c r="H41" s="1">
        <f t="shared" si="31"/>
        <v>-1.4018691588784915</v>
      </c>
      <c r="I41" s="1">
        <f t="shared" si="32"/>
        <v>1.4018691588784915</v>
      </c>
      <c r="J41" s="1">
        <f t="shared" si="33"/>
        <v>0.23364485981308744</v>
      </c>
      <c r="K41" s="1">
        <f t="shared" si="34"/>
        <v>0.23696682464455313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21.6</v>
      </c>
      <c r="T41">
        <v>21.6</v>
      </c>
      <c r="U41">
        <v>21.2</v>
      </c>
      <c r="V41">
        <v>21.3</v>
      </c>
      <c r="W41">
        <v>-0.14999999999999861</v>
      </c>
      <c r="X41">
        <v>-0.69930069930069272</v>
      </c>
      <c r="Y41" s="1">
        <f t="shared" si="42"/>
        <v>-1.3888888888888922</v>
      </c>
      <c r="Z41" s="1">
        <f t="shared" si="43"/>
        <v>1.3888888888888922</v>
      </c>
      <c r="AA41" s="1">
        <f t="shared" si="44"/>
        <v>0</v>
      </c>
      <c r="AB41" s="1">
        <f t="shared" si="45"/>
        <v>0.46948356807512404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21.45</v>
      </c>
      <c r="AJ41">
        <v>21.8</v>
      </c>
      <c r="AK41">
        <v>21.2</v>
      </c>
      <c r="AL41">
        <v>21.45</v>
      </c>
      <c r="AM41">
        <v>9.9999999999997868E-2</v>
      </c>
      <c r="AN41">
        <v>0.46838407494144202</v>
      </c>
      <c r="AO41" s="1">
        <f t="shared" si="52"/>
        <v>0</v>
      </c>
      <c r="AP41" s="1">
        <f t="shared" si="53"/>
        <v>0</v>
      </c>
      <c r="AQ41" s="1">
        <f t="shared" si="54"/>
        <v>1.6317016317016386</v>
      </c>
      <c r="AR41" s="1">
        <f t="shared" si="55"/>
        <v>1.1655011655011656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279.7</v>
      </c>
      <c r="C42">
        <v>289.2</v>
      </c>
      <c r="D42">
        <v>279.7</v>
      </c>
      <c r="E42">
        <v>286.55</v>
      </c>
      <c r="F42">
        <v>8.6500000000000341</v>
      </c>
      <c r="G42">
        <v>3.112630442605266</v>
      </c>
      <c r="H42" s="1">
        <f t="shared" si="31"/>
        <v>2.4490525563103405</v>
      </c>
      <c r="I42" s="1">
        <f t="shared" si="32"/>
        <v>2.4490525563103405</v>
      </c>
      <c r="J42" s="1">
        <f t="shared" si="33"/>
        <v>0.92479497469899752</v>
      </c>
      <c r="K42" s="1">
        <f t="shared" si="34"/>
        <v>0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275</v>
      </c>
      <c r="T42">
        <v>281.10000000000002</v>
      </c>
      <c r="U42">
        <v>271.3</v>
      </c>
      <c r="V42">
        <v>277.89999999999998</v>
      </c>
      <c r="W42">
        <v>0.79999999999995453</v>
      </c>
      <c r="X42">
        <v>0.2887044388307306</v>
      </c>
      <c r="Y42" s="1">
        <f t="shared" si="42"/>
        <v>1.0545454545454462</v>
      </c>
      <c r="Z42" s="1">
        <f t="shared" si="43"/>
        <v>1.0545454545454462</v>
      </c>
      <c r="AA42" s="1">
        <f t="shared" si="44"/>
        <v>1.1514933429291276</v>
      </c>
      <c r="AB42" s="1">
        <f t="shared" si="45"/>
        <v>1.3454545454545412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274.7</v>
      </c>
      <c r="AJ42">
        <v>282.5</v>
      </c>
      <c r="AK42">
        <v>273.10000000000002</v>
      </c>
      <c r="AL42">
        <v>277.10000000000002</v>
      </c>
      <c r="AM42">
        <v>6.3500000000000227</v>
      </c>
      <c r="AN42">
        <v>2.3453370267774778</v>
      </c>
      <c r="AO42" s="1">
        <f t="shared" si="52"/>
        <v>0.87368037859484304</v>
      </c>
      <c r="AP42" s="1">
        <f t="shared" si="53"/>
        <v>0.87368037859484304</v>
      </c>
      <c r="AQ42" s="1">
        <f t="shared" si="54"/>
        <v>1.948754962107534</v>
      </c>
      <c r="AR42" s="1">
        <f t="shared" si="55"/>
        <v>0.58245358572987471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53.6</v>
      </c>
      <c r="C43">
        <v>55</v>
      </c>
      <c r="D43">
        <v>52.3</v>
      </c>
      <c r="E43">
        <v>53.1</v>
      </c>
      <c r="F43">
        <v>-0.39999999999999858</v>
      </c>
      <c r="G43">
        <v>-0.74766355140186647</v>
      </c>
      <c r="H43" s="1">
        <f t="shared" si="31"/>
        <v>-0.93283582089552231</v>
      </c>
      <c r="I43" s="1">
        <f t="shared" si="32"/>
        <v>0.93283582089552231</v>
      </c>
      <c r="J43" s="1">
        <f t="shared" si="33"/>
        <v>2.6119402985074598</v>
      </c>
      <c r="K43" s="1">
        <f t="shared" si="34"/>
        <v>1.5065913370998196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YES</v>
      </c>
      <c r="Q43" s="1" t="str">
        <f t="shared" si="40"/>
        <v>NO</v>
      </c>
      <c r="R43" s="1" t="str">
        <f t="shared" si="41"/>
        <v>NO</v>
      </c>
      <c r="S43">
        <v>54.15</v>
      </c>
      <c r="T43">
        <v>54.25</v>
      </c>
      <c r="U43">
        <v>52.65</v>
      </c>
      <c r="V43">
        <v>53.5</v>
      </c>
      <c r="W43">
        <v>0.14999999999999861</v>
      </c>
      <c r="X43">
        <v>0.28116213683223718</v>
      </c>
      <c r="Y43" s="1">
        <f t="shared" si="42"/>
        <v>-1.2003693444136632</v>
      </c>
      <c r="Z43" s="1">
        <f t="shared" si="43"/>
        <v>1.2003693444136632</v>
      </c>
      <c r="AA43" s="1">
        <f t="shared" si="44"/>
        <v>0.1846722068328743</v>
      </c>
      <c r="AB43" s="1">
        <f t="shared" si="45"/>
        <v>1.5887850467289748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51.7</v>
      </c>
      <c r="AJ43">
        <v>54.15</v>
      </c>
      <c r="AK43">
        <v>51</v>
      </c>
      <c r="AL43">
        <v>53.35</v>
      </c>
      <c r="AM43">
        <v>2.0500000000000038</v>
      </c>
      <c r="AN43">
        <v>3.9961013645224259</v>
      </c>
      <c r="AO43" s="1">
        <f t="shared" si="52"/>
        <v>3.1914893617021245</v>
      </c>
      <c r="AP43" s="1">
        <f t="shared" si="53"/>
        <v>3.1914893617021245</v>
      </c>
      <c r="AQ43" s="1">
        <f t="shared" si="54"/>
        <v>1.4995313964386077</v>
      </c>
      <c r="AR43" s="1">
        <f t="shared" si="55"/>
        <v>1.3539651837524231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678.65</v>
      </c>
      <c r="C44">
        <v>724</v>
      </c>
      <c r="D44">
        <v>676.1</v>
      </c>
      <c r="E44">
        <v>700.85</v>
      </c>
      <c r="F44">
        <v>17.75</v>
      </c>
      <c r="G44">
        <v>2.5984482506221638</v>
      </c>
      <c r="H44" s="1">
        <f t="shared" si="31"/>
        <v>3.2712001768216377</v>
      </c>
      <c r="I44" s="1">
        <f t="shared" si="32"/>
        <v>3.2712001768216377</v>
      </c>
      <c r="J44" s="1">
        <f t="shared" si="33"/>
        <v>3.3031319112506208</v>
      </c>
      <c r="K44" s="1">
        <f t="shared" si="34"/>
        <v>0.375745966256532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680.2</v>
      </c>
      <c r="T44">
        <v>696</v>
      </c>
      <c r="U44">
        <v>668.65</v>
      </c>
      <c r="V44">
        <v>683.1</v>
      </c>
      <c r="W44">
        <v>8.8999999999999773</v>
      </c>
      <c r="X44">
        <v>1.320083061406107</v>
      </c>
      <c r="Y44" s="1">
        <f t="shared" si="42"/>
        <v>0.42634519259041115</v>
      </c>
      <c r="Z44" s="1">
        <f t="shared" si="43"/>
        <v>0.42634519259041115</v>
      </c>
      <c r="AA44" s="1">
        <f t="shared" si="44"/>
        <v>1.8884497145366677</v>
      </c>
      <c r="AB44" s="1">
        <f t="shared" si="45"/>
        <v>1.6980299911790748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686</v>
      </c>
      <c r="AJ44">
        <v>702.7</v>
      </c>
      <c r="AK44">
        <v>655.25</v>
      </c>
      <c r="AL44">
        <v>674.2</v>
      </c>
      <c r="AM44">
        <v>-10.44999999999993</v>
      </c>
      <c r="AN44">
        <v>-1.5263273205287271</v>
      </c>
      <c r="AO44" s="1">
        <f t="shared" si="52"/>
        <v>-1.720116618075795</v>
      </c>
      <c r="AP44" s="1">
        <f t="shared" si="53"/>
        <v>1.720116618075795</v>
      </c>
      <c r="AQ44" s="1">
        <f t="shared" si="54"/>
        <v>2.4344023323615227</v>
      </c>
      <c r="AR44" s="1">
        <f t="shared" si="55"/>
        <v>2.8107386532186358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279.45</v>
      </c>
      <c r="C45">
        <v>297</v>
      </c>
      <c r="D45">
        <v>277</v>
      </c>
      <c r="E45">
        <v>290.89999999999998</v>
      </c>
      <c r="F45">
        <v>10.349999999999969</v>
      </c>
      <c r="G45">
        <v>3.6891819639992751</v>
      </c>
      <c r="H45" s="1">
        <f t="shared" si="31"/>
        <v>4.0973340490248669</v>
      </c>
      <c r="I45" s="1">
        <f t="shared" si="32"/>
        <v>4.0973340490248669</v>
      </c>
      <c r="J45" s="1">
        <f t="shared" si="33"/>
        <v>2.0969405293915515</v>
      </c>
      <c r="K45" s="1">
        <f t="shared" si="34"/>
        <v>0.87672213276077604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288.75</v>
      </c>
      <c r="T45">
        <v>307.45</v>
      </c>
      <c r="U45">
        <v>276</v>
      </c>
      <c r="V45">
        <v>280.55</v>
      </c>
      <c r="W45">
        <v>-6.3000000000000114</v>
      </c>
      <c r="X45">
        <v>-2.196269827435946</v>
      </c>
      <c r="Y45" s="1">
        <f t="shared" si="42"/>
        <v>-2.839826839826836</v>
      </c>
      <c r="Z45" s="1">
        <f t="shared" si="43"/>
        <v>2.839826839826836</v>
      </c>
      <c r="AA45" s="1">
        <f t="shared" si="44"/>
        <v>6.4761904761904727</v>
      </c>
      <c r="AB45" s="1">
        <f t="shared" si="45"/>
        <v>1.6218142933523476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275</v>
      </c>
      <c r="AJ45">
        <v>301.75</v>
      </c>
      <c r="AK45">
        <v>275</v>
      </c>
      <c r="AL45">
        <v>286.85000000000002</v>
      </c>
      <c r="AM45">
        <v>13.850000000000019</v>
      </c>
      <c r="AN45">
        <v>5.0732600732600819</v>
      </c>
      <c r="AO45" s="1">
        <f t="shared" si="52"/>
        <v>4.3090909090909175</v>
      </c>
      <c r="AP45" s="1">
        <f t="shared" si="53"/>
        <v>4.3090909090909175</v>
      </c>
      <c r="AQ45" s="1">
        <f t="shared" si="54"/>
        <v>5.194352449015156</v>
      </c>
      <c r="AR45" s="1">
        <f t="shared" si="55"/>
        <v>0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31.55</v>
      </c>
      <c r="C46">
        <v>31.7</v>
      </c>
      <c r="D46">
        <v>30.35</v>
      </c>
      <c r="E46">
        <v>30.7</v>
      </c>
      <c r="F46">
        <v>-0.80000000000000071</v>
      </c>
      <c r="G46">
        <v>-2.5396825396825422</v>
      </c>
      <c r="H46" s="1">
        <f t="shared" si="31"/>
        <v>-2.6941362916006386</v>
      </c>
      <c r="I46" s="1">
        <f t="shared" si="32"/>
        <v>2.6941362916006386</v>
      </c>
      <c r="J46" s="1">
        <f t="shared" si="33"/>
        <v>0.47543581616481323</v>
      </c>
      <c r="K46" s="1">
        <f t="shared" si="34"/>
        <v>1.1400651465797975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31.5</v>
      </c>
      <c r="T46">
        <v>31.85</v>
      </c>
      <c r="U46">
        <v>30.4</v>
      </c>
      <c r="V46">
        <v>31.5</v>
      </c>
      <c r="W46">
        <v>0.19999999999999929</v>
      </c>
      <c r="X46">
        <v>0.63897763578274536</v>
      </c>
      <c r="Y46" s="1">
        <f t="shared" si="42"/>
        <v>0</v>
      </c>
      <c r="Z46" s="1">
        <f t="shared" si="43"/>
        <v>0</v>
      </c>
      <c r="AA46" s="1">
        <f t="shared" si="44"/>
        <v>1.1111111111111156</v>
      </c>
      <c r="AB46" s="1">
        <f t="shared" si="45"/>
        <v>3.4920634920634965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30.95</v>
      </c>
      <c r="AJ46">
        <v>31.85</v>
      </c>
      <c r="AK46">
        <v>30.85</v>
      </c>
      <c r="AL46">
        <v>31.3</v>
      </c>
      <c r="AM46">
        <v>0.80000000000000071</v>
      </c>
      <c r="AN46">
        <v>2.6229508196721341</v>
      </c>
      <c r="AO46" s="1">
        <f t="shared" si="52"/>
        <v>1.1308562197092131</v>
      </c>
      <c r="AP46" s="1">
        <f t="shared" si="53"/>
        <v>1.1308562197092131</v>
      </c>
      <c r="AQ46" s="1">
        <f t="shared" si="54"/>
        <v>1.7571884984025583</v>
      </c>
      <c r="AR46" s="1">
        <f t="shared" si="55"/>
        <v>0.32310177705976695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1290</v>
      </c>
      <c r="C47">
        <v>1298.6500000000001</v>
      </c>
      <c r="D47">
        <v>1266</v>
      </c>
      <c r="E47">
        <v>1268.6500000000001</v>
      </c>
      <c r="F47">
        <v>-17.39999999999986</v>
      </c>
      <c r="G47">
        <v>-1.352980055207796</v>
      </c>
      <c r="H47" s="1">
        <f t="shared" si="31"/>
        <v>-1.6550387596899154</v>
      </c>
      <c r="I47" s="1">
        <f t="shared" si="32"/>
        <v>1.6550387596899154</v>
      </c>
      <c r="J47" s="1">
        <f t="shared" si="33"/>
        <v>0.6705426356589218</v>
      </c>
      <c r="K47" s="1">
        <f t="shared" si="34"/>
        <v>0.20888345879478901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1327.6</v>
      </c>
      <c r="T47">
        <v>1328.15</v>
      </c>
      <c r="U47">
        <v>1272.3499999999999</v>
      </c>
      <c r="V47">
        <v>1286.05</v>
      </c>
      <c r="W47">
        <v>-16.049999999999951</v>
      </c>
      <c r="X47">
        <v>-1.23262422240995</v>
      </c>
      <c r="Y47" s="1">
        <f t="shared" si="42"/>
        <v>-3.1297077432961702</v>
      </c>
      <c r="Z47" s="1">
        <f t="shared" si="43"/>
        <v>3.1297077432961702</v>
      </c>
      <c r="AA47" s="1">
        <f t="shared" si="44"/>
        <v>4.1428141006340916E-2</v>
      </c>
      <c r="AB47" s="1">
        <f t="shared" si="45"/>
        <v>1.0652773997900584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1305.2</v>
      </c>
      <c r="AJ47">
        <v>1331</v>
      </c>
      <c r="AK47">
        <v>1272.25</v>
      </c>
      <c r="AL47">
        <v>1302.0999999999999</v>
      </c>
      <c r="AM47">
        <v>12.14999999999986</v>
      </c>
      <c r="AN47">
        <v>0.94189697275087125</v>
      </c>
      <c r="AO47" s="1">
        <f t="shared" si="52"/>
        <v>-0.2375114924915826</v>
      </c>
      <c r="AP47" s="1">
        <f t="shared" si="53"/>
        <v>0.2375114924915826</v>
      </c>
      <c r="AQ47" s="1">
        <f t="shared" si="54"/>
        <v>1.9767085504137261</v>
      </c>
      <c r="AR47" s="1">
        <f t="shared" si="55"/>
        <v>2.2924506566315883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34.200000000000003</v>
      </c>
      <c r="C48">
        <v>34.5</v>
      </c>
      <c r="D48">
        <v>33.799999999999997</v>
      </c>
      <c r="E48">
        <v>33.950000000000003</v>
      </c>
      <c r="F48">
        <v>-0.25</v>
      </c>
      <c r="G48">
        <v>-0.73099415204678353</v>
      </c>
      <c r="H48" s="1">
        <f t="shared" si="31"/>
        <v>-0.73099415204678353</v>
      </c>
      <c r="I48" s="1">
        <f t="shared" si="32"/>
        <v>0.73099415204678353</v>
      </c>
      <c r="J48" s="1">
        <f t="shared" si="33"/>
        <v>0.87719298245613198</v>
      </c>
      <c r="K48" s="1">
        <f t="shared" si="34"/>
        <v>0.44182621502210806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35.15</v>
      </c>
      <c r="T48">
        <v>35.15</v>
      </c>
      <c r="U48">
        <v>34</v>
      </c>
      <c r="V48">
        <v>34.200000000000003</v>
      </c>
      <c r="W48">
        <v>-0.5</v>
      </c>
      <c r="X48">
        <v>-1.4409221902017291</v>
      </c>
      <c r="Y48" s="1">
        <f t="shared" si="42"/>
        <v>-2.7027027027026906</v>
      </c>
      <c r="Z48" s="1">
        <f t="shared" si="43"/>
        <v>2.7027027027026906</v>
      </c>
      <c r="AA48" s="1">
        <f t="shared" si="44"/>
        <v>0</v>
      </c>
      <c r="AB48" s="1">
        <f t="shared" si="45"/>
        <v>0.58479532163743519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34.4</v>
      </c>
      <c r="AJ48">
        <v>35</v>
      </c>
      <c r="AK48">
        <v>34.299999999999997</v>
      </c>
      <c r="AL48">
        <v>34.700000000000003</v>
      </c>
      <c r="AM48">
        <v>0.40000000000000568</v>
      </c>
      <c r="AN48">
        <v>1.166180758017509</v>
      </c>
      <c r="AO48" s="1">
        <f t="shared" si="52"/>
        <v>0.87209302325582638</v>
      </c>
      <c r="AP48" s="1">
        <f t="shared" si="53"/>
        <v>0.87209302325582638</v>
      </c>
      <c r="AQ48" s="1">
        <f t="shared" si="54"/>
        <v>0.8645533141210292</v>
      </c>
      <c r="AR48" s="1">
        <f t="shared" si="55"/>
        <v>0.29069767441860883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314.95</v>
      </c>
      <c r="C49">
        <v>328.5</v>
      </c>
      <c r="D49">
        <v>311.05</v>
      </c>
      <c r="E49">
        <v>325.75</v>
      </c>
      <c r="F49">
        <v>12.100000000000019</v>
      </c>
      <c r="G49">
        <v>3.857803283915199</v>
      </c>
      <c r="H49" s="1">
        <f t="shared" si="31"/>
        <v>3.4291157326559811</v>
      </c>
      <c r="I49" s="1">
        <f t="shared" si="32"/>
        <v>3.4291157326559811</v>
      </c>
      <c r="J49" s="1">
        <f t="shared" si="33"/>
        <v>0.84420567920184197</v>
      </c>
      <c r="K49" s="1">
        <f t="shared" si="34"/>
        <v>1.2382917923479846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323</v>
      </c>
      <c r="T49">
        <v>323</v>
      </c>
      <c r="U49">
        <v>310</v>
      </c>
      <c r="V49">
        <v>313.64999999999998</v>
      </c>
      <c r="W49">
        <v>-9.5</v>
      </c>
      <c r="X49">
        <v>-2.9398112331734492</v>
      </c>
      <c r="Y49" s="1">
        <f t="shared" si="42"/>
        <v>-2.8947368421052699</v>
      </c>
      <c r="Z49" s="1">
        <f t="shared" si="43"/>
        <v>2.8947368421052699</v>
      </c>
      <c r="AA49" s="1">
        <f t="shared" si="44"/>
        <v>0</v>
      </c>
      <c r="AB49" s="1">
        <f t="shared" si="45"/>
        <v>1.1637175195281293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287.8</v>
      </c>
      <c r="AJ49">
        <v>331</v>
      </c>
      <c r="AK49">
        <v>286.3</v>
      </c>
      <c r="AL49">
        <v>323.14999999999998</v>
      </c>
      <c r="AM49">
        <v>40.25</v>
      </c>
      <c r="AN49">
        <v>14.22764227642277</v>
      </c>
      <c r="AO49" s="1">
        <f t="shared" si="52"/>
        <v>12.282835302293247</v>
      </c>
      <c r="AP49" s="1">
        <f t="shared" si="53"/>
        <v>12.282835302293247</v>
      </c>
      <c r="AQ49" s="1">
        <f t="shared" si="54"/>
        <v>2.4292124400433308</v>
      </c>
      <c r="AR49" s="1">
        <f t="shared" si="55"/>
        <v>0.52119527449617786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26.8</v>
      </c>
      <c r="C50">
        <v>27.05</v>
      </c>
      <c r="D50">
        <v>26.1</v>
      </c>
      <c r="E50">
        <v>26.25</v>
      </c>
      <c r="F50">
        <v>-0.19999999999999929</v>
      </c>
      <c r="G50">
        <v>-0.75614366729678373</v>
      </c>
      <c r="H50" s="1">
        <f t="shared" si="31"/>
        <v>-2.0522388059701515</v>
      </c>
      <c r="I50" s="1">
        <f t="shared" si="32"/>
        <v>2.0522388059701515</v>
      </c>
      <c r="J50" s="1">
        <f t="shared" si="33"/>
        <v>0.93283582089552231</v>
      </c>
      <c r="K50" s="1">
        <f t="shared" si="34"/>
        <v>0.57142857142856607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26.75</v>
      </c>
      <c r="T50">
        <v>27.1</v>
      </c>
      <c r="U50">
        <v>26.25</v>
      </c>
      <c r="V50">
        <v>26.45</v>
      </c>
      <c r="W50">
        <v>-0.25</v>
      </c>
      <c r="X50">
        <v>-0.93632958801498134</v>
      </c>
      <c r="Y50" s="1">
        <f t="shared" si="42"/>
        <v>-1.1214953271028065</v>
      </c>
      <c r="Z50" s="1">
        <f t="shared" si="43"/>
        <v>1.1214953271028065</v>
      </c>
      <c r="AA50" s="1">
        <f t="shared" si="44"/>
        <v>1.3084112149532763</v>
      </c>
      <c r="AB50" s="1">
        <f t="shared" si="45"/>
        <v>0.75614366729678373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27.45</v>
      </c>
      <c r="AJ50">
        <v>27.45</v>
      </c>
      <c r="AK50">
        <v>26.55</v>
      </c>
      <c r="AL50">
        <v>26.7</v>
      </c>
      <c r="AM50">
        <v>-0.30000000000000071</v>
      </c>
      <c r="AN50">
        <v>-1.111111111111114</v>
      </c>
      <c r="AO50" s="1">
        <f t="shared" si="52"/>
        <v>-2.7322404371584699</v>
      </c>
      <c r="AP50" s="1">
        <f t="shared" si="53"/>
        <v>2.7322404371584699</v>
      </c>
      <c r="AQ50" s="1">
        <f t="shared" si="54"/>
        <v>0</v>
      </c>
      <c r="AR50" s="1">
        <f t="shared" si="55"/>
        <v>0.56179775280898347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298.45</v>
      </c>
      <c r="C51">
        <v>304.5</v>
      </c>
      <c r="D51">
        <v>297</v>
      </c>
      <c r="E51">
        <v>299.05</v>
      </c>
      <c r="F51">
        <v>2.1000000000000232</v>
      </c>
      <c r="G51">
        <v>0.70718976258630162</v>
      </c>
      <c r="H51" s="1">
        <f t="shared" si="31"/>
        <v>0.20103869994974793</v>
      </c>
      <c r="I51" s="1">
        <f t="shared" si="32"/>
        <v>0.20103869994974793</v>
      </c>
      <c r="J51" s="1">
        <f t="shared" si="33"/>
        <v>1.8224377194449051</v>
      </c>
      <c r="K51" s="1">
        <f t="shared" si="34"/>
        <v>0.48584352487853527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292.75</v>
      </c>
      <c r="T51">
        <v>304</v>
      </c>
      <c r="U51">
        <v>291.25</v>
      </c>
      <c r="V51">
        <v>296.95</v>
      </c>
      <c r="W51">
        <v>5.6999999999999886</v>
      </c>
      <c r="X51">
        <v>1.9570815450643739</v>
      </c>
      <c r="Y51" s="1">
        <f t="shared" si="42"/>
        <v>1.434671221178476</v>
      </c>
      <c r="Z51" s="1">
        <f t="shared" si="43"/>
        <v>1.434671221178476</v>
      </c>
      <c r="AA51" s="1">
        <f t="shared" si="44"/>
        <v>2.374137060111134</v>
      </c>
      <c r="AB51" s="1">
        <f t="shared" si="45"/>
        <v>0.51238257899231432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292.64999999999998</v>
      </c>
      <c r="AJ51">
        <v>296.35000000000002</v>
      </c>
      <c r="AK51">
        <v>289.25</v>
      </c>
      <c r="AL51">
        <v>291.25</v>
      </c>
      <c r="AM51">
        <v>0.1000000000000227</v>
      </c>
      <c r="AN51">
        <v>3.4346556757692853E-2</v>
      </c>
      <c r="AO51" s="1">
        <f t="shared" si="52"/>
        <v>-0.47838715188791303</v>
      </c>
      <c r="AP51" s="1">
        <f t="shared" si="53"/>
        <v>0.47838715188791303</v>
      </c>
      <c r="AQ51" s="1">
        <f t="shared" si="54"/>
        <v>1.2643089014180919</v>
      </c>
      <c r="AR51" s="1">
        <f t="shared" si="55"/>
        <v>0.68669527896995708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2020-06-28T21:34:01Z</dcterms:created>
  <dcterms:modified xsi:type="dcterms:W3CDTF">2020-09-16T14:18:32Z</dcterms:modified>
</cp:coreProperties>
</file>