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rshan Dinesh\Downloads\Skillo Villa\Buisness Case - Swigy\"/>
    </mc:Choice>
  </mc:AlternateContent>
  <xr:revisionPtr revIDLastSave="0" documentId="13_ncr:1_{9B819A6B-DC14-46D0-992B-ED370F97AC7F}" xr6:coauthVersionLast="47" xr6:coauthVersionMax="47" xr10:uidLastSave="{00000000-0000-0000-0000-000000000000}"/>
  <bookViews>
    <workbookView xWindow="7200" yWindow="0" windowWidth="21600" windowHeight="14130" activeTab="1" xr2:uid="{C3327BBF-5D7E-B842-AC68-8C3DBE1DE0AE}"/>
  </bookViews>
  <sheets>
    <sheet name="Session Details" sheetId="4" r:id="rId1"/>
    <sheet name="pivot charts" sheetId="5" r:id="rId2"/>
    <sheet name="Channel wise traffic" sheetId="7" r:id="rId3"/>
    <sheet name="Pivot table 1" sheetId="8" r:id="rId4"/>
    <sheet name="Supporting Data" sheetId="9" r:id="rId5"/>
  </sheets>
  <definedNames>
    <definedName name="_xlnm._FilterDatabase" localSheetId="4" hidden="1">'Supporting Data'!$B$2:$L$370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70" i="9" l="1"/>
  <c r="K369" i="9"/>
  <c r="F369" i="7"/>
  <c r="E369" i="7"/>
  <c r="D369" i="7"/>
  <c r="C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369" i="4"/>
  <c r="F369" i="4"/>
  <c r="E369" i="4"/>
  <c r="D369" i="4"/>
  <c r="C369" i="4"/>
  <c r="C372" i="4" s="1"/>
  <c r="U368" i="4"/>
  <c r="T368" i="4"/>
  <c r="S368" i="4"/>
  <c r="R368" i="4"/>
  <c r="N368" i="4"/>
  <c r="O368" i="4"/>
  <c r="J368" i="4"/>
  <c r="K368" i="4" s="1"/>
  <c r="I368" i="4"/>
  <c r="H368" i="4"/>
  <c r="U367" i="4"/>
  <c r="T367" i="4"/>
  <c r="S367" i="4"/>
  <c r="R367" i="4"/>
  <c r="I367" i="4"/>
  <c r="H367" i="4"/>
  <c r="U366" i="4"/>
  <c r="T366" i="4"/>
  <c r="S366" i="4"/>
  <c r="R366" i="4"/>
  <c r="K366" i="4"/>
  <c r="J366" i="4"/>
  <c r="I366" i="4"/>
  <c r="H366" i="4"/>
  <c r="U365" i="4"/>
  <c r="T365" i="4"/>
  <c r="S365" i="4"/>
  <c r="R365" i="4"/>
  <c r="P365" i="4"/>
  <c r="J365" i="4"/>
  <c r="K365" i="4" s="1"/>
  <c r="I365" i="4"/>
  <c r="H365" i="4"/>
  <c r="U364" i="4"/>
  <c r="T364" i="4"/>
  <c r="S364" i="4"/>
  <c r="R364" i="4"/>
  <c r="J364" i="4"/>
  <c r="K364" i="4" s="1"/>
  <c r="I364" i="4"/>
  <c r="O364" i="4" s="1"/>
  <c r="H364" i="4"/>
  <c r="U363" i="4"/>
  <c r="T363" i="4"/>
  <c r="S363" i="4"/>
  <c r="R363" i="4"/>
  <c r="J363" i="4"/>
  <c r="K363" i="4" s="1"/>
  <c r="I363" i="4"/>
  <c r="H363" i="4"/>
  <c r="U362" i="4"/>
  <c r="T362" i="4"/>
  <c r="S362" i="4"/>
  <c r="R362" i="4"/>
  <c r="O362" i="4"/>
  <c r="J362" i="4"/>
  <c r="K362" i="4" s="1"/>
  <c r="I362" i="4"/>
  <c r="N362" i="4" s="1"/>
  <c r="H362" i="4"/>
  <c r="U361" i="4"/>
  <c r="T361" i="4"/>
  <c r="S361" i="4"/>
  <c r="R361" i="4"/>
  <c r="J361" i="4"/>
  <c r="K361" i="4" s="1"/>
  <c r="I361" i="4"/>
  <c r="H361" i="4"/>
  <c r="U360" i="4"/>
  <c r="T360" i="4"/>
  <c r="S360" i="4"/>
  <c r="R360" i="4"/>
  <c r="K360" i="4"/>
  <c r="J360" i="4"/>
  <c r="I360" i="4"/>
  <c r="H360" i="4"/>
  <c r="U359" i="4"/>
  <c r="T359" i="4"/>
  <c r="S359" i="4"/>
  <c r="R359" i="4"/>
  <c r="P359" i="4"/>
  <c r="J359" i="4"/>
  <c r="K359" i="4" s="1"/>
  <c r="I359" i="4"/>
  <c r="H359" i="4"/>
  <c r="P366" i="4" s="1"/>
  <c r="U358" i="4"/>
  <c r="T358" i="4"/>
  <c r="S358" i="4"/>
  <c r="R358" i="4"/>
  <c r="J358" i="4"/>
  <c r="K358" i="4" s="1"/>
  <c r="I358" i="4"/>
  <c r="H358" i="4"/>
  <c r="U357" i="4"/>
  <c r="T357" i="4"/>
  <c r="S357" i="4"/>
  <c r="R357" i="4"/>
  <c r="P357" i="4"/>
  <c r="J357" i="4"/>
  <c r="K357" i="4" s="1"/>
  <c r="I357" i="4"/>
  <c r="N357" i="4" s="1"/>
  <c r="H357" i="4"/>
  <c r="U356" i="4"/>
  <c r="T356" i="4"/>
  <c r="S356" i="4"/>
  <c r="R356" i="4"/>
  <c r="J356" i="4"/>
  <c r="K356" i="4" s="1"/>
  <c r="I356" i="4"/>
  <c r="N356" i="4" s="1"/>
  <c r="H356" i="4"/>
  <c r="P363" i="4" s="1"/>
  <c r="U355" i="4"/>
  <c r="T355" i="4"/>
  <c r="S355" i="4"/>
  <c r="R355" i="4"/>
  <c r="J355" i="4"/>
  <c r="K355" i="4" s="1"/>
  <c r="I355" i="4"/>
  <c r="H355" i="4"/>
  <c r="U354" i="4"/>
  <c r="T354" i="4"/>
  <c r="S354" i="4"/>
  <c r="R354" i="4"/>
  <c r="O354" i="4"/>
  <c r="J354" i="4"/>
  <c r="K354" i="4" s="1"/>
  <c r="I354" i="4"/>
  <c r="H354" i="4"/>
  <c r="U353" i="4"/>
  <c r="T353" i="4"/>
  <c r="S353" i="4"/>
  <c r="R353" i="4"/>
  <c r="O353" i="4"/>
  <c r="J353" i="4"/>
  <c r="K353" i="4" s="1"/>
  <c r="I353" i="4"/>
  <c r="H353" i="4"/>
  <c r="P360" i="4" s="1"/>
  <c r="U352" i="4"/>
  <c r="T352" i="4"/>
  <c r="S352" i="4"/>
  <c r="R352" i="4"/>
  <c r="J352" i="4"/>
  <c r="K352" i="4" s="1"/>
  <c r="I352" i="4"/>
  <c r="H352" i="4"/>
  <c r="U351" i="4"/>
  <c r="T351" i="4"/>
  <c r="S351" i="4"/>
  <c r="R351" i="4"/>
  <c r="Q351" i="4"/>
  <c r="P351" i="4"/>
  <c r="J351" i="4"/>
  <c r="K351" i="4" s="1"/>
  <c r="I351" i="4"/>
  <c r="N351" i="4" s="1"/>
  <c r="H351" i="4"/>
  <c r="P358" i="4" s="1"/>
  <c r="U350" i="4"/>
  <c r="T350" i="4"/>
  <c r="S350" i="4"/>
  <c r="R350" i="4"/>
  <c r="N350" i="4"/>
  <c r="O350" i="4"/>
  <c r="J350" i="4"/>
  <c r="K350" i="4" s="1"/>
  <c r="I350" i="4"/>
  <c r="H350" i="4"/>
  <c r="U349" i="4"/>
  <c r="T349" i="4"/>
  <c r="S349" i="4"/>
  <c r="R349" i="4"/>
  <c r="J349" i="4"/>
  <c r="K349" i="4" s="1"/>
  <c r="I349" i="4"/>
  <c r="H349" i="4"/>
  <c r="U348" i="4"/>
  <c r="T348" i="4"/>
  <c r="S348" i="4"/>
  <c r="R348" i="4"/>
  <c r="N348" i="4"/>
  <c r="O348" i="4"/>
  <c r="J348" i="4"/>
  <c r="K348" i="4" s="1"/>
  <c r="I348" i="4"/>
  <c r="H348" i="4"/>
  <c r="U347" i="4"/>
  <c r="T347" i="4"/>
  <c r="S347" i="4"/>
  <c r="R347" i="4"/>
  <c r="P347" i="4"/>
  <c r="N347" i="4"/>
  <c r="J347" i="4"/>
  <c r="K347" i="4" s="1"/>
  <c r="I347" i="4"/>
  <c r="H347" i="4"/>
  <c r="U346" i="4"/>
  <c r="T346" i="4"/>
  <c r="S346" i="4"/>
  <c r="R346" i="4"/>
  <c r="P346" i="4"/>
  <c r="J346" i="4"/>
  <c r="K346" i="4" s="1"/>
  <c r="I346" i="4"/>
  <c r="N346" i="4" s="1"/>
  <c r="H346" i="4"/>
  <c r="U345" i="4"/>
  <c r="T345" i="4"/>
  <c r="S345" i="4"/>
  <c r="R345" i="4"/>
  <c r="P345" i="4"/>
  <c r="N345" i="4"/>
  <c r="O345" i="4"/>
  <c r="J345" i="4"/>
  <c r="K345" i="4" s="1"/>
  <c r="I345" i="4"/>
  <c r="H345" i="4"/>
  <c r="U344" i="4"/>
  <c r="T344" i="4"/>
  <c r="S344" i="4"/>
  <c r="R344" i="4"/>
  <c r="J344" i="4"/>
  <c r="K344" i="4" s="1"/>
  <c r="I344" i="4"/>
  <c r="H344" i="4"/>
  <c r="U343" i="4"/>
  <c r="T343" i="4"/>
  <c r="S343" i="4"/>
  <c r="R343" i="4"/>
  <c r="I343" i="4"/>
  <c r="H343" i="4"/>
  <c r="U342" i="4"/>
  <c r="T342" i="4"/>
  <c r="S342" i="4"/>
  <c r="R342" i="4"/>
  <c r="N342" i="4"/>
  <c r="O342" i="4"/>
  <c r="J342" i="4"/>
  <c r="K342" i="4" s="1"/>
  <c r="I342" i="4"/>
  <c r="H342" i="4"/>
  <c r="U341" i="4"/>
  <c r="T341" i="4"/>
  <c r="S341" i="4"/>
  <c r="R341" i="4"/>
  <c r="P341" i="4"/>
  <c r="N341" i="4"/>
  <c r="J341" i="4"/>
  <c r="K341" i="4" s="1"/>
  <c r="I341" i="4"/>
  <c r="H341" i="4"/>
  <c r="U340" i="4"/>
  <c r="T340" i="4"/>
  <c r="S340" i="4"/>
  <c r="R340" i="4"/>
  <c r="P340" i="4"/>
  <c r="O340" i="4"/>
  <c r="N340" i="4"/>
  <c r="J340" i="4"/>
  <c r="K340" i="4" s="1"/>
  <c r="I340" i="4"/>
  <c r="H340" i="4"/>
  <c r="U339" i="4"/>
  <c r="T339" i="4"/>
  <c r="S339" i="4"/>
  <c r="R339" i="4"/>
  <c r="N339" i="4"/>
  <c r="O339" i="4"/>
  <c r="J339" i="4"/>
  <c r="K339" i="4" s="1"/>
  <c r="I339" i="4"/>
  <c r="H339" i="4"/>
  <c r="U338" i="4"/>
  <c r="T338" i="4"/>
  <c r="S338" i="4"/>
  <c r="R338" i="4"/>
  <c r="J338" i="4"/>
  <c r="K338" i="4" s="1"/>
  <c r="I338" i="4"/>
  <c r="H338" i="4"/>
  <c r="U337" i="4"/>
  <c r="T337" i="4"/>
  <c r="S337" i="4"/>
  <c r="R337" i="4"/>
  <c r="I337" i="4"/>
  <c r="H337" i="4"/>
  <c r="U336" i="4"/>
  <c r="T336" i="4"/>
  <c r="S336" i="4"/>
  <c r="R336" i="4"/>
  <c r="P336" i="4"/>
  <c r="K336" i="4"/>
  <c r="J336" i="4"/>
  <c r="I336" i="4"/>
  <c r="H336" i="4"/>
  <c r="Q336" i="4" s="1"/>
  <c r="U335" i="4"/>
  <c r="T335" i="4"/>
  <c r="S335" i="4"/>
  <c r="R335" i="4"/>
  <c r="P335" i="4"/>
  <c r="J335" i="4"/>
  <c r="K335" i="4" s="1"/>
  <c r="I335" i="4"/>
  <c r="H335" i="4"/>
  <c r="Q335" i="4" s="1"/>
  <c r="U334" i="4"/>
  <c r="T334" i="4"/>
  <c r="S334" i="4"/>
  <c r="R334" i="4"/>
  <c r="N334" i="4"/>
  <c r="O334" i="4"/>
  <c r="J334" i="4"/>
  <c r="K334" i="4" s="1"/>
  <c r="I334" i="4"/>
  <c r="H334" i="4"/>
  <c r="U333" i="4"/>
  <c r="T333" i="4"/>
  <c r="S333" i="4"/>
  <c r="R333" i="4"/>
  <c r="J333" i="4"/>
  <c r="K333" i="4" s="1"/>
  <c r="I333" i="4"/>
  <c r="H333" i="4"/>
  <c r="U332" i="4"/>
  <c r="T332" i="4"/>
  <c r="S332" i="4"/>
  <c r="R332" i="4"/>
  <c r="J332" i="4"/>
  <c r="K332" i="4" s="1"/>
  <c r="I332" i="4"/>
  <c r="H332" i="4"/>
  <c r="U331" i="4"/>
  <c r="T331" i="4"/>
  <c r="S331" i="4"/>
  <c r="R331" i="4"/>
  <c r="N331" i="4"/>
  <c r="O331" i="4"/>
  <c r="I331" i="4"/>
  <c r="H331" i="4"/>
  <c r="U330" i="4"/>
  <c r="T330" i="4"/>
  <c r="S330" i="4"/>
  <c r="R330" i="4"/>
  <c r="N330" i="4"/>
  <c r="O330" i="4"/>
  <c r="K330" i="4"/>
  <c r="J330" i="4"/>
  <c r="I330" i="4"/>
  <c r="H330" i="4"/>
  <c r="U329" i="4"/>
  <c r="T329" i="4"/>
  <c r="S329" i="4"/>
  <c r="R329" i="4"/>
  <c r="N329" i="4"/>
  <c r="J329" i="4"/>
  <c r="K329" i="4" s="1"/>
  <c r="I329" i="4"/>
  <c r="H329" i="4"/>
  <c r="U328" i="4"/>
  <c r="T328" i="4"/>
  <c r="S328" i="4"/>
  <c r="R328" i="4"/>
  <c r="P328" i="4"/>
  <c r="J328" i="4"/>
  <c r="K328" i="4" s="1"/>
  <c r="I328" i="4"/>
  <c r="H328" i="4"/>
  <c r="U327" i="4"/>
  <c r="T327" i="4"/>
  <c r="S327" i="4"/>
  <c r="R327" i="4"/>
  <c r="J327" i="4"/>
  <c r="K327" i="4" s="1"/>
  <c r="I327" i="4"/>
  <c r="H327" i="4"/>
  <c r="P334" i="4" s="1"/>
  <c r="U326" i="4"/>
  <c r="T326" i="4"/>
  <c r="S326" i="4"/>
  <c r="R326" i="4"/>
  <c r="P326" i="4"/>
  <c r="I326" i="4"/>
  <c r="H326" i="4"/>
  <c r="U325" i="4"/>
  <c r="T325" i="4"/>
  <c r="S325" i="4"/>
  <c r="R325" i="4"/>
  <c r="N325" i="4"/>
  <c r="O325" i="4"/>
  <c r="K325" i="4"/>
  <c r="J325" i="4"/>
  <c r="I325" i="4"/>
  <c r="H325" i="4"/>
  <c r="U324" i="4"/>
  <c r="T324" i="4"/>
  <c r="S324" i="4"/>
  <c r="R324" i="4"/>
  <c r="N324" i="4"/>
  <c r="O324" i="4"/>
  <c r="K324" i="4"/>
  <c r="J324" i="4"/>
  <c r="I324" i="4"/>
  <c r="H324" i="4"/>
  <c r="U323" i="4"/>
  <c r="T323" i="4"/>
  <c r="S323" i="4"/>
  <c r="R323" i="4"/>
  <c r="O323" i="4"/>
  <c r="N323" i="4"/>
  <c r="J323" i="4"/>
  <c r="K323" i="4" s="1"/>
  <c r="I323" i="4"/>
  <c r="H323" i="4"/>
  <c r="U322" i="4"/>
  <c r="T322" i="4"/>
  <c r="S322" i="4"/>
  <c r="R322" i="4"/>
  <c r="P322" i="4"/>
  <c r="O322" i="4"/>
  <c r="N322" i="4"/>
  <c r="J322" i="4"/>
  <c r="K322" i="4" s="1"/>
  <c r="I322" i="4"/>
  <c r="H322" i="4"/>
  <c r="U321" i="4"/>
  <c r="T321" i="4"/>
  <c r="S321" i="4"/>
  <c r="R321" i="4"/>
  <c r="P321" i="4"/>
  <c r="Q321" i="4" s="1"/>
  <c r="J321" i="4"/>
  <c r="K321" i="4" s="1"/>
  <c r="I321" i="4"/>
  <c r="H321" i="4"/>
  <c r="U320" i="4"/>
  <c r="T320" i="4"/>
  <c r="S320" i="4"/>
  <c r="R320" i="4"/>
  <c r="J320" i="4"/>
  <c r="K320" i="4" s="1"/>
  <c r="I320" i="4"/>
  <c r="H320" i="4"/>
  <c r="U319" i="4"/>
  <c r="T319" i="4"/>
  <c r="S319" i="4"/>
  <c r="R319" i="4"/>
  <c r="I319" i="4"/>
  <c r="H319" i="4"/>
  <c r="U318" i="4"/>
  <c r="T318" i="4"/>
  <c r="S318" i="4"/>
  <c r="R318" i="4"/>
  <c r="P318" i="4"/>
  <c r="N318" i="4"/>
  <c r="J318" i="4"/>
  <c r="K318" i="4" s="1"/>
  <c r="I318" i="4"/>
  <c r="H318" i="4"/>
  <c r="U317" i="4"/>
  <c r="T317" i="4"/>
  <c r="S317" i="4"/>
  <c r="R317" i="4"/>
  <c r="P317" i="4"/>
  <c r="O317" i="4"/>
  <c r="N317" i="4"/>
  <c r="J317" i="4"/>
  <c r="K317" i="4" s="1"/>
  <c r="I317" i="4"/>
  <c r="H317" i="4"/>
  <c r="U316" i="4"/>
  <c r="T316" i="4"/>
  <c r="S316" i="4"/>
  <c r="R316" i="4"/>
  <c r="P316" i="4"/>
  <c r="Q316" i="4" s="1"/>
  <c r="O316" i="4"/>
  <c r="J316" i="4"/>
  <c r="K316" i="4" s="1"/>
  <c r="I316" i="4"/>
  <c r="H316" i="4"/>
  <c r="P323" i="4" s="1"/>
  <c r="U315" i="4"/>
  <c r="T315" i="4"/>
  <c r="S315" i="4"/>
  <c r="R315" i="4"/>
  <c r="J315" i="4"/>
  <c r="K315" i="4" s="1"/>
  <c r="I315" i="4"/>
  <c r="N315" i="4" s="1"/>
  <c r="H315" i="4"/>
  <c r="U314" i="4"/>
  <c r="T314" i="4"/>
  <c r="S314" i="4"/>
  <c r="R314" i="4"/>
  <c r="P314" i="4"/>
  <c r="O314" i="4"/>
  <c r="J314" i="4"/>
  <c r="K314" i="4" s="1"/>
  <c r="I314" i="4"/>
  <c r="H314" i="4"/>
  <c r="U313" i="4"/>
  <c r="T313" i="4"/>
  <c r="S313" i="4"/>
  <c r="R313" i="4"/>
  <c r="K313" i="4"/>
  <c r="J313" i="4"/>
  <c r="I313" i="4"/>
  <c r="H313" i="4"/>
  <c r="U312" i="4"/>
  <c r="T312" i="4"/>
  <c r="S312" i="4"/>
  <c r="R312" i="4"/>
  <c r="O312" i="4"/>
  <c r="K312" i="4"/>
  <c r="J312" i="4"/>
  <c r="I312" i="4"/>
  <c r="H312" i="4"/>
  <c r="U311" i="4"/>
  <c r="T311" i="4"/>
  <c r="S311" i="4"/>
  <c r="R311" i="4"/>
  <c r="P311" i="4"/>
  <c r="J311" i="4"/>
  <c r="K311" i="4" s="1"/>
  <c r="I311" i="4"/>
  <c r="H311" i="4"/>
  <c r="U310" i="4"/>
  <c r="T310" i="4"/>
  <c r="S310" i="4"/>
  <c r="R310" i="4"/>
  <c r="P310" i="4"/>
  <c r="Q310" i="4" s="1"/>
  <c r="O310" i="4"/>
  <c r="J310" i="4"/>
  <c r="K310" i="4" s="1"/>
  <c r="I310" i="4"/>
  <c r="H310" i="4"/>
  <c r="U309" i="4"/>
  <c r="T309" i="4"/>
  <c r="S309" i="4"/>
  <c r="R309" i="4"/>
  <c r="J309" i="4"/>
  <c r="K309" i="4" s="1"/>
  <c r="I309" i="4"/>
  <c r="H309" i="4"/>
  <c r="U308" i="4"/>
  <c r="T308" i="4"/>
  <c r="S308" i="4"/>
  <c r="R308" i="4"/>
  <c r="P308" i="4"/>
  <c r="I308" i="4"/>
  <c r="H308" i="4"/>
  <c r="Q308" i="4" s="1"/>
  <c r="U307" i="4"/>
  <c r="T307" i="4"/>
  <c r="S307" i="4"/>
  <c r="R307" i="4"/>
  <c r="N307" i="4"/>
  <c r="O307" i="4"/>
  <c r="J307" i="4"/>
  <c r="K307" i="4" s="1"/>
  <c r="I307" i="4"/>
  <c r="H307" i="4"/>
  <c r="U306" i="4"/>
  <c r="T306" i="4"/>
  <c r="S306" i="4"/>
  <c r="R306" i="4"/>
  <c r="N306" i="4"/>
  <c r="O306" i="4"/>
  <c r="J306" i="4"/>
  <c r="K306" i="4" s="1"/>
  <c r="I306" i="4"/>
  <c r="H306" i="4"/>
  <c r="P313" i="4" s="1"/>
  <c r="U305" i="4"/>
  <c r="T305" i="4"/>
  <c r="S305" i="4"/>
  <c r="R305" i="4"/>
  <c r="N305" i="4"/>
  <c r="O305" i="4"/>
  <c r="J305" i="4"/>
  <c r="K305" i="4" s="1"/>
  <c r="I305" i="4"/>
  <c r="H305" i="4"/>
  <c r="U304" i="4"/>
  <c r="T304" i="4"/>
  <c r="S304" i="4"/>
  <c r="R304" i="4"/>
  <c r="P304" i="4"/>
  <c r="N304" i="4"/>
  <c r="O304" i="4"/>
  <c r="J304" i="4"/>
  <c r="K304" i="4" s="1"/>
  <c r="I304" i="4"/>
  <c r="H304" i="4"/>
  <c r="Q304" i="4" s="1"/>
  <c r="U303" i="4"/>
  <c r="T303" i="4"/>
  <c r="S303" i="4"/>
  <c r="R303" i="4"/>
  <c r="N303" i="4"/>
  <c r="J303" i="4"/>
  <c r="K303" i="4" s="1"/>
  <c r="I303" i="4"/>
  <c r="H303" i="4"/>
  <c r="U302" i="4"/>
  <c r="T302" i="4"/>
  <c r="S302" i="4"/>
  <c r="R302" i="4"/>
  <c r="J302" i="4"/>
  <c r="K302" i="4" s="1"/>
  <c r="I302" i="4"/>
  <c r="H302" i="4"/>
  <c r="U301" i="4"/>
  <c r="T301" i="4"/>
  <c r="S301" i="4"/>
  <c r="R301" i="4"/>
  <c r="J301" i="4"/>
  <c r="K301" i="4" s="1"/>
  <c r="I301" i="4"/>
  <c r="N301" i="4" s="1"/>
  <c r="H301" i="4"/>
  <c r="U300" i="4"/>
  <c r="T300" i="4"/>
  <c r="S300" i="4"/>
  <c r="R300" i="4"/>
  <c r="P300" i="4"/>
  <c r="N300" i="4"/>
  <c r="J300" i="4"/>
  <c r="K300" i="4" s="1"/>
  <c r="I300" i="4"/>
  <c r="H300" i="4"/>
  <c r="P307" i="4" s="1"/>
  <c r="U299" i="4"/>
  <c r="T299" i="4"/>
  <c r="S299" i="4"/>
  <c r="R299" i="4"/>
  <c r="P299" i="4"/>
  <c r="O299" i="4"/>
  <c r="N299" i="4"/>
  <c r="J299" i="4"/>
  <c r="K299" i="4" s="1"/>
  <c r="I299" i="4"/>
  <c r="H299" i="4"/>
  <c r="U298" i="4"/>
  <c r="T298" i="4"/>
  <c r="S298" i="4"/>
  <c r="R298" i="4"/>
  <c r="Q298" i="4"/>
  <c r="P298" i="4"/>
  <c r="O298" i="4"/>
  <c r="J298" i="4"/>
  <c r="K298" i="4" s="1"/>
  <c r="I298" i="4"/>
  <c r="H298" i="4"/>
  <c r="P305" i="4" s="1"/>
  <c r="U297" i="4"/>
  <c r="T297" i="4"/>
  <c r="S297" i="4"/>
  <c r="R297" i="4"/>
  <c r="J297" i="4"/>
  <c r="K297" i="4" s="1"/>
  <c r="I297" i="4"/>
  <c r="N297" i="4" s="1"/>
  <c r="H297" i="4"/>
  <c r="U296" i="4"/>
  <c r="T296" i="4"/>
  <c r="S296" i="4"/>
  <c r="R296" i="4"/>
  <c r="P296" i="4"/>
  <c r="O296" i="4"/>
  <c r="J296" i="4"/>
  <c r="K296" i="4" s="1"/>
  <c r="I296" i="4"/>
  <c r="H296" i="4"/>
  <c r="U295" i="4"/>
  <c r="T295" i="4"/>
  <c r="S295" i="4"/>
  <c r="R295" i="4"/>
  <c r="P295" i="4"/>
  <c r="K295" i="4"/>
  <c r="J295" i="4"/>
  <c r="I295" i="4"/>
  <c r="H295" i="4"/>
  <c r="U294" i="4"/>
  <c r="T294" i="4"/>
  <c r="S294" i="4"/>
  <c r="R294" i="4"/>
  <c r="P294" i="4"/>
  <c r="K294" i="4"/>
  <c r="J294" i="4"/>
  <c r="I294" i="4"/>
  <c r="H294" i="4"/>
  <c r="U293" i="4"/>
  <c r="T293" i="4"/>
  <c r="S293" i="4"/>
  <c r="R293" i="4"/>
  <c r="P293" i="4"/>
  <c r="J293" i="4"/>
  <c r="K293" i="4" s="1"/>
  <c r="I293" i="4"/>
  <c r="H293" i="4"/>
  <c r="U292" i="4"/>
  <c r="T292" i="4"/>
  <c r="S292" i="4"/>
  <c r="R292" i="4"/>
  <c r="P292" i="4"/>
  <c r="Q292" i="4" s="1"/>
  <c r="O292" i="4"/>
  <c r="J292" i="4"/>
  <c r="K292" i="4" s="1"/>
  <c r="I292" i="4"/>
  <c r="H292" i="4"/>
  <c r="U291" i="4"/>
  <c r="T291" i="4"/>
  <c r="S291" i="4"/>
  <c r="R291" i="4"/>
  <c r="Q291" i="4"/>
  <c r="P291" i="4"/>
  <c r="J291" i="4"/>
  <c r="K291" i="4" s="1"/>
  <c r="I291" i="4"/>
  <c r="H291" i="4"/>
  <c r="U290" i="4"/>
  <c r="T290" i="4"/>
  <c r="S290" i="4"/>
  <c r="R290" i="4"/>
  <c r="P290" i="4"/>
  <c r="I290" i="4"/>
  <c r="H290" i="4"/>
  <c r="Q290" i="4" s="1"/>
  <c r="U289" i="4"/>
  <c r="T289" i="4"/>
  <c r="S289" i="4"/>
  <c r="R289" i="4"/>
  <c r="N289" i="4"/>
  <c r="O289" i="4"/>
  <c r="K289" i="4"/>
  <c r="J289" i="4"/>
  <c r="I289" i="4"/>
  <c r="H289" i="4"/>
  <c r="U288" i="4"/>
  <c r="T288" i="4"/>
  <c r="S288" i="4"/>
  <c r="R288" i="4"/>
  <c r="P288" i="4"/>
  <c r="K288" i="4"/>
  <c r="J288" i="4"/>
  <c r="I288" i="4"/>
  <c r="H288" i="4"/>
  <c r="U287" i="4"/>
  <c r="T287" i="4"/>
  <c r="S287" i="4"/>
  <c r="R287" i="4"/>
  <c r="P287" i="4"/>
  <c r="N287" i="4"/>
  <c r="O287" i="4"/>
  <c r="J287" i="4"/>
  <c r="K287" i="4" s="1"/>
  <c r="I287" i="4"/>
  <c r="H287" i="4"/>
  <c r="U286" i="4"/>
  <c r="T286" i="4"/>
  <c r="S286" i="4"/>
  <c r="R286" i="4"/>
  <c r="O286" i="4"/>
  <c r="N286" i="4"/>
  <c r="J286" i="4"/>
  <c r="K286" i="4" s="1"/>
  <c r="I286" i="4"/>
  <c r="H286" i="4"/>
  <c r="U285" i="4"/>
  <c r="T285" i="4"/>
  <c r="S285" i="4"/>
  <c r="R285" i="4"/>
  <c r="Q285" i="4"/>
  <c r="P285" i="4"/>
  <c r="N285" i="4"/>
  <c r="O285" i="4"/>
  <c r="J285" i="4"/>
  <c r="K285" i="4" s="1"/>
  <c r="I285" i="4"/>
  <c r="H285" i="4"/>
  <c r="U284" i="4"/>
  <c r="T284" i="4"/>
  <c r="S284" i="4"/>
  <c r="R284" i="4"/>
  <c r="P284" i="4"/>
  <c r="N284" i="4"/>
  <c r="I284" i="4"/>
  <c r="J284" i="4" s="1"/>
  <c r="K284" i="4" s="1"/>
  <c r="H284" i="4"/>
  <c r="U283" i="4"/>
  <c r="T283" i="4"/>
  <c r="S283" i="4"/>
  <c r="R283" i="4"/>
  <c r="I283" i="4"/>
  <c r="H283" i="4"/>
  <c r="U282" i="4"/>
  <c r="T282" i="4"/>
  <c r="S282" i="4"/>
  <c r="R282" i="4"/>
  <c r="P282" i="4"/>
  <c r="N282" i="4"/>
  <c r="K282" i="4"/>
  <c r="J282" i="4"/>
  <c r="I282" i="4"/>
  <c r="H282" i="4"/>
  <c r="U281" i="4"/>
  <c r="T281" i="4"/>
  <c r="S281" i="4"/>
  <c r="R281" i="4"/>
  <c r="P281" i="4"/>
  <c r="O281" i="4"/>
  <c r="N281" i="4"/>
  <c r="J281" i="4"/>
  <c r="K281" i="4" s="1"/>
  <c r="I281" i="4"/>
  <c r="H281" i="4"/>
  <c r="U280" i="4"/>
  <c r="T280" i="4"/>
  <c r="S280" i="4"/>
  <c r="R280" i="4"/>
  <c r="P280" i="4"/>
  <c r="Q280" i="4" s="1"/>
  <c r="O280" i="4"/>
  <c r="N280" i="4"/>
  <c r="J280" i="4"/>
  <c r="K280" i="4" s="1"/>
  <c r="I280" i="4"/>
  <c r="H280" i="4"/>
  <c r="U279" i="4"/>
  <c r="T279" i="4"/>
  <c r="S279" i="4"/>
  <c r="R279" i="4"/>
  <c r="P279" i="4"/>
  <c r="Q279" i="4" s="1"/>
  <c r="N279" i="4"/>
  <c r="O279" i="4"/>
  <c r="K279" i="4"/>
  <c r="J279" i="4"/>
  <c r="I279" i="4"/>
  <c r="H279" i="4"/>
  <c r="P286" i="4" s="1"/>
  <c r="Q286" i="4" s="1"/>
  <c r="U278" i="4"/>
  <c r="T278" i="4"/>
  <c r="S278" i="4"/>
  <c r="R278" i="4"/>
  <c r="P278" i="4"/>
  <c r="N278" i="4"/>
  <c r="J278" i="4"/>
  <c r="K278" i="4" s="1"/>
  <c r="I278" i="4"/>
  <c r="H278" i="4"/>
  <c r="U277" i="4"/>
  <c r="T277" i="4"/>
  <c r="S277" i="4"/>
  <c r="R277" i="4"/>
  <c r="I277" i="4"/>
  <c r="H277" i="4"/>
  <c r="U276" i="4"/>
  <c r="T276" i="4"/>
  <c r="S276" i="4"/>
  <c r="R276" i="4"/>
  <c r="P276" i="4"/>
  <c r="K276" i="4"/>
  <c r="J276" i="4"/>
  <c r="I276" i="4"/>
  <c r="H276" i="4"/>
  <c r="U275" i="4"/>
  <c r="T275" i="4"/>
  <c r="S275" i="4"/>
  <c r="R275" i="4"/>
  <c r="P275" i="4"/>
  <c r="O275" i="4"/>
  <c r="J275" i="4"/>
  <c r="K275" i="4" s="1"/>
  <c r="I275" i="4"/>
  <c r="H275" i="4"/>
  <c r="U274" i="4"/>
  <c r="T274" i="4"/>
  <c r="S274" i="4"/>
  <c r="R274" i="4"/>
  <c r="N274" i="4"/>
  <c r="O274" i="4"/>
  <c r="J274" i="4"/>
  <c r="K274" i="4" s="1"/>
  <c r="I274" i="4"/>
  <c r="H274" i="4"/>
  <c r="U273" i="4"/>
  <c r="T273" i="4"/>
  <c r="S273" i="4"/>
  <c r="R273" i="4"/>
  <c r="K273" i="4"/>
  <c r="J273" i="4"/>
  <c r="I273" i="4"/>
  <c r="H273" i="4"/>
  <c r="U272" i="4"/>
  <c r="T272" i="4"/>
  <c r="S272" i="4"/>
  <c r="R272" i="4"/>
  <c r="P272" i="4"/>
  <c r="J272" i="4"/>
  <c r="K272" i="4" s="1"/>
  <c r="I272" i="4"/>
  <c r="H272" i="4"/>
  <c r="U271" i="4"/>
  <c r="T271" i="4"/>
  <c r="S271" i="4"/>
  <c r="R271" i="4"/>
  <c r="J271" i="4"/>
  <c r="K271" i="4" s="1"/>
  <c r="I271" i="4"/>
  <c r="H271" i="4"/>
  <c r="U270" i="4"/>
  <c r="T270" i="4"/>
  <c r="S270" i="4"/>
  <c r="R270" i="4"/>
  <c r="P270" i="4"/>
  <c r="J270" i="4"/>
  <c r="K270" i="4" s="1"/>
  <c r="I270" i="4"/>
  <c r="H270" i="4"/>
  <c r="U269" i="4"/>
  <c r="T269" i="4"/>
  <c r="S269" i="4"/>
  <c r="R269" i="4"/>
  <c r="P269" i="4"/>
  <c r="N269" i="4"/>
  <c r="O269" i="4"/>
  <c r="J269" i="4"/>
  <c r="K269" i="4" s="1"/>
  <c r="I269" i="4"/>
  <c r="H269" i="4"/>
  <c r="U268" i="4"/>
  <c r="T268" i="4"/>
  <c r="S268" i="4"/>
  <c r="R268" i="4"/>
  <c r="Q268" i="4"/>
  <c r="I268" i="4"/>
  <c r="P268" i="4" s="1"/>
  <c r="H268" i="4"/>
  <c r="U267" i="4"/>
  <c r="T267" i="4"/>
  <c r="S267" i="4"/>
  <c r="R267" i="4"/>
  <c r="N267" i="4"/>
  <c r="O267" i="4"/>
  <c r="J267" i="4"/>
  <c r="K267" i="4" s="1"/>
  <c r="I267" i="4"/>
  <c r="H267" i="4"/>
  <c r="P274" i="4" s="1"/>
  <c r="Q274" i="4" s="1"/>
  <c r="U266" i="4"/>
  <c r="T266" i="4"/>
  <c r="S266" i="4"/>
  <c r="R266" i="4"/>
  <c r="P266" i="4"/>
  <c r="J266" i="4"/>
  <c r="K266" i="4" s="1"/>
  <c r="I266" i="4"/>
  <c r="H266" i="4"/>
  <c r="P273" i="4" s="1"/>
  <c r="Q273" i="4" s="1"/>
  <c r="U265" i="4"/>
  <c r="T265" i="4"/>
  <c r="S265" i="4"/>
  <c r="R265" i="4"/>
  <c r="O265" i="4"/>
  <c r="K265" i="4"/>
  <c r="J265" i="4"/>
  <c r="I265" i="4"/>
  <c r="N265" i="4" s="1"/>
  <c r="H265" i="4"/>
  <c r="U264" i="4"/>
  <c r="T264" i="4"/>
  <c r="S264" i="4"/>
  <c r="R264" i="4"/>
  <c r="P264" i="4"/>
  <c r="Q264" i="4" s="1"/>
  <c r="K264" i="4"/>
  <c r="J264" i="4"/>
  <c r="I264" i="4"/>
  <c r="H264" i="4"/>
  <c r="U263" i="4"/>
  <c r="T263" i="4"/>
  <c r="S263" i="4"/>
  <c r="R263" i="4"/>
  <c r="P263" i="4"/>
  <c r="J263" i="4"/>
  <c r="K263" i="4" s="1"/>
  <c r="I263" i="4"/>
  <c r="H263" i="4"/>
  <c r="U262" i="4"/>
  <c r="T262" i="4"/>
  <c r="S262" i="4"/>
  <c r="R262" i="4"/>
  <c r="P262" i="4"/>
  <c r="O262" i="4"/>
  <c r="K262" i="4"/>
  <c r="J262" i="4"/>
  <c r="I262" i="4"/>
  <c r="H262" i="4"/>
  <c r="Q262" i="4" s="1"/>
  <c r="U261" i="4"/>
  <c r="T261" i="4"/>
  <c r="S261" i="4"/>
  <c r="R261" i="4"/>
  <c r="N261" i="4"/>
  <c r="O261" i="4"/>
  <c r="K261" i="4"/>
  <c r="J261" i="4"/>
  <c r="I261" i="4"/>
  <c r="H261" i="4"/>
  <c r="U260" i="4"/>
  <c r="T260" i="4"/>
  <c r="S260" i="4"/>
  <c r="R260" i="4"/>
  <c r="I260" i="4"/>
  <c r="J260" i="4" s="1"/>
  <c r="K260" i="4" s="1"/>
  <c r="H260" i="4"/>
  <c r="P267" i="4" s="1"/>
  <c r="Q267" i="4" s="1"/>
  <c r="U259" i="4"/>
  <c r="T259" i="4"/>
  <c r="S259" i="4"/>
  <c r="R259" i="4"/>
  <c r="N259" i="4"/>
  <c r="J259" i="4"/>
  <c r="K259" i="4" s="1"/>
  <c r="I259" i="4"/>
  <c r="O259" i="4" s="1"/>
  <c r="H259" i="4"/>
  <c r="U258" i="4"/>
  <c r="T258" i="4"/>
  <c r="S258" i="4"/>
  <c r="R258" i="4"/>
  <c r="N258" i="4"/>
  <c r="K258" i="4"/>
  <c r="J258" i="4"/>
  <c r="I258" i="4"/>
  <c r="H258" i="4"/>
  <c r="U257" i="4"/>
  <c r="T257" i="4"/>
  <c r="S257" i="4"/>
  <c r="R257" i="4"/>
  <c r="N257" i="4"/>
  <c r="J257" i="4"/>
  <c r="K257" i="4" s="1"/>
  <c r="I257" i="4"/>
  <c r="O257" i="4" s="1"/>
  <c r="H257" i="4"/>
  <c r="U256" i="4"/>
  <c r="T256" i="4"/>
  <c r="S256" i="4"/>
  <c r="R256" i="4"/>
  <c r="J256" i="4"/>
  <c r="K256" i="4" s="1"/>
  <c r="I256" i="4"/>
  <c r="O256" i="4" s="1"/>
  <c r="H256" i="4"/>
  <c r="U255" i="4"/>
  <c r="T255" i="4"/>
  <c r="S255" i="4"/>
  <c r="R255" i="4"/>
  <c r="Q255" i="4"/>
  <c r="J255" i="4"/>
  <c r="K255" i="4" s="1"/>
  <c r="I255" i="4"/>
  <c r="H255" i="4"/>
  <c r="U254" i="4"/>
  <c r="T254" i="4"/>
  <c r="S254" i="4"/>
  <c r="R254" i="4"/>
  <c r="I254" i="4"/>
  <c r="H254" i="4"/>
  <c r="U253" i="4"/>
  <c r="T253" i="4"/>
  <c r="S253" i="4"/>
  <c r="R253" i="4"/>
  <c r="I253" i="4"/>
  <c r="H253" i="4"/>
  <c r="U252" i="4"/>
  <c r="T252" i="4"/>
  <c r="S252" i="4"/>
  <c r="R252" i="4"/>
  <c r="N252" i="4"/>
  <c r="O252" i="4"/>
  <c r="J252" i="4"/>
  <c r="K252" i="4" s="1"/>
  <c r="I252" i="4"/>
  <c r="H252" i="4"/>
  <c r="U251" i="4"/>
  <c r="T251" i="4"/>
  <c r="S251" i="4"/>
  <c r="R251" i="4"/>
  <c r="I251" i="4"/>
  <c r="H251" i="4"/>
  <c r="P258" i="4" s="1"/>
  <c r="Q258" i="4" s="1"/>
  <c r="U250" i="4"/>
  <c r="T250" i="4"/>
  <c r="S250" i="4"/>
  <c r="R250" i="4"/>
  <c r="P250" i="4"/>
  <c r="J250" i="4"/>
  <c r="K250" i="4" s="1"/>
  <c r="I250" i="4"/>
  <c r="O250" i="4" s="1"/>
  <c r="H250" i="4"/>
  <c r="Q250" i="4" s="1"/>
  <c r="U249" i="4"/>
  <c r="T249" i="4"/>
  <c r="S249" i="4"/>
  <c r="R249" i="4"/>
  <c r="N249" i="4"/>
  <c r="O249" i="4"/>
  <c r="K249" i="4"/>
  <c r="J249" i="4"/>
  <c r="I249" i="4"/>
  <c r="H249" i="4"/>
  <c r="U248" i="4"/>
  <c r="T248" i="4"/>
  <c r="S248" i="4"/>
  <c r="R248" i="4"/>
  <c r="P248" i="4"/>
  <c r="J248" i="4"/>
  <c r="K248" i="4" s="1"/>
  <c r="I248" i="4"/>
  <c r="H248" i="4"/>
  <c r="P255" i="4" s="1"/>
  <c r="U247" i="4"/>
  <c r="T247" i="4"/>
  <c r="S247" i="4"/>
  <c r="R247" i="4"/>
  <c r="I247" i="4"/>
  <c r="H247" i="4"/>
  <c r="U246" i="4"/>
  <c r="T246" i="4"/>
  <c r="S246" i="4"/>
  <c r="R246" i="4"/>
  <c r="J246" i="4"/>
  <c r="K246" i="4" s="1"/>
  <c r="I246" i="4"/>
  <c r="H246" i="4"/>
  <c r="U245" i="4"/>
  <c r="T245" i="4"/>
  <c r="S245" i="4"/>
  <c r="R245" i="4"/>
  <c r="N245" i="4"/>
  <c r="O245" i="4"/>
  <c r="K245" i="4"/>
  <c r="J245" i="4"/>
  <c r="I245" i="4"/>
  <c r="H245" i="4"/>
  <c r="U244" i="4"/>
  <c r="T244" i="4"/>
  <c r="S244" i="4"/>
  <c r="R244" i="4"/>
  <c r="P244" i="4"/>
  <c r="O244" i="4"/>
  <c r="N244" i="4"/>
  <c r="I244" i="4"/>
  <c r="J244" i="4" s="1"/>
  <c r="K244" i="4" s="1"/>
  <c r="H244" i="4"/>
  <c r="Q244" i="4" s="1"/>
  <c r="U243" i="4"/>
  <c r="T243" i="4"/>
  <c r="S243" i="4"/>
  <c r="R243" i="4"/>
  <c r="I243" i="4"/>
  <c r="H243" i="4"/>
  <c r="U242" i="4"/>
  <c r="T242" i="4"/>
  <c r="S242" i="4"/>
  <c r="R242" i="4"/>
  <c r="J242" i="4"/>
  <c r="K242" i="4" s="1"/>
  <c r="I242" i="4"/>
  <c r="P242" i="4" s="1"/>
  <c r="Q242" i="4" s="1"/>
  <c r="H242" i="4"/>
  <c r="P249" i="4" s="1"/>
  <c r="Q249" i="4" s="1"/>
  <c r="U241" i="4"/>
  <c r="T241" i="4"/>
  <c r="S241" i="4"/>
  <c r="R241" i="4"/>
  <c r="I241" i="4"/>
  <c r="P241" i="4" s="1"/>
  <c r="H241" i="4"/>
  <c r="U240" i="4"/>
  <c r="T240" i="4"/>
  <c r="S240" i="4"/>
  <c r="R240" i="4"/>
  <c r="I240" i="4"/>
  <c r="P240" i="4" s="1"/>
  <c r="H240" i="4"/>
  <c r="U239" i="4"/>
  <c r="T239" i="4"/>
  <c r="S239" i="4"/>
  <c r="R239" i="4"/>
  <c r="O239" i="4"/>
  <c r="N239" i="4"/>
  <c r="J239" i="4"/>
  <c r="K239" i="4" s="1"/>
  <c r="I239" i="4"/>
  <c r="H239" i="4"/>
  <c r="U238" i="4"/>
  <c r="T238" i="4"/>
  <c r="S238" i="4"/>
  <c r="R238" i="4"/>
  <c r="J238" i="4"/>
  <c r="K238" i="4" s="1"/>
  <c r="I238" i="4"/>
  <c r="H238" i="4"/>
  <c r="P245" i="4" s="1"/>
  <c r="U237" i="4"/>
  <c r="T237" i="4"/>
  <c r="S237" i="4"/>
  <c r="R237" i="4"/>
  <c r="I237" i="4"/>
  <c r="H237" i="4"/>
  <c r="U236" i="4"/>
  <c r="T236" i="4"/>
  <c r="S236" i="4"/>
  <c r="R236" i="4"/>
  <c r="J236" i="4"/>
  <c r="K236" i="4" s="1"/>
  <c r="I236" i="4"/>
  <c r="H236" i="4"/>
  <c r="U235" i="4"/>
  <c r="T235" i="4"/>
  <c r="S235" i="4"/>
  <c r="R235" i="4"/>
  <c r="N235" i="4"/>
  <c r="O235" i="4"/>
  <c r="K235" i="4"/>
  <c r="J235" i="4"/>
  <c r="I235" i="4"/>
  <c r="H235" i="4"/>
  <c r="U234" i="4"/>
  <c r="T234" i="4"/>
  <c r="S234" i="4"/>
  <c r="R234" i="4"/>
  <c r="I234" i="4"/>
  <c r="H234" i="4"/>
  <c r="U233" i="4"/>
  <c r="T233" i="4"/>
  <c r="S233" i="4"/>
  <c r="R233" i="4"/>
  <c r="O233" i="4"/>
  <c r="N233" i="4"/>
  <c r="K233" i="4"/>
  <c r="J233" i="4"/>
  <c r="I233" i="4"/>
  <c r="H233" i="4"/>
  <c r="U232" i="4"/>
  <c r="T232" i="4"/>
  <c r="S232" i="4"/>
  <c r="R232" i="4"/>
  <c r="O232" i="4"/>
  <c r="J232" i="4"/>
  <c r="K232" i="4" s="1"/>
  <c r="I232" i="4"/>
  <c r="P232" i="4" s="1"/>
  <c r="H232" i="4"/>
  <c r="U231" i="4"/>
  <c r="T231" i="4"/>
  <c r="S231" i="4"/>
  <c r="R231" i="4"/>
  <c r="N231" i="4"/>
  <c r="O231" i="4"/>
  <c r="I231" i="4"/>
  <c r="H231" i="4"/>
  <c r="U230" i="4"/>
  <c r="T230" i="4"/>
  <c r="S230" i="4"/>
  <c r="R230" i="4"/>
  <c r="I230" i="4"/>
  <c r="H230" i="4"/>
  <c r="U229" i="4"/>
  <c r="T229" i="4"/>
  <c r="S229" i="4"/>
  <c r="R229" i="4"/>
  <c r="J229" i="4"/>
  <c r="K229" i="4" s="1"/>
  <c r="I229" i="4"/>
  <c r="H229" i="4"/>
  <c r="P236" i="4" s="1"/>
  <c r="Q236" i="4" s="1"/>
  <c r="U228" i="4"/>
  <c r="T228" i="4"/>
  <c r="S228" i="4"/>
  <c r="R228" i="4"/>
  <c r="Q228" i="4"/>
  <c r="P228" i="4"/>
  <c r="I228" i="4"/>
  <c r="J228" i="4" s="1"/>
  <c r="K228" i="4" s="1"/>
  <c r="H228" i="4"/>
  <c r="P235" i="4" s="1"/>
  <c r="U227" i="4"/>
  <c r="T227" i="4"/>
  <c r="S227" i="4"/>
  <c r="R227" i="4"/>
  <c r="N227" i="4"/>
  <c r="O227" i="4"/>
  <c r="K227" i="4"/>
  <c r="J227" i="4"/>
  <c r="I227" i="4"/>
  <c r="H227" i="4"/>
  <c r="U226" i="4"/>
  <c r="T226" i="4"/>
  <c r="S226" i="4"/>
  <c r="R226" i="4"/>
  <c r="P226" i="4"/>
  <c r="O226" i="4"/>
  <c r="N226" i="4"/>
  <c r="I226" i="4"/>
  <c r="J226" i="4" s="1"/>
  <c r="K226" i="4" s="1"/>
  <c r="H226" i="4"/>
  <c r="U225" i="4"/>
  <c r="T225" i="4"/>
  <c r="S225" i="4"/>
  <c r="R225" i="4"/>
  <c r="I225" i="4"/>
  <c r="H225" i="4"/>
  <c r="U224" i="4"/>
  <c r="T224" i="4"/>
  <c r="S224" i="4"/>
  <c r="R224" i="4"/>
  <c r="J224" i="4"/>
  <c r="K224" i="4" s="1"/>
  <c r="I224" i="4"/>
  <c r="P224" i="4" s="1"/>
  <c r="Q224" i="4" s="1"/>
  <c r="H224" i="4"/>
  <c r="U223" i="4"/>
  <c r="T223" i="4"/>
  <c r="S223" i="4"/>
  <c r="R223" i="4"/>
  <c r="I223" i="4"/>
  <c r="P223" i="4" s="1"/>
  <c r="H223" i="4"/>
  <c r="U222" i="4"/>
  <c r="T222" i="4"/>
  <c r="S222" i="4"/>
  <c r="R222" i="4"/>
  <c r="O222" i="4"/>
  <c r="I222" i="4"/>
  <c r="P222" i="4" s="1"/>
  <c r="H222" i="4"/>
  <c r="U221" i="4"/>
  <c r="T221" i="4"/>
  <c r="S221" i="4"/>
  <c r="R221" i="4"/>
  <c r="O221" i="4"/>
  <c r="N221" i="4"/>
  <c r="J221" i="4"/>
  <c r="K221" i="4" s="1"/>
  <c r="I221" i="4"/>
  <c r="H221" i="4"/>
  <c r="U220" i="4"/>
  <c r="T220" i="4"/>
  <c r="S220" i="4"/>
  <c r="R220" i="4"/>
  <c r="J220" i="4"/>
  <c r="K220" i="4" s="1"/>
  <c r="I220" i="4"/>
  <c r="H220" i="4"/>
  <c r="P227" i="4" s="1"/>
  <c r="Q227" i="4" s="1"/>
  <c r="U219" i="4"/>
  <c r="T219" i="4"/>
  <c r="S219" i="4"/>
  <c r="R219" i="4"/>
  <c r="I219" i="4"/>
  <c r="H219" i="4"/>
  <c r="U218" i="4"/>
  <c r="T218" i="4"/>
  <c r="S218" i="4"/>
  <c r="R218" i="4"/>
  <c r="J218" i="4"/>
  <c r="K218" i="4" s="1"/>
  <c r="I218" i="4"/>
  <c r="H218" i="4"/>
  <c r="U217" i="4"/>
  <c r="T217" i="4"/>
  <c r="S217" i="4"/>
  <c r="R217" i="4"/>
  <c r="O217" i="4"/>
  <c r="K217" i="4"/>
  <c r="J217" i="4"/>
  <c r="I217" i="4"/>
  <c r="H217" i="4"/>
  <c r="U216" i="4"/>
  <c r="T216" i="4"/>
  <c r="S216" i="4"/>
  <c r="R216" i="4"/>
  <c r="I216" i="4"/>
  <c r="H216" i="4"/>
  <c r="U215" i="4"/>
  <c r="T215" i="4"/>
  <c r="S215" i="4"/>
  <c r="R215" i="4"/>
  <c r="O215" i="4"/>
  <c r="N215" i="4"/>
  <c r="K215" i="4"/>
  <c r="J215" i="4"/>
  <c r="I215" i="4"/>
  <c r="H215" i="4"/>
  <c r="U214" i="4"/>
  <c r="T214" i="4"/>
  <c r="S214" i="4"/>
  <c r="R214" i="4"/>
  <c r="O214" i="4"/>
  <c r="J214" i="4"/>
  <c r="K214" i="4" s="1"/>
  <c r="I214" i="4"/>
  <c r="P214" i="4" s="1"/>
  <c r="H214" i="4"/>
  <c r="Q214" i="4" s="1"/>
  <c r="U213" i="4"/>
  <c r="T213" i="4"/>
  <c r="S213" i="4"/>
  <c r="R213" i="4"/>
  <c r="N213" i="4"/>
  <c r="O213" i="4"/>
  <c r="I213" i="4"/>
  <c r="H213" i="4"/>
  <c r="U212" i="4"/>
  <c r="T212" i="4"/>
  <c r="S212" i="4"/>
  <c r="R212" i="4"/>
  <c r="I212" i="4"/>
  <c r="H212" i="4"/>
  <c r="U211" i="4"/>
  <c r="T211" i="4"/>
  <c r="S211" i="4"/>
  <c r="R211" i="4"/>
  <c r="I211" i="4"/>
  <c r="P211" i="4" s="1"/>
  <c r="H211" i="4"/>
  <c r="P218" i="4" s="1"/>
  <c r="Q218" i="4" s="1"/>
  <c r="U210" i="4"/>
  <c r="T210" i="4"/>
  <c r="S210" i="4"/>
  <c r="R210" i="4"/>
  <c r="Q210" i="4"/>
  <c r="P210" i="4"/>
  <c r="N210" i="4"/>
  <c r="I210" i="4"/>
  <c r="J210" i="4" s="1"/>
  <c r="K210" i="4" s="1"/>
  <c r="H210" i="4"/>
  <c r="P217" i="4" s="1"/>
  <c r="U209" i="4"/>
  <c r="T209" i="4"/>
  <c r="S209" i="4"/>
  <c r="R209" i="4"/>
  <c r="N209" i="4"/>
  <c r="O209" i="4"/>
  <c r="K209" i="4"/>
  <c r="J209" i="4"/>
  <c r="I209" i="4"/>
  <c r="H209" i="4"/>
  <c r="U208" i="4"/>
  <c r="T208" i="4"/>
  <c r="S208" i="4"/>
  <c r="R208" i="4"/>
  <c r="P208" i="4"/>
  <c r="O208" i="4"/>
  <c r="N208" i="4"/>
  <c r="I208" i="4"/>
  <c r="J208" i="4" s="1"/>
  <c r="K208" i="4" s="1"/>
  <c r="H208" i="4"/>
  <c r="U207" i="4"/>
  <c r="T207" i="4"/>
  <c r="S207" i="4"/>
  <c r="R207" i="4"/>
  <c r="P207" i="4"/>
  <c r="Q207" i="4" s="1"/>
  <c r="I207" i="4"/>
  <c r="H207" i="4"/>
  <c r="U206" i="4"/>
  <c r="T206" i="4"/>
  <c r="S206" i="4"/>
  <c r="R206" i="4"/>
  <c r="J206" i="4"/>
  <c r="K206" i="4" s="1"/>
  <c r="I206" i="4"/>
  <c r="P206" i="4" s="1"/>
  <c r="H206" i="4"/>
  <c r="Q206" i="4" s="1"/>
  <c r="U205" i="4"/>
  <c r="T205" i="4"/>
  <c r="S205" i="4"/>
  <c r="R205" i="4"/>
  <c r="I205" i="4"/>
  <c r="H205" i="4"/>
  <c r="U204" i="4"/>
  <c r="T204" i="4"/>
  <c r="S204" i="4"/>
  <c r="R204" i="4"/>
  <c r="O204" i="4"/>
  <c r="I204" i="4"/>
  <c r="P204" i="4" s="1"/>
  <c r="H204" i="4"/>
  <c r="Q204" i="4" s="1"/>
  <c r="U203" i="4"/>
  <c r="T203" i="4"/>
  <c r="S203" i="4"/>
  <c r="R203" i="4"/>
  <c r="O203" i="4"/>
  <c r="N203" i="4"/>
  <c r="J203" i="4"/>
  <c r="K203" i="4" s="1"/>
  <c r="I203" i="4"/>
  <c r="H203" i="4"/>
  <c r="U202" i="4"/>
  <c r="T202" i="4"/>
  <c r="S202" i="4"/>
  <c r="R202" i="4"/>
  <c r="O202" i="4"/>
  <c r="N202" i="4"/>
  <c r="J202" i="4"/>
  <c r="K202" i="4" s="1"/>
  <c r="I202" i="4"/>
  <c r="H202" i="4"/>
  <c r="P209" i="4" s="1"/>
  <c r="Q209" i="4" s="1"/>
  <c r="U201" i="4"/>
  <c r="T201" i="4"/>
  <c r="S201" i="4"/>
  <c r="R201" i="4"/>
  <c r="Q201" i="4"/>
  <c r="P201" i="4"/>
  <c r="I201" i="4"/>
  <c r="H201" i="4"/>
  <c r="U200" i="4"/>
  <c r="T200" i="4"/>
  <c r="S200" i="4"/>
  <c r="R200" i="4"/>
  <c r="Q200" i="4"/>
  <c r="P200" i="4"/>
  <c r="J200" i="4"/>
  <c r="K200" i="4" s="1"/>
  <c r="I200" i="4"/>
  <c r="H200" i="4"/>
  <c r="U199" i="4"/>
  <c r="T199" i="4"/>
  <c r="S199" i="4"/>
  <c r="R199" i="4"/>
  <c r="N199" i="4"/>
  <c r="O199" i="4"/>
  <c r="K199" i="4"/>
  <c r="J199" i="4"/>
  <c r="I199" i="4"/>
  <c r="H199" i="4"/>
  <c r="U198" i="4"/>
  <c r="T198" i="4"/>
  <c r="S198" i="4"/>
  <c r="R198" i="4"/>
  <c r="P198" i="4"/>
  <c r="I198" i="4"/>
  <c r="H198" i="4"/>
  <c r="U197" i="4"/>
  <c r="T197" i="4"/>
  <c r="S197" i="4"/>
  <c r="R197" i="4"/>
  <c r="O197" i="4"/>
  <c r="N197" i="4"/>
  <c r="J197" i="4"/>
  <c r="K197" i="4" s="1"/>
  <c r="I197" i="4"/>
  <c r="H197" i="4"/>
  <c r="U196" i="4"/>
  <c r="T196" i="4"/>
  <c r="S196" i="4"/>
  <c r="R196" i="4"/>
  <c r="J196" i="4"/>
  <c r="K196" i="4" s="1"/>
  <c r="I196" i="4"/>
  <c r="H196" i="4"/>
  <c r="U195" i="4"/>
  <c r="T195" i="4"/>
  <c r="S195" i="4"/>
  <c r="R195" i="4"/>
  <c r="N195" i="4"/>
  <c r="O195" i="4"/>
  <c r="I195" i="4"/>
  <c r="H195" i="4"/>
  <c r="U194" i="4"/>
  <c r="T194" i="4"/>
  <c r="S194" i="4"/>
  <c r="R194" i="4"/>
  <c r="I194" i="4"/>
  <c r="H194" i="4"/>
  <c r="U193" i="4"/>
  <c r="T193" i="4"/>
  <c r="S193" i="4"/>
  <c r="R193" i="4"/>
  <c r="J193" i="4"/>
  <c r="K193" i="4" s="1"/>
  <c r="I193" i="4"/>
  <c r="P193" i="4" s="1"/>
  <c r="H193" i="4"/>
  <c r="U192" i="4"/>
  <c r="T192" i="4"/>
  <c r="S192" i="4"/>
  <c r="R192" i="4"/>
  <c r="Q192" i="4"/>
  <c r="P192" i="4"/>
  <c r="N192" i="4"/>
  <c r="I192" i="4"/>
  <c r="J192" i="4" s="1"/>
  <c r="K192" i="4" s="1"/>
  <c r="H192" i="4"/>
  <c r="P199" i="4" s="1"/>
  <c r="U191" i="4"/>
  <c r="T191" i="4"/>
  <c r="S191" i="4"/>
  <c r="R191" i="4"/>
  <c r="Q191" i="4"/>
  <c r="P191" i="4"/>
  <c r="O191" i="4"/>
  <c r="J191" i="4"/>
  <c r="K191" i="4" s="1"/>
  <c r="I191" i="4"/>
  <c r="H191" i="4"/>
  <c r="U190" i="4"/>
  <c r="T190" i="4"/>
  <c r="S190" i="4"/>
  <c r="R190" i="4"/>
  <c r="O190" i="4"/>
  <c r="N190" i="4"/>
  <c r="I190" i="4"/>
  <c r="J190" i="4" s="1"/>
  <c r="K190" i="4" s="1"/>
  <c r="H190" i="4"/>
  <c r="U189" i="4"/>
  <c r="T189" i="4"/>
  <c r="S189" i="4"/>
  <c r="R189" i="4"/>
  <c r="P189" i="4"/>
  <c r="I189" i="4"/>
  <c r="H189" i="4"/>
  <c r="U188" i="4"/>
  <c r="T188" i="4"/>
  <c r="S188" i="4"/>
  <c r="R188" i="4"/>
  <c r="I188" i="4"/>
  <c r="H188" i="4"/>
  <c r="U187" i="4"/>
  <c r="T187" i="4"/>
  <c r="S187" i="4"/>
  <c r="R187" i="4"/>
  <c r="I187" i="4"/>
  <c r="P187" i="4" s="1"/>
  <c r="H187" i="4"/>
  <c r="Q187" i="4" s="1"/>
  <c r="U186" i="4"/>
  <c r="T186" i="4"/>
  <c r="S186" i="4"/>
  <c r="R186" i="4"/>
  <c r="O186" i="4"/>
  <c r="N186" i="4"/>
  <c r="J186" i="4"/>
  <c r="K186" i="4" s="1"/>
  <c r="I186" i="4"/>
  <c r="H186" i="4"/>
  <c r="U185" i="4"/>
  <c r="T185" i="4"/>
  <c r="S185" i="4"/>
  <c r="R185" i="4"/>
  <c r="P185" i="4"/>
  <c r="Q185" i="4" s="1"/>
  <c r="O185" i="4"/>
  <c r="N185" i="4"/>
  <c r="K185" i="4"/>
  <c r="I185" i="4"/>
  <c r="J185" i="4" s="1"/>
  <c r="H185" i="4"/>
  <c r="U184" i="4"/>
  <c r="T184" i="4"/>
  <c r="S184" i="4"/>
  <c r="R184" i="4"/>
  <c r="N184" i="4"/>
  <c r="O184" i="4"/>
  <c r="J184" i="4"/>
  <c r="K184" i="4" s="1"/>
  <c r="I184" i="4"/>
  <c r="H184" i="4"/>
  <c r="U183" i="4"/>
  <c r="T183" i="4"/>
  <c r="S183" i="4"/>
  <c r="R183" i="4"/>
  <c r="I183" i="4"/>
  <c r="P183" i="4" s="1"/>
  <c r="H183" i="4"/>
  <c r="U182" i="4"/>
  <c r="T182" i="4"/>
  <c r="S182" i="4"/>
  <c r="R182" i="4"/>
  <c r="I182" i="4"/>
  <c r="H182" i="4"/>
  <c r="U181" i="4"/>
  <c r="T181" i="4"/>
  <c r="S181" i="4"/>
  <c r="R181" i="4"/>
  <c r="I181" i="4"/>
  <c r="H181" i="4"/>
  <c r="U180" i="4"/>
  <c r="T180" i="4"/>
  <c r="S180" i="4"/>
  <c r="R180" i="4"/>
  <c r="I180" i="4"/>
  <c r="H180" i="4"/>
  <c r="U179" i="4"/>
  <c r="T179" i="4"/>
  <c r="S179" i="4"/>
  <c r="R179" i="4"/>
  <c r="P179" i="4"/>
  <c r="Q179" i="4" s="1"/>
  <c r="I179" i="4"/>
  <c r="J179" i="4" s="1"/>
  <c r="K179" i="4" s="1"/>
  <c r="H179" i="4"/>
  <c r="U178" i="4"/>
  <c r="T178" i="4"/>
  <c r="S178" i="4"/>
  <c r="R178" i="4"/>
  <c r="Q178" i="4"/>
  <c r="O178" i="4"/>
  <c r="J178" i="4"/>
  <c r="K178" i="4" s="1"/>
  <c r="I178" i="4"/>
  <c r="H178" i="4"/>
  <c r="U177" i="4"/>
  <c r="T177" i="4"/>
  <c r="S177" i="4"/>
  <c r="R177" i="4"/>
  <c r="I177" i="4"/>
  <c r="H177" i="4"/>
  <c r="U176" i="4"/>
  <c r="T176" i="4"/>
  <c r="S176" i="4"/>
  <c r="R176" i="4"/>
  <c r="I176" i="4"/>
  <c r="H176" i="4"/>
  <c r="U175" i="4"/>
  <c r="T175" i="4"/>
  <c r="S175" i="4"/>
  <c r="R175" i="4"/>
  <c r="I175" i="4"/>
  <c r="J175" i="4" s="1"/>
  <c r="K175" i="4" s="1"/>
  <c r="H175" i="4"/>
  <c r="U174" i="4"/>
  <c r="T174" i="4"/>
  <c r="S174" i="4"/>
  <c r="R174" i="4"/>
  <c r="I174" i="4"/>
  <c r="H174" i="4"/>
  <c r="U173" i="4"/>
  <c r="T173" i="4"/>
  <c r="S173" i="4"/>
  <c r="R173" i="4"/>
  <c r="Q173" i="4"/>
  <c r="P173" i="4"/>
  <c r="O173" i="4"/>
  <c r="N173" i="4"/>
  <c r="I173" i="4"/>
  <c r="J173" i="4" s="1"/>
  <c r="K173" i="4" s="1"/>
  <c r="H173" i="4"/>
  <c r="U172" i="4"/>
  <c r="T172" i="4"/>
  <c r="S172" i="4"/>
  <c r="R172" i="4"/>
  <c r="P172" i="4"/>
  <c r="Q172" i="4" s="1"/>
  <c r="O172" i="4"/>
  <c r="N172" i="4"/>
  <c r="J172" i="4"/>
  <c r="K172" i="4" s="1"/>
  <c r="I172" i="4"/>
  <c r="H172" i="4"/>
  <c r="U171" i="4"/>
  <c r="T171" i="4"/>
  <c r="S171" i="4"/>
  <c r="R171" i="4"/>
  <c r="I171" i="4"/>
  <c r="H171" i="4"/>
  <c r="P178" i="4" s="1"/>
  <c r="U170" i="4"/>
  <c r="T170" i="4"/>
  <c r="S170" i="4"/>
  <c r="R170" i="4"/>
  <c r="K170" i="4"/>
  <c r="J170" i="4"/>
  <c r="I170" i="4"/>
  <c r="H170" i="4"/>
  <c r="U169" i="4"/>
  <c r="T169" i="4"/>
  <c r="S169" i="4"/>
  <c r="R169" i="4"/>
  <c r="P169" i="4"/>
  <c r="K169" i="4"/>
  <c r="J169" i="4"/>
  <c r="I169" i="4"/>
  <c r="H169" i="4"/>
  <c r="U168" i="4"/>
  <c r="T168" i="4"/>
  <c r="S168" i="4"/>
  <c r="R168" i="4"/>
  <c r="N168" i="4"/>
  <c r="O168" i="4"/>
  <c r="K168" i="4"/>
  <c r="J168" i="4"/>
  <c r="I168" i="4"/>
  <c r="H168" i="4"/>
  <c r="U167" i="4"/>
  <c r="T167" i="4"/>
  <c r="S167" i="4"/>
  <c r="R167" i="4"/>
  <c r="P167" i="4"/>
  <c r="Q167" i="4" s="1"/>
  <c r="O167" i="4"/>
  <c r="N167" i="4"/>
  <c r="K167" i="4"/>
  <c r="I167" i="4"/>
  <c r="J167" i="4" s="1"/>
  <c r="H167" i="4"/>
  <c r="U166" i="4"/>
  <c r="T166" i="4"/>
  <c r="S166" i="4"/>
  <c r="R166" i="4"/>
  <c r="P166" i="4"/>
  <c r="Q166" i="4" s="1"/>
  <c r="O166" i="4"/>
  <c r="N166" i="4"/>
  <c r="J166" i="4"/>
  <c r="K166" i="4" s="1"/>
  <c r="I166" i="4"/>
  <c r="H166" i="4"/>
  <c r="U165" i="4"/>
  <c r="T165" i="4"/>
  <c r="S165" i="4"/>
  <c r="R165" i="4"/>
  <c r="Q165" i="4"/>
  <c r="P165" i="4"/>
  <c r="O165" i="4"/>
  <c r="I165" i="4"/>
  <c r="J165" i="4" s="1"/>
  <c r="K165" i="4" s="1"/>
  <c r="H165" i="4"/>
  <c r="U164" i="4"/>
  <c r="T164" i="4"/>
  <c r="S164" i="4"/>
  <c r="R164" i="4"/>
  <c r="I164" i="4"/>
  <c r="H164" i="4"/>
  <c r="U163" i="4"/>
  <c r="T163" i="4"/>
  <c r="S163" i="4"/>
  <c r="R163" i="4"/>
  <c r="P163" i="4"/>
  <c r="Q163" i="4" s="1"/>
  <c r="K163" i="4"/>
  <c r="I163" i="4"/>
  <c r="J163" i="4" s="1"/>
  <c r="H163" i="4"/>
  <c r="U162" i="4"/>
  <c r="T162" i="4"/>
  <c r="S162" i="4"/>
  <c r="R162" i="4"/>
  <c r="I162" i="4"/>
  <c r="H162" i="4"/>
  <c r="U161" i="4"/>
  <c r="T161" i="4"/>
  <c r="S161" i="4"/>
  <c r="R161" i="4"/>
  <c r="P161" i="4"/>
  <c r="Q161" i="4" s="1"/>
  <c r="O161" i="4"/>
  <c r="K161" i="4"/>
  <c r="I161" i="4"/>
  <c r="J161" i="4" s="1"/>
  <c r="H161" i="4"/>
  <c r="U160" i="4"/>
  <c r="T160" i="4"/>
  <c r="S160" i="4"/>
  <c r="R160" i="4"/>
  <c r="O160" i="4"/>
  <c r="N160" i="4"/>
  <c r="K160" i="4"/>
  <c r="J160" i="4"/>
  <c r="I160" i="4"/>
  <c r="H160" i="4"/>
  <c r="U159" i="4"/>
  <c r="T159" i="4"/>
  <c r="S159" i="4"/>
  <c r="R159" i="4"/>
  <c r="I159" i="4"/>
  <c r="J159" i="4" s="1"/>
  <c r="K159" i="4" s="1"/>
  <c r="H159" i="4"/>
  <c r="U158" i="4"/>
  <c r="T158" i="4"/>
  <c r="S158" i="4"/>
  <c r="R158" i="4"/>
  <c r="J158" i="4"/>
  <c r="K158" i="4" s="1"/>
  <c r="I158" i="4"/>
  <c r="H158" i="4"/>
  <c r="U157" i="4"/>
  <c r="T157" i="4"/>
  <c r="S157" i="4"/>
  <c r="R157" i="4"/>
  <c r="J157" i="4"/>
  <c r="K157" i="4" s="1"/>
  <c r="I157" i="4"/>
  <c r="H157" i="4"/>
  <c r="U156" i="4"/>
  <c r="T156" i="4"/>
  <c r="S156" i="4"/>
  <c r="R156" i="4"/>
  <c r="J156" i="4"/>
  <c r="K156" i="4" s="1"/>
  <c r="I156" i="4"/>
  <c r="H156" i="4"/>
  <c r="U155" i="4"/>
  <c r="T155" i="4"/>
  <c r="S155" i="4"/>
  <c r="R155" i="4"/>
  <c r="Q155" i="4"/>
  <c r="P155" i="4"/>
  <c r="O155" i="4"/>
  <c r="K155" i="4"/>
  <c r="I155" i="4"/>
  <c r="J155" i="4" s="1"/>
  <c r="H155" i="4"/>
  <c r="U154" i="4"/>
  <c r="T154" i="4"/>
  <c r="S154" i="4"/>
  <c r="R154" i="4"/>
  <c r="O154" i="4"/>
  <c r="K154" i="4"/>
  <c r="J154" i="4"/>
  <c r="I154" i="4"/>
  <c r="H154" i="4"/>
  <c r="U153" i="4"/>
  <c r="T153" i="4"/>
  <c r="S153" i="4"/>
  <c r="R153" i="4"/>
  <c r="I153" i="4"/>
  <c r="H153" i="4"/>
  <c r="P160" i="4" s="1"/>
  <c r="Q160" i="4" s="1"/>
  <c r="U152" i="4"/>
  <c r="T152" i="4"/>
  <c r="S152" i="4"/>
  <c r="R152" i="4"/>
  <c r="J152" i="4"/>
  <c r="K152" i="4" s="1"/>
  <c r="I152" i="4"/>
  <c r="H152" i="4"/>
  <c r="U151" i="4"/>
  <c r="T151" i="4"/>
  <c r="S151" i="4"/>
  <c r="R151" i="4"/>
  <c r="I151" i="4"/>
  <c r="J151" i="4" s="1"/>
  <c r="K151" i="4" s="1"/>
  <c r="H151" i="4"/>
  <c r="U150" i="4"/>
  <c r="T150" i="4"/>
  <c r="S150" i="4"/>
  <c r="R150" i="4"/>
  <c r="I150" i="4"/>
  <c r="H150" i="4"/>
  <c r="U149" i="4"/>
  <c r="T149" i="4"/>
  <c r="S149" i="4"/>
  <c r="R149" i="4"/>
  <c r="I149" i="4"/>
  <c r="H149" i="4"/>
  <c r="U148" i="4"/>
  <c r="T148" i="4"/>
  <c r="S148" i="4"/>
  <c r="R148" i="4"/>
  <c r="P148" i="4"/>
  <c r="Q148" i="4" s="1"/>
  <c r="K148" i="4"/>
  <c r="J148" i="4"/>
  <c r="I148" i="4"/>
  <c r="H148" i="4"/>
  <c r="U147" i="4"/>
  <c r="T147" i="4"/>
  <c r="S147" i="4"/>
  <c r="R147" i="4"/>
  <c r="I147" i="4"/>
  <c r="N147" i="4" s="1"/>
  <c r="H147" i="4"/>
  <c r="U146" i="4"/>
  <c r="T146" i="4"/>
  <c r="S146" i="4"/>
  <c r="R146" i="4"/>
  <c r="P146" i="4"/>
  <c r="O146" i="4"/>
  <c r="N146" i="4"/>
  <c r="J146" i="4"/>
  <c r="K146" i="4" s="1"/>
  <c r="I146" i="4"/>
  <c r="H146" i="4"/>
  <c r="Q146" i="4" s="1"/>
  <c r="U145" i="4"/>
  <c r="T145" i="4"/>
  <c r="S145" i="4"/>
  <c r="R145" i="4"/>
  <c r="P145" i="4"/>
  <c r="J145" i="4"/>
  <c r="K145" i="4" s="1"/>
  <c r="I145" i="4"/>
  <c r="H145" i="4"/>
  <c r="Q145" i="4" s="1"/>
  <c r="U144" i="4"/>
  <c r="T144" i="4"/>
  <c r="S144" i="4"/>
  <c r="R144" i="4"/>
  <c r="J144" i="4"/>
  <c r="K144" i="4" s="1"/>
  <c r="I144" i="4"/>
  <c r="P144" i="4" s="1"/>
  <c r="H144" i="4"/>
  <c r="Q144" i="4" s="1"/>
  <c r="U143" i="4"/>
  <c r="T143" i="4"/>
  <c r="S143" i="4"/>
  <c r="R143" i="4"/>
  <c r="P143" i="4"/>
  <c r="Q143" i="4" s="1"/>
  <c r="O143" i="4"/>
  <c r="N143" i="4"/>
  <c r="J143" i="4"/>
  <c r="K143" i="4" s="1"/>
  <c r="I143" i="4"/>
  <c r="H143" i="4"/>
  <c r="U142" i="4"/>
  <c r="T142" i="4"/>
  <c r="S142" i="4"/>
  <c r="R142" i="4"/>
  <c r="P142" i="4"/>
  <c r="Q142" i="4" s="1"/>
  <c r="O142" i="4"/>
  <c r="N142" i="4"/>
  <c r="J142" i="4"/>
  <c r="K142" i="4" s="1"/>
  <c r="I142" i="4"/>
  <c r="H142" i="4"/>
  <c r="U141" i="4"/>
  <c r="T141" i="4"/>
  <c r="S141" i="4"/>
  <c r="R141" i="4"/>
  <c r="Q141" i="4"/>
  <c r="P141" i="4"/>
  <c r="I141" i="4"/>
  <c r="H141" i="4"/>
  <c r="U140" i="4"/>
  <c r="T140" i="4"/>
  <c r="S140" i="4"/>
  <c r="R140" i="4"/>
  <c r="P140" i="4"/>
  <c r="Q140" i="4" s="1"/>
  <c r="O140" i="4"/>
  <c r="N140" i="4"/>
  <c r="I140" i="4"/>
  <c r="H140" i="4"/>
  <c r="U139" i="4"/>
  <c r="T139" i="4"/>
  <c r="S139" i="4"/>
  <c r="R139" i="4"/>
  <c r="Q139" i="4"/>
  <c r="P139" i="4"/>
  <c r="I139" i="4"/>
  <c r="J139" i="4" s="1"/>
  <c r="K139" i="4" s="1"/>
  <c r="H139" i="4"/>
  <c r="U138" i="4"/>
  <c r="T138" i="4"/>
  <c r="S138" i="4"/>
  <c r="R138" i="4"/>
  <c r="O138" i="4"/>
  <c r="N138" i="4"/>
  <c r="I138" i="4"/>
  <c r="H138" i="4"/>
  <c r="U137" i="4"/>
  <c r="T137" i="4"/>
  <c r="S137" i="4"/>
  <c r="R137" i="4"/>
  <c r="Q137" i="4"/>
  <c r="P137" i="4"/>
  <c r="O137" i="4"/>
  <c r="N137" i="4"/>
  <c r="I137" i="4"/>
  <c r="J137" i="4" s="1"/>
  <c r="K137" i="4" s="1"/>
  <c r="H137" i="4"/>
  <c r="U136" i="4"/>
  <c r="T136" i="4"/>
  <c r="S136" i="4"/>
  <c r="R136" i="4"/>
  <c r="O136" i="4"/>
  <c r="N136" i="4"/>
  <c r="J136" i="4"/>
  <c r="K136" i="4" s="1"/>
  <c r="I136" i="4"/>
  <c r="H136" i="4"/>
  <c r="U135" i="4"/>
  <c r="T135" i="4"/>
  <c r="S135" i="4"/>
  <c r="R135" i="4"/>
  <c r="I135" i="4"/>
  <c r="J135" i="4" s="1"/>
  <c r="K135" i="4" s="1"/>
  <c r="H135" i="4"/>
  <c r="U134" i="4"/>
  <c r="T134" i="4"/>
  <c r="S134" i="4"/>
  <c r="R134" i="4"/>
  <c r="Q134" i="4"/>
  <c r="O134" i="4"/>
  <c r="I134" i="4"/>
  <c r="N134" i="4" s="1"/>
  <c r="H134" i="4"/>
  <c r="U133" i="4"/>
  <c r="T133" i="4"/>
  <c r="S133" i="4"/>
  <c r="R133" i="4"/>
  <c r="I133" i="4"/>
  <c r="H133" i="4"/>
  <c r="U132" i="4"/>
  <c r="T132" i="4"/>
  <c r="S132" i="4"/>
  <c r="R132" i="4"/>
  <c r="I132" i="4"/>
  <c r="H132" i="4"/>
  <c r="U131" i="4"/>
  <c r="T131" i="4"/>
  <c r="S131" i="4"/>
  <c r="R131" i="4"/>
  <c r="I131" i="4"/>
  <c r="H131" i="4"/>
  <c r="U130" i="4"/>
  <c r="T130" i="4"/>
  <c r="S130" i="4"/>
  <c r="R130" i="4"/>
  <c r="O130" i="4"/>
  <c r="J130" i="4"/>
  <c r="K130" i="4" s="1"/>
  <c r="I130" i="4"/>
  <c r="H130" i="4"/>
  <c r="U129" i="4"/>
  <c r="T129" i="4"/>
  <c r="S129" i="4"/>
  <c r="R129" i="4"/>
  <c r="I129" i="4"/>
  <c r="J129" i="4" s="1"/>
  <c r="K129" i="4" s="1"/>
  <c r="H129" i="4"/>
  <c r="U128" i="4"/>
  <c r="T128" i="4"/>
  <c r="S128" i="4"/>
  <c r="R128" i="4"/>
  <c r="I128" i="4"/>
  <c r="P128" i="4" s="1"/>
  <c r="H128" i="4"/>
  <c r="U127" i="4"/>
  <c r="T127" i="4"/>
  <c r="S127" i="4"/>
  <c r="R127" i="4"/>
  <c r="I127" i="4"/>
  <c r="H127" i="4"/>
  <c r="P134" i="4" s="1"/>
  <c r="U126" i="4"/>
  <c r="T126" i="4"/>
  <c r="S126" i="4"/>
  <c r="R126" i="4"/>
  <c r="I126" i="4"/>
  <c r="H126" i="4"/>
  <c r="U125" i="4"/>
  <c r="T125" i="4"/>
  <c r="S125" i="4"/>
  <c r="R125" i="4"/>
  <c r="K125" i="4"/>
  <c r="J125" i="4"/>
  <c r="I125" i="4"/>
  <c r="P125" i="4" s="1"/>
  <c r="H125" i="4"/>
  <c r="Q125" i="4" s="1"/>
  <c r="U124" i="4"/>
  <c r="T124" i="4"/>
  <c r="S124" i="4"/>
  <c r="R124" i="4"/>
  <c r="P124" i="4"/>
  <c r="Q124" i="4" s="1"/>
  <c r="K124" i="4"/>
  <c r="J124" i="4"/>
  <c r="I124" i="4"/>
  <c r="H124" i="4"/>
  <c r="U123" i="4"/>
  <c r="T123" i="4"/>
  <c r="S123" i="4"/>
  <c r="R123" i="4"/>
  <c r="I123" i="4"/>
  <c r="H123" i="4"/>
  <c r="U122" i="4"/>
  <c r="T122" i="4"/>
  <c r="S122" i="4"/>
  <c r="R122" i="4"/>
  <c r="K122" i="4"/>
  <c r="J122" i="4"/>
  <c r="I122" i="4"/>
  <c r="H122" i="4"/>
  <c r="U121" i="4"/>
  <c r="T121" i="4"/>
  <c r="S121" i="4"/>
  <c r="R121" i="4"/>
  <c r="I121" i="4"/>
  <c r="J121" i="4" s="1"/>
  <c r="K121" i="4" s="1"/>
  <c r="H121" i="4"/>
  <c r="U120" i="4"/>
  <c r="T120" i="4"/>
  <c r="S120" i="4"/>
  <c r="R120" i="4"/>
  <c r="I120" i="4"/>
  <c r="J120" i="4" s="1"/>
  <c r="K120" i="4" s="1"/>
  <c r="H120" i="4"/>
  <c r="U119" i="4"/>
  <c r="T119" i="4"/>
  <c r="S119" i="4"/>
  <c r="R119" i="4"/>
  <c r="I119" i="4"/>
  <c r="H119" i="4"/>
  <c r="U118" i="4"/>
  <c r="T118" i="4"/>
  <c r="S118" i="4"/>
  <c r="R118" i="4"/>
  <c r="N118" i="4"/>
  <c r="O118" i="4"/>
  <c r="K118" i="4"/>
  <c r="I118" i="4"/>
  <c r="J118" i="4" s="1"/>
  <c r="H118" i="4"/>
  <c r="U117" i="4"/>
  <c r="T117" i="4"/>
  <c r="S117" i="4"/>
  <c r="R117" i="4"/>
  <c r="P117" i="4"/>
  <c r="Q117" i="4" s="1"/>
  <c r="N117" i="4"/>
  <c r="K117" i="4"/>
  <c r="I117" i="4"/>
  <c r="J117" i="4" s="1"/>
  <c r="H117" i="4"/>
  <c r="U116" i="4"/>
  <c r="T116" i="4"/>
  <c r="S116" i="4"/>
  <c r="R116" i="4"/>
  <c r="P116" i="4"/>
  <c r="Q116" i="4" s="1"/>
  <c r="O116" i="4"/>
  <c r="N116" i="4"/>
  <c r="I116" i="4"/>
  <c r="J116" i="4" s="1"/>
  <c r="K116" i="4" s="1"/>
  <c r="H116" i="4"/>
  <c r="U115" i="4"/>
  <c r="T115" i="4"/>
  <c r="S115" i="4"/>
  <c r="R115" i="4"/>
  <c r="P115" i="4"/>
  <c r="Q115" i="4" s="1"/>
  <c r="O115" i="4"/>
  <c r="I115" i="4"/>
  <c r="J115" i="4" s="1"/>
  <c r="K115" i="4" s="1"/>
  <c r="H115" i="4"/>
  <c r="U114" i="4"/>
  <c r="T114" i="4"/>
  <c r="S114" i="4"/>
  <c r="R114" i="4"/>
  <c r="I114" i="4"/>
  <c r="H114" i="4"/>
  <c r="U113" i="4"/>
  <c r="T113" i="4"/>
  <c r="S113" i="4"/>
  <c r="R113" i="4"/>
  <c r="I113" i="4"/>
  <c r="H113" i="4"/>
  <c r="U112" i="4"/>
  <c r="T112" i="4"/>
  <c r="S112" i="4"/>
  <c r="R112" i="4"/>
  <c r="K112" i="4"/>
  <c r="J112" i="4"/>
  <c r="I112" i="4"/>
  <c r="P112" i="4" s="1"/>
  <c r="Q112" i="4" s="1"/>
  <c r="H112" i="4"/>
  <c r="U111" i="4"/>
  <c r="T111" i="4"/>
  <c r="S111" i="4"/>
  <c r="R111" i="4"/>
  <c r="I111" i="4"/>
  <c r="H111" i="4"/>
  <c r="U110" i="4"/>
  <c r="T110" i="4"/>
  <c r="S110" i="4"/>
  <c r="R110" i="4"/>
  <c r="O110" i="4"/>
  <c r="I110" i="4"/>
  <c r="J110" i="4" s="1"/>
  <c r="K110" i="4" s="1"/>
  <c r="H110" i="4"/>
  <c r="U109" i="4"/>
  <c r="T109" i="4"/>
  <c r="S109" i="4"/>
  <c r="R109" i="4"/>
  <c r="P109" i="4"/>
  <c r="Q109" i="4" s="1"/>
  <c r="N109" i="4"/>
  <c r="J109" i="4"/>
  <c r="K109" i="4" s="1"/>
  <c r="I109" i="4"/>
  <c r="H109" i="4"/>
  <c r="U108" i="4"/>
  <c r="T108" i="4"/>
  <c r="S108" i="4"/>
  <c r="R108" i="4"/>
  <c r="O108" i="4"/>
  <c r="N108" i="4"/>
  <c r="I108" i="4"/>
  <c r="H108" i="4"/>
  <c r="U107" i="4"/>
  <c r="T107" i="4"/>
  <c r="S107" i="4"/>
  <c r="R107" i="4"/>
  <c r="Q107" i="4"/>
  <c r="P107" i="4"/>
  <c r="O107" i="4"/>
  <c r="N107" i="4"/>
  <c r="I107" i="4"/>
  <c r="J107" i="4" s="1"/>
  <c r="K107" i="4" s="1"/>
  <c r="H107" i="4"/>
  <c r="U106" i="4"/>
  <c r="T106" i="4"/>
  <c r="S106" i="4"/>
  <c r="R106" i="4"/>
  <c r="Q106" i="4"/>
  <c r="N106" i="4"/>
  <c r="J106" i="4"/>
  <c r="K106" i="4" s="1"/>
  <c r="I106" i="4"/>
  <c r="O106" i="4" s="1"/>
  <c r="H106" i="4"/>
  <c r="U105" i="4"/>
  <c r="T105" i="4"/>
  <c r="S105" i="4"/>
  <c r="R105" i="4"/>
  <c r="I105" i="4"/>
  <c r="H105" i="4"/>
  <c r="U104" i="4"/>
  <c r="T104" i="4"/>
  <c r="S104" i="4"/>
  <c r="R104" i="4"/>
  <c r="J104" i="4"/>
  <c r="K104" i="4" s="1"/>
  <c r="I104" i="4"/>
  <c r="P104" i="4" s="1"/>
  <c r="H104" i="4"/>
  <c r="U103" i="4"/>
  <c r="T103" i="4"/>
  <c r="S103" i="4"/>
  <c r="R103" i="4"/>
  <c r="I103" i="4"/>
  <c r="H103" i="4"/>
  <c r="U102" i="4"/>
  <c r="T102" i="4"/>
  <c r="S102" i="4"/>
  <c r="R102" i="4"/>
  <c r="J102" i="4"/>
  <c r="K102" i="4" s="1"/>
  <c r="I102" i="4"/>
  <c r="H102" i="4"/>
  <c r="U101" i="4"/>
  <c r="T101" i="4"/>
  <c r="S101" i="4"/>
  <c r="R101" i="4"/>
  <c r="Q101" i="4"/>
  <c r="P101" i="4"/>
  <c r="O101" i="4"/>
  <c r="N101" i="4"/>
  <c r="J101" i="4"/>
  <c r="K101" i="4" s="1"/>
  <c r="I101" i="4"/>
  <c r="H101" i="4"/>
  <c r="U100" i="4"/>
  <c r="T100" i="4"/>
  <c r="S100" i="4"/>
  <c r="R100" i="4"/>
  <c r="Q100" i="4"/>
  <c r="P100" i="4"/>
  <c r="O100" i="4"/>
  <c r="N100" i="4"/>
  <c r="I100" i="4"/>
  <c r="J100" i="4" s="1"/>
  <c r="K100" i="4" s="1"/>
  <c r="H100" i="4"/>
  <c r="U99" i="4"/>
  <c r="T99" i="4"/>
  <c r="S99" i="4"/>
  <c r="R99" i="4"/>
  <c r="P99" i="4"/>
  <c r="Q99" i="4" s="1"/>
  <c r="I99" i="4"/>
  <c r="J99" i="4" s="1"/>
  <c r="K99" i="4" s="1"/>
  <c r="H99" i="4"/>
  <c r="P106" i="4" s="1"/>
  <c r="U98" i="4"/>
  <c r="T98" i="4"/>
  <c r="S98" i="4"/>
  <c r="R98" i="4"/>
  <c r="J98" i="4"/>
  <c r="K98" i="4" s="1"/>
  <c r="I98" i="4"/>
  <c r="H98" i="4"/>
  <c r="Q98" i="4" s="1"/>
  <c r="U97" i="4"/>
  <c r="T97" i="4"/>
  <c r="S97" i="4"/>
  <c r="R97" i="4"/>
  <c r="I97" i="4"/>
  <c r="H97" i="4"/>
  <c r="U96" i="4"/>
  <c r="T96" i="4"/>
  <c r="S96" i="4"/>
  <c r="R96" i="4"/>
  <c r="J96" i="4"/>
  <c r="K96" i="4" s="1"/>
  <c r="I96" i="4"/>
  <c r="H96" i="4"/>
  <c r="U95" i="4"/>
  <c r="T95" i="4"/>
  <c r="S95" i="4"/>
  <c r="R95" i="4"/>
  <c r="I95" i="4"/>
  <c r="H95" i="4"/>
  <c r="U94" i="4"/>
  <c r="T94" i="4"/>
  <c r="S94" i="4"/>
  <c r="R94" i="4"/>
  <c r="N94" i="4"/>
  <c r="O94" i="4"/>
  <c r="K94" i="4"/>
  <c r="I94" i="4"/>
  <c r="J94" i="4" s="1"/>
  <c r="H94" i="4"/>
  <c r="U93" i="4"/>
  <c r="T93" i="4"/>
  <c r="S93" i="4"/>
  <c r="R93" i="4"/>
  <c r="P93" i="4"/>
  <c r="Q93" i="4" s="1"/>
  <c r="O93" i="4"/>
  <c r="K93" i="4"/>
  <c r="I93" i="4"/>
  <c r="J93" i="4" s="1"/>
  <c r="H93" i="4"/>
  <c r="U92" i="4"/>
  <c r="T92" i="4"/>
  <c r="S92" i="4"/>
  <c r="R92" i="4"/>
  <c r="P92" i="4"/>
  <c r="Q92" i="4" s="1"/>
  <c r="O92" i="4"/>
  <c r="N92" i="4"/>
  <c r="I92" i="4"/>
  <c r="J92" i="4" s="1"/>
  <c r="K92" i="4" s="1"/>
  <c r="H92" i="4"/>
  <c r="U91" i="4"/>
  <c r="T91" i="4"/>
  <c r="S91" i="4"/>
  <c r="R91" i="4"/>
  <c r="P91" i="4"/>
  <c r="Q91" i="4" s="1"/>
  <c r="O91" i="4"/>
  <c r="I91" i="4"/>
  <c r="J91" i="4" s="1"/>
  <c r="K91" i="4" s="1"/>
  <c r="H91" i="4"/>
  <c r="P98" i="4" s="1"/>
  <c r="U90" i="4"/>
  <c r="T90" i="4"/>
  <c r="S90" i="4"/>
  <c r="R90" i="4"/>
  <c r="I90" i="4"/>
  <c r="H90" i="4"/>
  <c r="U89" i="4"/>
  <c r="T89" i="4"/>
  <c r="S89" i="4"/>
  <c r="R89" i="4"/>
  <c r="I89" i="4"/>
  <c r="H89" i="4"/>
  <c r="U88" i="4"/>
  <c r="T88" i="4"/>
  <c r="S88" i="4"/>
  <c r="R88" i="4"/>
  <c r="I88" i="4"/>
  <c r="H88" i="4"/>
  <c r="U87" i="4"/>
  <c r="T87" i="4"/>
  <c r="S87" i="4"/>
  <c r="R87" i="4"/>
  <c r="I87" i="4"/>
  <c r="H87" i="4"/>
  <c r="U86" i="4"/>
  <c r="T86" i="4"/>
  <c r="S86" i="4"/>
  <c r="R86" i="4"/>
  <c r="N86" i="4"/>
  <c r="O86" i="4"/>
  <c r="K86" i="4"/>
  <c r="I86" i="4"/>
  <c r="J86" i="4" s="1"/>
  <c r="H86" i="4"/>
  <c r="U85" i="4"/>
  <c r="T85" i="4"/>
  <c r="S85" i="4"/>
  <c r="R85" i="4"/>
  <c r="P85" i="4"/>
  <c r="Q85" i="4" s="1"/>
  <c r="J85" i="4"/>
  <c r="K85" i="4" s="1"/>
  <c r="I85" i="4"/>
  <c r="H85" i="4"/>
  <c r="U84" i="4"/>
  <c r="T84" i="4"/>
  <c r="S84" i="4"/>
  <c r="R84" i="4"/>
  <c r="O84" i="4"/>
  <c r="N84" i="4"/>
  <c r="I84" i="4"/>
  <c r="H84" i="4"/>
  <c r="U83" i="4"/>
  <c r="T83" i="4"/>
  <c r="S83" i="4"/>
  <c r="R83" i="4"/>
  <c r="P83" i="4"/>
  <c r="Q83" i="4" s="1"/>
  <c r="O83" i="4"/>
  <c r="N83" i="4"/>
  <c r="I83" i="4"/>
  <c r="J83" i="4" s="1"/>
  <c r="K83" i="4" s="1"/>
  <c r="H83" i="4"/>
  <c r="U82" i="4"/>
  <c r="T82" i="4"/>
  <c r="S82" i="4"/>
  <c r="R82" i="4"/>
  <c r="J82" i="4"/>
  <c r="K82" i="4" s="1"/>
  <c r="I82" i="4"/>
  <c r="O82" i="4" s="1"/>
  <c r="H82" i="4"/>
  <c r="U81" i="4"/>
  <c r="T81" i="4"/>
  <c r="S81" i="4"/>
  <c r="R81" i="4"/>
  <c r="I81" i="4"/>
  <c r="H81" i="4"/>
  <c r="U80" i="4"/>
  <c r="T80" i="4"/>
  <c r="S80" i="4"/>
  <c r="R80" i="4"/>
  <c r="I80" i="4"/>
  <c r="J80" i="4" s="1"/>
  <c r="K80" i="4" s="1"/>
  <c r="H80" i="4"/>
  <c r="U79" i="4"/>
  <c r="T79" i="4"/>
  <c r="S79" i="4"/>
  <c r="R79" i="4"/>
  <c r="J79" i="4"/>
  <c r="K79" i="4" s="1"/>
  <c r="I79" i="4"/>
  <c r="H79" i="4"/>
  <c r="U78" i="4"/>
  <c r="T78" i="4"/>
  <c r="S78" i="4"/>
  <c r="R78" i="4"/>
  <c r="J78" i="4"/>
  <c r="K78" i="4" s="1"/>
  <c r="I78" i="4"/>
  <c r="H78" i="4"/>
  <c r="U77" i="4"/>
  <c r="T77" i="4"/>
  <c r="S77" i="4"/>
  <c r="R77" i="4"/>
  <c r="Q77" i="4"/>
  <c r="P77" i="4"/>
  <c r="O77" i="4"/>
  <c r="J77" i="4"/>
  <c r="K77" i="4" s="1"/>
  <c r="I77" i="4"/>
  <c r="H77" i="4"/>
  <c r="U76" i="4"/>
  <c r="T76" i="4"/>
  <c r="S76" i="4"/>
  <c r="R76" i="4"/>
  <c r="Q76" i="4"/>
  <c r="P76" i="4"/>
  <c r="O76" i="4"/>
  <c r="N76" i="4"/>
  <c r="I76" i="4"/>
  <c r="J76" i="4" s="1"/>
  <c r="K76" i="4" s="1"/>
  <c r="H76" i="4"/>
  <c r="U75" i="4"/>
  <c r="T75" i="4"/>
  <c r="S75" i="4"/>
  <c r="R75" i="4"/>
  <c r="Q75" i="4"/>
  <c r="P75" i="4"/>
  <c r="I75" i="4"/>
  <c r="J75" i="4" s="1"/>
  <c r="K75" i="4" s="1"/>
  <c r="H75" i="4"/>
  <c r="P82" i="4" s="1"/>
  <c r="Q82" i="4" s="1"/>
  <c r="U74" i="4"/>
  <c r="T74" i="4"/>
  <c r="S74" i="4"/>
  <c r="R74" i="4"/>
  <c r="J74" i="4"/>
  <c r="K74" i="4" s="1"/>
  <c r="I74" i="4"/>
  <c r="H74" i="4"/>
  <c r="U73" i="4"/>
  <c r="T73" i="4"/>
  <c r="S73" i="4"/>
  <c r="R73" i="4"/>
  <c r="I73" i="4"/>
  <c r="H73" i="4"/>
  <c r="U72" i="4"/>
  <c r="T72" i="4"/>
  <c r="S72" i="4"/>
  <c r="R72" i="4"/>
  <c r="J72" i="4"/>
  <c r="K72" i="4" s="1"/>
  <c r="I72" i="4"/>
  <c r="H72" i="4"/>
  <c r="U71" i="4"/>
  <c r="T71" i="4"/>
  <c r="S71" i="4"/>
  <c r="R71" i="4"/>
  <c r="J71" i="4"/>
  <c r="K71" i="4" s="1"/>
  <c r="I71" i="4"/>
  <c r="H71" i="4"/>
  <c r="U70" i="4"/>
  <c r="T70" i="4"/>
  <c r="S70" i="4"/>
  <c r="R70" i="4"/>
  <c r="N70" i="4"/>
  <c r="O70" i="4"/>
  <c r="I70" i="4"/>
  <c r="J70" i="4" s="1"/>
  <c r="K70" i="4" s="1"/>
  <c r="H70" i="4"/>
  <c r="U69" i="4"/>
  <c r="T69" i="4"/>
  <c r="S69" i="4"/>
  <c r="R69" i="4"/>
  <c r="P69" i="4"/>
  <c r="Q69" i="4" s="1"/>
  <c r="O69" i="4"/>
  <c r="N69" i="4"/>
  <c r="K69" i="4"/>
  <c r="I69" i="4"/>
  <c r="J69" i="4" s="1"/>
  <c r="H69" i="4"/>
  <c r="U68" i="4"/>
  <c r="T68" i="4"/>
  <c r="S68" i="4"/>
  <c r="R68" i="4"/>
  <c r="P68" i="4"/>
  <c r="Q68" i="4" s="1"/>
  <c r="O68" i="4"/>
  <c r="N68" i="4"/>
  <c r="I68" i="4"/>
  <c r="J68" i="4" s="1"/>
  <c r="K68" i="4" s="1"/>
  <c r="H68" i="4"/>
  <c r="U67" i="4"/>
  <c r="T67" i="4"/>
  <c r="S67" i="4"/>
  <c r="R67" i="4"/>
  <c r="P67" i="4"/>
  <c r="Q67" i="4" s="1"/>
  <c r="O67" i="4"/>
  <c r="I67" i="4"/>
  <c r="J67" i="4" s="1"/>
  <c r="K67" i="4" s="1"/>
  <c r="H67" i="4"/>
  <c r="P74" i="4" s="1"/>
  <c r="Q74" i="4" s="1"/>
  <c r="U66" i="4"/>
  <c r="T66" i="4"/>
  <c r="S66" i="4"/>
  <c r="R66" i="4"/>
  <c r="I66" i="4"/>
  <c r="H66" i="4"/>
  <c r="U65" i="4"/>
  <c r="T65" i="4"/>
  <c r="S65" i="4"/>
  <c r="R65" i="4"/>
  <c r="P65" i="4"/>
  <c r="I65" i="4"/>
  <c r="H65" i="4"/>
  <c r="U64" i="4"/>
  <c r="T64" i="4"/>
  <c r="S64" i="4"/>
  <c r="R64" i="4"/>
  <c r="N64" i="4"/>
  <c r="J64" i="4"/>
  <c r="K64" i="4" s="1"/>
  <c r="I64" i="4"/>
  <c r="H64" i="4"/>
  <c r="U63" i="4"/>
  <c r="T63" i="4"/>
  <c r="S63" i="4"/>
  <c r="R63" i="4"/>
  <c r="I63" i="4"/>
  <c r="H63" i="4"/>
  <c r="U62" i="4"/>
  <c r="T62" i="4"/>
  <c r="S62" i="4"/>
  <c r="R62" i="4"/>
  <c r="I62" i="4"/>
  <c r="P62" i="4" s="1"/>
  <c r="Q62" i="4" s="1"/>
  <c r="H62" i="4"/>
  <c r="U61" i="4"/>
  <c r="T61" i="4"/>
  <c r="S61" i="4"/>
  <c r="R61" i="4"/>
  <c r="P61" i="4"/>
  <c r="Q61" i="4" s="1"/>
  <c r="O61" i="4"/>
  <c r="K61" i="4"/>
  <c r="J61" i="4"/>
  <c r="I61" i="4"/>
  <c r="H61" i="4"/>
  <c r="U60" i="4"/>
  <c r="T60" i="4"/>
  <c r="S60" i="4"/>
  <c r="R60" i="4"/>
  <c r="O60" i="4"/>
  <c r="N60" i="4"/>
  <c r="I60" i="4"/>
  <c r="H60" i="4"/>
  <c r="U59" i="4"/>
  <c r="T59" i="4"/>
  <c r="S59" i="4"/>
  <c r="R59" i="4"/>
  <c r="P59" i="4"/>
  <c r="O59" i="4"/>
  <c r="N59" i="4"/>
  <c r="I59" i="4"/>
  <c r="J59" i="4" s="1"/>
  <c r="K59" i="4" s="1"/>
  <c r="H59" i="4"/>
  <c r="Q59" i="4" s="1"/>
  <c r="U58" i="4"/>
  <c r="T58" i="4"/>
  <c r="S58" i="4"/>
  <c r="R58" i="4"/>
  <c r="P58" i="4"/>
  <c r="Q58" i="4" s="1"/>
  <c r="O58" i="4"/>
  <c r="J58" i="4"/>
  <c r="K58" i="4" s="1"/>
  <c r="I58" i="4"/>
  <c r="H58" i="4"/>
  <c r="U57" i="4"/>
  <c r="T57" i="4"/>
  <c r="S57" i="4"/>
  <c r="R57" i="4"/>
  <c r="I57" i="4"/>
  <c r="H57" i="4"/>
  <c r="U56" i="4"/>
  <c r="T56" i="4"/>
  <c r="S56" i="4"/>
  <c r="R56" i="4"/>
  <c r="J56" i="4"/>
  <c r="K56" i="4" s="1"/>
  <c r="I56" i="4"/>
  <c r="H56" i="4"/>
  <c r="U55" i="4"/>
  <c r="T55" i="4"/>
  <c r="S55" i="4"/>
  <c r="R55" i="4"/>
  <c r="K55" i="4"/>
  <c r="J55" i="4"/>
  <c r="I55" i="4"/>
  <c r="H55" i="4"/>
  <c r="U54" i="4"/>
  <c r="T54" i="4"/>
  <c r="S54" i="4"/>
  <c r="R54" i="4"/>
  <c r="J54" i="4"/>
  <c r="K54" i="4" s="1"/>
  <c r="I54" i="4"/>
  <c r="P54" i="4" s="1"/>
  <c r="H54" i="4"/>
  <c r="U53" i="4"/>
  <c r="T53" i="4"/>
  <c r="S53" i="4"/>
  <c r="R53" i="4"/>
  <c r="Q53" i="4"/>
  <c r="P53" i="4"/>
  <c r="O53" i="4"/>
  <c r="K53" i="4"/>
  <c r="J53" i="4"/>
  <c r="I53" i="4"/>
  <c r="H53" i="4"/>
  <c r="U52" i="4"/>
  <c r="T52" i="4"/>
  <c r="S52" i="4"/>
  <c r="R52" i="4"/>
  <c r="Q52" i="4"/>
  <c r="P52" i="4"/>
  <c r="O52" i="4"/>
  <c r="N52" i="4"/>
  <c r="I52" i="4"/>
  <c r="J52" i="4" s="1"/>
  <c r="K52" i="4" s="1"/>
  <c r="H52" i="4"/>
  <c r="U51" i="4"/>
  <c r="T51" i="4"/>
  <c r="S51" i="4"/>
  <c r="R51" i="4"/>
  <c r="Q51" i="4"/>
  <c r="P51" i="4"/>
  <c r="I51" i="4"/>
  <c r="J51" i="4" s="1"/>
  <c r="K51" i="4" s="1"/>
  <c r="H51" i="4"/>
  <c r="U50" i="4"/>
  <c r="T50" i="4"/>
  <c r="S50" i="4"/>
  <c r="R50" i="4"/>
  <c r="P50" i="4"/>
  <c r="Q50" i="4" s="1"/>
  <c r="J50" i="4"/>
  <c r="K50" i="4" s="1"/>
  <c r="I50" i="4"/>
  <c r="N50" i="4" s="1"/>
  <c r="H50" i="4"/>
  <c r="U49" i="4"/>
  <c r="T49" i="4"/>
  <c r="S49" i="4"/>
  <c r="R49" i="4"/>
  <c r="I49" i="4"/>
  <c r="H49" i="4"/>
  <c r="U48" i="4"/>
  <c r="T48" i="4"/>
  <c r="S48" i="4"/>
  <c r="R48" i="4"/>
  <c r="I48" i="4"/>
  <c r="H48" i="4"/>
  <c r="U47" i="4"/>
  <c r="T47" i="4"/>
  <c r="S47" i="4"/>
  <c r="R47" i="4"/>
  <c r="J47" i="4"/>
  <c r="K47" i="4" s="1"/>
  <c r="I47" i="4"/>
  <c r="H47" i="4"/>
  <c r="U46" i="4"/>
  <c r="T46" i="4"/>
  <c r="S46" i="4"/>
  <c r="R46" i="4"/>
  <c r="N46" i="4"/>
  <c r="J46" i="4"/>
  <c r="K46" i="4" s="1"/>
  <c r="I46" i="4"/>
  <c r="H46" i="4"/>
  <c r="U45" i="4"/>
  <c r="T45" i="4"/>
  <c r="S45" i="4"/>
  <c r="R45" i="4"/>
  <c r="P45" i="4"/>
  <c r="Q45" i="4" s="1"/>
  <c r="O45" i="4"/>
  <c r="N45" i="4"/>
  <c r="K45" i="4"/>
  <c r="I45" i="4"/>
  <c r="J45" i="4" s="1"/>
  <c r="H45" i="4"/>
  <c r="U44" i="4"/>
  <c r="T44" i="4"/>
  <c r="S44" i="4"/>
  <c r="R44" i="4"/>
  <c r="P44" i="4"/>
  <c r="Q44" i="4" s="1"/>
  <c r="O44" i="4"/>
  <c r="N44" i="4"/>
  <c r="I44" i="4"/>
  <c r="J44" i="4" s="1"/>
  <c r="K44" i="4" s="1"/>
  <c r="H44" i="4"/>
  <c r="U43" i="4"/>
  <c r="T43" i="4"/>
  <c r="S43" i="4"/>
  <c r="R43" i="4"/>
  <c r="P43" i="4"/>
  <c r="Q43" i="4" s="1"/>
  <c r="O43" i="4"/>
  <c r="I43" i="4"/>
  <c r="J43" i="4" s="1"/>
  <c r="K43" i="4" s="1"/>
  <c r="H43" i="4"/>
  <c r="U42" i="4"/>
  <c r="T42" i="4"/>
  <c r="S42" i="4"/>
  <c r="R42" i="4"/>
  <c r="I42" i="4"/>
  <c r="H42" i="4"/>
  <c r="U41" i="4"/>
  <c r="T41" i="4"/>
  <c r="S41" i="4"/>
  <c r="R41" i="4"/>
  <c r="I41" i="4"/>
  <c r="H41" i="4"/>
  <c r="U40" i="4"/>
  <c r="T40" i="4"/>
  <c r="S40" i="4"/>
  <c r="R40" i="4"/>
  <c r="I40" i="4"/>
  <c r="H40" i="4"/>
  <c r="U39" i="4"/>
  <c r="T39" i="4"/>
  <c r="S39" i="4"/>
  <c r="R39" i="4"/>
  <c r="K39" i="4"/>
  <c r="I39" i="4"/>
  <c r="J39" i="4" s="1"/>
  <c r="H39" i="4"/>
  <c r="P46" i="4" s="1"/>
  <c r="Q46" i="4" s="1"/>
  <c r="U38" i="4"/>
  <c r="T38" i="4"/>
  <c r="S38" i="4"/>
  <c r="R38" i="4"/>
  <c r="I38" i="4"/>
  <c r="P38" i="4" s="1"/>
  <c r="Q38" i="4" s="1"/>
  <c r="H38" i="4"/>
  <c r="U37" i="4"/>
  <c r="T37" i="4"/>
  <c r="S37" i="4"/>
  <c r="R37" i="4"/>
  <c r="O37" i="4"/>
  <c r="I37" i="4"/>
  <c r="J37" i="4" s="1"/>
  <c r="K37" i="4" s="1"/>
  <c r="H37" i="4"/>
  <c r="U36" i="4"/>
  <c r="T36" i="4"/>
  <c r="S36" i="4"/>
  <c r="R36" i="4"/>
  <c r="O36" i="4"/>
  <c r="I36" i="4"/>
  <c r="J36" i="4" s="1"/>
  <c r="K36" i="4" s="1"/>
  <c r="H36" i="4"/>
  <c r="U35" i="4"/>
  <c r="T35" i="4"/>
  <c r="S35" i="4"/>
  <c r="R35" i="4"/>
  <c r="N35" i="4"/>
  <c r="K35" i="4"/>
  <c r="J35" i="4"/>
  <c r="I35" i="4"/>
  <c r="O35" i="4" s="1"/>
  <c r="H35" i="4"/>
  <c r="U34" i="4"/>
  <c r="T34" i="4"/>
  <c r="S34" i="4"/>
  <c r="R34" i="4"/>
  <c r="I34" i="4"/>
  <c r="J34" i="4" s="1"/>
  <c r="K34" i="4" s="1"/>
  <c r="H34" i="4"/>
  <c r="U33" i="4"/>
  <c r="T33" i="4"/>
  <c r="S33" i="4"/>
  <c r="R33" i="4"/>
  <c r="I33" i="4"/>
  <c r="H33" i="4"/>
  <c r="U32" i="4"/>
  <c r="T32" i="4"/>
  <c r="S32" i="4"/>
  <c r="R32" i="4"/>
  <c r="I32" i="4"/>
  <c r="P32" i="4" s="1"/>
  <c r="Q32" i="4" s="1"/>
  <c r="H32" i="4"/>
  <c r="U31" i="4"/>
  <c r="T31" i="4"/>
  <c r="S31" i="4"/>
  <c r="R31" i="4"/>
  <c r="P31" i="4"/>
  <c r="Q31" i="4" s="1"/>
  <c r="O31" i="4"/>
  <c r="I31" i="4"/>
  <c r="J31" i="4" s="1"/>
  <c r="K31" i="4" s="1"/>
  <c r="H31" i="4"/>
  <c r="U30" i="4"/>
  <c r="T30" i="4"/>
  <c r="S30" i="4"/>
  <c r="R30" i="4"/>
  <c r="I30" i="4"/>
  <c r="J30" i="4" s="1"/>
  <c r="K30" i="4" s="1"/>
  <c r="H30" i="4"/>
  <c r="P37" i="4" s="1"/>
  <c r="Q37" i="4" s="1"/>
  <c r="U29" i="4"/>
  <c r="T29" i="4"/>
  <c r="S29" i="4"/>
  <c r="R29" i="4"/>
  <c r="J29" i="4"/>
  <c r="K29" i="4" s="1"/>
  <c r="I29" i="4"/>
  <c r="O29" i="4" s="1"/>
  <c r="H29" i="4"/>
  <c r="U28" i="4"/>
  <c r="T28" i="4"/>
  <c r="S28" i="4"/>
  <c r="R28" i="4"/>
  <c r="I28" i="4"/>
  <c r="P28" i="4" s="1"/>
  <c r="H28" i="4"/>
  <c r="Q28" i="4" s="1"/>
  <c r="U27" i="4"/>
  <c r="T27" i="4"/>
  <c r="S27" i="4"/>
  <c r="R27" i="4"/>
  <c r="I27" i="4"/>
  <c r="P27" i="4" s="1"/>
  <c r="H27" i="4"/>
  <c r="Q27" i="4" s="1"/>
  <c r="U26" i="4"/>
  <c r="T26" i="4"/>
  <c r="S26" i="4"/>
  <c r="R26" i="4"/>
  <c r="Q26" i="4"/>
  <c r="P26" i="4"/>
  <c r="J26" i="4"/>
  <c r="K26" i="4" s="1"/>
  <c r="I26" i="4"/>
  <c r="H26" i="4"/>
  <c r="U25" i="4"/>
  <c r="T25" i="4"/>
  <c r="S25" i="4"/>
  <c r="R25" i="4"/>
  <c r="O25" i="4"/>
  <c r="I25" i="4"/>
  <c r="J25" i="4" s="1"/>
  <c r="K25" i="4" s="1"/>
  <c r="H25" i="4"/>
  <c r="U24" i="4"/>
  <c r="T24" i="4"/>
  <c r="S24" i="4"/>
  <c r="R24" i="4"/>
  <c r="O24" i="4"/>
  <c r="I24" i="4"/>
  <c r="J24" i="4" s="1"/>
  <c r="K24" i="4" s="1"/>
  <c r="H24" i="4"/>
  <c r="U23" i="4"/>
  <c r="T23" i="4"/>
  <c r="S23" i="4"/>
  <c r="R23" i="4"/>
  <c r="N23" i="4"/>
  <c r="I23" i="4"/>
  <c r="O23" i="4" s="1"/>
  <c r="H23" i="4"/>
  <c r="U22" i="4"/>
  <c r="T22" i="4"/>
  <c r="S22" i="4"/>
  <c r="R22" i="4"/>
  <c r="J22" i="4"/>
  <c r="K22" i="4" s="1"/>
  <c r="I22" i="4"/>
  <c r="H22" i="4"/>
  <c r="P29" i="4" s="1"/>
  <c r="Q29" i="4" s="1"/>
  <c r="U21" i="4"/>
  <c r="T21" i="4"/>
  <c r="S21" i="4"/>
  <c r="R21" i="4"/>
  <c r="J21" i="4"/>
  <c r="K21" i="4" s="1"/>
  <c r="I21" i="4"/>
  <c r="P21" i="4" s="1"/>
  <c r="H21" i="4"/>
  <c r="Q21" i="4" s="1"/>
  <c r="U20" i="4"/>
  <c r="T20" i="4"/>
  <c r="S20" i="4"/>
  <c r="R20" i="4"/>
  <c r="O20" i="4"/>
  <c r="J20" i="4"/>
  <c r="K20" i="4" s="1"/>
  <c r="I20" i="4"/>
  <c r="P20" i="4" s="1"/>
  <c r="Q20" i="4" s="1"/>
  <c r="H20" i="4"/>
  <c r="U19" i="4"/>
  <c r="T19" i="4"/>
  <c r="S19" i="4"/>
  <c r="R19" i="4"/>
  <c r="P19" i="4"/>
  <c r="Q19" i="4" s="1"/>
  <c r="O19" i="4"/>
  <c r="N19" i="4"/>
  <c r="I19" i="4"/>
  <c r="J19" i="4" s="1"/>
  <c r="K19" i="4" s="1"/>
  <c r="H19" i="4"/>
  <c r="U18" i="4"/>
  <c r="T18" i="4"/>
  <c r="S18" i="4"/>
  <c r="R18" i="4"/>
  <c r="I18" i="4"/>
  <c r="J18" i="4" s="1"/>
  <c r="K18" i="4" s="1"/>
  <c r="H18" i="4"/>
  <c r="P25" i="4" s="1"/>
  <c r="Q25" i="4" s="1"/>
  <c r="U17" i="4"/>
  <c r="T17" i="4"/>
  <c r="S17" i="4"/>
  <c r="R17" i="4"/>
  <c r="I17" i="4"/>
  <c r="O17" i="4" s="1"/>
  <c r="H17" i="4"/>
  <c r="U16" i="4"/>
  <c r="T16" i="4"/>
  <c r="S16" i="4"/>
  <c r="R16" i="4"/>
  <c r="J16" i="4"/>
  <c r="K16" i="4" s="1"/>
  <c r="I16" i="4"/>
  <c r="P16" i="4" s="1"/>
  <c r="H16" i="4"/>
  <c r="Q16" i="4" s="1"/>
  <c r="U15" i="4"/>
  <c r="T15" i="4"/>
  <c r="S15" i="4"/>
  <c r="R15" i="4"/>
  <c r="O15" i="4"/>
  <c r="J15" i="4"/>
  <c r="K15" i="4" s="1"/>
  <c r="I15" i="4"/>
  <c r="P15" i="4" s="1"/>
  <c r="H15" i="4"/>
  <c r="Q15" i="4" s="1"/>
  <c r="U14" i="4"/>
  <c r="T14" i="4"/>
  <c r="S14" i="4"/>
  <c r="R14" i="4"/>
  <c r="I14" i="4"/>
  <c r="P14" i="4" s="1"/>
  <c r="Q14" i="4" s="1"/>
  <c r="H14" i="4"/>
  <c r="U13" i="4"/>
  <c r="T13" i="4"/>
  <c r="S13" i="4"/>
  <c r="R13" i="4"/>
  <c r="O13" i="4"/>
  <c r="K13" i="4"/>
  <c r="I13" i="4"/>
  <c r="J13" i="4" s="1"/>
  <c r="H13" i="4"/>
  <c r="U12" i="4"/>
  <c r="T12" i="4"/>
  <c r="S12" i="4"/>
  <c r="R12" i="4"/>
  <c r="O12" i="4"/>
  <c r="I12" i="4"/>
  <c r="J12" i="4" s="1"/>
  <c r="K12" i="4" s="1"/>
  <c r="H12" i="4"/>
  <c r="U11" i="4"/>
  <c r="T11" i="4"/>
  <c r="S11" i="4"/>
  <c r="R11" i="4"/>
  <c r="O11" i="4"/>
  <c r="J11" i="4"/>
  <c r="K11" i="4" s="1"/>
  <c r="I11" i="4"/>
  <c r="H11" i="4"/>
  <c r="U10" i="4"/>
  <c r="T10" i="4"/>
  <c r="S10" i="4"/>
  <c r="R10" i="4"/>
  <c r="Q10" i="4"/>
  <c r="J10" i="4"/>
  <c r="K10" i="4" s="1"/>
  <c r="I10" i="4"/>
  <c r="P10" i="4" s="1"/>
  <c r="H10" i="4"/>
  <c r="U9" i="4"/>
  <c r="T9" i="4"/>
  <c r="S9" i="4"/>
  <c r="R9" i="4"/>
  <c r="P9" i="4"/>
  <c r="N9" i="4"/>
  <c r="O9" i="4"/>
  <c r="K9" i="4"/>
  <c r="J9" i="4"/>
  <c r="I9" i="4"/>
  <c r="H9" i="4"/>
  <c r="U8" i="4"/>
  <c r="T8" i="4"/>
  <c r="S8" i="4"/>
  <c r="R8" i="4"/>
  <c r="P8" i="4"/>
  <c r="Q8" i="4" s="1"/>
  <c r="N8" i="4"/>
  <c r="O8" i="4"/>
  <c r="J8" i="4"/>
  <c r="K8" i="4" s="1"/>
  <c r="I8" i="4"/>
  <c r="H8" i="4"/>
  <c r="U7" i="4"/>
  <c r="T7" i="4"/>
  <c r="S7" i="4"/>
  <c r="R7" i="4"/>
  <c r="P7" i="4"/>
  <c r="O7" i="4"/>
  <c r="N7" i="4"/>
  <c r="I7" i="4"/>
  <c r="J7" i="4" s="1"/>
  <c r="K7" i="4" s="1"/>
  <c r="H7" i="4"/>
  <c r="Q7" i="4" s="1"/>
  <c r="U6" i="4"/>
  <c r="T6" i="4"/>
  <c r="S6" i="4"/>
  <c r="R6" i="4"/>
  <c r="P6" i="4"/>
  <c r="Q6" i="4" s="1"/>
  <c r="I6" i="4"/>
  <c r="H6" i="4"/>
  <c r="P13" i="4" s="1"/>
  <c r="Q13" i="4" s="1"/>
  <c r="U5" i="4"/>
  <c r="T5" i="4"/>
  <c r="S5" i="4"/>
  <c r="R5" i="4"/>
  <c r="I5" i="4"/>
  <c r="N5" i="4" s="1"/>
  <c r="H5" i="4"/>
  <c r="U4" i="4"/>
  <c r="T4" i="4"/>
  <c r="S4" i="4"/>
  <c r="R4" i="4"/>
  <c r="Q4" i="4"/>
  <c r="I4" i="4"/>
  <c r="P4" i="4" s="1"/>
  <c r="H4" i="4"/>
  <c r="U3" i="4"/>
  <c r="T3" i="4"/>
  <c r="S3" i="4"/>
  <c r="R3" i="4"/>
  <c r="P3" i="4"/>
  <c r="I3" i="4"/>
  <c r="H3" i="4"/>
  <c r="G369" i="7" l="1"/>
  <c r="Q17" i="4"/>
  <c r="Q57" i="4"/>
  <c r="Q34" i="4"/>
  <c r="O26" i="4"/>
  <c r="O6" i="4"/>
  <c r="N6" i="4"/>
  <c r="O3" i="4"/>
  <c r="N3" i="4"/>
  <c r="N33" i="4"/>
  <c r="Q35" i="4"/>
  <c r="O55" i="4"/>
  <c r="O41" i="4"/>
  <c r="J41" i="4"/>
  <c r="K41" i="4" s="1"/>
  <c r="O113" i="4"/>
  <c r="O10" i="4"/>
  <c r="N11" i="4"/>
  <c r="N12" i="4"/>
  <c r="J17" i="4"/>
  <c r="K17" i="4" s="1"/>
  <c r="P49" i="4"/>
  <c r="Q49" i="4" s="1"/>
  <c r="O49" i="4"/>
  <c r="J49" i="4"/>
  <c r="K49" i="4" s="1"/>
  <c r="O50" i="4"/>
  <c r="N53" i="4"/>
  <c r="N54" i="4"/>
  <c r="J62" i="4"/>
  <c r="K62" i="4" s="1"/>
  <c r="O64" i="4"/>
  <c r="N85" i="4"/>
  <c r="J95" i="4"/>
  <c r="K95" i="4" s="1"/>
  <c r="P95" i="4"/>
  <c r="Q95" i="4" s="1"/>
  <c r="O95" i="4"/>
  <c r="O109" i="4"/>
  <c r="O147" i="4"/>
  <c r="O162" i="4"/>
  <c r="N162" i="4"/>
  <c r="Q299" i="4"/>
  <c r="P306" i="4"/>
  <c r="J14" i="4"/>
  <c r="K14" i="4" s="1"/>
  <c r="J63" i="4"/>
  <c r="K63" i="4" s="1"/>
  <c r="P63" i="4"/>
  <c r="O98" i="4"/>
  <c r="N98" i="4"/>
  <c r="O148" i="4"/>
  <c r="N148" i="4"/>
  <c r="R373" i="4"/>
  <c r="R372" i="4"/>
  <c r="N13" i="4"/>
  <c r="P40" i="4"/>
  <c r="Q40" i="4" s="1"/>
  <c r="Q79" i="4"/>
  <c r="P89" i="4"/>
  <c r="Q89" i="4" s="1"/>
  <c r="J89" i="4"/>
  <c r="K89" i="4" s="1"/>
  <c r="Q103" i="4"/>
  <c r="P131" i="4"/>
  <c r="Q131" i="4" s="1"/>
  <c r="O131" i="4"/>
  <c r="J131" i="4"/>
  <c r="K131" i="4" s="1"/>
  <c r="O273" i="4"/>
  <c r="N273" i="4"/>
  <c r="P80" i="4"/>
  <c r="Q80" i="4" s="1"/>
  <c r="N110" i="4"/>
  <c r="P121" i="4"/>
  <c r="J147" i="4"/>
  <c r="K147" i="4" s="1"/>
  <c r="P147" i="4"/>
  <c r="Q147" i="4" s="1"/>
  <c r="H374" i="4"/>
  <c r="Q3" i="4"/>
  <c r="S373" i="4"/>
  <c r="S372" i="4"/>
  <c r="N10" i="4"/>
  <c r="P11" i="4"/>
  <c r="Q11" i="4" s="1"/>
  <c r="P12" i="4"/>
  <c r="Q12" i="4" s="1"/>
  <c r="N17" i="4"/>
  <c r="P22" i="4"/>
  <c r="J23" i="4"/>
  <c r="K23" i="4" s="1"/>
  <c r="J38" i="4"/>
  <c r="K38" i="4" s="1"/>
  <c r="J40" i="4"/>
  <c r="K40" i="4" s="1"/>
  <c r="P41" i="4"/>
  <c r="Q41" i="4" s="1"/>
  <c r="O54" i="4"/>
  <c r="N58" i="4"/>
  <c r="N61" i="4"/>
  <c r="O63" i="4"/>
  <c r="P73" i="4"/>
  <c r="Q73" i="4" s="1"/>
  <c r="J73" i="4"/>
  <c r="K73" i="4" s="1"/>
  <c r="P79" i="4"/>
  <c r="N79" i="4"/>
  <c r="O85" i="4"/>
  <c r="O89" i="4"/>
  <c r="J103" i="4"/>
  <c r="K103" i="4" s="1"/>
  <c r="P103" i="4"/>
  <c r="N103" i="4"/>
  <c r="O117" i="4"/>
  <c r="P157" i="4"/>
  <c r="Q157" i="4" s="1"/>
  <c r="O156" i="4"/>
  <c r="N156" i="4"/>
  <c r="P151" i="4"/>
  <c r="O151" i="4"/>
  <c r="Q33" i="4"/>
  <c r="P150" i="4"/>
  <c r="Q150" i="4" s="1"/>
  <c r="O150" i="4"/>
  <c r="J150" i="4"/>
  <c r="K150" i="4" s="1"/>
  <c r="J153" i="4"/>
  <c r="K153" i="4" s="1"/>
  <c r="P153" i="4"/>
  <c r="Q153" i="4" s="1"/>
  <c r="H372" i="4"/>
  <c r="H373" i="4"/>
  <c r="P17" i="4"/>
  <c r="P18" i="4"/>
  <c r="N24" i="4"/>
  <c r="J32" i="4"/>
  <c r="K32" i="4" s="1"/>
  <c r="P33" i="4"/>
  <c r="O33" i="4"/>
  <c r="N36" i="4"/>
  <c r="O40" i="4"/>
  <c r="P48" i="4"/>
  <c r="J57" i="4"/>
  <c r="K57" i="4" s="1"/>
  <c r="P57" i="4"/>
  <c r="N57" i="4"/>
  <c r="P88" i="4"/>
  <c r="Q88" i="4" s="1"/>
  <c r="N88" i="4"/>
  <c r="P97" i="4"/>
  <c r="Q97" i="4" s="1"/>
  <c r="J97" i="4"/>
  <c r="K97" i="4" s="1"/>
  <c r="Q102" i="4"/>
  <c r="O145" i="4"/>
  <c r="N145" i="4"/>
  <c r="N161" i="4"/>
  <c r="O56" i="4"/>
  <c r="N56" i="4"/>
  <c r="P113" i="4"/>
  <c r="N113" i="4"/>
  <c r="J113" i="4"/>
  <c r="K113" i="4" s="1"/>
  <c r="T373" i="4"/>
  <c r="T372" i="4"/>
  <c r="O16" i="4"/>
  <c r="N16" i="4"/>
  <c r="N124" i="4"/>
  <c r="O124" i="4"/>
  <c r="J127" i="4"/>
  <c r="K127" i="4" s="1"/>
  <c r="P127" i="4"/>
  <c r="N127" i="4"/>
  <c r="N159" i="4"/>
  <c r="O159" i="4"/>
  <c r="J3" i="4"/>
  <c r="K3" i="4" s="1"/>
  <c r="J4" i="4"/>
  <c r="K4" i="4" s="1"/>
  <c r="J5" i="4"/>
  <c r="K5" i="4" s="1"/>
  <c r="J6" i="4"/>
  <c r="K6" i="4" s="1"/>
  <c r="N15" i="4"/>
  <c r="Q18" i="4"/>
  <c r="N20" i="4"/>
  <c r="N25" i="4"/>
  <c r="J27" i="4"/>
  <c r="K27" i="4" s="1"/>
  <c r="J28" i="4"/>
  <c r="K28" i="4" s="1"/>
  <c r="J33" i="4"/>
  <c r="K33" i="4" s="1"/>
  <c r="N37" i="4"/>
  <c r="O38" i="4"/>
  <c r="O39" i="4"/>
  <c r="N40" i="4"/>
  <c r="J48" i="4"/>
  <c r="K48" i="4" s="1"/>
  <c r="Q56" i="4"/>
  <c r="O57" i="4"/>
  <c r="Q72" i="4"/>
  <c r="N82" i="4"/>
  <c r="J88" i="4"/>
  <c r="K88" i="4" s="1"/>
  <c r="J111" i="4"/>
  <c r="K111" i="4" s="1"/>
  <c r="P111" i="4"/>
  <c r="Q111" i="4" s="1"/>
  <c r="O123" i="4"/>
  <c r="N123" i="4"/>
  <c r="O153" i="4"/>
  <c r="N154" i="4"/>
  <c r="P159" i="4"/>
  <c r="Q159" i="4" s="1"/>
  <c r="P212" i="4"/>
  <c r="O212" i="4"/>
  <c r="J212" i="4"/>
  <c r="K212" i="4" s="1"/>
  <c r="P34" i="4"/>
  <c r="O21" i="4"/>
  <c r="O22" i="4"/>
  <c r="P23" i="4"/>
  <c r="Q23" i="4" s="1"/>
  <c r="P24" i="4"/>
  <c r="Q24" i="4" s="1"/>
  <c r="N29" i="4"/>
  <c r="O34" i="4"/>
  <c r="P35" i="4"/>
  <c r="P36" i="4"/>
  <c r="Q36" i="4" s="1"/>
  <c r="N38" i="4"/>
  <c r="P47" i="4"/>
  <c r="Q47" i="4" s="1"/>
  <c r="N47" i="4"/>
  <c r="O48" i="4"/>
  <c r="N48" i="4"/>
  <c r="P56" i="4"/>
  <c r="Q65" i="4"/>
  <c r="P72" i="4"/>
  <c r="Q87" i="4"/>
  <c r="N93" i="4"/>
  <c r="Q105" i="4"/>
  <c r="P129" i="4"/>
  <c r="Q129" i="4" s="1"/>
  <c r="P136" i="4"/>
  <c r="Q136" i="4" s="1"/>
  <c r="P176" i="4"/>
  <c r="Q176" i="4" s="1"/>
  <c r="J176" i="4"/>
  <c r="K176" i="4" s="1"/>
  <c r="P182" i="4"/>
  <c r="Q182" i="4" s="1"/>
  <c r="J182" i="4"/>
  <c r="K182" i="4" s="1"/>
  <c r="P230" i="4"/>
  <c r="N230" i="4"/>
  <c r="J230" i="4"/>
  <c r="K230" i="4" s="1"/>
  <c r="J234" i="4"/>
  <c r="K234" i="4" s="1"/>
  <c r="P234" i="4"/>
  <c r="Q234" i="4" s="1"/>
  <c r="O238" i="4"/>
  <c r="N238" i="4"/>
  <c r="Q63" i="4"/>
  <c r="P135" i="4"/>
  <c r="Q135" i="4" s="1"/>
  <c r="Q128" i="4"/>
  <c r="Q48" i="4"/>
  <c r="P120" i="4"/>
  <c r="Q120" i="4" s="1"/>
  <c r="O120" i="4"/>
  <c r="P130" i="4"/>
  <c r="Q130" i="4" s="1"/>
  <c r="Q9" i="4"/>
  <c r="N21" i="4"/>
  <c r="Q22" i="4"/>
  <c r="N26" i="4"/>
  <c r="N31" i="4"/>
  <c r="O32" i="4"/>
  <c r="P39" i="4"/>
  <c r="Q39" i="4" s="1"/>
  <c r="O65" i="4"/>
  <c r="J65" i="4"/>
  <c r="K65" i="4" s="1"/>
  <c r="N77" i="4"/>
  <c r="O78" i="4"/>
  <c r="N78" i="4"/>
  <c r="Q81" i="4"/>
  <c r="J87" i="4"/>
  <c r="K87" i="4" s="1"/>
  <c r="P87" i="4"/>
  <c r="O88" i="4"/>
  <c r="O102" i="4"/>
  <c r="N102" i="4"/>
  <c r="J105" i="4"/>
  <c r="K105" i="4" s="1"/>
  <c r="P105" i="4"/>
  <c r="O105" i="4"/>
  <c r="O111" i="4"/>
  <c r="J119" i="4"/>
  <c r="K119" i="4" s="1"/>
  <c r="P119" i="4"/>
  <c r="Q119" i="4" s="1"/>
  <c r="P133" i="4"/>
  <c r="Q133" i="4" s="1"/>
  <c r="N141" i="4"/>
  <c r="O144" i="4"/>
  <c r="N144" i="4"/>
  <c r="P149" i="4"/>
  <c r="Q149" i="4" s="1"/>
  <c r="N4" i="4"/>
  <c r="O5" i="4"/>
  <c r="O28" i="4"/>
  <c r="P30" i="4"/>
  <c r="Q30" i="4" s="1"/>
  <c r="Q54" i="4"/>
  <c r="P55" i="4"/>
  <c r="Q55" i="4" s="1"/>
  <c r="N55" i="4"/>
  <c r="Q71" i="4"/>
  <c r="O72" i="4"/>
  <c r="J81" i="4"/>
  <c r="K81" i="4" s="1"/>
  <c r="P81" i="4"/>
  <c r="O81" i="4"/>
  <c r="P96" i="4"/>
  <c r="Q96" i="4" s="1"/>
  <c r="O96" i="4"/>
  <c r="P126" i="4"/>
  <c r="Q126" i="4" s="1"/>
  <c r="J126" i="4"/>
  <c r="K126" i="4" s="1"/>
  <c r="O126" i="4"/>
  <c r="O129" i="4"/>
  <c r="N129" i="4"/>
  <c r="J149" i="4"/>
  <c r="K149" i="4" s="1"/>
  <c r="Q222" i="4"/>
  <c r="N225" i="4"/>
  <c r="J225" i="4"/>
  <c r="K225" i="4" s="1"/>
  <c r="P225" i="4"/>
  <c r="Q225" i="4" s="1"/>
  <c r="P5" i="4"/>
  <c r="Q5" i="4" s="1"/>
  <c r="P42" i="4"/>
  <c r="Q42" i="4" s="1"/>
  <c r="J42" i="4"/>
  <c r="K42" i="4" s="1"/>
  <c r="O46" i="4"/>
  <c r="O47" i="4"/>
  <c r="P64" i="4"/>
  <c r="Q64" i="4" s="1"/>
  <c r="P71" i="4"/>
  <c r="O71" i="4"/>
  <c r="O74" i="4"/>
  <c r="N74" i="4"/>
  <c r="O87" i="4"/>
  <c r="N87" i="4"/>
  <c r="Q104" i="4"/>
  <c r="Q113" i="4"/>
  <c r="O119" i="4"/>
  <c r="N119" i="4"/>
  <c r="O149" i="4"/>
  <c r="Q151" i="4"/>
  <c r="O225" i="4"/>
  <c r="O127" i="4"/>
  <c r="P154" i="4"/>
  <c r="Q154" i="4" s="1"/>
  <c r="P188" i="4"/>
  <c r="Q188" i="4" s="1"/>
  <c r="J188" i="4"/>
  <c r="K188" i="4" s="1"/>
  <c r="O218" i="4"/>
  <c r="N218" i="4"/>
  <c r="O272" i="4"/>
  <c r="N272" i="4"/>
  <c r="O290" i="4"/>
  <c r="N290" i="4"/>
  <c r="P66" i="4"/>
  <c r="Q66" i="4" s="1"/>
  <c r="P70" i="4"/>
  <c r="Q70" i="4" s="1"/>
  <c r="P86" i="4"/>
  <c r="Q86" i="4" s="1"/>
  <c r="P90" i="4"/>
  <c r="Q90" i="4" s="1"/>
  <c r="P94" i="4"/>
  <c r="Q94" i="4" s="1"/>
  <c r="P110" i="4"/>
  <c r="Q110" i="4" s="1"/>
  <c r="N112" i="4"/>
  <c r="P114" i="4"/>
  <c r="Q114" i="4" s="1"/>
  <c r="P118" i="4"/>
  <c r="Q118" i="4" s="1"/>
  <c r="O121" i="4"/>
  <c r="N121" i="4"/>
  <c r="P132" i="4"/>
  <c r="Q132" i="4" s="1"/>
  <c r="Q181" i="4"/>
  <c r="O201" i="4"/>
  <c r="N201" i="4"/>
  <c r="O266" i="4"/>
  <c r="N266" i="4"/>
  <c r="N49" i="4"/>
  <c r="J66" i="4"/>
  <c r="K66" i="4" s="1"/>
  <c r="N73" i="4"/>
  <c r="J90" i="4"/>
  <c r="K90" i="4" s="1"/>
  <c r="N97" i="4"/>
  <c r="J114" i="4"/>
  <c r="K114" i="4" s="1"/>
  <c r="N130" i="4"/>
  <c r="J132" i="4"/>
  <c r="K132" i="4" s="1"/>
  <c r="J133" i="4"/>
  <c r="K133" i="4" s="1"/>
  <c r="J134" i="4"/>
  <c r="K134" i="4" s="1"/>
  <c r="N150" i="4"/>
  <c r="P181" i="4"/>
  <c r="O194" i="4"/>
  <c r="J211" i="4"/>
  <c r="K211" i="4" s="1"/>
  <c r="O216" i="4"/>
  <c r="J216" i="4"/>
  <c r="K216" i="4" s="1"/>
  <c r="N72" i="4"/>
  <c r="N105" i="4"/>
  <c r="N126" i="4"/>
  <c r="Q127" i="4"/>
  <c r="N149" i="4"/>
  <c r="O175" i="4"/>
  <c r="N175" i="4"/>
  <c r="P180" i="4"/>
  <c r="Q180" i="4" s="1"/>
  <c r="J181" i="4"/>
  <c r="K181" i="4" s="1"/>
  <c r="P197" i="4"/>
  <c r="Q197" i="4" s="1"/>
  <c r="Q190" i="4"/>
  <c r="O200" i="4"/>
  <c r="N200" i="4"/>
  <c r="P205" i="4"/>
  <c r="J205" i="4"/>
  <c r="K205" i="4" s="1"/>
  <c r="P215" i="4"/>
  <c r="Q215" i="4" s="1"/>
  <c r="Q208" i="4"/>
  <c r="N216" i="4"/>
  <c r="O359" i="4"/>
  <c r="N359" i="4"/>
  <c r="U373" i="4"/>
  <c r="U372" i="4"/>
  <c r="N41" i="4"/>
  <c r="P60" i="4"/>
  <c r="Q60" i="4" s="1"/>
  <c r="O73" i="4"/>
  <c r="P84" i="4"/>
  <c r="Q84" i="4" s="1"/>
  <c r="N89" i="4"/>
  <c r="O97" i="4"/>
  <c r="P108" i="4"/>
  <c r="Q108" i="4" s="1"/>
  <c r="N131" i="4"/>
  <c r="O133" i="4"/>
  <c r="N133" i="4"/>
  <c r="O135" i="4"/>
  <c r="P138" i="4"/>
  <c r="Q138" i="4" s="1"/>
  <c r="O171" i="4"/>
  <c r="J171" i="4"/>
  <c r="K171" i="4" s="1"/>
  <c r="P174" i="4"/>
  <c r="Q174" i="4" s="1"/>
  <c r="J174" i="4"/>
  <c r="K174" i="4" s="1"/>
  <c r="J180" i="4"/>
  <c r="K180" i="4" s="1"/>
  <c r="N194" i="4"/>
  <c r="Q198" i="4"/>
  <c r="N217" i="4"/>
  <c r="N293" i="4"/>
  <c r="O293" i="4"/>
  <c r="N43" i="4"/>
  <c r="J60" i="4"/>
  <c r="K60" i="4" s="1"/>
  <c r="N67" i="4"/>
  <c r="J84" i="4"/>
  <c r="K84" i="4" s="1"/>
  <c r="N91" i="4"/>
  <c r="J108" i="4"/>
  <c r="K108" i="4" s="1"/>
  <c r="N115" i="4"/>
  <c r="J138" i="4"/>
  <c r="K138" i="4" s="1"/>
  <c r="J140" i="4"/>
  <c r="K140" i="4" s="1"/>
  <c r="J141" i="4"/>
  <c r="K141" i="4" s="1"/>
  <c r="O141" i="4"/>
  <c r="P175" i="4"/>
  <c r="Q175" i="4" s="1"/>
  <c r="O187" i="4"/>
  <c r="N187" i="4"/>
  <c r="O198" i="4"/>
  <c r="J198" i="4"/>
  <c r="K198" i="4" s="1"/>
  <c r="O210" i="4"/>
  <c r="P216" i="4"/>
  <c r="Q216" i="4" s="1"/>
  <c r="O220" i="4"/>
  <c r="N220" i="4"/>
  <c r="P164" i="4"/>
  <c r="Q164" i="4" s="1"/>
  <c r="J164" i="4"/>
  <c r="K164" i="4" s="1"/>
  <c r="P168" i="4"/>
  <c r="Q168" i="4" s="1"/>
  <c r="O179" i="4"/>
  <c r="N179" i="4"/>
  <c r="N191" i="4"/>
  <c r="O192" i="4"/>
  <c r="Q196" i="4"/>
  <c r="N198" i="4"/>
  <c r="P220" i="4"/>
  <c r="Q220" i="4" s="1"/>
  <c r="Q239" i="4"/>
  <c r="O240" i="4"/>
  <c r="P78" i="4"/>
  <c r="Q78" i="4" s="1"/>
  <c r="P102" i="4"/>
  <c r="P156" i="4"/>
  <c r="Q156" i="4" s="1"/>
  <c r="P158" i="4"/>
  <c r="Q158" i="4" s="1"/>
  <c r="Q162" i="4"/>
  <c r="P171" i="4"/>
  <c r="Q171" i="4" s="1"/>
  <c r="Q189" i="4"/>
  <c r="P196" i="4"/>
  <c r="Q203" i="4"/>
  <c r="N236" i="4"/>
  <c r="O247" i="4"/>
  <c r="N247" i="4"/>
  <c r="P162" i="4"/>
  <c r="J162" i="4"/>
  <c r="K162" i="4" s="1"/>
  <c r="P184" i="4"/>
  <c r="Q184" i="4" s="1"/>
  <c r="Q177" i="4"/>
  <c r="Q183" i="4"/>
  <c r="O189" i="4"/>
  <c r="J189" i="4"/>
  <c r="K189" i="4" s="1"/>
  <c r="P190" i="4"/>
  <c r="N207" i="4"/>
  <c r="J207" i="4"/>
  <c r="K207" i="4" s="1"/>
  <c r="P251" i="4"/>
  <c r="J251" i="4"/>
  <c r="K251" i="4" s="1"/>
  <c r="Q121" i="4"/>
  <c r="P122" i="4"/>
  <c r="Q122" i="4" s="1"/>
  <c r="J123" i="4"/>
  <c r="K123" i="4" s="1"/>
  <c r="P123" i="4"/>
  <c r="Q123" i="4" s="1"/>
  <c r="J128" i="4"/>
  <c r="K128" i="4" s="1"/>
  <c r="P152" i="4"/>
  <c r="Q152" i="4" s="1"/>
  <c r="N155" i="4"/>
  <c r="O163" i="4"/>
  <c r="N163" i="4"/>
  <c r="O169" i="4"/>
  <c r="N169" i="4"/>
  <c r="O177" i="4"/>
  <c r="J177" i="4"/>
  <c r="K177" i="4" s="1"/>
  <c r="P177" i="4"/>
  <c r="N178" i="4"/>
  <c r="O183" i="4"/>
  <c r="J183" i="4"/>
  <c r="K183" i="4" s="1"/>
  <c r="P202" i="4"/>
  <c r="Q202" i="4" s="1"/>
  <c r="O196" i="4"/>
  <c r="N196" i="4"/>
  <c r="Q230" i="4"/>
  <c r="N254" i="4"/>
  <c r="J254" i="4"/>
  <c r="K254" i="4" s="1"/>
  <c r="P254" i="4"/>
  <c r="Q254" i="4" s="1"/>
  <c r="O336" i="4"/>
  <c r="N336" i="4"/>
  <c r="O335" i="4"/>
  <c r="N335" i="4"/>
  <c r="O295" i="4"/>
  <c r="N295" i="4"/>
  <c r="O321" i="4"/>
  <c r="N321" i="4"/>
  <c r="Q330" i="4"/>
  <c r="O276" i="4"/>
  <c r="N276" i="4"/>
  <c r="O294" i="4"/>
  <c r="N294" i="4"/>
  <c r="P229" i="4"/>
  <c r="Q232" i="4"/>
  <c r="N246" i="4"/>
  <c r="O264" i="4"/>
  <c r="N264" i="4"/>
  <c r="Q261" i="4"/>
  <c r="N263" i="4"/>
  <c r="O263" i="4"/>
  <c r="P331" i="4"/>
  <c r="O228" i="4"/>
  <c r="N228" i="4"/>
  <c r="O237" i="4"/>
  <c r="N237" i="4"/>
  <c r="O253" i="4"/>
  <c r="P253" i="4"/>
  <c r="Q253" i="4" s="1"/>
  <c r="J253" i="4"/>
  <c r="K253" i="4" s="1"/>
  <c r="Q305" i="4"/>
  <c r="P312" i="4"/>
  <c r="O333" i="4"/>
  <c r="N333" i="4"/>
  <c r="O139" i="4"/>
  <c r="N139" i="4"/>
  <c r="O157" i="4"/>
  <c r="N157" i="4"/>
  <c r="N165" i="4"/>
  <c r="Q169" i="4"/>
  <c r="P170" i="4"/>
  <c r="Q170" i="4" s="1"/>
  <c r="N171" i="4"/>
  <c r="O181" i="4"/>
  <c r="N181" i="4"/>
  <c r="Q186" i="4"/>
  <c r="Q194" i="4"/>
  <c r="P233" i="4"/>
  <c r="Q233" i="4" s="1"/>
  <c r="Q226" i="4"/>
  <c r="P238" i="4"/>
  <c r="Q238" i="4" s="1"/>
  <c r="Q240" i="4"/>
  <c r="P247" i="4"/>
  <c r="Q247" i="4" s="1"/>
  <c r="O248" i="4"/>
  <c r="N248" i="4"/>
  <c r="Q318" i="4"/>
  <c r="P325" i="4"/>
  <c r="Q325" i="4" s="1"/>
  <c r="N319" i="4"/>
  <c r="P319" i="4"/>
  <c r="J319" i="4"/>
  <c r="K319" i="4" s="1"/>
  <c r="P186" i="4"/>
  <c r="P194" i="4"/>
  <c r="J194" i="4"/>
  <c r="K194" i="4" s="1"/>
  <c r="Q212" i="4"/>
  <c r="P219" i="4"/>
  <c r="Q219" i="4" s="1"/>
  <c r="O219" i="4"/>
  <c r="N219" i="4"/>
  <c r="P243" i="4"/>
  <c r="Q243" i="4" s="1"/>
  <c r="J243" i="4"/>
  <c r="K243" i="4" s="1"/>
  <c r="N268" i="4"/>
  <c r="O328" i="4"/>
  <c r="N328" i="4"/>
  <c r="P337" i="4"/>
  <c r="N275" i="4"/>
  <c r="Q320" i="4"/>
  <c r="P327" i="4"/>
  <c r="Q327" i="4" s="1"/>
  <c r="Q337" i="4"/>
  <c r="P344" i="4"/>
  <c r="Q344" i="4" s="1"/>
  <c r="O338" i="4"/>
  <c r="N338" i="4"/>
  <c r="P350" i="4"/>
  <c r="J187" i="4"/>
  <c r="K187" i="4" s="1"/>
  <c r="J195" i="4"/>
  <c r="K195" i="4" s="1"/>
  <c r="J204" i="4"/>
  <c r="K204" i="4" s="1"/>
  <c r="Q205" i="4"/>
  <c r="J213" i="4"/>
  <c r="K213" i="4" s="1"/>
  <c r="J222" i="4"/>
  <c r="K222" i="4" s="1"/>
  <c r="Q223" i="4"/>
  <c r="J231" i="4"/>
  <c r="K231" i="4" s="1"/>
  <c r="J240" i="4"/>
  <c r="K240" i="4" s="1"/>
  <c r="Q241" i="4"/>
  <c r="P246" i="4"/>
  <c r="Q246" i="4" s="1"/>
  <c r="O255" i="4"/>
  <c r="N255" i="4"/>
  <c r="N256" i="4"/>
  <c r="N262" i="4"/>
  <c r="O270" i="4"/>
  <c r="N292" i="4"/>
  <c r="P301" i="4"/>
  <c r="Q301" i="4" s="1"/>
  <c r="P315" i="4"/>
  <c r="Q315" i="4" s="1"/>
  <c r="N320" i="4"/>
  <c r="P320" i="4"/>
  <c r="N337" i="4"/>
  <c r="J337" i="4"/>
  <c r="K337" i="4" s="1"/>
  <c r="N343" i="4"/>
  <c r="P343" i="4"/>
  <c r="Q343" i="4" s="1"/>
  <c r="J343" i="4"/>
  <c r="K343" i="4" s="1"/>
  <c r="Q346" i="4"/>
  <c r="P353" i="4"/>
  <c r="O349" i="4"/>
  <c r="N349" i="4"/>
  <c r="Q352" i="4"/>
  <c r="Q363" i="4"/>
  <c r="P237" i="4"/>
  <c r="Q237" i="4" s="1"/>
  <c r="N250" i="4"/>
  <c r="O291" i="4"/>
  <c r="N291" i="4"/>
  <c r="Q326" i="4"/>
  <c r="P333" i="4"/>
  <c r="Q333" i="4" s="1"/>
  <c r="O327" i="4"/>
  <c r="N327" i="4"/>
  <c r="Q341" i="4"/>
  <c r="O352" i="4"/>
  <c r="N352" i="4"/>
  <c r="J223" i="4"/>
  <c r="K223" i="4" s="1"/>
  <c r="J241" i="4"/>
  <c r="K241" i="4" s="1"/>
  <c r="P256" i="4"/>
  <c r="Q256" i="4" s="1"/>
  <c r="P257" i="4"/>
  <c r="Q257" i="4" s="1"/>
  <c r="P259" i="4"/>
  <c r="Q259" i="4" s="1"/>
  <c r="P260" i="4"/>
  <c r="P265" i="4"/>
  <c r="Q265" i="4" s="1"/>
  <c r="N270" i="4"/>
  <c r="Q287" i="4"/>
  <c r="Q288" i="4"/>
  <c r="J290" i="4"/>
  <c r="K290" i="4" s="1"/>
  <c r="N314" i="4"/>
  <c r="Q319" i="4"/>
  <c r="O320" i="4"/>
  <c r="P332" i="4"/>
  <c r="Q332" i="4" s="1"/>
  <c r="N326" i="4"/>
  <c r="J326" i="4"/>
  <c r="K326" i="4" s="1"/>
  <c r="Q331" i="4"/>
  <c r="P338" i="4"/>
  <c r="P352" i="4"/>
  <c r="Q345" i="4"/>
  <c r="O360" i="4"/>
  <c r="N360" i="4"/>
  <c r="Q199" i="4"/>
  <c r="P203" i="4"/>
  <c r="N204" i="4"/>
  <c r="N214" i="4"/>
  <c r="Q217" i="4"/>
  <c r="P221" i="4"/>
  <c r="Q221" i="4" s="1"/>
  <c r="N222" i="4"/>
  <c r="N232" i="4"/>
  <c r="Q235" i="4"/>
  <c r="P239" i="4"/>
  <c r="N240" i="4"/>
  <c r="Q245" i="4"/>
  <c r="P252" i="4"/>
  <c r="Q252" i="4" s="1"/>
  <c r="Q281" i="4"/>
  <c r="Q282" i="4"/>
  <c r="Q296" i="4"/>
  <c r="O303" i="4"/>
  <c r="N311" i="4"/>
  <c r="O313" i="4"/>
  <c r="N313" i="4"/>
  <c r="Q317" i="4"/>
  <c r="P324" i="4"/>
  <c r="Q324" i="4" s="1"/>
  <c r="Q323" i="4"/>
  <c r="P330" i="4"/>
  <c r="Q339" i="4"/>
  <c r="O346" i="4"/>
  <c r="P348" i="4"/>
  <c r="P195" i="4"/>
  <c r="Q195" i="4" s="1"/>
  <c r="O206" i="4"/>
  <c r="P213" i="4"/>
  <c r="Q213" i="4" s="1"/>
  <c r="P231" i="4"/>
  <c r="Q231" i="4" s="1"/>
  <c r="O242" i="4"/>
  <c r="P283" i="4"/>
  <c r="Q283" i="4" s="1"/>
  <c r="Q322" i="4"/>
  <c r="P329" i="4"/>
  <c r="Q329" i="4" s="1"/>
  <c r="O358" i="4"/>
  <c r="N358" i="4"/>
  <c r="N206" i="4"/>
  <c r="N224" i="4"/>
  <c r="N242" i="4"/>
  <c r="Q275" i="4"/>
  <c r="Q276" i="4"/>
  <c r="J283" i="4"/>
  <c r="K283" i="4" s="1"/>
  <c r="O284" i="4"/>
  <c r="O288" i="4"/>
  <c r="P297" i="4"/>
  <c r="Q297" i="4" s="1"/>
  <c r="O302" i="4"/>
  <c r="P302" i="4"/>
  <c r="Q302" i="4" s="1"/>
  <c r="P303" i="4"/>
  <c r="Q303" i="4" s="1"/>
  <c r="N310" i="4"/>
  <c r="O311" i="4"/>
  <c r="N312" i="4"/>
  <c r="P342" i="4"/>
  <c r="Q342" i="4" s="1"/>
  <c r="N355" i="4"/>
  <c r="O366" i="4"/>
  <c r="N366" i="4"/>
  <c r="N189" i="4"/>
  <c r="Q248" i="4"/>
  <c r="O277" i="4"/>
  <c r="P277" i="4"/>
  <c r="Q277" i="4" s="1"/>
  <c r="O309" i="4"/>
  <c r="N309" i="4"/>
  <c r="Q357" i="4"/>
  <c r="P364" i="4"/>
  <c r="Q364" i="4" s="1"/>
  <c r="O365" i="4"/>
  <c r="N365" i="4"/>
  <c r="Q193" i="4"/>
  <c r="J201" i="4"/>
  <c r="K201" i="4" s="1"/>
  <c r="Q211" i="4"/>
  <c r="J219" i="4"/>
  <c r="K219" i="4" s="1"/>
  <c r="Q229" i="4"/>
  <c r="J237" i="4"/>
  <c r="K237" i="4" s="1"/>
  <c r="J247" i="4"/>
  <c r="K247" i="4" s="1"/>
  <c r="Q260" i="4"/>
  <c r="Q266" i="4"/>
  <c r="Q269" i="4"/>
  <c r="Q270" i="4"/>
  <c r="J277" i="4"/>
  <c r="K277" i="4" s="1"/>
  <c r="O278" i="4"/>
  <c r="O282" i="4"/>
  <c r="N288" i="4"/>
  <c r="P289" i="4"/>
  <c r="Q289" i="4" s="1"/>
  <c r="N296" i="4"/>
  <c r="Q307" i="4"/>
  <c r="N308" i="4"/>
  <c r="J308" i="4"/>
  <c r="K308" i="4" s="1"/>
  <c r="P309" i="4"/>
  <c r="Q309" i="4" s="1"/>
  <c r="O329" i="4"/>
  <c r="O236" i="4"/>
  <c r="O246" i="4"/>
  <c r="Q251" i="4"/>
  <c r="P261" i="4"/>
  <c r="O268" i="4"/>
  <c r="J268" i="4"/>
  <c r="K268" i="4" s="1"/>
  <c r="N271" i="4"/>
  <c r="P271" i="4"/>
  <c r="Q271" i="4" s="1"/>
  <c r="Q300" i="4"/>
  <c r="Q306" i="4"/>
  <c r="P339" i="4"/>
  <c r="O344" i="4"/>
  <c r="N344" i="4"/>
  <c r="O356" i="4"/>
  <c r="P368" i="4"/>
  <c r="Q366" i="4"/>
  <c r="P367" i="4"/>
  <c r="Q367" i="4" s="1"/>
  <c r="O367" i="4"/>
  <c r="Q272" i="4"/>
  <c r="Q278" i="4"/>
  <c r="Q284" i="4"/>
  <c r="Q334" i="4"/>
  <c r="O347" i="4"/>
  <c r="P362" i="4"/>
  <c r="Q355" i="4"/>
  <c r="Q360" i="4"/>
  <c r="P361" i="4"/>
  <c r="Q361" i="4" s="1"/>
  <c r="O361" i="4"/>
  <c r="Q365" i="4"/>
  <c r="J367" i="4"/>
  <c r="K367" i="4" s="1"/>
  <c r="O326" i="4"/>
  <c r="O337" i="4"/>
  <c r="P349" i="4"/>
  <c r="P355" i="4"/>
  <c r="O355" i="4"/>
  <c r="N367" i="4"/>
  <c r="Q358" i="4"/>
  <c r="N361" i="4"/>
  <c r="Q340" i="4"/>
  <c r="N364" i="4"/>
  <c r="Q314" i="4"/>
  <c r="O332" i="4"/>
  <c r="Q350" i="4"/>
  <c r="O363" i="4"/>
  <c r="Q368" i="4"/>
  <c r="O258" i="4"/>
  <c r="Q263" i="4"/>
  <c r="Q293" i="4"/>
  <c r="Q294" i="4"/>
  <c r="Q295" i="4"/>
  <c r="O297" i="4"/>
  <c r="N298" i="4"/>
  <c r="O300" i="4"/>
  <c r="O301" i="4"/>
  <c r="Q311" i="4"/>
  <c r="Q312" i="4"/>
  <c r="Q313" i="4"/>
  <c r="O315" i="4"/>
  <c r="N316" i="4"/>
  <c r="O318" i="4"/>
  <c r="Q328" i="4"/>
  <c r="J331" i="4"/>
  <c r="K331" i="4" s="1"/>
  <c r="N332" i="4"/>
  <c r="O341" i="4"/>
  <c r="O351" i="4"/>
  <c r="N353" i="4"/>
  <c r="N354" i="4"/>
  <c r="O357" i="4"/>
  <c r="Q362" i="4"/>
  <c r="Q338" i="4"/>
  <c r="Q348" i="4"/>
  <c r="P356" i="4"/>
  <c r="Q356" i="4" s="1"/>
  <c r="Q349" i="4"/>
  <c r="P354" i="4"/>
  <c r="Q354" i="4" s="1"/>
  <c r="Q347" i="4"/>
  <c r="Q353" i="4"/>
  <c r="Q359" i="4"/>
  <c r="N363" i="4"/>
  <c r="Q373" i="4" l="1"/>
  <c r="Q372" i="4"/>
  <c r="O188" i="4"/>
  <c r="N188" i="4"/>
  <c r="O319" i="4"/>
  <c r="N120" i="4"/>
  <c r="O243" i="4"/>
  <c r="N243" i="4"/>
  <c r="O207" i="4"/>
  <c r="O128" i="4"/>
  <c r="N128" i="4"/>
  <c r="O75" i="4"/>
  <c r="N75" i="4"/>
  <c r="O42" i="4"/>
  <c r="N42" i="4"/>
  <c r="O90" i="4"/>
  <c r="N90" i="4"/>
  <c r="N253" i="4"/>
  <c r="N96" i="4"/>
  <c r="N277" i="4"/>
  <c r="N32" i="4"/>
  <c r="N28" i="4"/>
  <c r="N111" i="4"/>
  <c r="N22" i="4"/>
  <c r="N211" i="4"/>
  <c r="O211" i="4"/>
  <c r="O125" i="4"/>
  <c r="N125" i="4"/>
  <c r="N39" i="4"/>
  <c r="N164" i="4"/>
  <c r="O164" i="4"/>
  <c r="O308" i="4"/>
  <c r="O66" i="4"/>
  <c r="N66" i="4"/>
  <c r="O180" i="4"/>
  <c r="N180" i="4"/>
  <c r="N81" i="4"/>
  <c r="N212" i="4"/>
  <c r="O182" i="4"/>
  <c r="N182" i="4"/>
  <c r="N14" i="4"/>
  <c r="O14" i="4"/>
  <c r="O241" i="4"/>
  <c r="N241" i="4"/>
  <c r="O114" i="4"/>
  <c r="N114" i="4"/>
  <c r="O79" i="4"/>
  <c r="N34" i="4"/>
  <c r="O112" i="4"/>
  <c r="O132" i="4"/>
  <c r="N132" i="4"/>
  <c r="O260" i="4"/>
  <c r="N260" i="4"/>
  <c r="O104" i="4"/>
  <c r="N104" i="4"/>
  <c r="O176" i="4"/>
  <c r="N176" i="4"/>
  <c r="O62" i="4"/>
  <c r="N62" i="4"/>
  <c r="N63" i="4"/>
  <c r="O343" i="4"/>
  <c r="N302" i="4"/>
  <c r="O230" i="4"/>
  <c r="N229" i="4"/>
  <c r="O229" i="4"/>
  <c r="O254" i="4"/>
  <c r="N65" i="4"/>
  <c r="O205" i="4"/>
  <c r="N205" i="4"/>
  <c r="N151" i="4"/>
  <c r="O4" i="4"/>
  <c r="N95" i="4"/>
  <c r="K372" i="4"/>
  <c r="K373" i="4"/>
  <c r="O80" i="4"/>
  <c r="N80" i="4"/>
  <c r="N283" i="4"/>
  <c r="O283" i="4"/>
  <c r="O122" i="4"/>
  <c r="N122" i="4"/>
  <c r="O224" i="4"/>
  <c r="N153" i="4"/>
  <c r="N251" i="4"/>
  <c r="O251" i="4"/>
  <c r="O174" i="4"/>
  <c r="N174" i="4"/>
  <c r="O193" i="4"/>
  <c r="N193" i="4"/>
  <c r="O99" i="4"/>
  <c r="N99" i="4"/>
  <c r="O271" i="4"/>
  <c r="N135" i="4"/>
  <c r="O103" i="4"/>
  <c r="N183" i="4"/>
  <c r="N71" i="4"/>
  <c r="O170" i="4"/>
  <c r="N170" i="4"/>
  <c r="O158" i="4"/>
  <c r="N158" i="4"/>
  <c r="N51" i="4"/>
  <c r="O51" i="4"/>
  <c r="N27" i="4"/>
  <c r="O27" i="4"/>
  <c r="O223" i="4"/>
  <c r="N223" i="4"/>
  <c r="O152" i="4"/>
  <c r="N152" i="4"/>
  <c r="O234" i="4"/>
  <c r="N234" i="4"/>
  <c r="O30" i="4"/>
  <c r="N30" i="4"/>
  <c r="N177" i="4"/>
  <c r="O18" i="4"/>
  <c r="N18" i="4"/>
  <c r="O372" i="4" l="1"/>
  <c r="O373" i="4"/>
</calcChain>
</file>

<file path=xl/sharedStrings.xml><?xml version="1.0" encoding="utf-8"?>
<sst xmlns="http://schemas.openxmlformats.org/spreadsheetml/2006/main" count="284" uniqueCount="92">
  <si>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</si>
  <si>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</si>
  <si>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</si>
  <si>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</si>
  <si>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</si>
  <si>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</si>
  <si>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</si>
  <si>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</si>
  <si>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</si>
  <si>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</si>
  <si>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</si>
  <si>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</si>
  <si>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</si>
  <si>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</si>
  <si>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</si>
  <si>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</si>
  <si>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</si>
  <si>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</si>
  <si>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</si>
  <si>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</si>
  <si>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</si>
  <si>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</si>
  <si>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</si>
  <si>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</si>
  <si>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</si>
  <si>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</si>
  <si>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</si>
  <si>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</si>
  <si>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</si>
  <si>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</si>
  <si>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</si>
  <si>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</si>
  <si>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</si>
  <si>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</si>
  <si>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</si>
  <si>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</si>
  <si>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</si>
  <si>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</si>
  <si>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</si>
  <si>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</si>
  <si>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</si>
  <si>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</si>
  <si>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</si>
  <si>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</si>
  <si>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Traffic of current date/ Traffic of same day last week</t>
  </si>
  <si>
    <t>Column11</t>
  </si>
  <si>
    <t>7 days ago date</t>
  </si>
  <si>
    <t>order 7 day ago</t>
  </si>
  <si>
    <t>todays traffic</t>
  </si>
  <si>
    <t xml:space="preserve">traffic 7 days ago </t>
  </si>
  <si>
    <t>Traffic change with respect to same day last week</t>
  </si>
  <si>
    <t>conversion 7 day ago</t>
  </si>
  <si>
    <t xml:space="preserve">difference from listing to order stage </t>
  </si>
  <si>
    <t>max</t>
  </si>
  <si>
    <t>min</t>
  </si>
  <si>
    <t xml:space="preserve">avg </t>
  </si>
  <si>
    <t>(All)</t>
  </si>
  <si>
    <t>Row Labels</t>
  </si>
  <si>
    <t>Sum of Facebook</t>
  </si>
  <si>
    <t>Qtr1</t>
  </si>
  <si>
    <t>Jan</t>
  </si>
  <si>
    <t>Qtr2</t>
  </si>
  <si>
    <t>Feb</t>
  </si>
  <si>
    <t>Qtr3</t>
  </si>
  <si>
    <t>Mar</t>
  </si>
  <si>
    <t>Qtr4</t>
  </si>
  <si>
    <t>Apr</t>
  </si>
  <si>
    <t>Grand Total</t>
  </si>
  <si>
    <t>May</t>
  </si>
  <si>
    <t>Jun</t>
  </si>
  <si>
    <t>Jul</t>
  </si>
  <si>
    <t>Aug</t>
  </si>
  <si>
    <t>Sep</t>
  </si>
  <si>
    <t>Oct</t>
  </si>
  <si>
    <t>Nov</t>
  </si>
  <si>
    <t>Dec</t>
  </si>
  <si>
    <t>Sum of Youtube</t>
  </si>
  <si>
    <t>Sum of Twitter</t>
  </si>
  <si>
    <t>Sum of Others</t>
  </si>
  <si>
    <t>total</t>
  </si>
  <si>
    <t xml:space="preserve">minimum channel wise traffic rate analysis with supporting data </t>
  </si>
  <si>
    <t xml:space="preserve">maximum channel wise traffic rate analysis with supporting data </t>
  </si>
  <si>
    <t>Average of Average Discount</t>
  </si>
  <si>
    <t>Average of Avearge Packaging charges</t>
  </si>
  <si>
    <t>Average of Average Delivery Charges</t>
  </si>
  <si>
    <t>Average of Avg Cost for two</t>
  </si>
  <si>
    <t>&lt;01-01-2019</t>
  </si>
  <si>
    <t>max no of orders</t>
  </si>
  <si>
    <t>lowest discount</t>
  </si>
  <si>
    <t>highest discount</t>
  </si>
  <si>
    <t>lowest no of orders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</si>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</sst>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3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2" fontId="0" fillId="0" borderId="0" xfId="1" applyNumberFormat="1" applyFont="1"/>
    <xf numFmtId="14" fontId="0" fillId="0" borderId="0" xfId="1" applyNumberFormat="1" applyFont="1"/>
    <xf numFmtId="14" fontId="2" fillId="2" borderId="2" xfId="0" applyNumberFormat="1" applyFont="1" applyFill="1" applyBorder="1"/>
    <xf numFmtId="14" fontId="0" fillId="0" borderId="0" xfId="0" applyNumberFormat="1"/>
    <xf numFmtId="9" fontId="0" fillId="3" borderId="0" xfId="1" applyFont="1" applyFill="1"/>
    <xf numFmtId="1" fontId="0" fillId="0" borderId="0" xfId="1" applyNumberFormat="1" applyFont="1"/>
    <xf numFmtId="2" fontId="0" fillId="0" borderId="0" xfId="0" applyNumberFormat="1"/>
    <xf numFmtId="2" fontId="0" fillId="4" borderId="0" xfId="0" applyNumberFormat="1" applyFill="1"/>
    <xf numFmtId="2" fontId="0" fillId="4" borderId="0" xfId="1" applyNumberFormat="1" applyFont="1" applyFill="1"/>
    <xf numFmtId="9" fontId="0" fillId="4" borderId="0" xfId="1" applyFont="1" applyFill="1"/>
    <xf numFmtId="2" fontId="0" fillId="3" borderId="0" xfId="1" applyNumberFormat="1" applyFont="1" applyFill="1"/>
    <xf numFmtId="2" fontId="0" fillId="3" borderId="0" xfId="0" applyNumberFormat="1" applyFill="1"/>
    <xf numFmtId="14" fontId="0" fillId="2" borderId="3" xfId="0" applyNumberFormat="1" applyFill="1" applyBorder="1"/>
    <xf numFmtId="0" fontId="0" fillId="0" borderId="3" xfId="0" applyBorder="1"/>
    <xf numFmtId="1" fontId="0" fillId="0" borderId="3" xfId="0" applyNumberFormat="1" applyBorder="1"/>
    <xf numFmtId="9" fontId="1" fillId="0" borderId="0" xfId="0" applyNumberFormat="1" applyFont="1"/>
    <xf numFmtId="14" fontId="1" fillId="0" borderId="0" xfId="0" applyNumberFormat="1" applyFont="1"/>
    <xf numFmtId="1" fontId="1" fillId="0" borderId="0" xfId="0" applyNumberFormat="1" applyFont="1"/>
    <xf numFmtId="9" fontId="0" fillId="0" borderId="0" xfId="0" applyNumberFormat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4" fontId="2" fillId="2" borderId="4" xfId="0" applyNumberFormat="1" applyFont="1" applyFill="1" applyBorder="1"/>
    <xf numFmtId="14" fontId="0" fillId="0" borderId="4" xfId="0" applyNumberFormat="1" applyBorder="1"/>
    <xf numFmtId="14" fontId="0" fillId="0" borderId="5" xfId="0" applyNumberFormat="1" applyBorder="1"/>
    <xf numFmtId="164" fontId="0" fillId="0" borderId="3" xfId="2" applyNumberFormat="1" applyFont="1" applyBorder="1"/>
    <xf numFmtId="165" fontId="0" fillId="0" borderId="0" xfId="2" applyNumberFormat="1" applyFont="1"/>
    <xf numFmtId="2" fontId="0" fillId="0" borderId="3" xfId="0" applyNumberFormat="1" applyBorder="1"/>
    <xf numFmtId="14" fontId="0" fillId="5" borderId="1" xfId="0" applyNumberFormat="1" applyFill="1" applyBorder="1"/>
    <xf numFmtId="0" fontId="0" fillId="5" borderId="1" xfId="0" applyFill="1" applyBorder="1"/>
    <xf numFmtId="14" fontId="2" fillId="6" borderId="1" xfId="0" applyNumberFormat="1" applyFont="1" applyFill="1" applyBorder="1"/>
    <xf numFmtId="0" fontId="2" fillId="6" borderId="1" xfId="0" applyFont="1" applyFill="1" applyBorder="1"/>
    <xf numFmtId="10" fontId="0" fillId="0" borderId="0" xfId="0" applyNumberFormat="1"/>
    <xf numFmtId="14" fontId="0" fillId="7" borderId="1" xfId="0" applyNumberFormat="1" applyFill="1" applyBorder="1"/>
    <xf numFmtId="0" fontId="0" fillId="7" borderId="1" xfId="0" applyFill="1" applyBorder="1"/>
    <xf numFmtId="9" fontId="0" fillId="7" borderId="1" xfId="1" applyFont="1" applyFill="1" applyBorder="1"/>
    <xf numFmtId="0" fontId="0" fillId="7" borderId="0" xfId="0" applyFill="1"/>
    <xf numFmtId="14" fontId="0" fillId="8" borderId="1" xfId="0" applyNumberFormat="1" applyFill="1" applyBorder="1"/>
    <xf numFmtId="0" fontId="0" fillId="8" borderId="1" xfId="0" applyFill="1" applyBorder="1"/>
    <xf numFmtId="9" fontId="0" fillId="8" borderId="1" xfId="1" applyFont="1" applyFill="1" applyBorder="1"/>
    <xf numFmtId="0" fontId="0" fillId="8" borderId="0" xfId="0" applyFill="1"/>
    <xf numFmtId="14" fontId="0" fillId="9" borderId="1" xfId="0" applyNumberFormat="1" applyFill="1" applyBorder="1"/>
    <xf numFmtId="0" fontId="0" fillId="9" borderId="1" xfId="0" applyFill="1" applyBorder="1"/>
    <xf numFmtId="9" fontId="0" fillId="9" borderId="1" xfId="1" applyFont="1" applyFill="1" applyBorder="1"/>
    <xf numFmtId="0" fontId="0" fillId="9" borderId="0" xfId="0" applyFill="1"/>
    <xf numFmtId="14" fontId="0" fillId="10" borderId="1" xfId="0" applyNumberFormat="1" applyFill="1" applyBorder="1"/>
    <xf numFmtId="0" fontId="0" fillId="10" borderId="1" xfId="0" applyFill="1" applyBorder="1"/>
    <xf numFmtId="9" fontId="0" fillId="10" borderId="1" xfId="1" applyFont="1" applyFill="1" applyBorder="1"/>
    <xf numFmtId="0" fontId="0" fillId="10" borderId="0" xfId="0" applyFill="1"/>
    <xf numFmtId="0" fontId="0" fillId="11" borderId="0" xfId="0" applyFill="1"/>
  </cellXfs>
  <cellStyles count="3">
    <cellStyle name="Comma" xfId="2" builtinId="3"/>
    <cellStyle name="Normal" xfId="0" builtinId="0"/>
    <cellStyle name="Percent" xfId="1" builtinId="5"/>
  </cellStyles>
  <dxfs count="153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2" formatCode="0.00"/>
      <border diagonalUp="0" diagonalDown="0" outline="0">
        <left/>
        <right/>
        <top/>
        <bottom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3" formatCode="0%"/>
      <border diagonalUp="0" diagonalDown="0" outline="0">
        <left/>
        <right/>
        <top/>
        <bottom/>
      </border>
    </dxf>
    <dxf>
      <numFmt numFmtId="13" formatCode="0%"/>
    </dxf>
    <dxf>
      <numFmt numFmtId="13" formatCode="0%"/>
      <border diagonalUp="0" diagonalDown="0" outline="0">
        <left/>
        <right/>
        <top/>
        <bottom/>
      </border>
    </dxf>
    <dxf>
      <numFmt numFmtId="13" formatCode="0%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- Swiggy.xlsx]pivot charts!PivotTable2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Youtube as per year </a:t>
            </a:r>
          </a:p>
          <a:p>
            <a:pPr>
              <a:defRPr/>
            </a:pPr>
            <a:r>
              <a:rPr lang="en-US"/>
              <a:t>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charts'!$A$22:$A$34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charts'!$B$22:$B$34</c:f>
              <c:numCache>
                <c:formatCode>_ * #,##0_ ;_ * \-#,##0_ ;_ * "-"??_ ;_ @_ </c:formatCode>
                <c:ptCount val="12"/>
                <c:pt idx="0">
                  <c:v>228773311</c:v>
                </c:pt>
                <c:pt idx="1">
                  <c:v>213985225</c:v>
                </c:pt>
                <c:pt idx="2">
                  <c:v>243553784</c:v>
                </c:pt>
                <c:pt idx="3">
                  <c:v>227178803</c:v>
                </c:pt>
                <c:pt idx="4">
                  <c:v>232495110</c:v>
                </c:pt>
                <c:pt idx="5">
                  <c:v>235997492</c:v>
                </c:pt>
                <c:pt idx="6">
                  <c:v>229300927</c:v>
                </c:pt>
                <c:pt idx="7">
                  <c:v>238853221</c:v>
                </c:pt>
                <c:pt idx="8">
                  <c:v>230479648</c:v>
                </c:pt>
                <c:pt idx="9">
                  <c:v>229093879</c:v>
                </c:pt>
                <c:pt idx="10">
                  <c:v>233693475</c:v>
                </c:pt>
                <c:pt idx="11">
                  <c:v>237594347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7-4757-A2D2-F1312F11C4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5664559"/>
        <c:axId val="745682319"/>
      </c:barChart>
      <c:catAx>
        <c:axId val="74566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82319"/>
        <c:crosses val="autoZero"/>
        <c:auto val="1"/>
        <c:lblAlgn val="ctr"/>
        <c:lblOffset val="100"/>
        <c:noMultiLvlLbl val="0"/>
      </c:catAx>
      <c:valAx>
        <c:axId val="745682319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74566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- Swiggy.xlsx]pivot charts!PivotTable3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Facebook</a:t>
            </a:r>
            <a:r>
              <a:rPr lang="en-IN" baseline="0"/>
              <a:t> as per year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charts'!$L$1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charts'!$K$2:$K$14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charts'!$L$2:$L$14</c:f>
              <c:numCache>
                <c:formatCode>_ * #,##0_ ;_ * \-#,##0_ ;_ * "-"??_ ;_ @_ </c:formatCode>
                <c:ptCount val="12"/>
                <c:pt idx="0">
                  <c:v>312407748</c:v>
                </c:pt>
                <c:pt idx="1">
                  <c:v>285313636</c:v>
                </c:pt>
                <c:pt idx="2">
                  <c:v>324738378</c:v>
                </c:pt>
                <c:pt idx="3">
                  <c:v>302905072</c:v>
                </c:pt>
                <c:pt idx="4">
                  <c:v>309993479</c:v>
                </c:pt>
                <c:pt idx="5">
                  <c:v>314663322</c:v>
                </c:pt>
                <c:pt idx="6">
                  <c:v>305734571</c:v>
                </c:pt>
                <c:pt idx="7">
                  <c:v>318470958</c:v>
                </c:pt>
                <c:pt idx="8">
                  <c:v>307306195</c:v>
                </c:pt>
                <c:pt idx="9">
                  <c:v>305458508</c:v>
                </c:pt>
                <c:pt idx="10">
                  <c:v>311591298</c:v>
                </c:pt>
                <c:pt idx="11">
                  <c:v>316792462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D-4DCA-8541-2AA078BB43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0914095"/>
        <c:axId val="620916015"/>
      </c:barChart>
      <c:catAx>
        <c:axId val="62091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16015"/>
        <c:crosses val="autoZero"/>
        <c:auto val="1"/>
        <c:lblAlgn val="ctr"/>
        <c:lblOffset val="100"/>
        <c:noMultiLvlLbl val="0"/>
      </c:catAx>
      <c:valAx>
        <c:axId val="620916015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62091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- Swiggy.xlsx]pivot charts!PivotTable4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Twitter as per year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charts'!$B$41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charts'!$A$42:$A$54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charts'!$B$42:$B$54</c:f>
              <c:numCache>
                <c:formatCode>_ * #,##0_ ;_ * \-#,##0_ ;_ * "-"??_ ;_ @_ </c:formatCode>
                <c:ptCount val="12"/>
                <c:pt idx="0">
                  <c:v>112204738</c:v>
                </c:pt>
                <c:pt idx="1">
                  <c:v>87179158</c:v>
                </c:pt>
                <c:pt idx="2">
                  <c:v>99225605</c:v>
                </c:pt>
                <c:pt idx="3">
                  <c:v>92554318</c:v>
                </c:pt>
                <c:pt idx="4">
                  <c:v>94720222</c:v>
                </c:pt>
                <c:pt idx="5">
                  <c:v>96147116</c:v>
                </c:pt>
                <c:pt idx="6">
                  <c:v>93418887</c:v>
                </c:pt>
                <c:pt idx="7">
                  <c:v>97310562</c:v>
                </c:pt>
                <c:pt idx="8">
                  <c:v>93899107</c:v>
                </c:pt>
                <c:pt idx="9">
                  <c:v>93334537</c:v>
                </c:pt>
                <c:pt idx="10">
                  <c:v>95208446</c:v>
                </c:pt>
                <c:pt idx="11">
                  <c:v>96797688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0-4443-8D20-781192FA12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37315615"/>
        <c:axId val="1037313695"/>
      </c:barChart>
      <c:catAx>
        <c:axId val="103731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13695"/>
        <c:crosses val="autoZero"/>
        <c:auto val="1"/>
        <c:lblAlgn val="ctr"/>
        <c:lblOffset val="100"/>
        <c:noMultiLvlLbl val="0"/>
      </c:catAx>
      <c:valAx>
        <c:axId val="1037313695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03731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- Swiggy.xlsx]pivot charts!PivotTable5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Others as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charts'!$B$60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charts'!$A$61:$A$73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charts'!$B$61:$B$73</c:f>
              <c:numCache>
                <c:formatCode>_ * #,##0_ ;_ * \-#,##0_ ;_ * "-"??_ ;_ @_ </c:formatCode>
                <c:ptCount val="12"/>
                <c:pt idx="0">
                  <c:v>223979555</c:v>
                </c:pt>
                <c:pt idx="1">
                  <c:v>206059844</c:v>
                </c:pt>
                <c:pt idx="2">
                  <c:v>234533270</c:v>
                </c:pt>
                <c:pt idx="3">
                  <c:v>218764769</c:v>
                </c:pt>
                <c:pt idx="4">
                  <c:v>223884175</c:v>
                </c:pt>
                <c:pt idx="5">
                  <c:v>227256840</c:v>
                </c:pt>
                <c:pt idx="6">
                  <c:v>220808299</c:v>
                </c:pt>
                <c:pt idx="7">
                  <c:v>230006799</c:v>
                </c:pt>
                <c:pt idx="8">
                  <c:v>221943361</c:v>
                </c:pt>
                <c:pt idx="9">
                  <c:v>220608922</c:v>
                </c:pt>
                <c:pt idx="10">
                  <c:v>225038155</c:v>
                </c:pt>
                <c:pt idx="11">
                  <c:v>228794551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3-4A5B-9721-B52C2F829E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36213487"/>
        <c:axId val="619905343"/>
      </c:barChart>
      <c:catAx>
        <c:axId val="73621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05343"/>
        <c:crosses val="autoZero"/>
        <c:auto val="1"/>
        <c:lblAlgn val="ctr"/>
        <c:lblOffset val="100"/>
        <c:noMultiLvlLbl val="0"/>
      </c:catAx>
      <c:valAx>
        <c:axId val="619905343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73621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- Swiggy.xlsx]pivot charts!PivotTable6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Youtube as per quarters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charts'!$L$23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11-44C9-95F1-EB1F3808D46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11-44C9-95F1-EB1F3808D46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11-44C9-95F1-EB1F3808D46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11-44C9-95F1-EB1F3808D4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charts'!$K$24:$K$28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'pivot charts'!$L$24:$L$28</c:f>
              <c:numCache>
                <c:formatCode>_ * #,##0_ ;_ * \-#,##0_ ;_ * "-"??_ ;_ @_ </c:formatCode>
                <c:ptCount val="4"/>
                <c:pt idx="0">
                  <c:v>686312320</c:v>
                </c:pt>
                <c:pt idx="1">
                  <c:v>695671405</c:v>
                </c:pt>
                <c:pt idx="2">
                  <c:v>698633796</c:v>
                </c:pt>
                <c:pt idx="3">
                  <c:v>700381701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11-44C9-95F1-EB1F3808D46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- Swiggy.xlsx]pivot charts!PivotTable7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Twitter as per quarters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charts'!$L$43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E2-4B46-9331-54037715095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E2-4B46-9331-54037715095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E2-4B46-9331-54037715095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E2-4B46-9331-5403771509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charts'!$K$44:$K$48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'pivot charts'!$L$44:$L$48</c:f>
              <c:numCache>
                <c:formatCode>_ * #,##0_ ;_ * \-#,##0_ ;_ * "-"??_ ;_ @_ </c:formatCode>
                <c:ptCount val="4"/>
                <c:pt idx="0">
                  <c:v>298609501</c:v>
                </c:pt>
                <c:pt idx="1">
                  <c:v>283421656</c:v>
                </c:pt>
                <c:pt idx="2">
                  <c:v>284628556</c:v>
                </c:pt>
                <c:pt idx="3">
                  <c:v>285340671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E2-4B46-9331-5403771509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- Swiggy.xlsx]pivot charts!PivotTable9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Others as per quarters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charts'!$L$62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C7-4912-ACBC-CB038C7E1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C7-4912-ACBC-CB038C7E1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C7-4912-ACBC-CB038C7E1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C7-4912-ACBC-CB038C7E11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charts'!$K$63:$K$67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'pivot charts'!$L$63:$L$67</c:f>
              <c:numCache>
                <c:formatCode>_ * #,##0_ ;_ * \-#,##0_ ;_ * "-"??_ ;_ @_ </c:formatCode>
                <c:ptCount val="4"/>
                <c:pt idx="0">
                  <c:v>664572669</c:v>
                </c:pt>
                <c:pt idx="1">
                  <c:v>669905784</c:v>
                </c:pt>
                <c:pt idx="2">
                  <c:v>672758459</c:v>
                </c:pt>
                <c:pt idx="3">
                  <c:v>674441628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C7-4912-ACBC-CB038C7E114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- Swiggy.xlsx]pivot charts!PivotTable1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Facebook as per quarters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charts'!$B$6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3-483D-BC85-985D5681628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3-483D-BC85-985D5681628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33-483D-BC85-985D5681628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33-483D-BC85-985D568162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charts'!$A$7:$A$11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'pivot charts'!$B$7:$B$11</c:f>
              <c:numCache>
                <c:formatCode>_ * #,##0_ ;_ * \-#,##0_ ;_ * "-"??_ ;_ @_ </c:formatCode>
                <c:ptCount val="4"/>
                <c:pt idx="0">
                  <c:v>922459762</c:v>
                </c:pt>
                <c:pt idx="1">
                  <c:v>927561873</c:v>
                </c:pt>
                <c:pt idx="2">
                  <c:v>931511724</c:v>
                </c:pt>
                <c:pt idx="3">
                  <c:v>933842268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33-483D-BC85-985D5681628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Sum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'Channel wise traffic'!$C$2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'Channel wise traffic'!$C$369</c:f>
              <c:numCache>
                <c:formatCode>_ * #,##0_ ;_ * \-#,##0_ ;_ * "-"??_ ;_ @_ </c:formatCode>
                <c:ptCount val="1"/>
                <c:pt idx="0">
                  <c:v>3715375627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7-454D-9A61-E7DA37230E1A}"/>
            </c:ext>
          </c:extLst>
        </c:ser>
        <c:ser>
          <c:idx val="1"/>
          <c:order val="1"/>
          <c:tx>
            <c:strRef>
              <c:f>'Channel wise traffic'!$D$2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'Channel wise traffic'!$D$369</c:f>
              <c:numCache>
                <c:formatCode>_ * #,##0_ ;_ * \-#,##0_ ;_ * "-"??_ ;_ @_ </c:formatCode>
                <c:ptCount val="1"/>
                <c:pt idx="0">
                  <c:v>2780999222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7-454D-9A61-E7DA37230E1A}"/>
            </c:ext>
          </c:extLst>
        </c:ser>
        <c:ser>
          <c:idx val="2"/>
          <c:order val="2"/>
          <c:tx>
            <c:strRef>
              <c:f>'Channel wise traffic'!$E$2</c:f>
              <c:strCache>
                <c:ptCount val="1"/>
                <c:pt idx="0">
                  <c:v>Twitter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'Channel wise traffic'!$E$369</c:f>
              <c:numCache>
                <c:formatCode>_ * #,##0_ ;_ * \-#,##0_ ;_ * "-"??_ ;_ @_ </c:formatCode>
                <c:ptCount val="1"/>
                <c:pt idx="0">
                  <c:v>1152000384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7-454D-9A61-E7DA37230E1A}"/>
            </c:ext>
          </c:extLst>
        </c:ser>
        <c:ser>
          <c:idx val="3"/>
          <c:order val="3"/>
          <c:tx>
            <c:strRef>
              <c:f>'Channel wise traffic'!$F$2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'Channel wise traffic'!$F$369</c:f>
              <c:numCache>
                <c:formatCode>_ * #,##0_ ;_ * \-#,##0_ ;_ * "-"??_ ;_ @_ </c:formatCode>
                <c:ptCount val="1"/>
                <c:pt idx="0">
                  <c:v>2681678540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37-454D-9A61-E7DA37230E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984959791"/>
        <c:axId val="984960271"/>
      </c:barChart>
      <c:catAx>
        <c:axId val="9849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60271"/>
        <c:crosses val="autoZero"/>
        <c:auto val="1"/>
        <c:lblAlgn val="ctr"/>
        <c:lblOffset val="100"/>
        <c:noMultiLvlLbl val="0"/>
      </c:catAx>
      <c:valAx>
        <c:axId val="9849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597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</xdr:colOff>
      <xdr:row>19</xdr:row>
      <xdr:rowOff>293370</xdr:rowOff>
    </xdr:from>
    <xdr:to>
      <xdr:col>9</xdr:col>
      <xdr:colOff>9525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0B17B-7185-4262-9D55-B4920C9EF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367665</xdr:colOff>
      <xdr:row>0</xdr:row>
      <xdr:rowOff>9525</xdr:rowOff>
    </xdr:from>
    <xdr:to>
      <xdr:col>8</xdr:col>
      <xdr:colOff>466725</xdr:colOff>
      <xdr:row>13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1E1F5C-8FC9-4465-B664-5E1F11CEF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20955</xdr:colOff>
      <xdr:row>39</xdr:row>
      <xdr:rowOff>293370</xdr:rowOff>
    </xdr:from>
    <xdr:to>
      <xdr:col>9</xdr:col>
      <xdr:colOff>0</xdr:colOff>
      <xdr:row>53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E3FA47-6AAD-40B6-B558-1F4CE54DB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11431</xdr:colOff>
      <xdr:row>58</xdr:row>
      <xdr:rowOff>293370</xdr:rowOff>
    </xdr:from>
    <xdr:to>
      <xdr:col>8</xdr:col>
      <xdr:colOff>666751</xdr:colOff>
      <xdr:row>71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739CD2-5BB1-48D2-ACDB-F7ABE06BC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409574</xdr:colOff>
      <xdr:row>19</xdr:row>
      <xdr:rowOff>281939</xdr:rowOff>
    </xdr:from>
    <xdr:to>
      <xdr:col>17</xdr:col>
      <xdr:colOff>676275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67BDEB-61D8-4B84-B948-84B8BE185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403860</xdr:colOff>
      <xdr:row>40</xdr:row>
      <xdr:rowOff>13335</xdr:rowOff>
    </xdr:from>
    <xdr:to>
      <xdr:col>18</xdr:col>
      <xdr:colOff>9525</xdr:colOff>
      <xdr:row>52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4B640F-E8B2-4D38-81EF-CEEA057B4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9525</xdr:colOff>
      <xdr:row>59</xdr:row>
      <xdr:rowOff>5715</xdr:rowOff>
    </xdr:from>
    <xdr:to>
      <xdr:col>18</xdr:col>
      <xdr:colOff>0</xdr:colOff>
      <xdr:row>71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AC853B-F0EA-4B8C-9834-CD8E0437D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390525</xdr:colOff>
      <xdr:row>0</xdr:row>
      <xdr:rowOff>0</xdr:rowOff>
    </xdr:from>
    <xdr:to>
      <xdr:col>18</xdr:col>
      <xdr:colOff>333375</xdr:colOff>
      <xdr:row>13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5AC0A1-3AE8-423B-A365-736647B25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227669</xdr:colOff>
      <xdr:row>2</xdr:row>
      <xdr:rowOff>78058</xdr:rowOff>
    </xdr:from>
    <xdr:to>
      <xdr:col>15</xdr:col>
      <xdr:colOff>151006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E7A91-3102-48D8-954B-831E07BF7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rshan%20Dinesh/AppData/Local/Temp/15c72397-55d8-42f1-97ee-4f5b69a3bbd5_CAPSTONE%20_mehakpreet_kaur_.zip.bd5/Funnel%20Case%20Study%20Data_mehakpreet_kaur_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rshan%20Dinesh/AppData/Local/Temp/15c72397-55d8-42f1-97ee-4f5b69a3bbd5_CAPSTONE%20_mehakpreet_kaur_.zip.bd5/Funnel%20Case%20Study%20Data_mehakpreet_kaur_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ak Preet" refreshedDate="45442.426389351851" createdVersion="8" refreshedVersion="8" minRefreshableVersion="3" recordCount="367" xr:uid="{5092D0DE-E94B-4E6F-A011-626976D75323}">
  <cacheSource type="worksheet">
    <worksheetSource name="channel_table" r:id="rId2"/>
  </cacheSource>
  <cacheFields count="9">
    <cacheField name="Date" numFmtId="14">
      <sharedItems containsNonDate="0" containsDate="1" containsString="0" containsBlank="1" minDate="2019-01-01T00:00:00" maxDate="2020-01-02T00:00:00" count="367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m/>
      </sharedItems>
      <fieldGroup par="8"/>
    </cacheField>
    <cacheField name="Facebook" numFmtId="0">
      <sharedItems containsSemiMixedTypes="0" containsString="0" containsNumber="1" containsInteger="1" minValue="387156" maxValue="3715375627"/>
    </cacheField>
    <cacheField name="Youtube" numFmtId="0">
      <sharedItems containsSemiMixedTypes="0" containsString="0" containsNumber="1" containsInteger="1" minValue="2028833" maxValue="2780999222"/>
    </cacheField>
    <cacheField name="Twitter" numFmtId="0">
      <sharedItems containsSemiMixedTypes="0" containsString="0" containsNumber="1" containsInteger="1" minValue="1122786" maxValue="1152000384"/>
    </cacheField>
    <cacheField name="Others" numFmtId="0">
      <sharedItems containsSemiMixedTypes="0" containsString="0" containsNumber="1" containsInteger="1" minValue="2189238" maxValue="2681678540"/>
    </cacheField>
    <cacheField name="total" numFmtId="0">
      <sharedItems containsSemiMixedTypes="0" containsString="0" containsNumber="1" containsInteger="1" minValue="10207149" maxValue="10330053773"/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ak Preet" refreshedDate="45442.491923263886" createdVersion="8" refreshedVersion="8" minRefreshableVersion="3" recordCount="368" xr:uid="{D942894B-3811-492E-8E83-3324AC0AA842}">
  <cacheSource type="worksheet">
    <worksheetSource name="Table5" r:id="rId2"/>
  </cacheSource>
  <cacheFields count="14">
    <cacheField name="Date" numFmtId="0">
      <sharedItems containsNonDate="0" containsDate="1" containsString="0" containsBlank="1" minDate="2019-01-01T00:00:00" maxDate="2020-01-02T00:00:00" count="367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m/>
      </sharedItems>
      <fieldGroup par="13"/>
    </cacheField>
    <cacheField name="Count of restaurants" numFmtId="0">
      <sharedItems containsString="0" containsBlank="1" containsNumber="1" containsInteger="1" minValue="274777" maxValue="410264"/>
    </cacheField>
    <cacheField name="Average Discount" numFmtId="0">
      <sharedItems containsString="0" containsBlank="1" containsNumber="1" minValue="0.1" maxValue="0.28999999999999998"/>
    </cacheField>
    <cacheField name="Out of stock Items per restaurant" numFmtId="0">
      <sharedItems containsString="0" containsBlank="1" containsNumber="1" containsInteger="1" minValue="30" maxValue="112"/>
    </cacheField>
    <cacheField name="Avearge Packaging charges" numFmtId="0">
      <sharedItems containsString="0" containsBlank="1" containsNumber="1" containsInteger="1" minValue="17" maxValue="29"/>
    </cacheField>
    <cacheField name="Average Delivery Charges" numFmtId="0">
      <sharedItems containsString="0" containsBlank="1" containsNumber="1" containsInteger="1" minValue="25" maxValue="56"/>
    </cacheField>
    <cacheField name="Avg Cost for two" numFmtId="0">
      <sharedItems containsString="0" containsBlank="1" containsNumber="1" containsInteger="1" minValue="350" maxValue="458"/>
    </cacheField>
    <cacheField name="Number of images per restaurant" numFmtId="0">
      <sharedItems containsString="0" containsBlank="1" containsNumber="1" containsInteger="1" minValue="15" maxValue="40"/>
    </cacheField>
    <cacheField name="Success Rate of payments" numFmtId="0">
      <sharedItems containsString="0" containsBlank="1" containsNumber="1" minValue="0.65" maxValue="0.95"/>
    </cacheField>
    <cacheField name="Orders" numFmtId="0">
      <sharedItems containsSemiMixedTypes="0" containsString="0" containsNumber="1" minValue="498841" maxValue="2221600"/>
    </cacheField>
    <cacheField name="Column1" numFmtId="0">
      <sharedItems containsBlank="1"/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x v="0"/>
    <n v="7505512"/>
    <n v="5629134"/>
    <n v="2293351"/>
    <n v="5420648"/>
    <n v="20848645"/>
  </r>
  <r>
    <x v="1"/>
    <n v="7896424"/>
    <n v="5922318"/>
    <n v="2412796"/>
    <n v="5702973"/>
    <n v="21934511"/>
  </r>
  <r>
    <x v="2"/>
    <n v="7505512"/>
    <n v="5629134"/>
    <n v="2293351"/>
    <n v="5420648"/>
    <n v="20848645"/>
  </r>
  <r>
    <x v="3"/>
    <n v="7818242"/>
    <n v="5863681"/>
    <n v="2388907"/>
    <n v="5646508"/>
    <n v="21717338"/>
  </r>
  <r>
    <x v="4"/>
    <n v="15352294"/>
    <n v="11514221"/>
    <n v="4690978"/>
    <n v="11087768"/>
    <n v="42645261"/>
  </r>
  <r>
    <x v="5"/>
    <n v="15675500"/>
    <n v="11756625"/>
    <n v="4789736"/>
    <n v="11321195"/>
    <n v="43543056"/>
  </r>
  <r>
    <x v="6"/>
    <n v="8209154"/>
    <n v="6156866"/>
    <n v="2508352"/>
    <n v="5928833"/>
    <n v="22803205"/>
  </r>
  <r>
    <x v="7"/>
    <n v="7818242"/>
    <n v="5863681"/>
    <n v="2388907"/>
    <n v="5646508"/>
    <n v="21717338"/>
  </r>
  <r>
    <x v="8"/>
    <n v="8130972"/>
    <n v="6098229"/>
    <n v="2484463"/>
    <n v="5872368"/>
    <n v="22586032"/>
  </r>
  <r>
    <x v="9"/>
    <n v="387156"/>
    <n v="2873204"/>
    <n v="1170564"/>
    <n v="6210572"/>
    <n v="10641496"/>
  </r>
  <r>
    <x v="10"/>
    <n v="7427330"/>
    <n v="5570497"/>
    <n v="2269462"/>
    <n v="5364183"/>
    <n v="20631472"/>
  </r>
  <r>
    <x v="11"/>
    <n v="15352294"/>
    <n v="11514221"/>
    <n v="4690978"/>
    <n v="11087768"/>
    <n v="42645261"/>
  </r>
  <r>
    <x v="12"/>
    <n v="16645119"/>
    <n v="12483839"/>
    <n v="5086008"/>
    <n v="12021475"/>
    <n v="46236441"/>
  </r>
  <r>
    <x v="13"/>
    <n v="7583695"/>
    <n v="5687771"/>
    <n v="2317240"/>
    <n v="5477113"/>
    <n v="21065819"/>
  </r>
  <r>
    <x v="14"/>
    <n v="7661877"/>
    <n v="5746408"/>
    <n v="2341129"/>
    <n v="5533578"/>
    <n v="21282992"/>
  </r>
  <r>
    <x v="15"/>
    <n v="7583695"/>
    <n v="5687771"/>
    <n v="2317240"/>
    <n v="5477113"/>
    <n v="21065819"/>
  </r>
  <r>
    <x v="16"/>
    <n v="8052789"/>
    <n v="6039592"/>
    <n v="2460574"/>
    <n v="5815903"/>
    <n v="22368858"/>
  </r>
  <r>
    <x v="17"/>
    <n v="7974607"/>
    <n v="5980955"/>
    <n v="2436685"/>
    <n v="5759438"/>
    <n v="22151685"/>
  </r>
  <r>
    <x v="18"/>
    <n v="15352294"/>
    <n v="11514221"/>
    <n v="4690978"/>
    <n v="11087768"/>
    <n v="42645261"/>
  </r>
  <r>
    <x v="19"/>
    <n v="15998707"/>
    <n v="11999030"/>
    <n v="4888493"/>
    <n v="11554621"/>
    <n v="44440851"/>
  </r>
  <r>
    <x v="20"/>
    <n v="7974607"/>
    <n v="5980955"/>
    <n v="2436685"/>
    <n v="5759438"/>
    <n v="22151685"/>
  </r>
  <r>
    <x v="21"/>
    <n v="13525559"/>
    <n v="2028833"/>
    <n v="19827367"/>
    <n v="2189238"/>
    <n v="37570997"/>
  </r>
  <r>
    <x v="22"/>
    <n v="7740060"/>
    <n v="5805045"/>
    <n v="2365018"/>
    <n v="5590043"/>
    <n v="21500166"/>
  </r>
  <r>
    <x v="23"/>
    <n v="7427330"/>
    <n v="5570497"/>
    <n v="2269462"/>
    <n v="5364183"/>
    <n v="20631472"/>
  </r>
  <r>
    <x v="24"/>
    <n v="7427330"/>
    <n v="5570497"/>
    <n v="2269462"/>
    <n v="5364183"/>
    <n v="20631472"/>
  </r>
  <r>
    <x v="25"/>
    <n v="16968325"/>
    <n v="12726244"/>
    <n v="5184766"/>
    <n v="12254901"/>
    <n v="47134236"/>
  </r>
  <r>
    <x v="26"/>
    <n v="16321913"/>
    <n v="12241435"/>
    <n v="4987251"/>
    <n v="11788048"/>
    <n v="45338647"/>
  </r>
  <r>
    <x v="27"/>
    <n v="7661877"/>
    <n v="5746408"/>
    <n v="2341129"/>
    <n v="5533578"/>
    <n v="21282992"/>
  </r>
  <r>
    <x v="28"/>
    <n v="8052789"/>
    <n v="6039592"/>
    <n v="2460574"/>
    <n v="5815903"/>
    <n v="22368858"/>
  </r>
  <r>
    <x v="29"/>
    <n v="8052789"/>
    <n v="6039592"/>
    <n v="2460574"/>
    <n v="5815903"/>
    <n v="22368858"/>
  </r>
  <r>
    <x v="30"/>
    <n v="7505512"/>
    <n v="5629134"/>
    <n v="2293351"/>
    <n v="5420648"/>
    <n v="20848645"/>
  </r>
  <r>
    <x v="31"/>
    <n v="7427330"/>
    <n v="5570497"/>
    <n v="2269462"/>
    <n v="5364183"/>
    <n v="20631472"/>
  </r>
  <r>
    <x v="32"/>
    <n v="15675500"/>
    <n v="11756625"/>
    <n v="4789736"/>
    <n v="11321195"/>
    <n v="43543056"/>
  </r>
  <r>
    <x v="33"/>
    <n v="16160310"/>
    <n v="12120232"/>
    <n v="4937872"/>
    <n v="11671335"/>
    <n v="44889749"/>
  </r>
  <r>
    <x v="34"/>
    <n v="7661877"/>
    <n v="5746408"/>
    <n v="2341129"/>
    <n v="5533578"/>
    <n v="21282992"/>
  </r>
  <r>
    <x v="35"/>
    <n v="8052789"/>
    <n v="6039592"/>
    <n v="2460574"/>
    <n v="5815903"/>
    <n v="22368858"/>
  </r>
  <r>
    <x v="36"/>
    <n v="7427330"/>
    <n v="5570497"/>
    <n v="2269462"/>
    <n v="5364183"/>
    <n v="20631472"/>
  </r>
  <r>
    <x v="37"/>
    <n v="7974607"/>
    <n v="5980955"/>
    <n v="2436685"/>
    <n v="5759438"/>
    <n v="22151685"/>
  </r>
  <r>
    <x v="38"/>
    <n v="7896424"/>
    <n v="5922318"/>
    <n v="2412796"/>
    <n v="5702973"/>
    <n v="21934511"/>
  </r>
  <r>
    <x v="39"/>
    <n v="15837104"/>
    <n v="11877828"/>
    <n v="4839115"/>
    <n v="11437908"/>
    <n v="43991955"/>
  </r>
  <r>
    <x v="40"/>
    <n v="16645119"/>
    <n v="12483839"/>
    <n v="5086008"/>
    <n v="12021475"/>
    <n v="46236441"/>
  </r>
  <r>
    <x v="41"/>
    <n v="8052789"/>
    <n v="6039592"/>
    <n v="2460574"/>
    <n v="5815903"/>
    <n v="22368858"/>
  </r>
  <r>
    <x v="42"/>
    <n v="8209154"/>
    <n v="6156866"/>
    <n v="2508352"/>
    <n v="5928833"/>
    <n v="22803205"/>
  </r>
  <r>
    <x v="43"/>
    <n v="7818242"/>
    <n v="5863681"/>
    <n v="2388907"/>
    <n v="5646508"/>
    <n v="21717338"/>
  </r>
  <r>
    <x v="44"/>
    <n v="7740060"/>
    <n v="5805045"/>
    <n v="2365018"/>
    <n v="5590043"/>
    <n v="21500166"/>
  </r>
  <r>
    <x v="45"/>
    <n v="7740060"/>
    <n v="5805045"/>
    <n v="2365018"/>
    <n v="5590043"/>
    <n v="21500166"/>
  </r>
  <r>
    <x v="46"/>
    <n v="16483516"/>
    <n v="12362637"/>
    <n v="5036630"/>
    <n v="11904761"/>
    <n v="45787544"/>
  </r>
  <r>
    <x v="47"/>
    <n v="16321913"/>
    <n v="12241435"/>
    <n v="4987251"/>
    <n v="11788048"/>
    <n v="45338647"/>
  </r>
  <r>
    <x v="48"/>
    <n v="7818242"/>
    <n v="5863681"/>
    <n v="2388907"/>
    <n v="5646508"/>
    <n v="21717338"/>
  </r>
  <r>
    <x v="49"/>
    <n v="7896424"/>
    <n v="5922318"/>
    <n v="2412796"/>
    <n v="5702973"/>
    <n v="21934511"/>
  </r>
  <r>
    <x v="50"/>
    <n v="7974607"/>
    <n v="5980955"/>
    <n v="2436685"/>
    <n v="5759438"/>
    <n v="22151685"/>
  </r>
  <r>
    <x v="51"/>
    <n v="7505512"/>
    <n v="5629134"/>
    <n v="2293351"/>
    <n v="5420648"/>
    <n v="20848645"/>
  </r>
  <r>
    <x v="52"/>
    <n v="7974607"/>
    <n v="5980955"/>
    <n v="2436685"/>
    <n v="5759438"/>
    <n v="22151685"/>
  </r>
  <r>
    <x v="53"/>
    <n v="15513897"/>
    <n v="11635423"/>
    <n v="4740357"/>
    <n v="11204481"/>
    <n v="43094158"/>
  </r>
  <r>
    <x v="54"/>
    <n v="15998707"/>
    <n v="11999030"/>
    <n v="4888493"/>
    <n v="11554621"/>
    <n v="44440851"/>
  </r>
  <r>
    <x v="55"/>
    <n v="7583695"/>
    <n v="5687771"/>
    <n v="2317240"/>
    <n v="5477113"/>
    <n v="21065819"/>
  </r>
  <r>
    <x v="56"/>
    <n v="8052789"/>
    <n v="6039592"/>
    <n v="2460574"/>
    <n v="5815903"/>
    <n v="22368858"/>
  </r>
  <r>
    <x v="57"/>
    <n v="7740060"/>
    <n v="5805045"/>
    <n v="2365018"/>
    <n v="5590043"/>
    <n v="21500166"/>
  </r>
  <r>
    <x v="58"/>
    <n v="8130972"/>
    <n v="6098229"/>
    <n v="2484463"/>
    <n v="5872368"/>
    <n v="22586032"/>
  </r>
  <r>
    <x v="59"/>
    <n v="8052789"/>
    <n v="6039592"/>
    <n v="2460574"/>
    <n v="5815903"/>
    <n v="22368858"/>
  </r>
  <r>
    <x v="60"/>
    <n v="16806722"/>
    <n v="12605042"/>
    <n v="5135387"/>
    <n v="12138188"/>
    <n v="46685339"/>
  </r>
  <r>
    <x v="61"/>
    <n v="15837104"/>
    <n v="11877828"/>
    <n v="4839115"/>
    <n v="11437908"/>
    <n v="43991955"/>
  </r>
  <r>
    <x v="62"/>
    <n v="7818242"/>
    <n v="5863681"/>
    <n v="2388907"/>
    <n v="5646508"/>
    <n v="21717338"/>
  </r>
  <r>
    <x v="63"/>
    <n v="7818242"/>
    <n v="5863681"/>
    <n v="2388907"/>
    <n v="5646508"/>
    <n v="21717338"/>
  </r>
  <r>
    <x v="64"/>
    <n v="7583695"/>
    <n v="5687771"/>
    <n v="2317240"/>
    <n v="5477113"/>
    <n v="21065819"/>
  </r>
  <r>
    <x v="65"/>
    <n v="7818242"/>
    <n v="5863681"/>
    <n v="2388907"/>
    <n v="5646508"/>
    <n v="21717338"/>
  </r>
  <r>
    <x v="66"/>
    <n v="7818242"/>
    <n v="5863681"/>
    <n v="2388907"/>
    <n v="5646508"/>
    <n v="21717338"/>
  </r>
  <r>
    <x v="67"/>
    <n v="16806722"/>
    <n v="12605042"/>
    <n v="5135387"/>
    <n v="12138188"/>
    <n v="46685339"/>
  </r>
  <r>
    <x v="68"/>
    <n v="16645119"/>
    <n v="12483839"/>
    <n v="5086008"/>
    <n v="12021475"/>
    <n v="46236441"/>
  </r>
  <r>
    <x v="69"/>
    <n v="7661877"/>
    <n v="5746408"/>
    <n v="2341129"/>
    <n v="5533578"/>
    <n v="21282992"/>
  </r>
  <r>
    <x v="70"/>
    <n v="7740060"/>
    <n v="5805045"/>
    <n v="2365018"/>
    <n v="5590043"/>
    <n v="21500166"/>
  </r>
  <r>
    <x v="71"/>
    <n v="7818242"/>
    <n v="5863681"/>
    <n v="2388907"/>
    <n v="5646508"/>
    <n v="21717338"/>
  </r>
  <r>
    <x v="72"/>
    <n v="8209154"/>
    <n v="6156866"/>
    <n v="2508352"/>
    <n v="5928833"/>
    <n v="22803205"/>
  </r>
  <r>
    <x v="73"/>
    <n v="7740060"/>
    <n v="5805045"/>
    <n v="2365018"/>
    <n v="5590043"/>
    <n v="21500166"/>
  </r>
  <r>
    <x v="74"/>
    <n v="15352294"/>
    <n v="11514221"/>
    <n v="4690978"/>
    <n v="11087768"/>
    <n v="42645261"/>
  </r>
  <r>
    <x v="75"/>
    <n v="15352294"/>
    <n v="11514221"/>
    <n v="4690978"/>
    <n v="11087768"/>
    <n v="42645261"/>
  </r>
  <r>
    <x v="76"/>
    <n v="8052789"/>
    <n v="6039592"/>
    <n v="2460574"/>
    <n v="5815903"/>
    <n v="22368858"/>
  </r>
  <r>
    <x v="77"/>
    <n v="7896424"/>
    <n v="5922318"/>
    <n v="2412796"/>
    <n v="5702973"/>
    <n v="21934511"/>
  </r>
  <r>
    <x v="78"/>
    <n v="7661877"/>
    <n v="5746408"/>
    <n v="2341129"/>
    <n v="5533578"/>
    <n v="21282992"/>
  </r>
  <r>
    <x v="79"/>
    <n v="7818242"/>
    <n v="5863681"/>
    <n v="2388907"/>
    <n v="5646508"/>
    <n v="21717338"/>
  </r>
  <r>
    <x v="80"/>
    <n v="7583695"/>
    <n v="5687771"/>
    <n v="2317240"/>
    <n v="5477113"/>
    <n v="21065819"/>
  </r>
  <r>
    <x v="81"/>
    <n v="15998707"/>
    <n v="11999030"/>
    <n v="4888493"/>
    <n v="11554621"/>
    <n v="44440851"/>
  </r>
  <r>
    <x v="82"/>
    <n v="16321913"/>
    <n v="12241435"/>
    <n v="4987251"/>
    <n v="11788048"/>
    <n v="45338647"/>
  </r>
  <r>
    <x v="83"/>
    <n v="8052789"/>
    <n v="6039592"/>
    <n v="2460574"/>
    <n v="5815903"/>
    <n v="22368858"/>
  </r>
  <r>
    <x v="84"/>
    <n v="7505512"/>
    <n v="5629134"/>
    <n v="2293351"/>
    <n v="5420648"/>
    <n v="20848645"/>
  </r>
  <r>
    <x v="85"/>
    <n v="7505512"/>
    <n v="5629134"/>
    <n v="2293351"/>
    <n v="5420648"/>
    <n v="20848645"/>
  </r>
  <r>
    <x v="86"/>
    <n v="7740060"/>
    <n v="5805045"/>
    <n v="2365018"/>
    <n v="5590043"/>
    <n v="21500166"/>
  </r>
  <r>
    <x v="87"/>
    <n v="8209154"/>
    <n v="6156866"/>
    <n v="2508352"/>
    <n v="5928833"/>
    <n v="22803205"/>
  </r>
  <r>
    <x v="88"/>
    <n v="16160310"/>
    <n v="12120232"/>
    <n v="4937872"/>
    <n v="11671335"/>
    <n v="44889749"/>
  </r>
  <r>
    <x v="89"/>
    <n v="15352294"/>
    <n v="11514221"/>
    <n v="4690978"/>
    <n v="11087768"/>
    <n v="42645261"/>
  </r>
  <r>
    <x v="90"/>
    <n v="7583695"/>
    <n v="5687771"/>
    <n v="2317240"/>
    <n v="5477113"/>
    <n v="21065819"/>
  </r>
  <r>
    <x v="91"/>
    <n v="8209154"/>
    <n v="6156866"/>
    <n v="2508352"/>
    <n v="5928833"/>
    <n v="22803205"/>
  </r>
  <r>
    <x v="92"/>
    <n v="8052789"/>
    <n v="6039592"/>
    <n v="2460574"/>
    <n v="5815903"/>
    <n v="22368858"/>
  </r>
  <r>
    <x v="93"/>
    <n v="7974607"/>
    <n v="5980955"/>
    <n v="2436685"/>
    <n v="5759438"/>
    <n v="22151685"/>
  </r>
  <r>
    <x v="94"/>
    <n v="8130972"/>
    <n v="6098229"/>
    <n v="2484463"/>
    <n v="5872368"/>
    <n v="22586032"/>
  </r>
  <r>
    <x v="95"/>
    <n v="16806722"/>
    <n v="12605042"/>
    <n v="5135387"/>
    <n v="12138188"/>
    <n v="46685339"/>
  </r>
  <r>
    <x v="96"/>
    <n v="15513897"/>
    <n v="11635423"/>
    <n v="4740357"/>
    <n v="11204481"/>
    <n v="43094158"/>
  </r>
  <r>
    <x v="97"/>
    <n v="7740060"/>
    <n v="5805045"/>
    <n v="2365018"/>
    <n v="5590043"/>
    <n v="21500166"/>
  </r>
  <r>
    <x v="98"/>
    <n v="7818242"/>
    <n v="5863681"/>
    <n v="2388907"/>
    <n v="5646508"/>
    <n v="21717338"/>
  </r>
  <r>
    <x v="99"/>
    <n v="7740060"/>
    <n v="5805045"/>
    <n v="2365018"/>
    <n v="5590043"/>
    <n v="21500166"/>
  </r>
  <r>
    <x v="100"/>
    <n v="7427330"/>
    <n v="5570497"/>
    <n v="2269462"/>
    <n v="5364183"/>
    <n v="20631472"/>
  </r>
  <r>
    <x v="101"/>
    <n v="7427330"/>
    <n v="5570497"/>
    <n v="2269462"/>
    <n v="5364183"/>
    <n v="20631472"/>
  </r>
  <r>
    <x v="102"/>
    <n v="15513897"/>
    <n v="11635423"/>
    <n v="4740357"/>
    <n v="11204481"/>
    <n v="43094158"/>
  </r>
  <r>
    <x v="103"/>
    <n v="16806722"/>
    <n v="12605042"/>
    <n v="5135387"/>
    <n v="12138188"/>
    <n v="46685339"/>
  </r>
  <r>
    <x v="104"/>
    <n v="7583695"/>
    <n v="5687771"/>
    <n v="2317240"/>
    <n v="5477113"/>
    <n v="21065819"/>
  </r>
  <r>
    <x v="105"/>
    <n v="8130972"/>
    <n v="6098229"/>
    <n v="2484463"/>
    <n v="5872368"/>
    <n v="22586032"/>
  </r>
  <r>
    <x v="106"/>
    <n v="7896424"/>
    <n v="5922318"/>
    <n v="2412796"/>
    <n v="5702973"/>
    <n v="21934511"/>
  </r>
  <r>
    <x v="107"/>
    <n v="8209154"/>
    <n v="6156866"/>
    <n v="2508352"/>
    <n v="5928833"/>
    <n v="22803205"/>
  </r>
  <r>
    <x v="108"/>
    <n v="7974607"/>
    <n v="5980955"/>
    <n v="2436685"/>
    <n v="5759438"/>
    <n v="22151685"/>
  </r>
  <r>
    <x v="109"/>
    <n v="15998707"/>
    <n v="11999030"/>
    <n v="4888493"/>
    <n v="11554621"/>
    <n v="44440851"/>
  </r>
  <r>
    <x v="110"/>
    <n v="16806722"/>
    <n v="12605042"/>
    <n v="5135387"/>
    <n v="12138188"/>
    <n v="46685339"/>
  </r>
  <r>
    <x v="111"/>
    <n v="7505512"/>
    <n v="5629134"/>
    <n v="2293351"/>
    <n v="5420648"/>
    <n v="20848645"/>
  </r>
  <r>
    <x v="112"/>
    <n v="7427330"/>
    <n v="5570497"/>
    <n v="2269462"/>
    <n v="5364183"/>
    <n v="20631472"/>
  </r>
  <r>
    <x v="113"/>
    <n v="7818242"/>
    <n v="5863681"/>
    <n v="2388907"/>
    <n v="5646508"/>
    <n v="21717338"/>
  </r>
  <r>
    <x v="114"/>
    <n v="8209154"/>
    <n v="6156866"/>
    <n v="2508352"/>
    <n v="5928833"/>
    <n v="22803205"/>
  </r>
  <r>
    <x v="115"/>
    <n v="7974607"/>
    <n v="5980955"/>
    <n v="2436685"/>
    <n v="5759438"/>
    <n v="22151685"/>
  </r>
  <r>
    <x v="116"/>
    <n v="16968325"/>
    <n v="12726244"/>
    <n v="5184766"/>
    <n v="12254901"/>
    <n v="47134236"/>
  </r>
  <r>
    <x v="117"/>
    <n v="16645119"/>
    <n v="12483839"/>
    <n v="5086008"/>
    <n v="12021475"/>
    <n v="46236441"/>
  </r>
  <r>
    <x v="118"/>
    <n v="7427330"/>
    <n v="5570497"/>
    <n v="2269462"/>
    <n v="5364183"/>
    <n v="20631472"/>
  </r>
  <r>
    <x v="119"/>
    <n v="7583695"/>
    <n v="5687771"/>
    <n v="2317240"/>
    <n v="5477113"/>
    <n v="21065819"/>
  </r>
  <r>
    <x v="120"/>
    <n v="8209154"/>
    <n v="6156866"/>
    <n v="2508352"/>
    <n v="5928833"/>
    <n v="22803205"/>
  </r>
  <r>
    <x v="121"/>
    <n v="7661877"/>
    <n v="5746408"/>
    <n v="2341129"/>
    <n v="5533578"/>
    <n v="21282992"/>
  </r>
  <r>
    <x v="122"/>
    <n v="7505512"/>
    <n v="5629134"/>
    <n v="2293351"/>
    <n v="5420648"/>
    <n v="20848645"/>
  </r>
  <r>
    <x v="123"/>
    <n v="15513897"/>
    <n v="11635423"/>
    <n v="4740357"/>
    <n v="11204481"/>
    <n v="43094158"/>
  </r>
  <r>
    <x v="124"/>
    <n v="15837104"/>
    <n v="11877828"/>
    <n v="4839115"/>
    <n v="11437908"/>
    <n v="43991955"/>
  </r>
  <r>
    <x v="125"/>
    <n v="7818242"/>
    <n v="5863681"/>
    <n v="2388907"/>
    <n v="5646508"/>
    <n v="21717338"/>
  </r>
  <r>
    <x v="126"/>
    <n v="7974607"/>
    <n v="5980955"/>
    <n v="2436685"/>
    <n v="5759438"/>
    <n v="22151685"/>
  </r>
  <r>
    <x v="127"/>
    <n v="8209154"/>
    <n v="6156866"/>
    <n v="2508352"/>
    <n v="5928833"/>
    <n v="22803205"/>
  </r>
  <r>
    <x v="128"/>
    <n v="7583695"/>
    <n v="5687771"/>
    <n v="2317240"/>
    <n v="5477113"/>
    <n v="21065819"/>
  </r>
  <r>
    <x v="129"/>
    <n v="7583695"/>
    <n v="5687771"/>
    <n v="2317240"/>
    <n v="5477113"/>
    <n v="21065819"/>
  </r>
  <r>
    <x v="130"/>
    <n v="16483516"/>
    <n v="12362637"/>
    <n v="5036630"/>
    <n v="11904761"/>
    <n v="45787544"/>
  </r>
  <r>
    <x v="131"/>
    <n v="15352294"/>
    <n v="11514221"/>
    <n v="4690978"/>
    <n v="11087768"/>
    <n v="42645261"/>
  </r>
  <r>
    <x v="132"/>
    <n v="7505512"/>
    <n v="5629134"/>
    <n v="2293351"/>
    <n v="5420648"/>
    <n v="20848645"/>
  </r>
  <r>
    <x v="133"/>
    <n v="8209154"/>
    <n v="6156866"/>
    <n v="2508352"/>
    <n v="5928833"/>
    <n v="22803205"/>
  </r>
  <r>
    <x v="134"/>
    <n v="7896424"/>
    <n v="5922318"/>
    <n v="2412796"/>
    <n v="5702973"/>
    <n v="21934511"/>
  </r>
  <r>
    <x v="135"/>
    <n v="7583695"/>
    <n v="5687771"/>
    <n v="2317240"/>
    <n v="5477113"/>
    <n v="21065819"/>
  </r>
  <r>
    <x v="136"/>
    <n v="7427330"/>
    <n v="5570497"/>
    <n v="2269462"/>
    <n v="5364183"/>
    <n v="20631472"/>
  </r>
  <r>
    <x v="137"/>
    <n v="16160310"/>
    <n v="12120232"/>
    <n v="4937872"/>
    <n v="11671335"/>
    <n v="44889749"/>
  </r>
  <r>
    <x v="138"/>
    <n v="16968325"/>
    <n v="12726244"/>
    <n v="5184766"/>
    <n v="12254901"/>
    <n v="47134236"/>
  </r>
  <r>
    <x v="139"/>
    <n v="8052789"/>
    <n v="6039592"/>
    <n v="2460574"/>
    <n v="5815903"/>
    <n v="22368858"/>
  </r>
  <r>
    <x v="140"/>
    <n v="8052789"/>
    <n v="6039592"/>
    <n v="2460574"/>
    <n v="5815903"/>
    <n v="22368858"/>
  </r>
  <r>
    <x v="141"/>
    <n v="7896424"/>
    <n v="5922318"/>
    <n v="2412796"/>
    <n v="5702973"/>
    <n v="21934511"/>
  </r>
  <r>
    <x v="142"/>
    <n v="7583695"/>
    <n v="5687771"/>
    <n v="2317240"/>
    <n v="5477113"/>
    <n v="21065819"/>
  </r>
  <r>
    <x v="143"/>
    <n v="8052789"/>
    <n v="6039592"/>
    <n v="2460574"/>
    <n v="5815903"/>
    <n v="22368858"/>
  </r>
  <r>
    <x v="144"/>
    <n v="16968325"/>
    <n v="12726244"/>
    <n v="5184766"/>
    <n v="12254901"/>
    <n v="47134236"/>
  </r>
  <r>
    <x v="145"/>
    <n v="16968325"/>
    <n v="12726244"/>
    <n v="5184766"/>
    <n v="12254901"/>
    <n v="47134236"/>
  </r>
  <r>
    <x v="146"/>
    <n v="7583695"/>
    <n v="5687771"/>
    <n v="2317240"/>
    <n v="5477113"/>
    <n v="21065819"/>
  </r>
  <r>
    <x v="147"/>
    <n v="8130972"/>
    <n v="6098229"/>
    <n v="2484463"/>
    <n v="5872368"/>
    <n v="22586032"/>
  </r>
  <r>
    <x v="148"/>
    <n v="7427330"/>
    <n v="5570497"/>
    <n v="2269462"/>
    <n v="5364183"/>
    <n v="20631472"/>
  </r>
  <r>
    <x v="149"/>
    <n v="7740060"/>
    <n v="5805045"/>
    <n v="2365018"/>
    <n v="5590043"/>
    <n v="21500166"/>
  </r>
  <r>
    <x v="150"/>
    <n v="8052789"/>
    <n v="6039592"/>
    <n v="2460574"/>
    <n v="5815903"/>
    <n v="22368858"/>
  </r>
  <r>
    <x v="151"/>
    <n v="16806722"/>
    <n v="12605042"/>
    <n v="5135387"/>
    <n v="12138188"/>
    <n v="46685339"/>
  </r>
  <r>
    <x v="152"/>
    <n v="15675500"/>
    <n v="11756625"/>
    <n v="4789736"/>
    <n v="11321195"/>
    <n v="43543056"/>
  </r>
  <r>
    <x v="153"/>
    <n v="7740060"/>
    <n v="5805045"/>
    <n v="2365018"/>
    <n v="5590043"/>
    <n v="21500166"/>
  </r>
  <r>
    <x v="154"/>
    <n v="8052789"/>
    <n v="6039592"/>
    <n v="2460574"/>
    <n v="5815903"/>
    <n v="22368858"/>
  </r>
  <r>
    <x v="155"/>
    <n v="8052789"/>
    <n v="6039592"/>
    <n v="2460574"/>
    <n v="5815903"/>
    <n v="22368858"/>
  </r>
  <r>
    <x v="156"/>
    <n v="8052789"/>
    <n v="6039592"/>
    <n v="2460574"/>
    <n v="5815903"/>
    <n v="22368858"/>
  </r>
  <r>
    <x v="157"/>
    <n v="7583695"/>
    <n v="5687771"/>
    <n v="2317240"/>
    <n v="5477113"/>
    <n v="21065819"/>
  </r>
  <r>
    <x v="158"/>
    <n v="15352294"/>
    <n v="11514221"/>
    <n v="4690978"/>
    <n v="11087768"/>
    <n v="42645261"/>
  </r>
  <r>
    <x v="159"/>
    <n v="16160310"/>
    <n v="12120232"/>
    <n v="4937872"/>
    <n v="11671335"/>
    <n v="44889749"/>
  </r>
  <r>
    <x v="160"/>
    <n v="7896424"/>
    <n v="5922318"/>
    <n v="2412796"/>
    <n v="5702973"/>
    <n v="21934511"/>
  </r>
  <r>
    <x v="161"/>
    <n v="8052789"/>
    <n v="6039592"/>
    <n v="2460574"/>
    <n v="5815903"/>
    <n v="22368858"/>
  </r>
  <r>
    <x v="162"/>
    <n v="7896424"/>
    <n v="5922318"/>
    <n v="2412796"/>
    <n v="5702973"/>
    <n v="21934511"/>
  </r>
  <r>
    <x v="163"/>
    <n v="7818242"/>
    <n v="5863681"/>
    <n v="2388907"/>
    <n v="5646508"/>
    <n v="21717338"/>
  </r>
  <r>
    <x v="164"/>
    <n v="8052789"/>
    <n v="6039592"/>
    <n v="2460574"/>
    <n v="5815903"/>
    <n v="22368858"/>
  </r>
  <r>
    <x v="165"/>
    <n v="15998707"/>
    <n v="11999030"/>
    <n v="4888493"/>
    <n v="11554621"/>
    <n v="44440851"/>
  </r>
  <r>
    <x v="166"/>
    <n v="16483516"/>
    <n v="12362637"/>
    <n v="5036630"/>
    <n v="11904761"/>
    <n v="45787544"/>
  </r>
  <r>
    <x v="167"/>
    <n v="8130972"/>
    <n v="6098229"/>
    <n v="2484463"/>
    <n v="5872368"/>
    <n v="22586032"/>
  </r>
  <r>
    <x v="168"/>
    <n v="7583695"/>
    <n v="5687771"/>
    <n v="2317240"/>
    <n v="5477113"/>
    <n v="21065819"/>
  </r>
  <r>
    <x v="169"/>
    <n v="7974607"/>
    <n v="5980955"/>
    <n v="2436685"/>
    <n v="5759438"/>
    <n v="22151685"/>
  </r>
  <r>
    <x v="170"/>
    <n v="3674574"/>
    <n v="2755930"/>
    <n v="1122786"/>
    <n v="2653859"/>
    <n v="10207149"/>
  </r>
  <r>
    <x v="171"/>
    <n v="7583695"/>
    <n v="5687771"/>
    <n v="2317240"/>
    <n v="5477113"/>
    <n v="21065819"/>
  </r>
  <r>
    <x v="172"/>
    <n v="16160310"/>
    <n v="12120232"/>
    <n v="4937872"/>
    <n v="11671335"/>
    <n v="44889749"/>
  </r>
  <r>
    <x v="173"/>
    <n v="15675500"/>
    <n v="11756625"/>
    <n v="4789736"/>
    <n v="11321195"/>
    <n v="43543056"/>
  </r>
  <r>
    <x v="174"/>
    <n v="7661877"/>
    <n v="5746408"/>
    <n v="2341129"/>
    <n v="5533578"/>
    <n v="21282992"/>
  </r>
  <r>
    <x v="175"/>
    <n v="8130972"/>
    <n v="6098229"/>
    <n v="2484463"/>
    <n v="5872368"/>
    <n v="22586032"/>
  </r>
  <r>
    <x v="176"/>
    <n v="8052789"/>
    <n v="6039592"/>
    <n v="2460574"/>
    <n v="5815903"/>
    <n v="22368858"/>
  </r>
  <r>
    <x v="177"/>
    <n v="8052789"/>
    <n v="6039592"/>
    <n v="2460574"/>
    <n v="5815903"/>
    <n v="22368858"/>
  </r>
  <r>
    <x v="178"/>
    <n v="7661877"/>
    <n v="5746408"/>
    <n v="2341129"/>
    <n v="5533578"/>
    <n v="21282992"/>
  </r>
  <r>
    <x v="179"/>
    <n v="16806722"/>
    <n v="12605042"/>
    <n v="5135387"/>
    <n v="12138188"/>
    <n v="46685339"/>
  </r>
  <r>
    <x v="180"/>
    <n v="15837104"/>
    <n v="11877828"/>
    <n v="4839115"/>
    <n v="11437908"/>
    <n v="43991955"/>
  </r>
  <r>
    <x v="181"/>
    <n v="7740060"/>
    <n v="5805045"/>
    <n v="2365018"/>
    <n v="5590043"/>
    <n v="21500166"/>
  </r>
  <r>
    <x v="182"/>
    <n v="7896424"/>
    <n v="5922318"/>
    <n v="2412796"/>
    <n v="5702973"/>
    <n v="21934511"/>
  </r>
  <r>
    <x v="183"/>
    <n v="7974607"/>
    <n v="5980955"/>
    <n v="2436685"/>
    <n v="5759438"/>
    <n v="22151685"/>
  </r>
  <r>
    <x v="184"/>
    <n v="8052789"/>
    <n v="6039592"/>
    <n v="2460574"/>
    <n v="5815903"/>
    <n v="22368858"/>
  </r>
  <r>
    <x v="185"/>
    <n v="7427330"/>
    <n v="5570497"/>
    <n v="2269462"/>
    <n v="5364183"/>
    <n v="20631472"/>
  </r>
  <r>
    <x v="186"/>
    <n v="16160310"/>
    <n v="12120232"/>
    <n v="4937872"/>
    <n v="11671335"/>
    <n v="44889749"/>
  </r>
  <r>
    <x v="187"/>
    <n v="15675500"/>
    <n v="11756625"/>
    <n v="4789736"/>
    <n v="11321195"/>
    <n v="43543056"/>
  </r>
  <r>
    <x v="188"/>
    <n v="7661877"/>
    <n v="5746408"/>
    <n v="2341129"/>
    <n v="5533578"/>
    <n v="21282992"/>
  </r>
  <r>
    <x v="189"/>
    <n v="8209154"/>
    <n v="6156866"/>
    <n v="2508352"/>
    <n v="5928833"/>
    <n v="22803205"/>
  </r>
  <r>
    <x v="190"/>
    <n v="8209154"/>
    <n v="6156866"/>
    <n v="2508352"/>
    <n v="5928833"/>
    <n v="22803205"/>
  </r>
  <r>
    <x v="191"/>
    <n v="7740060"/>
    <n v="5805045"/>
    <n v="2365018"/>
    <n v="5590043"/>
    <n v="21500166"/>
  </r>
  <r>
    <x v="192"/>
    <n v="7505512"/>
    <n v="5629134"/>
    <n v="2293351"/>
    <n v="5420648"/>
    <n v="20848645"/>
  </r>
  <r>
    <x v="193"/>
    <n v="16160310"/>
    <n v="12120232"/>
    <n v="4937872"/>
    <n v="11671335"/>
    <n v="44889749"/>
  </r>
  <r>
    <x v="194"/>
    <n v="15513897"/>
    <n v="11635423"/>
    <n v="4740357"/>
    <n v="11204481"/>
    <n v="43094158"/>
  </r>
  <r>
    <x v="195"/>
    <n v="7740060"/>
    <n v="5805045"/>
    <n v="2365018"/>
    <n v="5590043"/>
    <n v="21500166"/>
  </r>
  <r>
    <x v="196"/>
    <n v="7427330"/>
    <n v="5570497"/>
    <n v="2269462"/>
    <n v="5364183"/>
    <n v="20631472"/>
  </r>
  <r>
    <x v="197"/>
    <n v="7740060"/>
    <n v="5805045"/>
    <n v="2365018"/>
    <n v="5590043"/>
    <n v="21500166"/>
  </r>
  <r>
    <x v="198"/>
    <n v="7974607"/>
    <n v="5980955"/>
    <n v="2436685"/>
    <n v="5759438"/>
    <n v="22151685"/>
  </r>
  <r>
    <x v="199"/>
    <n v="8130972"/>
    <n v="6098229"/>
    <n v="2484463"/>
    <n v="5872368"/>
    <n v="22586032"/>
  </r>
  <r>
    <x v="200"/>
    <n v="15998707"/>
    <n v="11999030"/>
    <n v="4888493"/>
    <n v="11554621"/>
    <n v="44440851"/>
  </r>
  <r>
    <x v="201"/>
    <n v="15352294"/>
    <n v="11514221"/>
    <n v="4690978"/>
    <n v="11087768"/>
    <n v="42645261"/>
  </r>
  <r>
    <x v="202"/>
    <n v="7740060"/>
    <n v="5805045"/>
    <n v="2365018"/>
    <n v="5590043"/>
    <n v="21500166"/>
  </r>
  <r>
    <x v="203"/>
    <n v="7661877"/>
    <n v="5746408"/>
    <n v="2341129"/>
    <n v="5533578"/>
    <n v="21282992"/>
  </r>
  <r>
    <x v="204"/>
    <n v="7896424"/>
    <n v="5922318"/>
    <n v="2412796"/>
    <n v="5702973"/>
    <n v="21934511"/>
  </r>
  <r>
    <x v="205"/>
    <n v="7427330"/>
    <n v="5570497"/>
    <n v="2269462"/>
    <n v="5364183"/>
    <n v="20631472"/>
  </r>
  <r>
    <x v="206"/>
    <n v="7583695"/>
    <n v="5687771"/>
    <n v="2317240"/>
    <n v="5477113"/>
    <n v="21065819"/>
  </r>
  <r>
    <x v="207"/>
    <n v="16160310"/>
    <n v="12120232"/>
    <n v="4937872"/>
    <n v="11671335"/>
    <n v="44889749"/>
  </r>
  <r>
    <x v="208"/>
    <n v="15675500"/>
    <n v="11756625"/>
    <n v="4789736"/>
    <n v="11321195"/>
    <n v="43543056"/>
  </r>
  <r>
    <x v="209"/>
    <n v="7740060"/>
    <n v="5805045"/>
    <n v="2365018"/>
    <n v="5590043"/>
    <n v="21500166"/>
  </r>
  <r>
    <x v="210"/>
    <n v="7505512"/>
    <n v="5629134"/>
    <n v="2293351"/>
    <n v="5420648"/>
    <n v="20848645"/>
  </r>
  <r>
    <x v="211"/>
    <n v="8052789"/>
    <n v="6039592"/>
    <n v="2460574"/>
    <n v="5815903"/>
    <n v="22368858"/>
  </r>
  <r>
    <x v="212"/>
    <n v="7974607"/>
    <n v="5980955"/>
    <n v="2436685"/>
    <n v="5759438"/>
    <n v="22151685"/>
  </r>
  <r>
    <x v="213"/>
    <n v="8209154"/>
    <n v="6156866"/>
    <n v="2508352"/>
    <n v="5928833"/>
    <n v="22803205"/>
  </r>
  <r>
    <x v="214"/>
    <n v="16321913"/>
    <n v="12241435"/>
    <n v="4987251"/>
    <n v="11788048"/>
    <n v="45338647"/>
  </r>
  <r>
    <x v="215"/>
    <n v="15837104"/>
    <n v="11877828"/>
    <n v="4839115"/>
    <n v="11437908"/>
    <n v="43991955"/>
  </r>
  <r>
    <x v="216"/>
    <n v="8052789"/>
    <n v="6039592"/>
    <n v="2460574"/>
    <n v="5815903"/>
    <n v="22368858"/>
  </r>
  <r>
    <x v="217"/>
    <n v="8130972"/>
    <n v="6098229"/>
    <n v="2484463"/>
    <n v="5872368"/>
    <n v="22586032"/>
  </r>
  <r>
    <x v="218"/>
    <n v="8130972"/>
    <n v="6098229"/>
    <n v="2484463"/>
    <n v="5872368"/>
    <n v="22586032"/>
  </r>
  <r>
    <x v="219"/>
    <n v="7505512"/>
    <n v="5629134"/>
    <n v="2293351"/>
    <n v="5420648"/>
    <n v="20848645"/>
  </r>
  <r>
    <x v="220"/>
    <n v="8130972"/>
    <n v="6098229"/>
    <n v="2484463"/>
    <n v="5872368"/>
    <n v="22586032"/>
  </r>
  <r>
    <x v="221"/>
    <n v="16806722"/>
    <n v="12605042"/>
    <n v="5135387"/>
    <n v="12138188"/>
    <n v="46685339"/>
  </r>
  <r>
    <x v="222"/>
    <n v="15837104"/>
    <n v="11877828"/>
    <n v="4839115"/>
    <n v="11437908"/>
    <n v="43991955"/>
  </r>
  <r>
    <x v="223"/>
    <n v="7427330"/>
    <n v="5570497"/>
    <n v="2269462"/>
    <n v="5364183"/>
    <n v="20631472"/>
  </r>
  <r>
    <x v="224"/>
    <n v="7505512"/>
    <n v="5629134"/>
    <n v="2293351"/>
    <n v="5420648"/>
    <n v="20848645"/>
  </r>
  <r>
    <x v="225"/>
    <n v="8130972"/>
    <n v="6098229"/>
    <n v="2484463"/>
    <n v="5872368"/>
    <n v="22586032"/>
  </r>
  <r>
    <x v="226"/>
    <n v="7896424"/>
    <n v="5922318"/>
    <n v="2412796"/>
    <n v="5702973"/>
    <n v="21934511"/>
  </r>
  <r>
    <x v="227"/>
    <n v="7661877"/>
    <n v="5746408"/>
    <n v="2341129"/>
    <n v="5533578"/>
    <n v="21282992"/>
  </r>
  <r>
    <x v="228"/>
    <n v="16806722"/>
    <n v="12605042"/>
    <n v="5135387"/>
    <n v="12138188"/>
    <n v="46685339"/>
  </r>
  <r>
    <x v="229"/>
    <n v="16321913"/>
    <n v="12241435"/>
    <n v="4987251"/>
    <n v="11788048"/>
    <n v="45338647"/>
  </r>
  <r>
    <x v="230"/>
    <n v="7583695"/>
    <n v="5687771"/>
    <n v="2317240"/>
    <n v="5477113"/>
    <n v="21065819"/>
  </r>
  <r>
    <x v="231"/>
    <n v="7896424"/>
    <n v="5922318"/>
    <n v="2412796"/>
    <n v="5702973"/>
    <n v="21934511"/>
  </r>
  <r>
    <x v="232"/>
    <n v="8052789"/>
    <n v="6039592"/>
    <n v="2460574"/>
    <n v="5815903"/>
    <n v="22368858"/>
  </r>
  <r>
    <x v="233"/>
    <n v="7896424"/>
    <n v="5922318"/>
    <n v="2412796"/>
    <n v="5702973"/>
    <n v="21934511"/>
  </r>
  <r>
    <x v="234"/>
    <n v="7505512"/>
    <n v="5629134"/>
    <n v="2293351"/>
    <n v="5420648"/>
    <n v="20848645"/>
  </r>
  <r>
    <x v="235"/>
    <n v="15513897"/>
    <n v="11635423"/>
    <n v="4740357"/>
    <n v="11204481"/>
    <n v="43094158"/>
  </r>
  <r>
    <x v="236"/>
    <n v="15998707"/>
    <n v="11999030"/>
    <n v="4888493"/>
    <n v="11554621"/>
    <n v="44440851"/>
  </r>
  <r>
    <x v="237"/>
    <n v="8052789"/>
    <n v="6039592"/>
    <n v="2460574"/>
    <n v="5815903"/>
    <n v="22368858"/>
  </r>
  <r>
    <x v="238"/>
    <n v="7505512"/>
    <n v="5629134"/>
    <n v="2293351"/>
    <n v="5420648"/>
    <n v="20848645"/>
  </r>
  <r>
    <x v="239"/>
    <n v="7896424"/>
    <n v="5922318"/>
    <n v="2412796"/>
    <n v="5702973"/>
    <n v="21934511"/>
  </r>
  <r>
    <x v="240"/>
    <n v="7661877"/>
    <n v="5746408"/>
    <n v="2341129"/>
    <n v="5533578"/>
    <n v="21282992"/>
  </r>
  <r>
    <x v="241"/>
    <n v="7896424"/>
    <n v="5922318"/>
    <n v="2412796"/>
    <n v="5702973"/>
    <n v="21934511"/>
  </r>
  <r>
    <x v="242"/>
    <n v="16321913"/>
    <n v="12241435"/>
    <n v="4987251"/>
    <n v="11788048"/>
    <n v="45338647"/>
  </r>
  <r>
    <x v="243"/>
    <n v="15352294"/>
    <n v="11514221"/>
    <n v="4690978"/>
    <n v="11087768"/>
    <n v="42645261"/>
  </r>
  <r>
    <x v="244"/>
    <n v="8209154"/>
    <n v="6156866"/>
    <n v="2508352"/>
    <n v="5928833"/>
    <n v="22803205"/>
  </r>
  <r>
    <x v="245"/>
    <n v="8130972"/>
    <n v="6098229"/>
    <n v="2484463"/>
    <n v="5872368"/>
    <n v="22586032"/>
  </r>
  <r>
    <x v="246"/>
    <n v="8052789"/>
    <n v="6039592"/>
    <n v="2460574"/>
    <n v="5815903"/>
    <n v="22368858"/>
  </r>
  <r>
    <x v="247"/>
    <n v="7427330"/>
    <n v="5570497"/>
    <n v="2269462"/>
    <n v="5364183"/>
    <n v="20631472"/>
  </r>
  <r>
    <x v="248"/>
    <n v="7505512"/>
    <n v="5629134"/>
    <n v="2293351"/>
    <n v="5420648"/>
    <n v="20848645"/>
  </r>
  <r>
    <x v="249"/>
    <n v="16806722"/>
    <n v="12605042"/>
    <n v="5135387"/>
    <n v="12138188"/>
    <n v="46685339"/>
  </r>
  <r>
    <x v="250"/>
    <n v="15513897"/>
    <n v="11635423"/>
    <n v="4740357"/>
    <n v="11204481"/>
    <n v="43094158"/>
  </r>
  <r>
    <x v="251"/>
    <n v="7818242"/>
    <n v="5863681"/>
    <n v="2388907"/>
    <n v="5646508"/>
    <n v="21717338"/>
  </r>
  <r>
    <x v="252"/>
    <n v="8052789"/>
    <n v="6039592"/>
    <n v="2460574"/>
    <n v="5815903"/>
    <n v="22368858"/>
  </r>
  <r>
    <x v="253"/>
    <n v="7583695"/>
    <n v="5687771"/>
    <n v="2317240"/>
    <n v="5477113"/>
    <n v="21065819"/>
  </r>
  <r>
    <x v="254"/>
    <n v="7505512"/>
    <n v="5629134"/>
    <n v="2293351"/>
    <n v="5420648"/>
    <n v="20848645"/>
  </r>
  <r>
    <x v="255"/>
    <n v="8209154"/>
    <n v="6156866"/>
    <n v="2508352"/>
    <n v="5928833"/>
    <n v="22803205"/>
  </r>
  <r>
    <x v="256"/>
    <n v="15998707"/>
    <n v="11999030"/>
    <n v="4888493"/>
    <n v="11554621"/>
    <n v="44440851"/>
  </r>
  <r>
    <x v="257"/>
    <n v="16645119"/>
    <n v="12483839"/>
    <n v="5086008"/>
    <n v="12021475"/>
    <n v="46236441"/>
  </r>
  <r>
    <x v="258"/>
    <n v="7427330"/>
    <n v="5570497"/>
    <n v="2269462"/>
    <n v="5364183"/>
    <n v="20631472"/>
  </r>
  <r>
    <x v="259"/>
    <n v="8052789"/>
    <n v="6039592"/>
    <n v="2460574"/>
    <n v="5815903"/>
    <n v="22368858"/>
  </r>
  <r>
    <x v="260"/>
    <n v="7740060"/>
    <n v="5805045"/>
    <n v="2365018"/>
    <n v="5590043"/>
    <n v="21500166"/>
  </r>
  <r>
    <x v="261"/>
    <n v="7661877"/>
    <n v="5746408"/>
    <n v="2341129"/>
    <n v="5533578"/>
    <n v="21282992"/>
  </r>
  <r>
    <x v="262"/>
    <n v="7661877"/>
    <n v="5746408"/>
    <n v="2341129"/>
    <n v="5533578"/>
    <n v="21282992"/>
  </r>
  <r>
    <x v="263"/>
    <n v="15837104"/>
    <n v="11877828"/>
    <n v="4839115"/>
    <n v="11437908"/>
    <n v="43991955"/>
  </r>
  <r>
    <x v="264"/>
    <n v="16483516"/>
    <n v="12362637"/>
    <n v="5036630"/>
    <n v="11904761"/>
    <n v="45787544"/>
  </r>
  <r>
    <x v="265"/>
    <n v="7505512"/>
    <n v="5629134"/>
    <n v="2293351"/>
    <n v="5420648"/>
    <n v="20848645"/>
  </r>
  <r>
    <x v="266"/>
    <n v="7896424"/>
    <n v="5922318"/>
    <n v="2412796"/>
    <n v="5702973"/>
    <n v="21934511"/>
  </r>
  <r>
    <x v="267"/>
    <n v="7661877"/>
    <n v="5746408"/>
    <n v="2341129"/>
    <n v="5533578"/>
    <n v="21282992"/>
  </r>
  <r>
    <x v="268"/>
    <n v="8052789"/>
    <n v="6039592"/>
    <n v="2460574"/>
    <n v="5815903"/>
    <n v="22368858"/>
  </r>
  <r>
    <x v="269"/>
    <n v="7505512"/>
    <n v="5629134"/>
    <n v="2293351"/>
    <n v="5420648"/>
    <n v="20848645"/>
  </r>
  <r>
    <x v="270"/>
    <n v="15837104"/>
    <n v="11877828"/>
    <n v="4839115"/>
    <n v="11437908"/>
    <n v="43991955"/>
  </r>
  <r>
    <x v="271"/>
    <n v="15352294"/>
    <n v="11514221"/>
    <n v="4690978"/>
    <n v="11087768"/>
    <n v="42645261"/>
  </r>
  <r>
    <x v="272"/>
    <n v="7818242"/>
    <n v="5863681"/>
    <n v="2388907"/>
    <n v="5646508"/>
    <n v="21717338"/>
  </r>
  <r>
    <x v="273"/>
    <n v="7896424"/>
    <n v="5922318"/>
    <n v="2412796"/>
    <n v="5702973"/>
    <n v="21934511"/>
  </r>
  <r>
    <x v="274"/>
    <n v="7740060"/>
    <n v="5805045"/>
    <n v="2365018"/>
    <n v="5590043"/>
    <n v="21500166"/>
  </r>
  <r>
    <x v="275"/>
    <n v="7661877"/>
    <n v="5746408"/>
    <n v="2341129"/>
    <n v="5533578"/>
    <n v="21282992"/>
  </r>
  <r>
    <x v="276"/>
    <n v="7583695"/>
    <n v="5687771"/>
    <n v="2317240"/>
    <n v="5477113"/>
    <n v="21065819"/>
  </r>
  <r>
    <x v="277"/>
    <n v="16645119"/>
    <n v="12483839"/>
    <n v="5086008"/>
    <n v="12021475"/>
    <n v="46236441"/>
  </r>
  <r>
    <x v="278"/>
    <n v="15675500"/>
    <n v="11756625"/>
    <n v="4789736"/>
    <n v="11321195"/>
    <n v="43543056"/>
  </r>
  <r>
    <x v="279"/>
    <n v="7740060"/>
    <n v="5805045"/>
    <n v="2365018"/>
    <n v="5590043"/>
    <n v="21500166"/>
  </r>
  <r>
    <x v="280"/>
    <n v="8052789"/>
    <n v="6039592"/>
    <n v="2460574"/>
    <n v="5815903"/>
    <n v="22368858"/>
  </r>
  <r>
    <x v="281"/>
    <n v="7427330"/>
    <n v="5570497"/>
    <n v="2269462"/>
    <n v="5364183"/>
    <n v="20631472"/>
  </r>
  <r>
    <x v="282"/>
    <n v="7661877"/>
    <n v="5746408"/>
    <n v="2341129"/>
    <n v="5533578"/>
    <n v="21282992"/>
  </r>
  <r>
    <x v="283"/>
    <n v="7661877"/>
    <n v="5746408"/>
    <n v="2341129"/>
    <n v="5533578"/>
    <n v="21282992"/>
  </r>
  <r>
    <x v="284"/>
    <n v="16321913"/>
    <n v="12241435"/>
    <n v="4987251"/>
    <n v="11788048"/>
    <n v="45338647"/>
  </r>
  <r>
    <x v="285"/>
    <n v="15675500"/>
    <n v="11756625"/>
    <n v="4789736"/>
    <n v="11321195"/>
    <n v="43543056"/>
  </r>
  <r>
    <x v="286"/>
    <n v="7505512"/>
    <n v="5629134"/>
    <n v="2293351"/>
    <n v="5420648"/>
    <n v="20848645"/>
  </r>
  <r>
    <x v="287"/>
    <n v="7896424"/>
    <n v="5922318"/>
    <n v="2412796"/>
    <n v="5702973"/>
    <n v="21934511"/>
  </r>
  <r>
    <x v="288"/>
    <n v="7427330"/>
    <n v="5570497"/>
    <n v="2269462"/>
    <n v="5364183"/>
    <n v="20631472"/>
  </r>
  <r>
    <x v="289"/>
    <n v="7974607"/>
    <n v="5980955"/>
    <n v="2436685"/>
    <n v="5759438"/>
    <n v="22151685"/>
  </r>
  <r>
    <x v="290"/>
    <n v="7505512"/>
    <n v="5629134"/>
    <n v="2293351"/>
    <n v="5420648"/>
    <n v="20848645"/>
  </r>
  <r>
    <x v="291"/>
    <n v="16645119"/>
    <n v="12483839"/>
    <n v="5086008"/>
    <n v="12021475"/>
    <n v="46236441"/>
  </r>
  <r>
    <x v="292"/>
    <n v="15513897"/>
    <n v="11635423"/>
    <n v="4740357"/>
    <n v="11204481"/>
    <n v="43094158"/>
  </r>
  <r>
    <x v="293"/>
    <n v="8209154"/>
    <n v="6156866"/>
    <n v="2508352"/>
    <n v="5928833"/>
    <n v="22803205"/>
  </r>
  <r>
    <x v="294"/>
    <n v="7818242"/>
    <n v="5863681"/>
    <n v="2388907"/>
    <n v="5646508"/>
    <n v="21717338"/>
  </r>
  <r>
    <x v="295"/>
    <n v="7818242"/>
    <n v="5863681"/>
    <n v="2388907"/>
    <n v="5646508"/>
    <n v="21717338"/>
  </r>
  <r>
    <x v="296"/>
    <n v="7583695"/>
    <n v="5687771"/>
    <n v="2317240"/>
    <n v="5477113"/>
    <n v="21065819"/>
  </r>
  <r>
    <x v="297"/>
    <n v="7740060"/>
    <n v="5805045"/>
    <n v="2365018"/>
    <n v="5590043"/>
    <n v="21500166"/>
  </r>
  <r>
    <x v="298"/>
    <n v="15837104"/>
    <n v="11877828"/>
    <n v="4839115"/>
    <n v="11437908"/>
    <n v="43991955"/>
  </r>
  <r>
    <x v="299"/>
    <n v="15513897"/>
    <n v="11635423"/>
    <n v="4740357"/>
    <n v="11204481"/>
    <n v="43094158"/>
  </r>
  <r>
    <x v="300"/>
    <n v="7583695"/>
    <n v="5687771"/>
    <n v="2317240"/>
    <n v="5477113"/>
    <n v="21065819"/>
  </r>
  <r>
    <x v="301"/>
    <n v="7974607"/>
    <n v="5980955"/>
    <n v="2436685"/>
    <n v="5759438"/>
    <n v="22151685"/>
  </r>
  <r>
    <x v="302"/>
    <n v="7740060"/>
    <n v="5805045"/>
    <n v="2365018"/>
    <n v="5590043"/>
    <n v="21500166"/>
  </r>
  <r>
    <x v="303"/>
    <n v="7427330"/>
    <n v="5570497"/>
    <n v="2269462"/>
    <n v="5364183"/>
    <n v="20631472"/>
  </r>
  <r>
    <x v="304"/>
    <n v="7583695"/>
    <n v="5687771"/>
    <n v="2317240"/>
    <n v="5477113"/>
    <n v="21065819"/>
  </r>
  <r>
    <x v="305"/>
    <n v="15352294"/>
    <n v="11514221"/>
    <n v="4690978"/>
    <n v="11087768"/>
    <n v="42645261"/>
  </r>
  <r>
    <x v="306"/>
    <n v="16483516"/>
    <n v="12362637"/>
    <n v="5036630"/>
    <n v="11904761"/>
    <n v="45787544"/>
  </r>
  <r>
    <x v="307"/>
    <n v="7661877"/>
    <n v="5746408"/>
    <n v="2341129"/>
    <n v="5533578"/>
    <n v="21282992"/>
  </r>
  <r>
    <x v="308"/>
    <n v="7505512"/>
    <n v="5629134"/>
    <n v="2293351"/>
    <n v="5420648"/>
    <n v="20848645"/>
  </r>
  <r>
    <x v="309"/>
    <n v="7740060"/>
    <n v="5805045"/>
    <n v="2365018"/>
    <n v="5590043"/>
    <n v="21500166"/>
  </r>
  <r>
    <x v="310"/>
    <n v="7505512"/>
    <n v="5629134"/>
    <n v="2293351"/>
    <n v="5420648"/>
    <n v="20848645"/>
  </r>
  <r>
    <x v="311"/>
    <n v="7583695"/>
    <n v="5687771"/>
    <n v="2317240"/>
    <n v="5477113"/>
    <n v="21065819"/>
  </r>
  <r>
    <x v="312"/>
    <n v="16483516"/>
    <n v="12362637"/>
    <n v="5036630"/>
    <n v="11904761"/>
    <n v="45787544"/>
  </r>
  <r>
    <x v="313"/>
    <n v="16968325"/>
    <n v="12726244"/>
    <n v="5184766"/>
    <n v="12254901"/>
    <n v="47134236"/>
  </r>
  <r>
    <x v="314"/>
    <n v="7740060"/>
    <n v="5805045"/>
    <n v="2365018"/>
    <n v="5590043"/>
    <n v="21500166"/>
  </r>
  <r>
    <x v="315"/>
    <n v="7427330"/>
    <n v="5570497"/>
    <n v="2269462"/>
    <n v="5364183"/>
    <n v="20631472"/>
  </r>
  <r>
    <x v="316"/>
    <n v="7740060"/>
    <n v="5805045"/>
    <n v="2365018"/>
    <n v="5590043"/>
    <n v="21500166"/>
  </r>
  <r>
    <x v="317"/>
    <n v="7505512"/>
    <n v="5629134"/>
    <n v="2293351"/>
    <n v="5420648"/>
    <n v="20848645"/>
  </r>
  <r>
    <x v="318"/>
    <n v="7818242"/>
    <n v="5863681"/>
    <n v="2388907"/>
    <n v="5646508"/>
    <n v="21717338"/>
  </r>
  <r>
    <x v="319"/>
    <n v="16968325"/>
    <n v="12726244"/>
    <n v="5184766"/>
    <n v="12254901"/>
    <n v="47134236"/>
  </r>
  <r>
    <x v="320"/>
    <n v="15837104"/>
    <n v="11877828"/>
    <n v="4839115"/>
    <n v="11437908"/>
    <n v="43991955"/>
  </r>
  <r>
    <x v="321"/>
    <n v="8209154"/>
    <n v="6156866"/>
    <n v="2508352"/>
    <n v="5928833"/>
    <n v="22803205"/>
  </r>
  <r>
    <x v="322"/>
    <n v="7661877"/>
    <n v="5746408"/>
    <n v="2341129"/>
    <n v="5533578"/>
    <n v="21282992"/>
  </r>
  <r>
    <x v="323"/>
    <n v="8052789"/>
    <n v="6039592"/>
    <n v="2460574"/>
    <n v="5815903"/>
    <n v="22368858"/>
  </r>
  <r>
    <x v="324"/>
    <n v="7661877"/>
    <n v="5746408"/>
    <n v="2341129"/>
    <n v="5533578"/>
    <n v="21282992"/>
  </r>
  <r>
    <x v="325"/>
    <n v="8209154"/>
    <n v="6156866"/>
    <n v="2508352"/>
    <n v="5928833"/>
    <n v="22803205"/>
  </r>
  <r>
    <x v="326"/>
    <n v="16483516"/>
    <n v="12362637"/>
    <n v="5036630"/>
    <n v="11904761"/>
    <n v="45787544"/>
  </r>
  <r>
    <x v="327"/>
    <n v="16645119"/>
    <n v="12483839"/>
    <n v="5086008"/>
    <n v="12021475"/>
    <n v="46236441"/>
  </r>
  <r>
    <x v="328"/>
    <n v="7974607"/>
    <n v="5980955"/>
    <n v="2436685"/>
    <n v="5759438"/>
    <n v="22151685"/>
  </r>
  <r>
    <x v="329"/>
    <n v="7583695"/>
    <n v="5687771"/>
    <n v="2317240"/>
    <n v="5477113"/>
    <n v="21065819"/>
  </r>
  <r>
    <x v="330"/>
    <n v="8209154"/>
    <n v="6156866"/>
    <n v="2508352"/>
    <n v="5928833"/>
    <n v="22803205"/>
  </r>
  <r>
    <x v="331"/>
    <n v="8209154"/>
    <n v="6156866"/>
    <n v="2508352"/>
    <n v="5928833"/>
    <n v="22803205"/>
  </r>
  <r>
    <x v="332"/>
    <n v="7818242"/>
    <n v="5863681"/>
    <n v="2388907"/>
    <n v="5646508"/>
    <n v="21717338"/>
  </r>
  <r>
    <x v="333"/>
    <n v="16968325"/>
    <n v="12726244"/>
    <n v="5184766"/>
    <n v="12254901"/>
    <n v="47134236"/>
  </r>
  <r>
    <x v="334"/>
    <n v="16806722"/>
    <n v="12605042"/>
    <n v="5135387"/>
    <n v="12138188"/>
    <n v="46685339"/>
  </r>
  <r>
    <x v="335"/>
    <n v="7740060"/>
    <n v="5805045"/>
    <n v="2365018"/>
    <n v="5590043"/>
    <n v="21500166"/>
  </r>
  <r>
    <x v="336"/>
    <n v="7505512"/>
    <n v="5629134"/>
    <n v="2293351"/>
    <n v="5420648"/>
    <n v="20848645"/>
  </r>
  <r>
    <x v="337"/>
    <n v="8052789"/>
    <n v="6039592"/>
    <n v="2460574"/>
    <n v="5815903"/>
    <n v="22368858"/>
  </r>
  <r>
    <x v="338"/>
    <n v="8130972"/>
    <n v="6098229"/>
    <n v="2484463"/>
    <n v="5872368"/>
    <n v="22586032"/>
  </r>
  <r>
    <x v="339"/>
    <n v="7583695"/>
    <n v="5687771"/>
    <n v="2317240"/>
    <n v="5477113"/>
    <n v="21065819"/>
  </r>
  <r>
    <x v="340"/>
    <n v="15837104"/>
    <n v="11877828"/>
    <n v="4839115"/>
    <n v="11437908"/>
    <n v="43991955"/>
  </r>
  <r>
    <x v="341"/>
    <n v="15837104"/>
    <n v="11877828"/>
    <n v="4839115"/>
    <n v="11437908"/>
    <n v="43991955"/>
  </r>
  <r>
    <x v="342"/>
    <n v="8130972"/>
    <n v="6098229"/>
    <n v="2484463"/>
    <n v="5872368"/>
    <n v="22586032"/>
  </r>
  <r>
    <x v="343"/>
    <n v="7740060"/>
    <n v="5805045"/>
    <n v="2365018"/>
    <n v="5590043"/>
    <n v="21500166"/>
  </r>
  <r>
    <x v="344"/>
    <n v="8130972"/>
    <n v="6098229"/>
    <n v="2484463"/>
    <n v="5872368"/>
    <n v="22586032"/>
  </r>
  <r>
    <x v="345"/>
    <n v="7896424"/>
    <n v="5922318"/>
    <n v="2412796"/>
    <n v="5702973"/>
    <n v="21934511"/>
  </r>
  <r>
    <x v="346"/>
    <n v="8209154"/>
    <n v="6156866"/>
    <n v="2508352"/>
    <n v="5928833"/>
    <n v="22803205"/>
  </r>
  <r>
    <x v="347"/>
    <n v="16483516"/>
    <n v="12362637"/>
    <n v="5036630"/>
    <n v="11904761"/>
    <n v="45787544"/>
  </r>
  <r>
    <x v="348"/>
    <n v="15513897"/>
    <n v="11635423"/>
    <n v="4740357"/>
    <n v="11204481"/>
    <n v="43094158"/>
  </r>
  <r>
    <x v="349"/>
    <n v="7661877"/>
    <n v="5746408"/>
    <n v="2341129"/>
    <n v="5533578"/>
    <n v="21282992"/>
  </r>
  <r>
    <x v="350"/>
    <n v="7583695"/>
    <n v="5687771"/>
    <n v="2317240"/>
    <n v="5477113"/>
    <n v="21065819"/>
  </r>
  <r>
    <x v="351"/>
    <n v="8052789"/>
    <n v="6039592"/>
    <n v="2460574"/>
    <n v="5815903"/>
    <n v="22368858"/>
  </r>
  <r>
    <x v="352"/>
    <n v="7583695"/>
    <n v="5687771"/>
    <n v="2317240"/>
    <n v="5477113"/>
    <n v="21065819"/>
  </r>
  <r>
    <x v="353"/>
    <n v="7974607"/>
    <n v="5980955"/>
    <n v="2436685"/>
    <n v="5759438"/>
    <n v="22151685"/>
  </r>
  <r>
    <x v="354"/>
    <n v="16645119"/>
    <n v="12483839"/>
    <n v="5086008"/>
    <n v="12021475"/>
    <n v="46236441"/>
  </r>
  <r>
    <x v="355"/>
    <n v="15513897"/>
    <n v="11635423"/>
    <n v="4740357"/>
    <n v="11204481"/>
    <n v="43094158"/>
  </r>
  <r>
    <x v="356"/>
    <n v="7740060"/>
    <n v="5805045"/>
    <n v="2365018"/>
    <n v="5590043"/>
    <n v="21500166"/>
  </r>
  <r>
    <x v="357"/>
    <n v="7661877"/>
    <n v="5746408"/>
    <n v="2341129"/>
    <n v="5533578"/>
    <n v="21282992"/>
  </r>
  <r>
    <x v="358"/>
    <n v="7427330"/>
    <n v="5570497"/>
    <n v="2269462"/>
    <n v="5364183"/>
    <n v="20631472"/>
  </r>
  <r>
    <x v="359"/>
    <n v="7427330"/>
    <n v="5570497"/>
    <n v="2269462"/>
    <n v="5364183"/>
    <n v="20631472"/>
  </r>
  <r>
    <x v="360"/>
    <n v="8052789"/>
    <n v="6039592"/>
    <n v="2460574"/>
    <n v="5815903"/>
    <n v="22368858"/>
  </r>
  <r>
    <x v="361"/>
    <n v="16321913"/>
    <n v="12241435"/>
    <n v="4987251"/>
    <n v="11788048"/>
    <n v="45338647"/>
  </r>
  <r>
    <x v="362"/>
    <n v="15675500"/>
    <n v="11756625"/>
    <n v="4789736"/>
    <n v="11321195"/>
    <n v="43543056"/>
  </r>
  <r>
    <x v="363"/>
    <n v="7974607"/>
    <n v="5980955"/>
    <n v="2436685"/>
    <n v="5759438"/>
    <n v="22151685"/>
  </r>
  <r>
    <x v="364"/>
    <n v="7896424"/>
    <n v="5922318"/>
    <n v="2412796"/>
    <n v="5702973"/>
    <n v="21934511"/>
  </r>
  <r>
    <x v="365"/>
    <n v="7818242"/>
    <n v="5863681"/>
    <n v="2388907"/>
    <n v="5646508"/>
    <n v="21717338"/>
  </r>
  <r>
    <x v="366"/>
    <n v="3715375627"/>
    <n v="2780999222"/>
    <n v="1152000384"/>
    <n v="2681678540"/>
    <n v="103300537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  <n v="385075"/>
    <n v="0.17"/>
    <n v="37"/>
    <n v="22"/>
    <n v="26"/>
    <n v="364"/>
    <n v="32"/>
    <n v="0.95"/>
    <n v="1271572.67328"/>
    <m/>
  </r>
  <r>
    <x v="1"/>
    <n v="388232"/>
    <n v="0.19"/>
    <n v="31"/>
    <n v="17"/>
    <n v="28"/>
    <n v="360"/>
    <n v="35"/>
    <n v="0.95"/>
    <n v="1261133"/>
    <m/>
  </r>
  <r>
    <x v="2"/>
    <n v="399964"/>
    <n v="0.18"/>
    <n v="30"/>
    <n v="22"/>
    <n v="29"/>
    <n v="370"/>
    <n v="31"/>
    <n v="0.94"/>
    <n v="1138655"/>
    <m/>
  </r>
  <r>
    <x v="3"/>
    <n v="408471"/>
    <n v="0.17"/>
    <n v="30"/>
    <n v="19"/>
    <n v="26"/>
    <n v="386"/>
    <n v="40"/>
    <n v="0.94"/>
    <n v="1296620"/>
    <m/>
  </r>
  <r>
    <x v="4"/>
    <n v="384771"/>
    <n v="0.19"/>
    <n v="31"/>
    <n v="22"/>
    <n v="27"/>
    <n v="390"/>
    <n v="33"/>
    <n v="0.92"/>
    <n v="1596026"/>
    <m/>
  </r>
  <r>
    <x v="5"/>
    <n v="390787"/>
    <n v="0.19"/>
    <n v="33"/>
    <n v="18"/>
    <n v="26"/>
    <n v="360"/>
    <n v="36"/>
    <n v="0.93"/>
    <n v="1582881"/>
    <m/>
  </r>
  <r>
    <x v="6"/>
    <n v="388351"/>
    <n v="0.18"/>
    <n v="36"/>
    <n v="19"/>
    <n v="30"/>
    <n v="381"/>
    <n v="34"/>
    <n v="0.93"/>
    <n v="1123504"/>
    <m/>
  </r>
  <r>
    <x v="7"/>
    <n v="387624"/>
    <n v="0.17"/>
    <n v="39"/>
    <n v="22"/>
    <n v="25"/>
    <n v="359"/>
    <n v="37"/>
    <n v="0.95"/>
    <n v="1311445"/>
    <m/>
  </r>
  <r>
    <x v="8"/>
    <n v="399127"/>
    <n v="0.18"/>
    <n v="40"/>
    <n v="22"/>
    <n v="30"/>
    <n v="359"/>
    <n v="38"/>
    <n v="0.93"/>
    <n v="1506485"/>
    <m/>
  </r>
  <r>
    <x v="9"/>
    <n v="400812"/>
    <n v="0.19"/>
    <n v="32"/>
    <n v="22"/>
    <n v="27"/>
    <n v="399"/>
    <n v="34"/>
    <n v="0.92"/>
    <n v="623698"/>
    <m/>
  </r>
  <r>
    <x v="10"/>
    <n v="382806"/>
    <n v="0.19"/>
    <n v="36"/>
    <n v="17"/>
    <n v="26"/>
    <n v="392"/>
    <n v="38"/>
    <n v="0.91"/>
    <n v="1126566"/>
    <m/>
  </r>
  <r>
    <x v="11"/>
    <n v="406488"/>
    <n v="0.18"/>
    <n v="37"/>
    <n v="21"/>
    <n v="30"/>
    <n v="363"/>
    <n v="33"/>
    <n v="0.95"/>
    <n v="1680410"/>
    <m/>
  </r>
  <r>
    <x v="12"/>
    <n v="402450"/>
    <n v="0.17"/>
    <n v="34"/>
    <n v="20"/>
    <n v="28"/>
    <n v="390"/>
    <n v="37"/>
    <n v="0.92"/>
    <n v="1630017"/>
    <m/>
  </r>
  <r>
    <x v="13"/>
    <n v="392554"/>
    <n v="0.19"/>
    <n v="36"/>
    <n v="21"/>
    <n v="27"/>
    <n v="395"/>
    <n v="31"/>
    <n v="0.94"/>
    <n v="1197104"/>
    <m/>
  </r>
  <r>
    <x v="14"/>
    <n v="407211"/>
    <n v="0.17"/>
    <n v="36"/>
    <n v="19"/>
    <n v="29"/>
    <n v="362"/>
    <n v="32"/>
    <n v="0.91"/>
    <n v="1198077"/>
    <m/>
  </r>
  <r>
    <x v="15"/>
    <n v="404264"/>
    <n v="0.18"/>
    <n v="30"/>
    <n v="18"/>
    <n v="25"/>
    <n v="382"/>
    <n v="31"/>
    <n v="0.91"/>
    <n v="1391046"/>
    <m/>
  </r>
  <r>
    <x v="16"/>
    <n v="404417"/>
    <n v="0.17"/>
    <n v="36"/>
    <n v="19"/>
    <n v="26"/>
    <n v="365"/>
    <n v="31"/>
    <n v="0.95"/>
    <n v="1284532"/>
    <m/>
  </r>
  <r>
    <x v="17"/>
    <n v="404715"/>
    <n v="0.18"/>
    <n v="31"/>
    <n v="20"/>
    <n v="25"/>
    <n v="374"/>
    <n v="33"/>
    <n v="0.91"/>
    <n v="1307991"/>
    <m/>
  </r>
  <r>
    <x v="18"/>
    <n v="409719"/>
    <n v="0.17"/>
    <n v="37"/>
    <n v="19"/>
    <n v="27"/>
    <n v="384"/>
    <n v="39"/>
    <n v="0.95"/>
    <n v="1612594"/>
    <m/>
  </r>
  <r>
    <x v="19"/>
    <n v="389363"/>
    <n v="0.17"/>
    <n v="40"/>
    <n v="22"/>
    <n v="29"/>
    <n v="364"/>
    <n v="32"/>
    <n v="0.91"/>
    <n v="1820150"/>
    <m/>
  </r>
  <r>
    <x v="20"/>
    <n v="388430"/>
    <n v="0.19"/>
    <n v="39"/>
    <n v="21"/>
    <n v="30"/>
    <n v="389"/>
    <n v="37"/>
    <n v="0.92"/>
    <n v="1476653"/>
    <m/>
  </r>
  <r>
    <x v="21"/>
    <n v="383015"/>
    <n v="0.18"/>
    <n v="35"/>
    <n v="17"/>
    <n v="28"/>
    <n v="379"/>
    <n v="33"/>
    <n v="0.94"/>
    <n v="2221600"/>
    <s v="max no of orders"/>
  </r>
  <r>
    <x v="22"/>
    <n v="394426"/>
    <n v="0.18"/>
    <n v="36"/>
    <n v="20"/>
    <n v="25"/>
    <n v="395"/>
    <n v="32"/>
    <n v="0.95"/>
    <n v="1392420"/>
    <m/>
  </r>
  <r>
    <x v="23"/>
    <n v="404477"/>
    <n v="0.17"/>
    <n v="33"/>
    <n v="19"/>
    <n v="30"/>
    <n v="383"/>
    <n v="37"/>
    <n v="0.94"/>
    <n v="1059526"/>
    <m/>
  </r>
  <r>
    <x v="24"/>
    <n v="395903"/>
    <n v="0.17"/>
    <n v="32"/>
    <n v="19"/>
    <n v="28"/>
    <n v="365"/>
    <n v="30"/>
    <n v="0.94"/>
    <n v="1234142"/>
    <m/>
  </r>
  <r>
    <x v="25"/>
    <n v="392190"/>
    <n v="0.17"/>
    <n v="37"/>
    <n v="19"/>
    <n v="30"/>
    <n v="352"/>
    <n v="34"/>
    <n v="0.92"/>
    <n v="1762376"/>
    <m/>
  </r>
  <r>
    <x v="26"/>
    <n v="393831"/>
    <n v="0.19"/>
    <n v="30"/>
    <n v="21"/>
    <n v="30"/>
    <n v="390"/>
    <n v="35"/>
    <n v="0.91"/>
    <n v="1784419"/>
    <m/>
  </r>
  <r>
    <x v="27"/>
    <n v="399983"/>
    <n v="0.19"/>
    <n v="40"/>
    <n v="19"/>
    <n v="26"/>
    <n v="370"/>
    <n v="34"/>
    <n v="0.91"/>
    <n v="1310529"/>
    <m/>
  </r>
  <r>
    <x v="28"/>
    <n v="274777"/>
    <n v="0.17"/>
    <n v="31"/>
    <n v="22"/>
    <n v="25"/>
    <n v="376"/>
    <n v="37"/>
    <n v="0.94"/>
    <n v="628519"/>
    <m/>
  </r>
  <r>
    <x v="29"/>
    <n v="390375"/>
    <n v="0.18"/>
    <n v="37"/>
    <n v="18"/>
    <n v="26"/>
    <n v="366"/>
    <n v="37"/>
    <n v="0.93"/>
    <n v="1283784"/>
    <m/>
  </r>
  <r>
    <x v="30"/>
    <n v="393482"/>
    <n v="0.18"/>
    <n v="38"/>
    <n v="18"/>
    <n v="25"/>
    <n v="354"/>
    <n v="33"/>
    <n v="0.94"/>
    <n v="1272061"/>
    <m/>
  </r>
  <r>
    <x v="31"/>
    <n v="393763"/>
    <n v="0.18"/>
    <n v="34"/>
    <n v="17"/>
    <n v="28"/>
    <n v="394"/>
    <n v="38"/>
    <n v="0.94"/>
    <n v="1322527"/>
    <m/>
  </r>
  <r>
    <x v="32"/>
    <n v="391275"/>
    <n v="0.18"/>
    <n v="33"/>
    <n v="20"/>
    <n v="27"/>
    <n v="350"/>
    <n v="34"/>
    <n v="0.95"/>
    <n v="1566749"/>
    <m/>
  </r>
  <r>
    <x v="33"/>
    <n v="402690"/>
    <n v="0.18"/>
    <n v="30"/>
    <n v="20"/>
    <n v="30"/>
    <n v="357"/>
    <n v="38"/>
    <n v="0.91"/>
    <n v="1892971"/>
    <m/>
  </r>
  <r>
    <x v="34"/>
    <n v="407158"/>
    <n v="0.17"/>
    <n v="39"/>
    <n v="17"/>
    <n v="26"/>
    <n v="370"/>
    <n v="37"/>
    <n v="0.93"/>
    <n v="1198077"/>
    <m/>
  </r>
  <r>
    <x v="35"/>
    <n v="408982"/>
    <n v="0.18"/>
    <n v="30"/>
    <n v="21"/>
    <n v="28"/>
    <n v="371"/>
    <n v="39"/>
    <n v="0.91"/>
    <n v="1349861"/>
    <m/>
  </r>
  <r>
    <x v="36"/>
    <n v="404349"/>
    <n v="0.18"/>
    <n v="40"/>
    <n v="21"/>
    <n v="28"/>
    <n v="350"/>
    <n v="34"/>
    <n v="0.93"/>
    <n v="1281189"/>
    <m/>
  </r>
  <r>
    <x v="37"/>
    <n v="406748"/>
    <n v="0.17"/>
    <n v="30"/>
    <n v="20"/>
    <n v="29"/>
    <n v="359"/>
    <n v="34"/>
    <n v="0.94"/>
    <n v="1378902"/>
    <m/>
  </r>
  <r>
    <x v="38"/>
    <n v="398421"/>
    <n v="0.19"/>
    <n v="37"/>
    <n v="22"/>
    <n v="26"/>
    <n v="378"/>
    <n v="37"/>
    <n v="0.92"/>
    <n v="1246469"/>
    <m/>
  </r>
  <r>
    <x v="39"/>
    <n v="382738"/>
    <n v="0.18"/>
    <n v="34"/>
    <n v="22"/>
    <n v="26"/>
    <n v="353"/>
    <n v="31"/>
    <n v="0.95"/>
    <n v="1855111"/>
    <m/>
  </r>
  <r>
    <x v="40"/>
    <n v="391506"/>
    <n v="0.18"/>
    <n v="38"/>
    <n v="19"/>
    <n v="26"/>
    <n v="387"/>
    <n v="15"/>
    <n v="0.95"/>
    <n v="1799778"/>
    <m/>
  </r>
  <r>
    <x v="41"/>
    <n v="393294"/>
    <n v="0.17"/>
    <n v="33"/>
    <n v="20"/>
    <n v="25"/>
    <n v="375"/>
    <n v="34"/>
    <n v="0.94"/>
    <n v="1297491"/>
    <m/>
  </r>
  <r>
    <x v="42"/>
    <n v="389714"/>
    <n v="0.17"/>
    <n v="39"/>
    <n v="17"/>
    <n v="25"/>
    <n v="354"/>
    <n v="30"/>
    <n v="0.92"/>
    <n v="1404552"/>
    <m/>
  </r>
  <r>
    <x v="43"/>
    <n v="401381"/>
    <n v="0.17"/>
    <n v="32"/>
    <n v="17"/>
    <n v="30"/>
    <n v="357"/>
    <n v="35"/>
    <n v="0.94"/>
    <n v="1393232"/>
    <m/>
  </r>
  <r>
    <x v="44"/>
    <n v="406712"/>
    <n v="0.18"/>
    <n v="40"/>
    <n v="22"/>
    <n v="29"/>
    <n v="359"/>
    <n v="30"/>
    <n v="0.91"/>
    <n v="1184903"/>
    <m/>
  </r>
  <r>
    <x v="45"/>
    <n v="397282"/>
    <n v="0.18"/>
    <n v="34"/>
    <n v="19"/>
    <n v="25"/>
    <n v="370"/>
    <n v="39"/>
    <n v="0.93"/>
    <n v="1285561"/>
    <m/>
  </r>
  <r>
    <x v="46"/>
    <n v="382778"/>
    <n v="0.19"/>
    <n v="33"/>
    <n v="18"/>
    <n v="26"/>
    <n v="361"/>
    <n v="30"/>
    <n v="0.91"/>
    <n v="1768503"/>
    <m/>
  </r>
  <r>
    <x v="47"/>
    <n v="393504"/>
    <n v="0.19"/>
    <n v="31"/>
    <n v="18"/>
    <n v="30"/>
    <n v="374"/>
    <n v="39"/>
    <n v="0.94"/>
    <n v="1579683"/>
    <m/>
  </r>
  <r>
    <x v="48"/>
    <n v="401252"/>
    <n v="0.17"/>
    <n v="36"/>
    <n v="18"/>
    <n v="27"/>
    <n v="395"/>
    <n v="37"/>
    <n v="0.95"/>
    <n v="1431960"/>
    <m/>
  </r>
  <r>
    <x v="49"/>
    <n v="400903"/>
    <n v="0.18"/>
    <n v="35"/>
    <n v="19"/>
    <n v="29"/>
    <n v="350"/>
    <n v="35"/>
    <n v="0.92"/>
    <n v="620260"/>
    <m/>
  </r>
  <r>
    <x v="50"/>
    <n v="392628"/>
    <n v="0.18"/>
    <n v="32"/>
    <n v="18"/>
    <n v="25"/>
    <n v="378"/>
    <n v="40"/>
    <n v="0.91"/>
    <n v="1222680"/>
    <m/>
  </r>
  <r>
    <x v="51"/>
    <n v="390285"/>
    <n v="0.18"/>
    <n v="36"/>
    <n v="22"/>
    <n v="26"/>
    <n v="373"/>
    <n v="36"/>
    <n v="0.94"/>
    <n v="1149121"/>
    <m/>
  </r>
  <r>
    <x v="52"/>
    <n v="407017"/>
    <n v="0.17"/>
    <n v="30"/>
    <n v="19"/>
    <n v="28"/>
    <n v="395"/>
    <n v="40"/>
    <n v="0.94"/>
    <n v="1377230"/>
    <m/>
  </r>
  <r>
    <x v="53"/>
    <n v="391896"/>
    <n v="0.18"/>
    <n v="35"/>
    <n v="20"/>
    <n v="28"/>
    <n v="360"/>
    <n v="39"/>
    <n v="0.91"/>
    <n v="1443732"/>
    <m/>
  </r>
  <r>
    <x v="54"/>
    <n v="401786"/>
    <n v="0.17"/>
    <n v="38"/>
    <n v="19"/>
    <n v="29"/>
    <n v="389"/>
    <n v="40"/>
    <n v="0.91"/>
    <n v="1644180"/>
    <m/>
  </r>
  <r>
    <x v="55"/>
    <n v="404294"/>
    <n v="0.19"/>
    <n v="34"/>
    <n v="22"/>
    <n v="26"/>
    <n v="397"/>
    <n v="30"/>
    <n v="0.93"/>
    <n v="1271939"/>
    <m/>
  </r>
  <r>
    <x v="56"/>
    <n v="400671"/>
    <n v="0.18"/>
    <n v="33"/>
    <n v="17"/>
    <n v="28"/>
    <n v="369"/>
    <n v="40"/>
    <n v="0.95"/>
    <n v="1364832"/>
    <m/>
  </r>
  <r>
    <x v="57"/>
    <n v="402996"/>
    <n v="0.17"/>
    <n v="38"/>
    <n v="18"/>
    <n v="30"/>
    <n v="375"/>
    <n v="32"/>
    <n v="0.95"/>
    <n v="1323241"/>
    <m/>
  </r>
  <r>
    <x v="58"/>
    <n v="399552"/>
    <n v="0.19"/>
    <n v="30"/>
    <n v="22"/>
    <n v="25"/>
    <n v="377"/>
    <n v="38"/>
    <n v="0.93"/>
    <n v="1405660"/>
    <m/>
  </r>
  <r>
    <x v="59"/>
    <n v="406631"/>
    <n v="0.19"/>
    <n v="34"/>
    <n v="22"/>
    <n v="28"/>
    <n v="382"/>
    <n v="31"/>
    <n v="0.94"/>
    <n v="1458532"/>
    <m/>
  </r>
  <r>
    <x v="60"/>
    <n v="386616"/>
    <n v="0.18"/>
    <n v="40"/>
    <n v="18"/>
    <n v="56"/>
    <n v="399"/>
    <n v="40"/>
    <n v="0.95"/>
    <n v="900972"/>
    <m/>
  </r>
  <r>
    <x v="61"/>
    <n v="395246"/>
    <n v="0.18"/>
    <n v="32"/>
    <n v="21"/>
    <n v="29"/>
    <n v="355"/>
    <n v="35"/>
    <n v="0.93"/>
    <n v="1694106"/>
    <m/>
  </r>
  <r>
    <x v="62"/>
    <n v="409961"/>
    <n v="0.17"/>
    <n v="31"/>
    <n v="19"/>
    <n v="29"/>
    <n v="372"/>
    <n v="33"/>
    <n v="0.95"/>
    <n v="1375592"/>
    <m/>
  </r>
  <r>
    <x v="63"/>
    <n v="396249"/>
    <n v="0.18"/>
    <n v="35"/>
    <n v="20"/>
    <n v="27"/>
    <n v="367"/>
    <n v="38"/>
    <n v="0.95"/>
    <n v="1258566"/>
    <m/>
  </r>
  <r>
    <x v="64"/>
    <n v="398589"/>
    <n v="0.19"/>
    <n v="39"/>
    <n v="22"/>
    <n v="27"/>
    <n v="354"/>
    <n v="39"/>
    <n v="0.95"/>
    <n v="1104608"/>
    <m/>
  </r>
  <r>
    <x v="65"/>
    <n v="398003"/>
    <n v="0.19"/>
    <n v="31"/>
    <n v="18"/>
    <n v="29"/>
    <n v="350"/>
    <n v="37"/>
    <n v="0.94"/>
    <n v="1221549"/>
    <m/>
  </r>
  <r>
    <x v="66"/>
    <n v="396560"/>
    <n v="0.18"/>
    <n v="30"/>
    <n v="19"/>
    <n v="26"/>
    <n v="381"/>
    <n v="30"/>
    <n v="0.95"/>
    <n v="1390539"/>
    <m/>
  </r>
  <r>
    <x v="67"/>
    <n v="404097"/>
    <n v="0.17"/>
    <n v="33"/>
    <n v="21"/>
    <n v="28"/>
    <n v="386"/>
    <n v="31"/>
    <n v="0.95"/>
    <n v="1820150"/>
    <m/>
  </r>
  <r>
    <x v="68"/>
    <n v="406619"/>
    <n v="0.17"/>
    <n v="33"/>
    <n v="19"/>
    <n v="25"/>
    <n v="354"/>
    <n v="37"/>
    <n v="0.92"/>
    <n v="1711650"/>
    <m/>
  </r>
  <r>
    <x v="69"/>
    <n v="390758"/>
    <n v="0.19"/>
    <n v="35"/>
    <n v="21"/>
    <n v="25"/>
    <n v="378"/>
    <n v="36"/>
    <n v="0.93"/>
    <n v="1220679"/>
    <m/>
  </r>
  <r>
    <x v="70"/>
    <n v="385418"/>
    <n v="0.19"/>
    <n v="30"/>
    <n v="19"/>
    <n v="25"/>
    <n v="357"/>
    <n v="39"/>
    <n v="0.91"/>
    <n v="1299482"/>
    <m/>
  </r>
  <r>
    <x v="71"/>
    <n v="395501"/>
    <n v="0.18"/>
    <n v="31"/>
    <n v="21"/>
    <n v="29"/>
    <n v="378"/>
    <n v="35"/>
    <n v="0.91"/>
    <n v="1232690"/>
    <m/>
  </r>
  <r>
    <x v="72"/>
    <n v="396795"/>
    <n v="0.17"/>
    <n v="34"/>
    <n v="18"/>
    <n v="28"/>
    <n v="372"/>
    <n v="31"/>
    <n v="0.94"/>
    <n v="1268377"/>
    <m/>
  </r>
  <r>
    <x v="73"/>
    <n v="381360"/>
    <n v="0.17"/>
    <n v="34"/>
    <n v="19"/>
    <n v="27"/>
    <n v="395"/>
    <n v="39"/>
    <n v="0.95"/>
    <n v="1183818"/>
    <m/>
  </r>
  <r>
    <x v="74"/>
    <n v="409886"/>
    <n v="0.17"/>
    <n v="40"/>
    <n v="19"/>
    <n v="30"/>
    <n v="356"/>
    <n v="31"/>
    <n v="0.93"/>
    <n v="1815781"/>
    <m/>
  </r>
  <r>
    <x v="75"/>
    <n v="395416"/>
    <n v="0.18"/>
    <n v="36"/>
    <n v="22"/>
    <n v="29"/>
    <n v="382"/>
    <n v="34"/>
    <n v="0.93"/>
    <n v="1504514"/>
    <m/>
  </r>
  <r>
    <x v="76"/>
    <n v="395027"/>
    <n v="0.19"/>
    <n v="30"/>
    <n v="21"/>
    <n v="29"/>
    <n v="375"/>
    <n v="37"/>
    <n v="0.95"/>
    <n v="1310254"/>
    <m/>
  </r>
  <r>
    <x v="77"/>
    <n v="380462"/>
    <n v="0.19"/>
    <n v="37"/>
    <n v="20"/>
    <n v="25"/>
    <n v="400"/>
    <n v="33"/>
    <n v="0.65"/>
    <n v="707578"/>
    <m/>
  </r>
  <r>
    <x v="78"/>
    <n v="391681"/>
    <n v="0.18"/>
    <n v="38"/>
    <n v="21"/>
    <n v="29"/>
    <n v="383"/>
    <n v="36"/>
    <n v="0.93"/>
    <n v="1377825"/>
    <m/>
  </r>
  <r>
    <x v="79"/>
    <n v="382856"/>
    <n v="0.19"/>
    <n v="36"/>
    <n v="18"/>
    <n v="28"/>
    <n v="379"/>
    <n v="39"/>
    <n v="0.95"/>
    <n v="1234506"/>
    <m/>
  </r>
  <r>
    <x v="80"/>
    <n v="395181"/>
    <n v="0.17"/>
    <n v="40"/>
    <n v="17"/>
    <n v="27"/>
    <n v="379"/>
    <n v="32"/>
    <n v="0.95"/>
    <n v="1361589"/>
    <m/>
  </r>
  <r>
    <x v="81"/>
    <n v="397192"/>
    <n v="0.17"/>
    <n v="38"/>
    <n v="20"/>
    <n v="30"/>
    <n v="386"/>
    <n v="34"/>
    <n v="0.92"/>
    <n v="1874769"/>
    <m/>
  </r>
  <r>
    <x v="82"/>
    <n v="401966"/>
    <n v="0.17"/>
    <n v="38"/>
    <n v="20"/>
    <n v="26"/>
    <n v="350"/>
    <n v="40"/>
    <n v="0.91"/>
    <n v="1839416"/>
    <m/>
  </r>
  <r>
    <x v="83"/>
    <n v="382312"/>
    <n v="0.19"/>
    <n v="31"/>
    <n v="22"/>
    <n v="27"/>
    <n v="390"/>
    <n v="32"/>
    <n v="0.92"/>
    <n v="1351986"/>
    <m/>
  </r>
  <r>
    <x v="84"/>
    <n v="395869"/>
    <n v="0.17"/>
    <n v="39"/>
    <n v="18"/>
    <n v="25"/>
    <n v="366"/>
    <n v="36"/>
    <n v="0.94"/>
    <n v="1259241"/>
    <m/>
  </r>
  <r>
    <x v="85"/>
    <n v="408200"/>
    <n v="0.19"/>
    <n v="35"/>
    <n v="17"/>
    <n v="28"/>
    <n v="384"/>
    <n v="35"/>
    <n v="0.93"/>
    <n v="1150032"/>
    <m/>
  </r>
  <r>
    <x v="86"/>
    <n v="404886"/>
    <n v="0.17"/>
    <n v="35"/>
    <n v="18"/>
    <n v="30"/>
    <n v="395"/>
    <n v="34"/>
    <n v="0.93"/>
    <n v="1311309"/>
    <m/>
  </r>
  <r>
    <x v="87"/>
    <n v="389891"/>
    <n v="0.19"/>
    <n v="38"/>
    <n v="17"/>
    <n v="25"/>
    <n v="388"/>
    <n v="36"/>
    <n v="0.95"/>
    <n v="1390113"/>
    <m/>
  </r>
  <r>
    <x v="88"/>
    <n v="380769"/>
    <n v="0.18"/>
    <n v="39"/>
    <n v="18"/>
    <n v="28"/>
    <n v="354"/>
    <n v="30"/>
    <n v="0.92"/>
    <n v="1748764"/>
    <m/>
  </r>
  <r>
    <x v="89"/>
    <n v="398067"/>
    <n v="0.19"/>
    <n v="36"/>
    <n v="17"/>
    <n v="29"/>
    <n v="363"/>
    <n v="37"/>
    <n v="0.95"/>
    <n v="1640943"/>
    <m/>
  </r>
  <r>
    <x v="90"/>
    <n v="409072"/>
    <n v="0.17"/>
    <n v="36"/>
    <n v="21"/>
    <n v="29"/>
    <n v="354"/>
    <n v="35"/>
    <n v="0.91"/>
    <n v="1363225"/>
    <m/>
  </r>
  <r>
    <x v="91"/>
    <n v="385907"/>
    <n v="0.19"/>
    <n v="35"/>
    <n v="22"/>
    <n v="25"/>
    <n v="383"/>
    <n v="33"/>
    <n v="0.95"/>
    <n v="1309458"/>
    <m/>
  </r>
  <r>
    <x v="92"/>
    <n v="410264"/>
    <n v="0.17"/>
    <n v="37"/>
    <n v="21"/>
    <n v="28"/>
    <n v="361"/>
    <n v="33"/>
    <n v="0.91"/>
    <n v="1335896"/>
    <m/>
  </r>
  <r>
    <x v="93"/>
    <n v="406272"/>
    <n v="0.1"/>
    <n v="35"/>
    <n v="21"/>
    <n v="29"/>
    <n v="388"/>
    <n v="40"/>
    <n v="0.92"/>
    <n v="628275"/>
    <s v="lowest discount"/>
  </r>
  <r>
    <x v="94"/>
    <n v="388271"/>
    <n v="0.18"/>
    <n v="34"/>
    <n v="17"/>
    <n v="28"/>
    <n v="361"/>
    <n v="36"/>
    <n v="0.95"/>
    <n v="1566003"/>
    <m/>
  </r>
  <r>
    <x v="95"/>
    <n v="403590"/>
    <n v="0.17"/>
    <n v="30"/>
    <n v="18"/>
    <n v="25"/>
    <n v="363"/>
    <n v="30"/>
    <n v="0.91"/>
    <n v="1856364"/>
    <m/>
  </r>
  <r>
    <x v="96"/>
    <n v="403770"/>
    <n v="0.18"/>
    <n v="37"/>
    <n v="22"/>
    <n v="27"/>
    <n v="391"/>
    <n v="31"/>
    <n v="0.95"/>
    <n v="1503900"/>
    <m/>
  </r>
  <r>
    <x v="97"/>
    <n v="390761"/>
    <n v="0.19"/>
    <n v="32"/>
    <n v="21"/>
    <n v="27"/>
    <n v="387"/>
    <n v="34"/>
    <n v="0.92"/>
    <n v="1259605"/>
    <m/>
  </r>
  <r>
    <x v="98"/>
    <n v="395003"/>
    <n v="0.19"/>
    <n v="34"/>
    <n v="22"/>
    <n v="25"/>
    <n v="400"/>
    <n v="34"/>
    <n v="0.95"/>
    <n v="1322295"/>
    <m/>
  </r>
  <r>
    <x v="99"/>
    <n v="395190"/>
    <n v="0.19"/>
    <n v="32"/>
    <n v="20"/>
    <n v="25"/>
    <n v="384"/>
    <n v="30"/>
    <n v="0.95"/>
    <n v="1210438"/>
    <m/>
  </r>
  <r>
    <x v="100"/>
    <n v="394581"/>
    <n v="0.18"/>
    <n v="35"/>
    <n v="19"/>
    <n v="25"/>
    <n v="387"/>
    <n v="36"/>
    <n v="0.91"/>
    <n v="1208741"/>
    <m/>
  </r>
  <r>
    <x v="101"/>
    <n v="406144"/>
    <n v="0.17"/>
    <n v="32"/>
    <n v="17"/>
    <n v="28"/>
    <n v="360"/>
    <n v="32"/>
    <n v="0.95"/>
    <n v="1138287"/>
    <m/>
  </r>
  <r>
    <x v="102"/>
    <n v="381621"/>
    <n v="0.17"/>
    <n v="31"/>
    <n v="21"/>
    <n v="25"/>
    <n v="366"/>
    <n v="32"/>
    <n v="0.91"/>
    <n v="1598870"/>
    <m/>
  </r>
  <r>
    <x v="103"/>
    <n v="396665"/>
    <n v="0.17"/>
    <n v="38"/>
    <n v="22"/>
    <n v="29"/>
    <n v="395"/>
    <n v="35"/>
    <n v="0.95"/>
    <n v="1930656"/>
    <m/>
  </r>
  <r>
    <x v="104"/>
    <n v="406139"/>
    <n v="0.17"/>
    <n v="31"/>
    <n v="17"/>
    <n v="26"/>
    <n v="360"/>
    <n v="35"/>
    <n v="0.94"/>
    <n v="1418322"/>
    <m/>
  </r>
  <r>
    <x v="105"/>
    <n v="400491"/>
    <n v="0.18"/>
    <n v="33"/>
    <n v="22"/>
    <n v="25"/>
    <n v="394"/>
    <n v="30"/>
    <n v="0.92"/>
    <n v="1296248"/>
    <m/>
  </r>
  <r>
    <x v="106"/>
    <n v="400313"/>
    <n v="0.18"/>
    <n v="31"/>
    <n v="17"/>
    <n v="30"/>
    <n v="387"/>
    <n v="35"/>
    <n v="0.92"/>
    <n v="1336086"/>
    <m/>
  </r>
  <r>
    <x v="107"/>
    <n v="389107"/>
    <n v="0.28999999999999998"/>
    <n v="32"/>
    <n v="18"/>
    <n v="28"/>
    <n v="364"/>
    <n v="40"/>
    <n v="0.91"/>
    <n v="2091398"/>
    <s v="highest discount"/>
  </r>
  <r>
    <x v="108"/>
    <n v="384879"/>
    <n v="0.18"/>
    <n v="39"/>
    <n v="17"/>
    <n v="27"/>
    <n v="351"/>
    <n v="36"/>
    <n v="0.95"/>
    <n v="1419728"/>
    <m/>
  </r>
  <r>
    <x v="109"/>
    <n v="384256"/>
    <n v="0.18"/>
    <n v="35"/>
    <n v="17"/>
    <n v="29"/>
    <n v="395"/>
    <n v="34"/>
    <n v="0.94"/>
    <n v="1596752"/>
    <m/>
  </r>
  <r>
    <x v="110"/>
    <n v="405625"/>
    <n v="0.17"/>
    <n v="34"/>
    <n v="18"/>
    <n v="25"/>
    <n v="380"/>
    <n v="34"/>
    <n v="0.94"/>
    <n v="1930065"/>
    <m/>
  </r>
  <r>
    <x v="111"/>
    <n v="385119"/>
    <n v="0.19"/>
    <n v="31"/>
    <n v="17"/>
    <n v="26"/>
    <n v="383"/>
    <n v="33"/>
    <n v="0.95"/>
    <n v="1459713"/>
    <m/>
  </r>
  <r>
    <x v="112"/>
    <n v="392946"/>
    <n v="0.18"/>
    <n v="38"/>
    <n v="21"/>
    <n v="27"/>
    <n v="390"/>
    <n v="37"/>
    <n v="0.93"/>
    <n v="1148508"/>
    <m/>
  </r>
  <r>
    <x v="113"/>
    <n v="394455"/>
    <n v="0.17"/>
    <n v="37"/>
    <n v="18"/>
    <n v="25"/>
    <n v="383"/>
    <n v="39"/>
    <n v="0.94"/>
    <n v="1476951"/>
    <m/>
  </r>
  <r>
    <x v="114"/>
    <n v="393483"/>
    <n v="0.17"/>
    <n v="30"/>
    <n v="17"/>
    <n v="28"/>
    <n v="383"/>
    <n v="38"/>
    <n v="0.91"/>
    <n v="1282226"/>
    <m/>
  </r>
  <r>
    <x v="115"/>
    <n v="387973"/>
    <n v="0.17"/>
    <n v="38"/>
    <n v="19"/>
    <n v="30"/>
    <n v="367"/>
    <n v="30"/>
    <n v="0.94"/>
    <n v="1307991"/>
    <m/>
  </r>
  <r>
    <x v="116"/>
    <n v="388059"/>
    <n v="0.19"/>
    <n v="31"/>
    <n v="20"/>
    <n v="29"/>
    <n v="366"/>
    <n v="36"/>
    <n v="0.94"/>
    <n v="1744392"/>
    <m/>
  </r>
  <r>
    <x v="117"/>
    <n v="394554"/>
    <n v="0.18"/>
    <n v="30"/>
    <n v="20"/>
    <n v="29"/>
    <n v="389"/>
    <n v="31"/>
    <n v="0.93"/>
    <n v="1644526"/>
    <m/>
  </r>
  <r>
    <x v="118"/>
    <n v="395744"/>
    <n v="0.18"/>
    <n v="38"/>
    <n v="20"/>
    <n v="27"/>
    <n v="366"/>
    <n v="31"/>
    <n v="0.91"/>
    <n v="1210178"/>
    <m/>
  </r>
  <r>
    <x v="119"/>
    <n v="405172"/>
    <n v="0.17"/>
    <n v="33"/>
    <n v="19"/>
    <n v="27"/>
    <n v="380"/>
    <n v="34"/>
    <n v="0.94"/>
    <n v="1246469"/>
    <m/>
  </r>
  <r>
    <x v="120"/>
    <n v="410255"/>
    <n v="0.18"/>
    <n v="40"/>
    <n v="18"/>
    <n v="27"/>
    <n v="378"/>
    <n v="35"/>
    <n v="0.94"/>
    <n v="1460599"/>
    <m/>
  </r>
  <r>
    <x v="121"/>
    <n v="390331"/>
    <n v="0.19"/>
    <n v="31"/>
    <n v="18"/>
    <n v="30"/>
    <n v="378"/>
    <n v="36"/>
    <n v="0.95"/>
    <n v="1284697"/>
    <m/>
  </r>
  <r>
    <x v="122"/>
    <n v="400375"/>
    <n v="0.18"/>
    <n v="37"/>
    <n v="18"/>
    <n v="27"/>
    <n v="365"/>
    <n v="37"/>
    <n v="0.93"/>
    <n v="1260104"/>
    <m/>
  </r>
  <r>
    <x v="123"/>
    <n v="400472"/>
    <n v="0.19"/>
    <n v="39"/>
    <n v="19"/>
    <n v="30"/>
    <n v="370"/>
    <n v="40"/>
    <n v="0.94"/>
    <n v="1487205"/>
    <m/>
  </r>
  <r>
    <x v="124"/>
    <n v="387617"/>
    <n v="0.18"/>
    <n v="34"/>
    <n v="21"/>
    <n v="28"/>
    <n v="397"/>
    <n v="36"/>
    <n v="0.93"/>
    <n v="1532762"/>
    <m/>
  </r>
  <r>
    <x v="125"/>
    <n v="388170"/>
    <n v="0.18"/>
    <n v="32"/>
    <n v="18"/>
    <n v="29"/>
    <n v="359"/>
    <n v="35"/>
    <n v="0.93"/>
    <n v="1161517"/>
    <m/>
  </r>
  <r>
    <x v="126"/>
    <n v="404780"/>
    <n v="0.18"/>
    <n v="37"/>
    <n v="22"/>
    <n v="29"/>
    <n v="360"/>
    <n v="31"/>
    <n v="0.95"/>
    <n v="1308664"/>
    <m/>
  </r>
  <r>
    <x v="127"/>
    <n v="384639"/>
    <n v="0.17"/>
    <n v="35"/>
    <n v="20"/>
    <n v="29"/>
    <n v="390"/>
    <n v="38"/>
    <n v="0.91"/>
    <n v="1334864"/>
    <m/>
  </r>
  <r>
    <x v="128"/>
    <n v="403290"/>
    <n v="0.18"/>
    <n v="32"/>
    <n v="19"/>
    <n v="26"/>
    <n v="385"/>
    <n v="40"/>
    <n v="0.95"/>
    <n v="1210693"/>
    <m/>
  </r>
  <r>
    <x v="129"/>
    <n v="406517"/>
    <n v="0.19"/>
    <n v="40"/>
    <n v="21"/>
    <n v="25"/>
    <n v="377"/>
    <n v="39"/>
    <n v="0.92"/>
    <n v="1337275"/>
    <m/>
  </r>
  <r>
    <x v="130"/>
    <n v="398563"/>
    <n v="0.17"/>
    <n v="39"/>
    <n v="17"/>
    <n v="28"/>
    <n v="367"/>
    <n v="33"/>
    <n v="0.91"/>
    <n v="1678481"/>
    <m/>
  </r>
  <r>
    <x v="131"/>
    <n v="398790"/>
    <n v="0.17"/>
    <n v="34"/>
    <n v="22"/>
    <n v="27"/>
    <n v="350"/>
    <n v="30"/>
    <n v="0.94"/>
    <n v="1564043"/>
    <m/>
  </r>
  <r>
    <x v="132"/>
    <n v="385035"/>
    <n v="0.17"/>
    <n v="37"/>
    <n v="19"/>
    <n v="25"/>
    <n v="395"/>
    <n v="33"/>
    <n v="0.93"/>
    <n v="1229941"/>
    <m/>
  </r>
  <r>
    <x v="133"/>
    <n v="387454"/>
    <n v="0.17"/>
    <n v="35"/>
    <n v="20"/>
    <n v="27"/>
    <n v="389"/>
    <n v="35"/>
    <n v="0.91"/>
    <n v="1433796"/>
    <m/>
  </r>
  <r>
    <x v="134"/>
    <n v="381343"/>
    <n v="0.17"/>
    <n v="37"/>
    <n v="20"/>
    <n v="29"/>
    <n v="399"/>
    <n v="36"/>
    <n v="0.95"/>
    <n v="1283523"/>
    <m/>
  </r>
  <r>
    <x v="135"/>
    <n v="382648"/>
    <n v="0.17"/>
    <n v="37"/>
    <n v="22"/>
    <n v="26"/>
    <n v="390"/>
    <n v="39"/>
    <n v="0.93"/>
    <n v="1377798"/>
    <m/>
  </r>
  <r>
    <x v="136"/>
    <n v="391140"/>
    <n v="0.18"/>
    <n v="32"/>
    <n v="17"/>
    <n v="25"/>
    <n v="378"/>
    <n v="35"/>
    <n v="0.91"/>
    <n v="1185026"/>
    <m/>
  </r>
  <r>
    <x v="137"/>
    <n v="389840"/>
    <n v="0.17"/>
    <n v="35"/>
    <n v="22"/>
    <n v="26"/>
    <n v="377"/>
    <n v="35"/>
    <n v="0.93"/>
    <n v="1745944"/>
    <m/>
  </r>
  <r>
    <x v="138"/>
    <n v="397741"/>
    <n v="0.19"/>
    <n v="31"/>
    <n v="20"/>
    <n v="25"/>
    <n v="398"/>
    <n v="34"/>
    <n v="0.92"/>
    <n v="1547175"/>
    <m/>
  </r>
  <r>
    <x v="139"/>
    <n v="409012"/>
    <n v="0.19"/>
    <n v="32"/>
    <n v="22"/>
    <n v="25"/>
    <n v="379"/>
    <n v="35"/>
    <n v="0.93"/>
    <n v="1310666"/>
    <m/>
  </r>
  <r>
    <x v="140"/>
    <n v="397624"/>
    <n v="0.18"/>
    <n v="35"/>
    <n v="21"/>
    <n v="25"/>
    <n v="380"/>
    <n v="37"/>
    <n v="0.94"/>
    <n v="1234793"/>
    <m/>
  </r>
  <r>
    <x v="141"/>
    <n v="387088"/>
    <n v="0.18"/>
    <n v="35"/>
    <n v="17"/>
    <n v="25"/>
    <n v="398"/>
    <n v="37"/>
    <n v="0.94"/>
    <n v="1476099"/>
    <m/>
  </r>
  <r>
    <x v="142"/>
    <n v="388159"/>
    <n v="0.17"/>
    <n v="38"/>
    <n v="22"/>
    <n v="26"/>
    <n v="391"/>
    <n v="33"/>
    <n v="0.93"/>
    <n v="1310678"/>
    <m/>
  </r>
  <r>
    <x v="143"/>
    <n v="403534"/>
    <n v="0.17"/>
    <n v="34"/>
    <n v="22"/>
    <n v="26"/>
    <n v="386"/>
    <n v="35"/>
    <n v="0.92"/>
    <n v="1295850"/>
    <m/>
  </r>
  <r>
    <x v="144"/>
    <n v="398544"/>
    <n v="0.19"/>
    <n v="31"/>
    <n v="19"/>
    <n v="30"/>
    <n v="396"/>
    <n v="37"/>
    <n v="0.95"/>
    <n v="1853429"/>
    <m/>
  </r>
  <r>
    <x v="145"/>
    <n v="401029"/>
    <n v="0.18"/>
    <n v="35"/>
    <n v="18"/>
    <n v="30"/>
    <n v="354"/>
    <n v="33"/>
    <n v="0.91"/>
    <n v="1695580"/>
    <m/>
  </r>
  <r>
    <x v="146"/>
    <n v="384455"/>
    <n v="0.17"/>
    <n v="40"/>
    <n v="18"/>
    <n v="29"/>
    <n v="396"/>
    <n v="31"/>
    <n v="0.91"/>
    <n v="1126111"/>
    <m/>
  </r>
  <r>
    <x v="147"/>
    <n v="402546"/>
    <n v="0.18"/>
    <n v="39"/>
    <n v="19"/>
    <n v="25"/>
    <n v="395"/>
    <n v="35"/>
    <n v="0.92"/>
    <n v="1232661"/>
    <m/>
  </r>
  <r>
    <x v="148"/>
    <n v="405545"/>
    <n v="0.18"/>
    <n v="39"/>
    <n v="18"/>
    <n v="28"/>
    <n v="352"/>
    <n v="32"/>
    <n v="0.93"/>
    <n v="1271788"/>
    <m/>
  </r>
  <r>
    <x v="149"/>
    <n v="389665"/>
    <n v="0.19"/>
    <n v="30"/>
    <n v="18"/>
    <n v="27"/>
    <n v="379"/>
    <n v="38"/>
    <n v="0.91"/>
    <n v="1260879"/>
    <m/>
  </r>
  <r>
    <x v="150"/>
    <n v="384789"/>
    <n v="0.18"/>
    <n v="34"/>
    <n v="19"/>
    <n v="30"/>
    <n v="381"/>
    <n v="31"/>
    <n v="0.95"/>
    <n v="1297655"/>
    <m/>
  </r>
  <r>
    <x v="151"/>
    <n v="406453"/>
    <n v="0.17"/>
    <n v="34"/>
    <n v="21"/>
    <n v="26"/>
    <n v="358"/>
    <n v="36"/>
    <n v="0.93"/>
    <n v="1781953"/>
    <m/>
  </r>
  <r>
    <x v="152"/>
    <n v="405943"/>
    <n v="0.18"/>
    <n v="31"/>
    <n v="19"/>
    <n v="29"/>
    <n v="366"/>
    <n v="37"/>
    <n v="0.93"/>
    <n v="1713789"/>
    <m/>
  </r>
  <r>
    <x v="153"/>
    <n v="400538"/>
    <n v="0.18"/>
    <n v="30"/>
    <n v="19"/>
    <n v="29"/>
    <n v="389"/>
    <n v="36"/>
    <n v="0.95"/>
    <n v="1186099"/>
    <m/>
  </r>
  <r>
    <x v="154"/>
    <n v="395075"/>
    <n v="0.17"/>
    <n v="30"/>
    <n v="17"/>
    <n v="25"/>
    <n v="389"/>
    <n v="33"/>
    <n v="0.95"/>
    <n v="1392276"/>
    <m/>
  </r>
  <r>
    <x v="155"/>
    <n v="389074"/>
    <n v="0.18"/>
    <n v="30"/>
    <n v="21"/>
    <n v="30"/>
    <n v="375"/>
    <n v="36"/>
    <n v="0.94"/>
    <n v="1247523"/>
    <m/>
  </r>
  <r>
    <x v="156"/>
    <n v="402050"/>
    <n v="0.17"/>
    <n v="40"/>
    <n v="18"/>
    <n v="30"/>
    <n v="379"/>
    <n v="38"/>
    <n v="0.95"/>
    <n v="1477227"/>
    <m/>
  </r>
  <r>
    <x v="157"/>
    <n v="390178"/>
    <n v="0.19"/>
    <n v="35"/>
    <n v="21"/>
    <n v="25"/>
    <n v="391"/>
    <n v="35"/>
    <n v="0.95"/>
    <n v="1348621"/>
    <m/>
  </r>
  <r>
    <x v="158"/>
    <n v="407570"/>
    <n v="0.19"/>
    <n v="35"/>
    <n v="17"/>
    <n v="29"/>
    <n v="388"/>
    <n v="30"/>
    <n v="0.93"/>
    <n v="1427220"/>
    <m/>
  </r>
  <r>
    <x v="159"/>
    <n v="400094"/>
    <n v="0.18"/>
    <n v="35"/>
    <n v="22"/>
    <n v="26"/>
    <n v="364"/>
    <n v="34"/>
    <n v="0.95"/>
    <n v="1646008"/>
    <m/>
  </r>
  <r>
    <x v="160"/>
    <n v="392606"/>
    <n v="0.17"/>
    <n v="37"/>
    <n v="21"/>
    <n v="30"/>
    <n v="397"/>
    <n v="35"/>
    <n v="0.91"/>
    <n v="1310514"/>
    <m/>
  </r>
  <r>
    <x v="161"/>
    <n v="390751"/>
    <n v="0.17"/>
    <n v="31"/>
    <n v="17"/>
    <n v="26"/>
    <n v="354"/>
    <n v="31"/>
    <n v="0.94"/>
    <n v="1309687"/>
    <m/>
  </r>
  <r>
    <x v="162"/>
    <n v="398995"/>
    <n v="0.17"/>
    <n v="36"/>
    <n v="21"/>
    <n v="30"/>
    <n v="400"/>
    <n v="32"/>
    <n v="0.95"/>
    <n v="1443963"/>
    <m/>
  </r>
  <r>
    <x v="163"/>
    <n v="407670"/>
    <n v="0.17"/>
    <n v="36"/>
    <n v="17"/>
    <n v="30"/>
    <n v="399"/>
    <n v="31"/>
    <n v="0.92"/>
    <n v="1350226"/>
    <m/>
  </r>
  <r>
    <x v="164"/>
    <n v="404518"/>
    <n v="0.18"/>
    <n v="36"/>
    <n v="20"/>
    <n v="30"/>
    <n v="393"/>
    <n v="35"/>
    <n v="0.94"/>
    <n v="1283508"/>
    <m/>
  </r>
  <r>
    <x v="165"/>
    <n v="407641"/>
    <n v="0.17"/>
    <n v="38"/>
    <n v="22"/>
    <n v="27"/>
    <n v="357"/>
    <n v="30"/>
    <n v="0.91"/>
    <n v="1613252"/>
    <m/>
  </r>
  <r>
    <x v="166"/>
    <n v="386588"/>
    <n v="0.19"/>
    <n v="31"/>
    <n v="21"/>
    <n v="27"/>
    <n v="385"/>
    <n v="34"/>
    <n v="0.93"/>
    <n v="1697253"/>
    <m/>
  </r>
  <r>
    <x v="167"/>
    <n v="388917"/>
    <n v="0.17"/>
    <n v="30"/>
    <n v="18"/>
    <n v="26"/>
    <n v="350"/>
    <n v="32"/>
    <n v="0.93"/>
    <n v="1361297"/>
    <m/>
  </r>
  <r>
    <x v="168"/>
    <n v="398356"/>
    <n v="0.19"/>
    <n v="40"/>
    <n v="19"/>
    <n v="25"/>
    <n v="397"/>
    <n v="40"/>
    <n v="0.93"/>
    <n v="1256715"/>
    <m/>
  </r>
  <r>
    <x v="169"/>
    <n v="406848"/>
    <n v="0.18"/>
    <n v="32"/>
    <n v="19"/>
    <n v="27"/>
    <n v="370"/>
    <n v="39"/>
    <n v="0.94"/>
    <n v="1296201"/>
    <m/>
  </r>
  <r>
    <x v="170"/>
    <n v="381025"/>
    <n v="0.17"/>
    <n v="34"/>
    <n v="19"/>
    <n v="25"/>
    <n v="393"/>
    <n v="38"/>
    <n v="0.91"/>
    <n v="616058"/>
    <m/>
  </r>
  <r>
    <x v="171"/>
    <n v="382419"/>
    <n v="0.17"/>
    <n v="36"/>
    <n v="17"/>
    <n v="30"/>
    <n v="362"/>
    <n v="36"/>
    <n v="0.95"/>
    <n v="1336086"/>
    <m/>
  </r>
  <r>
    <x v="172"/>
    <n v="389769"/>
    <n v="0.17"/>
    <n v="36"/>
    <n v="21"/>
    <n v="26"/>
    <n v="366"/>
    <n v="36"/>
    <n v="0.93"/>
    <n v="1579663"/>
    <m/>
  </r>
  <r>
    <x v="173"/>
    <n v="382119"/>
    <n v="0.18"/>
    <n v="33"/>
    <n v="21"/>
    <n v="27"/>
    <n v="393"/>
    <n v="40"/>
    <n v="0.91"/>
    <n v="1662014"/>
    <m/>
  </r>
  <r>
    <x v="174"/>
    <n v="382070"/>
    <n v="0.19"/>
    <n v="32"/>
    <n v="22"/>
    <n v="30"/>
    <n v="391"/>
    <n v="31"/>
    <n v="0.93"/>
    <n v="1233893"/>
    <m/>
  </r>
  <r>
    <x v="175"/>
    <n v="399302"/>
    <n v="0.17"/>
    <n v="33"/>
    <n v="21"/>
    <n v="28"/>
    <n v="359"/>
    <n v="34"/>
    <n v="0.95"/>
    <n v="1271556"/>
    <m/>
  </r>
  <r>
    <x v="176"/>
    <n v="390068"/>
    <n v="0.18"/>
    <n v="38"/>
    <n v="22"/>
    <n v="30"/>
    <n v="365"/>
    <n v="31"/>
    <n v="0.92"/>
    <n v="1324416"/>
    <m/>
  </r>
  <r>
    <x v="177"/>
    <n v="399922"/>
    <n v="0.19"/>
    <n v="31"/>
    <n v="17"/>
    <n v="30"/>
    <n v="355"/>
    <n v="35"/>
    <n v="0.91"/>
    <n v="1322811"/>
    <m/>
  </r>
  <r>
    <x v="178"/>
    <n v="401728"/>
    <n v="0.17"/>
    <n v="31"/>
    <n v="18"/>
    <n v="25"/>
    <n v="400"/>
    <n v="37"/>
    <n v="0.92"/>
    <n v="1234158"/>
    <m/>
  </r>
  <r>
    <x v="179"/>
    <n v="397499"/>
    <n v="0.18"/>
    <n v="38"/>
    <n v="22"/>
    <n v="29"/>
    <n v="374"/>
    <n v="35"/>
    <n v="0.92"/>
    <n v="1729667"/>
    <m/>
  </r>
  <r>
    <x v="180"/>
    <n v="389825"/>
    <n v="0.19"/>
    <n v="36"/>
    <n v="22"/>
    <n v="29"/>
    <n v="376"/>
    <n v="38"/>
    <n v="0.91"/>
    <n v="1692578"/>
    <m/>
  </r>
  <r>
    <x v="181"/>
    <n v="409263"/>
    <n v="0.17"/>
    <n v="31"/>
    <n v="20"/>
    <n v="26"/>
    <n v="386"/>
    <n v="36"/>
    <n v="0.93"/>
    <n v="1297701"/>
    <m/>
  </r>
  <r>
    <x v="182"/>
    <n v="404436"/>
    <n v="0.17"/>
    <n v="34"/>
    <n v="19"/>
    <n v="25"/>
    <n v="376"/>
    <n v="38"/>
    <n v="0.94"/>
    <n v="1311277"/>
    <m/>
  </r>
  <r>
    <x v="183"/>
    <n v="390781"/>
    <n v="0.17"/>
    <n v="39"/>
    <n v="20"/>
    <n v="30"/>
    <n v="385"/>
    <n v="35"/>
    <n v="0.94"/>
    <n v="1462320"/>
    <m/>
  </r>
  <r>
    <x v="184"/>
    <n v="400441"/>
    <n v="0.18"/>
    <n v="36"/>
    <n v="20"/>
    <n v="26"/>
    <n v="382"/>
    <n v="37"/>
    <n v="0.91"/>
    <n v="1349517"/>
    <m/>
  </r>
  <r>
    <x v="185"/>
    <n v="380485"/>
    <n v="0.19"/>
    <n v="40"/>
    <n v="19"/>
    <n v="27"/>
    <n v="380"/>
    <n v="34"/>
    <n v="0.92"/>
    <n v="1255565"/>
    <m/>
  </r>
  <r>
    <x v="186"/>
    <n v="385998"/>
    <n v="0.18"/>
    <n v="35"/>
    <n v="22"/>
    <n v="26"/>
    <n v="373"/>
    <n v="39"/>
    <n v="0.94"/>
    <n v="1750824"/>
    <m/>
  </r>
  <r>
    <x v="187"/>
    <n v="402638"/>
    <n v="0.18"/>
    <n v="32"/>
    <n v="21"/>
    <n v="28"/>
    <n v="352"/>
    <n v="32"/>
    <n v="0.94"/>
    <n v="1632180"/>
    <m/>
  </r>
  <r>
    <x v="188"/>
    <n v="389876"/>
    <n v="0.18"/>
    <n v="40"/>
    <n v="19"/>
    <n v="28"/>
    <n v="388"/>
    <n v="34"/>
    <n v="0.92"/>
    <n v="1284426"/>
    <m/>
  </r>
  <r>
    <x v="189"/>
    <n v="386858"/>
    <n v="0.17"/>
    <n v="39"/>
    <n v="22"/>
    <n v="27"/>
    <n v="388"/>
    <n v="32"/>
    <n v="0.91"/>
    <n v="1351214"/>
    <m/>
  </r>
  <r>
    <x v="190"/>
    <n v="388864"/>
    <n v="0.19"/>
    <n v="40"/>
    <n v="22"/>
    <n v="29"/>
    <n v="382"/>
    <n v="35"/>
    <n v="0.94"/>
    <n v="1506346"/>
    <m/>
  </r>
  <r>
    <x v="191"/>
    <n v="387491"/>
    <n v="0.19"/>
    <n v="32"/>
    <n v="20"/>
    <n v="27"/>
    <n v="384"/>
    <n v="38"/>
    <n v="0.91"/>
    <n v="1338860"/>
    <m/>
  </r>
  <r>
    <x v="192"/>
    <n v="390416"/>
    <n v="0.18"/>
    <n v="37"/>
    <n v="21"/>
    <n v="27"/>
    <n v="380"/>
    <n v="33"/>
    <n v="0.95"/>
    <n v="1376301"/>
    <m/>
  </r>
  <r>
    <x v="193"/>
    <n v="397033"/>
    <n v="0.17"/>
    <n v="34"/>
    <n v="19"/>
    <n v="27"/>
    <n v="387"/>
    <n v="34"/>
    <n v="0.91"/>
    <n v="1912827"/>
    <m/>
  </r>
  <r>
    <x v="194"/>
    <n v="395422"/>
    <n v="0.17"/>
    <n v="38"/>
    <n v="22"/>
    <n v="26"/>
    <n v="399"/>
    <n v="35"/>
    <n v="0.92"/>
    <n v="1801336"/>
    <m/>
  </r>
  <r>
    <x v="195"/>
    <n v="392725"/>
    <n v="0.18"/>
    <n v="39"/>
    <n v="22"/>
    <n v="27"/>
    <n v="353"/>
    <n v="32"/>
    <n v="0.94"/>
    <n v="1298593"/>
    <m/>
  </r>
  <r>
    <x v="196"/>
    <n v="387617"/>
    <n v="0.17"/>
    <n v="38"/>
    <n v="20"/>
    <n v="30"/>
    <n v="458"/>
    <n v="40"/>
    <n v="0.95"/>
    <n v="498841"/>
    <s v="lowest no of orders"/>
  </r>
  <r>
    <x v="197"/>
    <n v="386795"/>
    <n v="0.18"/>
    <n v="30"/>
    <n v="17"/>
    <n v="29"/>
    <n v="387"/>
    <n v="36"/>
    <n v="0.93"/>
    <n v="1285847"/>
    <m/>
  </r>
  <r>
    <x v="198"/>
    <n v="395874"/>
    <n v="0.17"/>
    <n v="36"/>
    <n v="18"/>
    <n v="29"/>
    <n v="372"/>
    <n v="37"/>
    <n v="0.94"/>
    <n v="1445675"/>
    <m/>
  </r>
  <r>
    <x v="199"/>
    <n v="387761"/>
    <n v="0.19"/>
    <n v="32"/>
    <n v="19"/>
    <n v="30"/>
    <n v="388"/>
    <n v="40"/>
    <n v="0.94"/>
    <n v="1491569"/>
    <m/>
  </r>
  <r>
    <x v="200"/>
    <n v="406137"/>
    <n v="0.17"/>
    <n v="34"/>
    <n v="22"/>
    <n v="30"/>
    <n v="358"/>
    <n v="37"/>
    <n v="0.95"/>
    <n v="1729156"/>
    <m/>
  </r>
  <r>
    <x v="201"/>
    <n v="386278"/>
    <n v="0.19"/>
    <n v="35"/>
    <n v="22"/>
    <n v="28"/>
    <n v="396"/>
    <n v="34"/>
    <n v="0.93"/>
    <n v="1547407"/>
    <m/>
  </r>
  <r>
    <x v="202"/>
    <n v="385427"/>
    <n v="0.19"/>
    <n v="33"/>
    <n v="17"/>
    <n v="28"/>
    <n v="372"/>
    <n v="32"/>
    <n v="0.94"/>
    <n v="1286871"/>
    <m/>
  </r>
  <r>
    <x v="203"/>
    <n v="390237"/>
    <n v="0.19"/>
    <n v="32"/>
    <n v="18"/>
    <n v="25"/>
    <n v="382"/>
    <n v="35"/>
    <n v="0.93"/>
    <n v="1172435"/>
    <m/>
  </r>
  <r>
    <x v="204"/>
    <n v="393045"/>
    <n v="0.19"/>
    <n v="39"/>
    <n v="22"/>
    <n v="29"/>
    <n v="360"/>
    <n v="31"/>
    <n v="0.93"/>
    <n v="1297775"/>
    <m/>
  </r>
  <r>
    <x v="205"/>
    <n v="392465"/>
    <n v="0.19"/>
    <n v="31"/>
    <n v="21"/>
    <n v="27"/>
    <n v="373"/>
    <n v="37"/>
    <n v="0.94"/>
    <n v="1296231"/>
    <m/>
  </r>
  <r>
    <x v="206"/>
    <n v="401514"/>
    <n v="0.19"/>
    <n v="32"/>
    <n v="17"/>
    <n v="25"/>
    <n v="388"/>
    <n v="39"/>
    <n v="0.91"/>
    <n v="1246273"/>
    <m/>
  </r>
  <r>
    <x v="207"/>
    <n v="392433"/>
    <n v="0.17"/>
    <n v="38"/>
    <n v="19"/>
    <n v="29"/>
    <n v="382"/>
    <n v="32"/>
    <n v="0.95"/>
    <n v="1698799"/>
    <m/>
  </r>
  <r>
    <x v="208"/>
    <n v="395692"/>
    <n v="0.17"/>
    <n v="40"/>
    <n v="18"/>
    <n v="26"/>
    <n v="375"/>
    <n v="31"/>
    <n v="0.91"/>
    <n v="1660696"/>
    <m/>
  </r>
  <r>
    <x v="209"/>
    <n v="391474"/>
    <n v="0.17"/>
    <n v="35"/>
    <n v="22"/>
    <n v="25"/>
    <n v="388"/>
    <n v="38"/>
    <n v="0.92"/>
    <n v="1298037"/>
    <m/>
  </r>
  <r>
    <x v="210"/>
    <n v="399345"/>
    <n v="0.19"/>
    <n v="34"/>
    <n v="18"/>
    <n v="29"/>
    <n v="365"/>
    <n v="39"/>
    <n v="0.92"/>
    <n v="1208363"/>
    <m/>
  </r>
  <r>
    <x v="211"/>
    <n v="390149"/>
    <n v="0.17"/>
    <n v="33"/>
    <n v="18"/>
    <n v="29"/>
    <n v="365"/>
    <n v="39"/>
    <n v="0.95"/>
    <n v="1322295"/>
    <m/>
  </r>
  <r>
    <x v="212"/>
    <n v="386768"/>
    <n v="0.19"/>
    <n v="32"/>
    <n v="20"/>
    <n v="25"/>
    <n v="384"/>
    <n v="37"/>
    <n v="0.94"/>
    <n v="1506632"/>
    <m/>
  </r>
  <r>
    <x v="213"/>
    <n v="387112"/>
    <n v="0.17"/>
    <n v="37"/>
    <n v="21"/>
    <n v="26"/>
    <n v="384"/>
    <n v="37"/>
    <n v="0.93"/>
    <n v="1322439"/>
    <m/>
  </r>
  <r>
    <x v="214"/>
    <n v="409781"/>
    <n v="0.19"/>
    <n v="30"/>
    <n v="19"/>
    <n v="27"/>
    <n v="358"/>
    <n v="31"/>
    <n v="0.92"/>
    <n v="1782233"/>
    <m/>
  </r>
  <r>
    <x v="215"/>
    <n v="388262"/>
    <n v="0.18"/>
    <n v="35"/>
    <n v="22"/>
    <n v="30"/>
    <n v="369"/>
    <n v="39"/>
    <n v="0.95"/>
    <n v="1677611"/>
    <m/>
  </r>
  <r>
    <x v="216"/>
    <n v="403716"/>
    <n v="0.17"/>
    <n v="39"/>
    <n v="22"/>
    <n v="25"/>
    <n v="389"/>
    <n v="36"/>
    <n v="0.92"/>
    <n v="1208956"/>
    <m/>
  </r>
  <r>
    <x v="217"/>
    <n v="398247"/>
    <n v="0.17"/>
    <n v="31"/>
    <n v="18"/>
    <n v="29"/>
    <n v="398"/>
    <n v="32"/>
    <n v="0.95"/>
    <n v="1221464"/>
    <m/>
  </r>
  <r>
    <x v="218"/>
    <n v="395396"/>
    <n v="0.19"/>
    <n v="34"/>
    <n v="22"/>
    <n v="29"/>
    <n v="366"/>
    <n v="37"/>
    <n v="0.91"/>
    <n v="1184072"/>
    <m/>
  </r>
  <r>
    <x v="219"/>
    <n v="395163"/>
    <n v="0.18"/>
    <n v="32"/>
    <n v="17"/>
    <n v="29"/>
    <n v="367"/>
    <n v="37"/>
    <n v="0.92"/>
    <n v="1233898"/>
    <m/>
  </r>
  <r>
    <x v="220"/>
    <n v="402090"/>
    <n v="0.17"/>
    <n v="32"/>
    <n v="21"/>
    <n v="30"/>
    <n v="353"/>
    <n v="34"/>
    <n v="0.93"/>
    <n v="1322799"/>
    <m/>
  </r>
  <r>
    <x v="221"/>
    <n v="398762"/>
    <n v="0.19"/>
    <n v="30"/>
    <n v="22"/>
    <n v="27"/>
    <n v="352"/>
    <n v="30"/>
    <n v="0.93"/>
    <n v="1890851"/>
    <m/>
  </r>
  <r>
    <x v="222"/>
    <n v="383675"/>
    <n v="0.19"/>
    <n v="34"/>
    <n v="29"/>
    <n v="27"/>
    <n v="396"/>
    <n v="31"/>
    <n v="0.95"/>
    <n v="765773"/>
    <m/>
  </r>
  <r>
    <x v="223"/>
    <n v="390603"/>
    <n v="0.18"/>
    <n v="36"/>
    <n v="21"/>
    <n v="30"/>
    <n v="382"/>
    <n v="37"/>
    <n v="0.91"/>
    <n v="1244880"/>
    <m/>
  </r>
  <r>
    <x v="224"/>
    <n v="400629"/>
    <n v="0.19"/>
    <n v="30"/>
    <n v="19"/>
    <n v="25"/>
    <n v="382"/>
    <n v="32"/>
    <n v="0.93"/>
    <n v="1334469"/>
    <m/>
  </r>
  <r>
    <x v="225"/>
    <n v="398528"/>
    <n v="0.17"/>
    <n v="32"/>
    <n v="17"/>
    <n v="25"/>
    <n v="372"/>
    <n v="40"/>
    <n v="0.91"/>
    <n v="1335977"/>
    <m/>
  </r>
  <r>
    <x v="226"/>
    <n v="384154"/>
    <n v="0.17"/>
    <n v="36"/>
    <n v="21"/>
    <n v="28"/>
    <n v="362"/>
    <n v="30"/>
    <n v="0.92"/>
    <n v="1298330"/>
    <m/>
  </r>
  <r>
    <x v="227"/>
    <n v="405920"/>
    <n v="0.19"/>
    <n v="35"/>
    <n v="17"/>
    <n v="29"/>
    <n v="351"/>
    <n v="40"/>
    <n v="0.95"/>
    <n v="1257579"/>
    <m/>
  </r>
  <r>
    <x v="228"/>
    <n v="408856"/>
    <n v="0.17"/>
    <n v="35"/>
    <n v="17"/>
    <n v="29"/>
    <n v="371"/>
    <n v="39"/>
    <n v="0.94"/>
    <n v="1857275"/>
    <m/>
  </r>
  <r>
    <x v="229"/>
    <n v="390612"/>
    <n v="0.17"/>
    <n v="38"/>
    <n v="20"/>
    <n v="30"/>
    <n v="380"/>
    <n v="40"/>
    <n v="0.94"/>
    <n v="1582215"/>
    <m/>
  </r>
  <r>
    <x v="230"/>
    <n v="408028"/>
    <n v="0.18"/>
    <n v="35"/>
    <n v="20"/>
    <n v="30"/>
    <n v="388"/>
    <n v="32"/>
    <n v="0.93"/>
    <n v="1233394"/>
    <m/>
  </r>
  <r>
    <x v="231"/>
    <n v="383876"/>
    <n v="0.18"/>
    <n v="35"/>
    <n v="22"/>
    <n v="30"/>
    <n v="351"/>
    <n v="38"/>
    <n v="0.92"/>
    <n v="1392160"/>
    <m/>
  </r>
  <r>
    <x v="232"/>
    <n v="390911"/>
    <n v="0.19"/>
    <n v="36"/>
    <n v="18"/>
    <n v="28"/>
    <n v="382"/>
    <n v="32"/>
    <n v="0.93"/>
    <n v="1351172"/>
    <m/>
  </r>
  <r>
    <x v="233"/>
    <n v="382072"/>
    <n v="0.19"/>
    <n v="36"/>
    <n v="18"/>
    <n v="29"/>
    <n v="395"/>
    <n v="37"/>
    <n v="0.95"/>
    <n v="1392436"/>
    <m/>
  </r>
  <r>
    <x v="234"/>
    <n v="403634"/>
    <n v="0.19"/>
    <n v="39"/>
    <n v="21"/>
    <n v="27"/>
    <n v="352"/>
    <n v="34"/>
    <n v="0.93"/>
    <n v="1296248"/>
    <m/>
  </r>
  <r>
    <x v="235"/>
    <n v="380313"/>
    <n v="0.19"/>
    <n v="36"/>
    <n v="18"/>
    <n v="29"/>
    <n v="377"/>
    <n v="31"/>
    <n v="0.94"/>
    <n v="1628371"/>
    <m/>
  </r>
  <r>
    <x v="236"/>
    <n v="388418"/>
    <n v="0.19"/>
    <n v="31"/>
    <n v="18"/>
    <n v="27"/>
    <n v="367"/>
    <n v="33"/>
    <n v="0.95"/>
    <n v="1784821"/>
    <m/>
  </r>
  <r>
    <x v="237"/>
    <n v="392670"/>
    <n v="0.17"/>
    <n v="32"/>
    <n v="20"/>
    <n v="30"/>
    <n v="369"/>
    <n v="30"/>
    <n v="0.94"/>
    <n v="1260124"/>
    <m/>
  </r>
  <r>
    <x v="238"/>
    <n v="405258"/>
    <n v="0.19"/>
    <n v="39"/>
    <n v="22"/>
    <n v="29"/>
    <n v="361"/>
    <n v="37"/>
    <n v="0.94"/>
    <n v="1150283"/>
    <m/>
  </r>
  <r>
    <x v="239"/>
    <n v="400562"/>
    <n v="0.19"/>
    <n v="31"/>
    <n v="19"/>
    <n v="28"/>
    <n v="382"/>
    <n v="40"/>
    <n v="0.95"/>
    <n v="1421096"/>
    <m/>
  </r>
  <r>
    <x v="240"/>
    <n v="386473"/>
    <n v="0.17"/>
    <n v="35"/>
    <n v="22"/>
    <n v="29"/>
    <n v="362"/>
    <n v="31"/>
    <n v="0.92"/>
    <n v="1310421"/>
    <m/>
  </r>
  <r>
    <x v="241"/>
    <n v="382326"/>
    <n v="0.19"/>
    <n v="30"/>
    <n v="20"/>
    <n v="27"/>
    <n v="389"/>
    <n v="33"/>
    <n v="0.91"/>
    <n v="1210693"/>
    <m/>
  </r>
  <r>
    <x v="242"/>
    <n v="391845"/>
    <n v="0.19"/>
    <n v="38"/>
    <n v="19"/>
    <n v="26"/>
    <n v="372"/>
    <n v="31"/>
    <n v="0.95"/>
    <n v="1663518"/>
    <m/>
  </r>
  <r>
    <x v="243"/>
    <n v="407821"/>
    <n v="0.18"/>
    <n v="35"/>
    <n v="22"/>
    <n v="29"/>
    <n v="385"/>
    <n v="31"/>
    <n v="0.94"/>
    <n v="1660788"/>
    <m/>
  </r>
  <r>
    <x v="244"/>
    <n v="389944"/>
    <n v="0.17"/>
    <n v="31"/>
    <n v="22"/>
    <n v="28"/>
    <n v="364"/>
    <n v="32"/>
    <n v="0.92"/>
    <n v="1335405"/>
    <m/>
  </r>
  <r>
    <x v="245"/>
    <n v="402082"/>
    <n v="0.18"/>
    <n v="38"/>
    <n v="17"/>
    <n v="30"/>
    <n v="351"/>
    <n v="32"/>
    <n v="0.95"/>
    <n v="1170762"/>
    <m/>
  </r>
  <r>
    <x v="246"/>
    <n v="384229"/>
    <n v="0.19"/>
    <n v="39"/>
    <n v="20"/>
    <n v="26"/>
    <n v="361"/>
    <n v="34"/>
    <n v="0.93"/>
    <n v="1310465"/>
    <m/>
  </r>
  <r>
    <x v="247"/>
    <n v="386978"/>
    <n v="0.17"/>
    <n v="32"/>
    <n v="22"/>
    <n v="26"/>
    <n v="368"/>
    <n v="31"/>
    <n v="0.93"/>
    <n v="1284380"/>
    <m/>
  </r>
  <r>
    <x v="248"/>
    <n v="396745"/>
    <n v="0.18"/>
    <n v="33"/>
    <n v="17"/>
    <n v="30"/>
    <n v="377"/>
    <n v="34"/>
    <n v="0.92"/>
    <n v="1233898"/>
    <m/>
  </r>
  <r>
    <x v="249"/>
    <n v="407003"/>
    <n v="0.17"/>
    <n v="34"/>
    <n v="18"/>
    <n v="26"/>
    <n v="385"/>
    <n v="37"/>
    <n v="0.95"/>
    <n v="1500680"/>
    <m/>
  </r>
  <r>
    <x v="250"/>
    <n v="385901"/>
    <n v="0.18"/>
    <n v="35"/>
    <n v="18"/>
    <n v="30"/>
    <n v="382"/>
    <n v="34"/>
    <n v="0.91"/>
    <n v="1697763"/>
    <m/>
  </r>
  <r>
    <x v="251"/>
    <n v="407716"/>
    <n v="0.18"/>
    <n v="35"/>
    <n v="21"/>
    <n v="26"/>
    <n v="370"/>
    <n v="38"/>
    <n v="0.94"/>
    <n v="1419728"/>
    <m/>
  </r>
  <r>
    <x v="252"/>
    <n v="397777"/>
    <n v="0.18"/>
    <n v="35"/>
    <n v="18"/>
    <n v="27"/>
    <n v="399"/>
    <n v="37"/>
    <n v="0.91"/>
    <n v="1185281"/>
    <m/>
  </r>
  <r>
    <x v="253"/>
    <n v="393437"/>
    <n v="0.18"/>
    <n v="40"/>
    <n v="17"/>
    <n v="26"/>
    <n v="387"/>
    <n v="31"/>
    <n v="0.94"/>
    <n v="1246140"/>
    <m/>
  </r>
  <r>
    <x v="254"/>
    <n v="406634"/>
    <n v="0.18"/>
    <n v="34"/>
    <n v="20"/>
    <n v="25"/>
    <n v="368"/>
    <n v="36"/>
    <n v="0.91"/>
    <n v="1309611"/>
    <m/>
  </r>
  <r>
    <x v="255"/>
    <n v="392550"/>
    <n v="0.19"/>
    <n v="30"/>
    <n v="19"/>
    <n v="29"/>
    <n v="384"/>
    <n v="32"/>
    <n v="0.92"/>
    <n v="1360362"/>
    <m/>
  </r>
  <r>
    <x v="256"/>
    <n v="406604"/>
    <n v="0.17"/>
    <n v="64"/>
    <n v="22"/>
    <n v="30"/>
    <n v="378"/>
    <n v="35"/>
    <n v="0.93"/>
    <n v="696459"/>
    <m/>
  </r>
  <r>
    <x v="257"/>
    <n v="393532"/>
    <n v="0.19"/>
    <n v="31"/>
    <n v="18"/>
    <n v="29"/>
    <n v="385"/>
    <n v="38"/>
    <n v="0.94"/>
    <n v="1856717"/>
    <m/>
  </r>
  <r>
    <x v="258"/>
    <n v="398745"/>
    <n v="0.19"/>
    <n v="33"/>
    <n v="21"/>
    <n v="25"/>
    <n v="367"/>
    <n v="32"/>
    <n v="0.95"/>
    <n v="1161771"/>
    <m/>
  </r>
  <r>
    <x v="259"/>
    <n v="388146"/>
    <n v="0.17"/>
    <n v="32"/>
    <n v="18"/>
    <n v="29"/>
    <n v="382"/>
    <n v="30"/>
    <n v="0.94"/>
    <n v="1361964"/>
    <m/>
  </r>
  <r>
    <x v="260"/>
    <n v="406545"/>
    <n v="0.18"/>
    <n v="32"/>
    <n v="20"/>
    <n v="28"/>
    <n v="377"/>
    <n v="35"/>
    <n v="0.93"/>
    <n v="1195458"/>
    <m/>
  </r>
  <r>
    <x v="261"/>
    <n v="406600"/>
    <n v="0.19"/>
    <n v="33"/>
    <n v="21"/>
    <n v="30"/>
    <n v="351"/>
    <n v="34"/>
    <n v="0.95"/>
    <n v="1259196"/>
    <m/>
  </r>
  <r>
    <x v="262"/>
    <n v="407858"/>
    <n v="0.19"/>
    <n v="39"/>
    <n v="21"/>
    <n v="27"/>
    <n v="383"/>
    <n v="35"/>
    <n v="0.93"/>
    <n v="1235270"/>
    <m/>
  </r>
  <r>
    <x v="263"/>
    <n v="388449"/>
    <n v="0.17"/>
    <n v="37"/>
    <n v="20"/>
    <n v="25"/>
    <n v="372"/>
    <n v="31"/>
    <n v="0.91"/>
    <n v="1473202"/>
    <m/>
  </r>
  <r>
    <x v="264"/>
    <n v="401959"/>
    <n v="0.19"/>
    <n v="31"/>
    <n v="20"/>
    <n v="25"/>
    <n v="366"/>
    <n v="31"/>
    <n v="0.95"/>
    <n v="1892235"/>
    <m/>
  </r>
  <r>
    <x v="265"/>
    <n v="405567"/>
    <n v="0.19"/>
    <n v="35"/>
    <n v="22"/>
    <n v="27"/>
    <n v="359"/>
    <n v="31"/>
    <n v="0.91"/>
    <n v="1220447"/>
    <m/>
  </r>
  <r>
    <x v="266"/>
    <n v="388298"/>
    <n v="0.19"/>
    <n v="38"/>
    <n v="17"/>
    <n v="30"/>
    <n v="398"/>
    <n v="35"/>
    <n v="0.95"/>
    <n v="1338075"/>
    <m/>
  </r>
  <r>
    <x v="267"/>
    <n v="391681"/>
    <n v="0.17"/>
    <n v="32"/>
    <n v="21"/>
    <n v="28"/>
    <n v="388"/>
    <n v="37"/>
    <n v="0.91"/>
    <n v="1404023"/>
    <m/>
  </r>
  <r>
    <x v="268"/>
    <n v="400929"/>
    <n v="0.19"/>
    <n v="30"/>
    <n v="18"/>
    <n v="28"/>
    <n v="394"/>
    <n v="35"/>
    <n v="0.91"/>
    <n v="1337789"/>
    <m/>
  </r>
  <r>
    <x v="269"/>
    <n v="400010"/>
    <n v="0.19"/>
    <n v="37"/>
    <n v="21"/>
    <n v="29"/>
    <n v="393"/>
    <n v="38"/>
    <n v="0.92"/>
    <n v="1197375"/>
    <m/>
  </r>
  <r>
    <x v="270"/>
    <n v="406277"/>
    <n v="0.19"/>
    <n v="38"/>
    <n v="17"/>
    <n v="30"/>
    <n v="397"/>
    <n v="36"/>
    <n v="0.94"/>
    <n v="1582700"/>
    <m/>
  </r>
  <r>
    <x v="271"/>
    <n v="400829"/>
    <n v="0.18"/>
    <n v="30"/>
    <n v="22"/>
    <n v="28"/>
    <n v="360"/>
    <n v="39"/>
    <n v="0.91"/>
    <n v="1565133"/>
    <m/>
  </r>
  <r>
    <x v="272"/>
    <n v="392169"/>
    <n v="0.18"/>
    <n v="32"/>
    <n v="18"/>
    <n v="28"/>
    <n v="359"/>
    <n v="34"/>
    <n v="0.91"/>
    <n v="1235906"/>
    <m/>
  </r>
  <r>
    <x v="273"/>
    <n v="383376"/>
    <n v="0.17"/>
    <n v="30"/>
    <n v="21"/>
    <n v="25"/>
    <n v="394"/>
    <n v="35"/>
    <n v="0.92"/>
    <n v="1174372"/>
    <m/>
  </r>
  <r>
    <x v="274"/>
    <n v="384903"/>
    <n v="0.19"/>
    <n v="34"/>
    <n v="19"/>
    <n v="26"/>
    <n v="380"/>
    <n v="30"/>
    <n v="0.94"/>
    <n v="1150753"/>
    <m/>
  </r>
  <r>
    <x v="275"/>
    <n v="381179"/>
    <n v="0.17"/>
    <n v="37"/>
    <n v="18"/>
    <n v="28"/>
    <n v="387"/>
    <n v="33"/>
    <n v="0.93"/>
    <n v="1311293"/>
    <m/>
  </r>
  <r>
    <x v="276"/>
    <n v="389368"/>
    <n v="0.19"/>
    <n v="34"/>
    <n v="22"/>
    <n v="29"/>
    <n v="357"/>
    <n v="40"/>
    <n v="0.94"/>
    <n v="1127146"/>
    <m/>
  </r>
  <r>
    <x v="277"/>
    <n v="409180"/>
    <n v="0.19"/>
    <n v="32"/>
    <n v="21"/>
    <n v="29"/>
    <n v="382"/>
    <n v="39"/>
    <n v="0.95"/>
    <n v="1648023"/>
    <m/>
  </r>
  <r>
    <x v="278"/>
    <n v="382705"/>
    <n v="0.17"/>
    <n v="31"/>
    <n v="19"/>
    <n v="30"/>
    <n v="372"/>
    <n v="31"/>
    <n v="0.94"/>
    <n v="1698799"/>
    <m/>
  </r>
  <r>
    <x v="279"/>
    <n v="402657"/>
    <n v="0.18"/>
    <n v="30"/>
    <n v="19"/>
    <n v="26"/>
    <n v="388"/>
    <n v="32"/>
    <n v="0.91"/>
    <n v="1377971"/>
    <m/>
  </r>
  <r>
    <x v="280"/>
    <n v="386505"/>
    <n v="0.19"/>
    <n v="38"/>
    <n v="18"/>
    <n v="29"/>
    <n v="387"/>
    <n v="39"/>
    <n v="0.95"/>
    <n v="1270411"/>
    <m/>
  </r>
  <r>
    <x v="281"/>
    <n v="382253"/>
    <n v="0.19"/>
    <n v="34"/>
    <n v="19"/>
    <n v="29"/>
    <n v="366"/>
    <n v="34"/>
    <n v="0.91"/>
    <n v="1402435"/>
    <m/>
  </r>
  <r>
    <x v="282"/>
    <n v="408424"/>
    <n v="0.17"/>
    <n v="33"/>
    <n v="22"/>
    <n v="29"/>
    <n v="368"/>
    <n v="30"/>
    <n v="0.93"/>
    <n v="1127263"/>
    <m/>
  </r>
  <r>
    <x v="283"/>
    <n v="388464"/>
    <n v="0.18"/>
    <n v="31"/>
    <n v="19"/>
    <n v="25"/>
    <n v="384"/>
    <n v="30"/>
    <n v="0.95"/>
    <n v="1234922"/>
    <m/>
  </r>
  <r>
    <x v="284"/>
    <n v="387248"/>
    <n v="0.17"/>
    <n v="33"/>
    <n v="17"/>
    <n v="27"/>
    <n v="360"/>
    <n v="39"/>
    <n v="0.95"/>
    <n v="1645504"/>
    <m/>
  </r>
  <r>
    <x v="285"/>
    <n v="404505"/>
    <n v="0.19"/>
    <n v="32"/>
    <n v="21"/>
    <n v="27"/>
    <n v="387"/>
    <n v="36"/>
    <n v="0.95"/>
    <n v="1678794"/>
    <m/>
  </r>
  <r>
    <x v="286"/>
    <n v="401477"/>
    <n v="0.18"/>
    <n v="31"/>
    <n v="21"/>
    <n v="25"/>
    <n v="362"/>
    <n v="36"/>
    <n v="0.93"/>
    <n v="1104728"/>
    <m/>
  </r>
  <r>
    <x v="287"/>
    <n v="402669"/>
    <n v="0.19"/>
    <n v="35"/>
    <n v="17"/>
    <n v="25"/>
    <n v="394"/>
    <n v="32"/>
    <n v="0.91"/>
    <n v="1126686"/>
    <m/>
  </r>
  <r>
    <x v="288"/>
    <n v="401441"/>
    <n v="0.19"/>
    <n v="38"/>
    <n v="22"/>
    <n v="26"/>
    <n v="371"/>
    <n v="31"/>
    <n v="0.95"/>
    <n v="1308161"/>
    <m/>
  </r>
  <r>
    <x v="289"/>
    <n v="404247"/>
    <n v="0.17"/>
    <n v="37"/>
    <n v="18"/>
    <n v="27"/>
    <n v="365"/>
    <n v="34"/>
    <n v="0.92"/>
    <n v="1196493"/>
    <m/>
  </r>
  <r>
    <x v="290"/>
    <n v="384464"/>
    <n v="0.18"/>
    <n v="35"/>
    <n v="20"/>
    <n v="30"/>
    <n v="383"/>
    <n v="39"/>
    <n v="0.94"/>
    <n v="1323473"/>
    <m/>
  </r>
  <r>
    <x v="291"/>
    <n v="383538"/>
    <n v="0.19"/>
    <n v="34"/>
    <n v="19"/>
    <n v="27"/>
    <n v="386"/>
    <n v="35"/>
    <n v="0.92"/>
    <n v="1697790"/>
    <m/>
  </r>
  <r>
    <x v="292"/>
    <n v="392178"/>
    <n v="0.19"/>
    <n v="38"/>
    <n v="22"/>
    <n v="25"/>
    <n v="361"/>
    <n v="33"/>
    <n v="0.94"/>
    <n v="1694736"/>
    <m/>
  </r>
  <r>
    <x v="293"/>
    <n v="383369"/>
    <n v="0.19"/>
    <n v="31"/>
    <n v="22"/>
    <n v="30"/>
    <n v="368"/>
    <n v="36"/>
    <n v="0.92"/>
    <n v="1462471"/>
    <m/>
  </r>
  <r>
    <x v="294"/>
    <n v="399709"/>
    <n v="0.18"/>
    <n v="37"/>
    <n v="19"/>
    <n v="29"/>
    <n v="376"/>
    <n v="32"/>
    <n v="0.94"/>
    <n v="1350531"/>
    <m/>
  </r>
  <r>
    <x v="295"/>
    <n v="394443"/>
    <n v="0.18"/>
    <n v="37"/>
    <n v="18"/>
    <n v="30"/>
    <n v="369"/>
    <n v="33"/>
    <n v="0.95"/>
    <n v="1324554"/>
    <m/>
  </r>
  <r>
    <x v="296"/>
    <n v="389066"/>
    <n v="0.18"/>
    <n v="38"/>
    <n v="21"/>
    <n v="27"/>
    <n v="398"/>
    <n v="31"/>
    <n v="0.91"/>
    <n v="1309474"/>
    <m/>
  </r>
  <r>
    <x v="297"/>
    <n v="393573"/>
    <n v="0.19"/>
    <n v="37"/>
    <n v="20"/>
    <n v="28"/>
    <n v="375"/>
    <n v="39"/>
    <n v="0.93"/>
    <n v="1186714"/>
    <m/>
  </r>
  <r>
    <x v="298"/>
    <n v="382825"/>
    <n v="0.17"/>
    <n v="36"/>
    <n v="20"/>
    <n v="28"/>
    <n v="359"/>
    <n v="40"/>
    <n v="0.92"/>
    <n v="1582222"/>
    <m/>
  </r>
  <r>
    <x v="299"/>
    <n v="382944"/>
    <n v="0.18"/>
    <n v="33"/>
    <n v="17"/>
    <n v="27"/>
    <n v="366"/>
    <n v="35"/>
    <n v="0.95"/>
    <n v="1613560"/>
    <m/>
  </r>
  <r>
    <x v="300"/>
    <n v="403354"/>
    <n v="0.19"/>
    <n v="31"/>
    <n v="20"/>
    <n v="28"/>
    <n v="395"/>
    <n v="31"/>
    <n v="0.94"/>
    <n v="1222069"/>
    <m/>
  </r>
  <r>
    <x v="301"/>
    <n v="396314"/>
    <n v="0.18"/>
    <n v="32"/>
    <n v="22"/>
    <n v="26"/>
    <n v="382"/>
    <n v="30"/>
    <n v="0.93"/>
    <n v="1173032"/>
    <m/>
  </r>
  <r>
    <x v="302"/>
    <n v="396097"/>
    <n v="0.17"/>
    <n v="34"/>
    <n v="21"/>
    <n v="30"/>
    <n v="394"/>
    <n v="37"/>
    <n v="0.91"/>
    <n v="1376301"/>
    <m/>
  </r>
  <r>
    <x v="303"/>
    <n v="392878"/>
    <n v="0.17"/>
    <n v="40"/>
    <n v="22"/>
    <n v="29"/>
    <n v="363"/>
    <n v="34"/>
    <n v="0.95"/>
    <n v="1070679"/>
    <m/>
  </r>
  <r>
    <x v="304"/>
    <n v="404865"/>
    <n v="0.19"/>
    <n v="33"/>
    <n v="20"/>
    <n v="26"/>
    <n v="355"/>
    <n v="31"/>
    <n v="0.91"/>
    <n v="1270816"/>
    <m/>
  </r>
  <r>
    <x v="305"/>
    <n v="404425"/>
    <n v="0.18"/>
    <n v="33"/>
    <n v="19"/>
    <n v="30"/>
    <n v="399"/>
    <n v="36"/>
    <n v="0.91"/>
    <n v="1457267"/>
    <m/>
  </r>
  <r>
    <x v="306"/>
    <n v="404029"/>
    <n v="0.19"/>
    <n v="32"/>
    <n v="19"/>
    <n v="26"/>
    <n v="390"/>
    <n v="37"/>
    <n v="0.94"/>
    <n v="1648175"/>
    <m/>
  </r>
  <r>
    <x v="307"/>
    <n v="382779"/>
    <n v="0.19"/>
    <n v="34"/>
    <n v="22"/>
    <n v="27"/>
    <n v="396"/>
    <n v="34"/>
    <n v="0.92"/>
    <n v="1070795"/>
    <m/>
  </r>
  <r>
    <x v="308"/>
    <n v="394015"/>
    <n v="0.17"/>
    <n v="31"/>
    <n v="22"/>
    <n v="25"/>
    <n v="398"/>
    <n v="39"/>
    <n v="0.91"/>
    <n v="1259241"/>
    <m/>
  </r>
  <r>
    <x v="309"/>
    <n v="384987"/>
    <n v="0.18"/>
    <n v="34"/>
    <n v="19"/>
    <n v="25"/>
    <n v="394"/>
    <n v="33"/>
    <n v="0.94"/>
    <n v="1162369"/>
    <m/>
  </r>
  <r>
    <x v="310"/>
    <n v="405410"/>
    <n v="0.18"/>
    <n v="36"/>
    <n v="21"/>
    <n v="30"/>
    <n v="361"/>
    <n v="37"/>
    <n v="0.93"/>
    <n v="1209191"/>
    <m/>
  </r>
  <r>
    <x v="311"/>
    <n v="403572"/>
    <n v="0.19"/>
    <n v="31"/>
    <n v="17"/>
    <n v="26"/>
    <n v="352"/>
    <n v="34"/>
    <n v="0.94"/>
    <n v="1232661"/>
    <m/>
  </r>
  <r>
    <x v="312"/>
    <n v="380487"/>
    <n v="0.19"/>
    <n v="40"/>
    <n v="21"/>
    <n v="27"/>
    <n v="368"/>
    <n v="32"/>
    <n v="0.93"/>
    <n v="1839957"/>
    <m/>
  </r>
  <r>
    <x v="313"/>
    <n v="397106"/>
    <n v="0.19"/>
    <n v="34"/>
    <n v="20"/>
    <n v="30"/>
    <n v="358"/>
    <n v="37"/>
    <n v="0.92"/>
    <n v="1627268"/>
    <m/>
  </r>
  <r>
    <x v="314"/>
    <n v="387858"/>
    <n v="0.17"/>
    <n v="38"/>
    <n v="17"/>
    <n v="25"/>
    <n v="381"/>
    <n v="31"/>
    <n v="0.94"/>
    <n v="1245980"/>
    <m/>
  </r>
  <r>
    <x v="315"/>
    <n v="403207"/>
    <n v="0.18"/>
    <n v="32"/>
    <n v="19"/>
    <n v="30"/>
    <n v="387"/>
    <n v="39"/>
    <n v="0.93"/>
    <n v="1230803"/>
    <m/>
  </r>
  <r>
    <x v="316"/>
    <n v="380788"/>
    <n v="0.19"/>
    <n v="36"/>
    <n v="21"/>
    <n v="25"/>
    <n v="394"/>
    <n v="34"/>
    <n v="0.95"/>
    <n v="1361836"/>
    <m/>
  </r>
  <r>
    <x v="317"/>
    <n v="383044"/>
    <n v="0.19"/>
    <n v="34"/>
    <n v="20"/>
    <n v="25"/>
    <n v="378"/>
    <n v="33"/>
    <n v="0.92"/>
    <n v="1349577"/>
    <m/>
  </r>
  <r>
    <x v="318"/>
    <n v="396628"/>
    <n v="0.19"/>
    <n v="30"/>
    <n v="18"/>
    <n v="27"/>
    <n v="365"/>
    <n v="40"/>
    <n v="0.91"/>
    <n v="1324260"/>
    <m/>
  </r>
  <r>
    <x v="319"/>
    <n v="404564"/>
    <n v="0.18"/>
    <n v="40"/>
    <n v="21"/>
    <n v="30"/>
    <n v="392"/>
    <n v="39"/>
    <n v="0.92"/>
    <n v="1547007"/>
    <m/>
  </r>
  <r>
    <x v="320"/>
    <n v="380987"/>
    <n v="0.19"/>
    <n v="112"/>
    <n v="22"/>
    <n v="27"/>
    <n v="353"/>
    <n v="38"/>
    <n v="0.95"/>
    <n v="699650"/>
    <m/>
  </r>
  <r>
    <x v="321"/>
    <n v="398199"/>
    <n v="0.18"/>
    <n v="37"/>
    <n v="22"/>
    <n v="26"/>
    <n v="385"/>
    <n v="34"/>
    <n v="0.94"/>
    <n v="1459163"/>
    <m/>
  </r>
  <r>
    <x v="322"/>
    <n v="384779"/>
    <n v="0.19"/>
    <n v="33"/>
    <n v="22"/>
    <n v="27"/>
    <n v="369"/>
    <n v="33"/>
    <n v="0.92"/>
    <n v="1197954"/>
    <m/>
  </r>
  <r>
    <x v="323"/>
    <n v="410182"/>
    <n v="0.19"/>
    <n v="40"/>
    <n v="19"/>
    <n v="29"/>
    <n v="389"/>
    <n v="32"/>
    <n v="0.92"/>
    <n v="1338732"/>
    <m/>
  </r>
  <r>
    <x v="324"/>
    <n v="393181"/>
    <n v="0.18"/>
    <n v="38"/>
    <n v="21"/>
    <n v="27"/>
    <n v="395"/>
    <n v="35"/>
    <n v="0.92"/>
    <n v="1220447"/>
    <m/>
  </r>
  <r>
    <x v="325"/>
    <n v="409499"/>
    <n v="0.18"/>
    <n v="35"/>
    <n v="19"/>
    <n v="25"/>
    <n v="360"/>
    <n v="37"/>
    <n v="0.95"/>
    <n v="1518155"/>
    <m/>
  </r>
  <r>
    <x v="326"/>
    <n v="401426"/>
    <n v="0.18"/>
    <n v="37"/>
    <n v="18"/>
    <n v="28"/>
    <n v="393"/>
    <n v="39"/>
    <n v="0.95"/>
    <n v="1631184"/>
    <m/>
  </r>
  <r>
    <x v="327"/>
    <n v="388049"/>
    <n v="0.19"/>
    <n v="34"/>
    <n v="22"/>
    <n v="27"/>
    <n v="354"/>
    <n v="37"/>
    <n v="0.95"/>
    <n v="1647515"/>
    <m/>
  </r>
  <r>
    <x v="328"/>
    <n v="408801"/>
    <n v="0.19"/>
    <n v="34"/>
    <n v="22"/>
    <n v="26"/>
    <n v="392"/>
    <n v="39"/>
    <n v="0.94"/>
    <n v="1364973"/>
    <m/>
  </r>
  <r>
    <x v="329"/>
    <n v="396857"/>
    <n v="0.17"/>
    <n v="35"/>
    <n v="17"/>
    <n v="25"/>
    <n v="368"/>
    <n v="39"/>
    <n v="0.95"/>
    <n v="1258689"/>
    <m/>
  </r>
  <r>
    <x v="330"/>
    <n v="396457"/>
    <n v="0.19"/>
    <n v="35"/>
    <n v="22"/>
    <n v="28"/>
    <n v="369"/>
    <n v="34"/>
    <n v="0.91"/>
    <n v="1347154"/>
    <m/>
  </r>
  <r>
    <x v="331"/>
    <n v="403521"/>
    <n v="0.18"/>
    <n v="33"/>
    <n v="21"/>
    <n v="28"/>
    <n v="380"/>
    <n v="32"/>
    <n v="0.94"/>
    <n v="1295492"/>
    <m/>
  </r>
  <r>
    <x v="332"/>
    <n v="403130"/>
    <n v="0.17"/>
    <n v="39"/>
    <n v="17"/>
    <n v="28"/>
    <n v="352"/>
    <n v="32"/>
    <n v="0.94"/>
    <n v="1364454"/>
    <m/>
  </r>
  <r>
    <x v="333"/>
    <n v="381333"/>
    <n v="0.19"/>
    <n v="40"/>
    <n v="18"/>
    <n v="29"/>
    <n v="369"/>
    <n v="36"/>
    <n v="0.93"/>
    <n v="1728295"/>
    <m/>
  </r>
  <r>
    <x v="334"/>
    <n v="397690"/>
    <n v="0.18"/>
    <n v="40"/>
    <n v="18"/>
    <n v="27"/>
    <n v="388"/>
    <n v="39"/>
    <n v="0.92"/>
    <n v="1989333"/>
    <m/>
  </r>
  <r>
    <x v="335"/>
    <n v="400613"/>
    <n v="0.17"/>
    <n v="37"/>
    <n v="22"/>
    <n v="26"/>
    <n v="394"/>
    <n v="37"/>
    <n v="0.91"/>
    <n v="1310814"/>
    <m/>
  </r>
  <r>
    <x v="336"/>
    <n v="393251"/>
    <n v="0.19"/>
    <n v="36"/>
    <n v="20"/>
    <n v="30"/>
    <n v="360"/>
    <n v="39"/>
    <n v="0.94"/>
    <n v="1282884"/>
    <m/>
  </r>
  <r>
    <x v="337"/>
    <n v="385988"/>
    <n v="0.19"/>
    <n v="37"/>
    <n v="18"/>
    <n v="28"/>
    <n v="397"/>
    <n v="38"/>
    <n v="0.92"/>
    <n v="1336022"/>
    <m/>
  </r>
  <r>
    <x v="338"/>
    <n v="404457"/>
    <n v="0.18"/>
    <n v="30"/>
    <n v="22"/>
    <n v="30"/>
    <n v="370"/>
    <n v="39"/>
    <n v="0.91"/>
    <n v="1418862"/>
    <m/>
  </r>
  <r>
    <x v="339"/>
    <n v="386475"/>
    <n v="0.19"/>
    <n v="34"/>
    <n v="21"/>
    <n v="26"/>
    <n v="356"/>
    <n v="32"/>
    <n v="0.91"/>
    <n v="1336464"/>
    <m/>
  </r>
  <r>
    <x v="340"/>
    <n v="401987"/>
    <n v="0.17"/>
    <n v="38"/>
    <n v="20"/>
    <n v="30"/>
    <n v="370"/>
    <n v="36"/>
    <n v="0.95"/>
    <n v="1665666"/>
    <m/>
  </r>
  <r>
    <x v="341"/>
    <n v="392420"/>
    <n v="0.19"/>
    <n v="30"/>
    <n v="18"/>
    <n v="25"/>
    <n v="394"/>
    <n v="36"/>
    <n v="0.93"/>
    <n v="1632680"/>
    <m/>
  </r>
  <r>
    <x v="342"/>
    <n v="397135"/>
    <n v="0.17"/>
    <n v="36"/>
    <n v="22"/>
    <n v="25"/>
    <n v="363"/>
    <n v="38"/>
    <n v="0.92"/>
    <n v="1245504"/>
    <m/>
  </r>
  <r>
    <x v="343"/>
    <n v="408697"/>
    <n v="0.18"/>
    <n v="31"/>
    <n v="19"/>
    <n v="29"/>
    <n v="370"/>
    <n v="35"/>
    <n v="0.94"/>
    <n v="1235782"/>
    <m/>
  </r>
  <r>
    <x v="344"/>
    <n v="384623"/>
    <n v="0.18"/>
    <n v="36"/>
    <n v="20"/>
    <n v="27"/>
    <n v="397"/>
    <n v="37"/>
    <n v="0.94"/>
    <n v="1246273"/>
    <m/>
  </r>
  <r>
    <x v="345"/>
    <n v="385929"/>
    <n v="0.18"/>
    <n v="36"/>
    <n v="21"/>
    <n v="27"/>
    <n v="386"/>
    <n v="33"/>
    <n v="0.92"/>
    <n v="1379437"/>
    <m/>
  </r>
  <r>
    <x v="346"/>
    <n v="410246"/>
    <n v="0.17"/>
    <n v="32"/>
    <n v="20"/>
    <n v="25"/>
    <n v="371"/>
    <n v="33"/>
    <n v="0.92"/>
    <n v="1308303"/>
    <m/>
  </r>
  <r>
    <x v="347"/>
    <n v="386399"/>
    <n v="0.17"/>
    <n v="38"/>
    <n v="19"/>
    <n v="26"/>
    <n v="391"/>
    <n v="40"/>
    <n v="0.92"/>
    <n v="1783676"/>
    <m/>
  </r>
  <r>
    <x v="348"/>
    <n v="410008"/>
    <n v="0.18"/>
    <n v="30"/>
    <n v="21"/>
    <n v="27"/>
    <n v="355"/>
    <n v="32"/>
    <n v="0.91"/>
    <n v="1385685"/>
    <m/>
  </r>
  <r>
    <x v="349"/>
    <n v="390197"/>
    <n v="0.19"/>
    <n v="40"/>
    <n v="19"/>
    <n v="27"/>
    <n v="386"/>
    <n v="31"/>
    <n v="0.95"/>
    <n v="1324939"/>
    <m/>
  </r>
  <r>
    <x v="350"/>
    <n v="393364"/>
    <n v="0.17"/>
    <n v="40"/>
    <n v="20"/>
    <n v="27"/>
    <n v="356"/>
    <n v="33"/>
    <n v="0.92"/>
    <n v="1104375"/>
    <m/>
  </r>
  <r>
    <x v="351"/>
    <n v="396256"/>
    <n v="0.19"/>
    <n v="40"/>
    <n v="22"/>
    <n v="27"/>
    <n v="362"/>
    <n v="38"/>
    <n v="0.93"/>
    <n v="1284054"/>
    <m/>
  </r>
  <r>
    <x v="352"/>
    <n v="395679"/>
    <n v="0.17"/>
    <n v="34"/>
    <n v="19"/>
    <n v="30"/>
    <n v="354"/>
    <n v="32"/>
    <n v="0.92"/>
    <n v="1211187"/>
    <m/>
  </r>
  <r>
    <x v="353"/>
    <n v="388480"/>
    <n v="0.18"/>
    <n v="34"/>
    <n v="20"/>
    <n v="27"/>
    <n v="362"/>
    <n v="39"/>
    <n v="0.95"/>
    <n v="1231419"/>
    <m/>
  </r>
  <r>
    <x v="354"/>
    <n v="399659"/>
    <n v="0.17"/>
    <n v="39"/>
    <n v="17"/>
    <n v="29"/>
    <n v="350"/>
    <n v="31"/>
    <n v="0.91"/>
    <n v="1502374"/>
    <m/>
  </r>
  <r>
    <x v="355"/>
    <n v="391668"/>
    <n v="0.18"/>
    <n v="30"/>
    <n v="18"/>
    <n v="25"/>
    <n v="397"/>
    <n v="39"/>
    <n v="0.92"/>
    <n v="1677083"/>
    <m/>
  </r>
  <r>
    <x v="356"/>
    <n v="387294"/>
    <n v="0.17"/>
    <n v="34"/>
    <n v="18"/>
    <n v="29"/>
    <n v="357"/>
    <n v="30"/>
    <n v="0.92"/>
    <n v="1196595"/>
    <m/>
  </r>
  <r>
    <x v="357"/>
    <n v="385346"/>
    <n v="0.17"/>
    <n v="40"/>
    <n v="17"/>
    <n v="26"/>
    <n v="394"/>
    <n v="40"/>
    <n v="0.93"/>
    <n v="1312214"/>
    <m/>
  </r>
  <r>
    <x v="358"/>
    <n v="403674"/>
    <n v="0.19"/>
    <n v="38"/>
    <n v="20"/>
    <n v="27"/>
    <n v="366"/>
    <n v="35"/>
    <n v="0.93"/>
    <n v="1258566"/>
    <m/>
  </r>
  <r>
    <x v="359"/>
    <n v="381035"/>
    <n v="0.18"/>
    <n v="39"/>
    <n v="21"/>
    <n v="29"/>
    <n v="380"/>
    <n v="36"/>
    <n v="0.95"/>
    <n v="1295048"/>
    <m/>
  </r>
  <r>
    <x v="360"/>
    <n v="409390"/>
    <n v="0.19"/>
    <n v="30"/>
    <n v="18"/>
    <n v="27"/>
    <n v="387"/>
    <n v="33"/>
    <n v="0.91"/>
    <n v="1309438"/>
    <m/>
  </r>
  <r>
    <x v="361"/>
    <n v="383323"/>
    <n v="0.19"/>
    <n v="30"/>
    <n v="18"/>
    <n v="27"/>
    <n v="388"/>
    <n v="37"/>
    <n v="0.91"/>
    <n v="1768333"/>
    <m/>
  </r>
  <r>
    <x v="362"/>
    <n v="385433"/>
    <n v="0.17"/>
    <n v="38"/>
    <n v="17"/>
    <n v="25"/>
    <n v="350"/>
    <n v="31"/>
    <n v="0.94"/>
    <n v="1596202"/>
    <m/>
  </r>
  <r>
    <x v="363"/>
    <n v="382858"/>
    <n v="0.18"/>
    <n v="38"/>
    <n v="17"/>
    <n v="26"/>
    <n v="385"/>
    <n v="30"/>
    <n v="0.95"/>
    <n v="1172548"/>
    <m/>
  </r>
  <r>
    <x v="364"/>
    <n v="384453"/>
    <n v="0.19"/>
    <n v="33"/>
    <n v="18"/>
    <n v="26"/>
    <n v="357"/>
    <n v="36"/>
    <n v="0.91"/>
    <n v="1284200"/>
    <m/>
  </r>
  <r>
    <x v="365"/>
    <n v="385535"/>
    <n v="0.17"/>
    <n v="31"/>
    <n v="20"/>
    <n v="28"/>
    <n v="397"/>
    <n v="33"/>
    <n v="0.93"/>
    <n v="1284516"/>
    <m/>
  </r>
  <r>
    <x v="366"/>
    <m/>
    <m/>
    <m/>
    <m/>
    <m/>
    <m/>
    <m/>
    <m/>
    <n v="2221600"/>
    <s v="max"/>
  </r>
  <r>
    <x v="366"/>
    <m/>
    <m/>
    <m/>
    <m/>
    <m/>
    <m/>
    <m/>
    <m/>
    <n v="498841"/>
    <s v="mi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D4BF18-F10F-401A-A190-1439C4550BF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K43:L48" firstHeaderRow="1" firstDataRow="1" firstDataCol="1" rowPageCount="1" colPageCount="1"/>
  <pivotFields count="9">
    <pivotField axis="axisPage" showAl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  <pivotField showAll="0"/>
    <pivotField showAll="0"/>
    <pivotField dataField="1"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h="1" sd="0" x="0"/>
        <item sd="0" x="1"/>
        <item sd="0" x="2"/>
        <item sd="0" x="3"/>
        <item sd="0" x="4"/>
        <item h="1"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Twitter" fld="3" baseField="0" baseItem="0" numFmtId="164"/>
  </dataFields>
  <formats count="1">
    <format dxfId="75">
      <pivotArea outline="0" collapsedLevelsAreSubtotals="1" fieldPosition="0"/>
    </format>
  </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2EDB7-DF07-4EF3-8B1A-63D95D3F2CC9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17" firstHeaderRow="1" firstDataRow="1" firstDataCol="1"/>
  <pivotFields count="14">
    <pivotField axis="axisRow" showAl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2">
    <field x="11"/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Average Delivery Charges" fld="5" subtotal="average" baseField="11" baseItem="0"/>
  </dataFields>
  <formats count="13">
    <format dxfId="36">
      <pivotArea collapsedLevelsAreSubtotals="1" fieldPosition="0">
        <references count="1">
          <reference field="11" count="1">
            <x v="1"/>
          </reference>
        </references>
      </pivotArea>
    </format>
    <format dxfId="35">
      <pivotArea collapsedLevelsAreSubtotals="1" fieldPosition="0">
        <references count="1">
          <reference field="11" count="1">
            <x v="2"/>
          </reference>
        </references>
      </pivotArea>
    </format>
    <format dxfId="34">
      <pivotArea collapsedLevelsAreSubtotals="1" fieldPosition="0">
        <references count="1">
          <reference field="11" count="1">
            <x v="3"/>
          </reference>
        </references>
      </pivotArea>
    </format>
    <format dxfId="33">
      <pivotArea collapsedLevelsAreSubtotals="1" fieldPosition="0">
        <references count="1">
          <reference field="11" count="1">
            <x v="4"/>
          </reference>
        </references>
      </pivotArea>
    </format>
    <format dxfId="32">
      <pivotArea collapsedLevelsAreSubtotals="1" fieldPosition="0">
        <references count="1">
          <reference field="11" count="1">
            <x v="5"/>
          </reference>
        </references>
      </pivotArea>
    </format>
    <format dxfId="31">
      <pivotArea collapsedLevelsAreSubtotals="1" fieldPosition="0">
        <references count="1">
          <reference field="11" count="1">
            <x v="6"/>
          </reference>
        </references>
      </pivotArea>
    </format>
    <format dxfId="30">
      <pivotArea collapsedLevelsAreSubtotals="1" fieldPosition="0">
        <references count="1">
          <reference field="11" count="1">
            <x v="7"/>
          </reference>
        </references>
      </pivotArea>
    </format>
    <format dxfId="29">
      <pivotArea collapsedLevelsAreSubtotals="1" fieldPosition="0">
        <references count="1">
          <reference field="11" count="1">
            <x v="8"/>
          </reference>
        </references>
      </pivotArea>
    </format>
    <format dxfId="28">
      <pivotArea collapsedLevelsAreSubtotals="1" fieldPosition="0">
        <references count="1">
          <reference field="11" count="1">
            <x v="9"/>
          </reference>
        </references>
      </pivotArea>
    </format>
    <format dxfId="27">
      <pivotArea collapsedLevelsAreSubtotals="1" fieldPosition="0">
        <references count="1">
          <reference field="11" count="1">
            <x v="10"/>
          </reference>
        </references>
      </pivotArea>
    </format>
    <format dxfId="26">
      <pivotArea collapsedLevelsAreSubtotals="1" fieldPosition="0">
        <references count="1">
          <reference field="11" count="1">
            <x v="11"/>
          </reference>
        </references>
      </pivotArea>
    </format>
    <format dxfId="25">
      <pivotArea collapsedLevelsAreSubtotals="1" fieldPosition="0">
        <references count="1">
          <reference field="11" count="1">
            <x v="12"/>
          </reference>
        </references>
      </pivotArea>
    </format>
    <format dxfId="2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FF365-02BD-4FB5-BCA2-E60F0CD289E4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17" firstHeaderRow="1" firstDataRow="1" firstDataCol="1"/>
  <pivotFields count="14">
    <pivotField axis="axisRow" showAl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2">
    <field x="11"/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Avg Cost for two" fld="6" subtotal="average" baseField="11" baseItem="0"/>
  </dataFields>
  <formats count="13">
    <format dxfId="49">
      <pivotArea collapsedLevelsAreSubtotals="1" fieldPosition="0">
        <references count="1">
          <reference field="11" count="1">
            <x v="1"/>
          </reference>
        </references>
      </pivotArea>
    </format>
    <format dxfId="48">
      <pivotArea collapsedLevelsAreSubtotals="1" fieldPosition="0">
        <references count="1">
          <reference field="11" count="1">
            <x v="2"/>
          </reference>
        </references>
      </pivotArea>
    </format>
    <format dxfId="47">
      <pivotArea collapsedLevelsAreSubtotals="1" fieldPosition="0">
        <references count="1">
          <reference field="11" count="1">
            <x v="3"/>
          </reference>
        </references>
      </pivotArea>
    </format>
    <format dxfId="46">
      <pivotArea collapsedLevelsAreSubtotals="1" fieldPosition="0">
        <references count="1">
          <reference field="11" count="1">
            <x v="4"/>
          </reference>
        </references>
      </pivotArea>
    </format>
    <format dxfId="45">
      <pivotArea collapsedLevelsAreSubtotals="1" fieldPosition="0">
        <references count="1">
          <reference field="11" count="1">
            <x v="5"/>
          </reference>
        </references>
      </pivotArea>
    </format>
    <format dxfId="44">
      <pivotArea collapsedLevelsAreSubtotals="1" fieldPosition="0">
        <references count="1">
          <reference field="11" count="1">
            <x v="6"/>
          </reference>
        </references>
      </pivotArea>
    </format>
    <format dxfId="43">
      <pivotArea collapsedLevelsAreSubtotals="1" fieldPosition="0">
        <references count="1">
          <reference field="11" count="1">
            <x v="7"/>
          </reference>
        </references>
      </pivotArea>
    </format>
    <format dxfId="42">
      <pivotArea collapsedLevelsAreSubtotals="1" fieldPosition="0">
        <references count="1">
          <reference field="11" count="1">
            <x v="8"/>
          </reference>
        </references>
      </pivotArea>
    </format>
    <format dxfId="41">
      <pivotArea collapsedLevelsAreSubtotals="1" fieldPosition="0">
        <references count="1">
          <reference field="11" count="1">
            <x v="9"/>
          </reference>
        </references>
      </pivotArea>
    </format>
    <format dxfId="40">
      <pivotArea collapsedLevelsAreSubtotals="1" fieldPosition="0">
        <references count="1">
          <reference field="11" count="1">
            <x v="10"/>
          </reference>
        </references>
      </pivotArea>
    </format>
    <format dxfId="39">
      <pivotArea collapsedLevelsAreSubtotals="1" fieldPosition="0">
        <references count="1">
          <reference field="11" count="1">
            <x v="11"/>
          </reference>
        </references>
      </pivotArea>
    </format>
    <format dxfId="38">
      <pivotArea collapsedLevelsAreSubtotals="1" fieldPosition="0">
        <references count="1">
          <reference field="11" count="1">
            <x v="12"/>
          </reference>
        </references>
      </pivotArea>
    </format>
    <format dxfId="3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D477C-7B9D-4BF8-AAE6-77C507D95737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14">
    <pivotField axis="axisRow" showAl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11"/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Average Discount" fld="2" subtotal="average" baseField="11" baseItem="0"/>
  </dataFields>
  <formats count="13">
    <format dxfId="62">
      <pivotArea collapsedLevelsAreSubtotals="1" fieldPosition="0">
        <references count="1">
          <reference field="11" count="1">
            <x v="2"/>
          </reference>
        </references>
      </pivotArea>
    </format>
    <format dxfId="61">
      <pivotArea collapsedLevelsAreSubtotals="1" fieldPosition="0">
        <references count="1">
          <reference field="11" count="1">
            <x v="3"/>
          </reference>
        </references>
      </pivotArea>
    </format>
    <format dxfId="60">
      <pivotArea collapsedLevelsAreSubtotals="1" fieldPosition="0">
        <references count="1">
          <reference field="11" count="1">
            <x v="4"/>
          </reference>
        </references>
      </pivotArea>
    </format>
    <format dxfId="59">
      <pivotArea collapsedLevelsAreSubtotals="1" fieldPosition="0">
        <references count="1">
          <reference field="11" count="1">
            <x v="5"/>
          </reference>
        </references>
      </pivotArea>
    </format>
    <format dxfId="58">
      <pivotArea collapsedLevelsAreSubtotals="1" fieldPosition="0">
        <references count="1">
          <reference field="11" count="1">
            <x v="6"/>
          </reference>
        </references>
      </pivotArea>
    </format>
    <format dxfId="57">
      <pivotArea collapsedLevelsAreSubtotals="1" fieldPosition="0">
        <references count="1">
          <reference field="11" count="1">
            <x v="7"/>
          </reference>
        </references>
      </pivotArea>
    </format>
    <format dxfId="56">
      <pivotArea collapsedLevelsAreSubtotals="1" fieldPosition="0">
        <references count="1">
          <reference field="11" count="1">
            <x v="8"/>
          </reference>
        </references>
      </pivotArea>
    </format>
    <format dxfId="55">
      <pivotArea collapsedLevelsAreSubtotals="1" fieldPosition="0">
        <references count="1">
          <reference field="11" count="1">
            <x v="9"/>
          </reference>
        </references>
      </pivotArea>
    </format>
    <format dxfId="54">
      <pivotArea collapsedLevelsAreSubtotals="1" fieldPosition="0">
        <references count="1">
          <reference field="11" count="1">
            <x v="10"/>
          </reference>
        </references>
      </pivotArea>
    </format>
    <format dxfId="53">
      <pivotArea collapsedLevelsAreSubtotals="1" fieldPosition="0">
        <references count="1">
          <reference field="11" count="1">
            <x v="11"/>
          </reference>
        </references>
      </pivotArea>
    </format>
    <format dxfId="52">
      <pivotArea collapsedLevelsAreSubtotals="1" fieldPosition="0">
        <references count="1">
          <reference field="11" count="1">
            <x v="12"/>
          </reference>
        </references>
      </pivotArea>
    </format>
    <format dxfId="51">
      <pivotArea grandRow="1" outline="0" collapsedLevelsAreSubtotals="1" fieldPosition="0"/>
    </format>
    <format dxfId="50">
      <pivotArea collapsedLevelsAreSubtotals="1" fieldPosition="0">
        <references count="1">
          <reference field="1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B1241-C1A7-4E81-AFB8-5E0331E95ADE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K62:L67" firstHeaderRow="1" firstDataRow="1" firstDataCol="1" rowPageCount="1" colPageCount="1"/>
  <pivotFields count="9">
    <pivotField axis="axisPage" showAl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  <pivotField showAll="0"/>
    <pivotField showAll="0"/>
    <pivotField showAll="0"/>
    <pivotField dataField="1"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h="1" sd="0" x="0"/>
        <item sd="0" x="1"/>
        <item sd="0" x="2"/>
        <item sd="0" x="3"/>
        <item sd="0" x="4"/>
        <item h="1"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Others" fld="4" baseField="0" baseItem="0" numFmtId="164"/>
  </dataFields>
  <formats count="1">
    <format dxfId="76">
      <pivotArea outline="0" collapsedLevelsAreSubtotals="1" fieldPosition="0"/>
    </format>
  </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004B9-88F8-4576-9FB9-0DEE94C5615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K23:L28" firstHeaderRow="1" firstDataRow="1" firstDataCol="1" rowPageCount="1" colPageCount="1"/>
  <pivotFields count="9">
    <pivotField axis="axisPage" showAl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  <pivotField showAll="0"/>
    <pivotField dataField="1"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h="1" sd="0" x="0"/>
        <item sd="0" x="1"/>
        <item sd="0" x="2"/>
        <item sd="0" x="3"/>
        <item sd="0" x="4"/>
        <item h="1"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Youtube" fld="2" baseField="0" baseItem="0" numFmtId="164"/>
  </dataFields>
  <formats count="1">
    <format dxfId="77">
      <pivotArea outline="0" collapsedLevelsAreSubtotals="1" fieldPosition="0"/>
    </format>
  </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A7144-4EF1-473A-80A0-24D4E3AA43E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1:B54" firstHeaderRow="1" firstDataRow="1" firstDataCol="1"/>
  <pivotFields count="9">
    <pivotField axis="axisRow" showAl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  <pivotField showAll="0"/>
    <pivotField showAll="0"/>
    <pivotField dataField="1" showAll="0"/>
    <pivotField showAll="0"/>
    <pivotField showAll="0"/>
    <pivotField axis="axisRow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2">
    <field x="6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witter" fld="3" baseField="0" baseItem="0" numFmtId="164"/>
  </dataFields>
  <formats count="1">
    <format dxfId="78">
      <pivotArea outline="0" collapsedLevelsAreSubtotals="1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6E820-DC68-463E-8553-170217761E4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60:B73" firstHeaderRow="1" firstDataRow="1" firstDataCol="1"/>
  <pivotFields count="9">
    <pivotField axis="axisRow" showAl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  <pivotField showAll="0"/>
    <pivotField showAll="0"/>
    <pivotField showAll="0"/>
    <pivotField dataField="1" showAll="0"/>
    <pivotField showAll="0"/>
    <pivotField axis="axisRow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2">
    <field x="6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Others" fld="4" baseField="0" baseItem="0" numFmtId="164"/>
  </dataFields>
  <formats count="1">
    <format dxfId="79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4864C-0C47-4B4E-86B0-749022B4AF3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K1:L14" firstHeaderRow="1" firstDataRow="1" firstDataCol="1"/>
  <pivotFields count="9">
    <pivotField showAl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  <pivotField dataField="1" showAll="0"/>
    <pivotField showAll="0"/>
    <pivotField showAll="0"/>
    <pivotField showAll="0"/>
    <pivotField showAll="0"/>
    <pivotField axis="axisRow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Facebook" fld="1" baseField="0" baseItem="0"/>
  </dataFields>
  <formats count="14">
    <format dxfId="93">
      <pivotArea collapsedLevelsAreSubtotals="1" fieldPosition="0">
        <references count="1">
          <reference field="6" count="1">
            <x v="0"/>
          </reference>
        </references>
      </pivotArea>
    </format>
    <format dxfId="92">
      <pivotArea collapsedLevelsAreSubtotals="1" fieldPosition="0">
        <references count="1">
          <reference field="6" count="1">
            <x v="1"/>
          </reference>
        </references>
      </pivotArea>
    </format>
    <format dxfId="91">
      <pivotArea collapsedLevelsAreSubtotals="1" fieldPosition="0">
        <references count="1">
          <reference field="6" count="1">
            <x v="2"/>
          </reference>
        </references>
      </pivotArea>
    </format>
    <format dxfId="90">
      <pivotArea collapsedLevelsAreSubtotals="1" fieldPosition="0">
        <references count="1">
          <reference field="6" count="1">
            <x v="3"/>
          </reference>
        </references>
      </pivotArea>
    </format>
    <format dxfId="89">
      <pivotArea collapsedLevelsAreSubtotals="1" fieldPosition="0">
        <references count="1">
          <reference field="6" count="1">
            <x v="4"/>
          </reference>
        </references>
      </pivotArea>
    </format>
    <format dxfId="88">
      <pivotArea collapsedLevelsAreSubtotals="1" fieldPosition="0">
        <references count="1">
          <reference field="6" count="1">
            <x v="5"/>
          </reference>
        </references>
      </pivotArea>
    </format>
    <format dxfId="87">
      <pivotArea collapsedLevelsAreSubtotals="1" fieldPosition="0">
        <references count="1">
          <reference field="6" count="1">
            <x v="6"/>
          </reference>
        </references>
      </pivotArea>
    </format>
    <format dxfId="86">
      <pivotArea collapsedLevelsAreSubtotals="1" fieldPosition="0">
        <references count="1">
          <reference field="6" count="1">
            <x v="7"/>
          </reference>
        </references>
      </pivotArea>
    </format>
    <format dxfId="85">
      <pivotArea collapsedLevelsAreSubtotals="1" fieldPosition="0">
        <references count="1">
          <reference field="6" count="1">
            <x v="8"/>
          </reference>
        </references>
      </pivotArea>
    </format>
    <format dxfId="84">
      <pivotArea collapsedLevelsAreSubtotals="1" fieldPosition="0">
        <references count="1">
          <reference field="6" count="1">
            <x v="9"/>
          </reference>
        </references>
      </pivotArea>
    </format>
    <format dxfId="83">
      <pivotArea collapsedLevelsAreSubtotals="1" fieldPosition="0">
        <references count="1">
          <reference field="6" count="1">
            <x v="10"/>
          </reference>
        </references>
      </pivotArea>
    </format>
    <format dxfId="82">
      <pivotArea collapsedLevelsAreSubtotals="1" fieldPosition="0">
        <references count="1">
          <reference field="6" count="1">
            <x v="11"/>
          </reference>
        </references>
      </pivotArea>
    </format>
    <format dxfId="81">
      <pivotArea collapsedLevelsAreSubtotals="1" fieldPosition="0">
        <references count="1">
          <reference field="6" count="1">
            <x v="12"/>
          </reference>
        </references>
      </pivotArea>
    </format>
    <format dxfId="80">
      <pivotArea grandRow="1"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22AEF-CE70-4DD4-9C74-4917AC0979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6:B11" firstHeaderRow="1" firstDataRow="1" firstDataCol="1" rowPageCount="1" colPageCount="1"/>
  <pivotFields count="9">
    <pivotField axis="axisPage" showAl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  <pivotField dataField="1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h="1" sd="0" x="0"/>
        <item sd="0" x="1"/>
        <item sd="0" x="2"/>
        <item sd="0" x="3"/>
        <item sd="0" x="4"/>
        <item h="1"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Facebook" fld="1" baseField="0" baseItem="0"/>
  </dataFields>
  <formats count="6">
    <format dxfId="99">
      <pivotArea collapsedLevelsAreSubtotals="1" fieldPosition="0">
        <references count="1">
          <reference field="7" count="1">
            <x v="0"/>
          </reference>
        </references>
      </pivotArea>
    </format>
    <format dxfId="98">
      <pivotArea collapsedLevelsAreSubtotals="1" fieldPosition="0">
        <references count="1">
          <reference field="7" count="1">
            <x v="1"/>
          </reference>
        </references>
      </pivotArea>
    </format>
    <format dxfId="97">
      <pivotArea collapsedLevelsAreSubtotals="1" fieldPosition="0">
        <references count="1">
          <reference field="7" count="1">
            <x v="2"/>
          </reference>
        </references>
      </pivotArea>
    </format>
    <format dxfId="96">
      <pivotArea collapsedLevelsAreSubtotals="1" fieldPosition="0">
        <references count="1">
          <reference field="7" count="1">
            <x v="3"/>
          </reference>
        </references>
      </pivotArea>
    </format>
    <format dxfId="95">
      <pivotArea collapsedLevelsAreSubtotals="1" fieldPosition="0">
        <references count="1">
          <reference field="7" count="1">
            <x v="4"/>
          </reference>
        </references>
      </pivotArea>
    </format>
    <format dxfId="94">
      <pivotArea grandRow="1" outline="0" collapsedLevelsAreSubtotals="1" fieldPosition="0"/>
    </format>
  </formats>
  <chartFormats count="2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5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6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6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6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7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7" format="2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7" format="2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7" format="2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23AC0-6A2E-4E51-9315-95F55985270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21:B34" firstHeaderRow="1" firstDataRow="1" firstDataCol="1"/>
  <pivotFields count="9">
    <pivotField axis="axisRow" showAl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  <pivotField showAll="0"/>
    <pivotField dataField="1" showAll="0"/>
    <pivotField showAll="0"/>
    <pivotField showAll="0"/>
    <pivotField showAll="0"/>
    <pivotField axis="axisRow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2">
    <field x="6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Youtube" fld="2" baseField="0" baseItem="0"/>
  </dataFields>
  <formats count="13">
    <format dxfId="112">
      <pivotArea collapsedLevelsAreSubtotals="1" fieldPosition="0">
        <references count="1">
          <reference field="6" count="1">
            <x v="0"/>
          </reference>
        </references>
      </pivotArea>
    </format>
    <format dxfId="111">
      <pivotArea collapsedLevelsAreSubtotals="1" fieldPosition="0">
        <references count="1">
          <reference field="6" count="1">
            <x v="1"/>
          </reference>
        </references>
      </pivotArea>
    </format>
    <format dxfId="110">
      <pivotArea collapsedLevelsAreSubtotals="1" fieldPosition="0">
        <references count="1">
          <reference field="6" count="1">
            <x v="2"/>
          </reference>
        </references>
      </pivotArea>
    </format>
    <format dxfId="109">
      <pivotArea collapsedLevelsAreSubtotals="1" fieldPosition="0">
        <references count="1">
          <reference field="6" count="1">
            <x v="3"/>
          </reference>
        </references>
      </pivotArea>
    </format>
    <format dxfId="108">
      <pivotArea collapsedLevelsAreSubtotals="1" fieldPosition="0">
        <references count="1">
          <reference field="6" count="1">
            <x v="4"/>
          </reference>
        </references>
      </pivotArea>
    </format>
    <format dxfId="107">
      <pivotArea collapsedLevelsAreSubtotals="1" fieldPosition="0">
        <references count="1">
          <reference field="6" count="1">
            <x v="5"/>
          </reference>
        </references>
      </pivotArea>
    </format>
    <format dxfId="106">
      <pivotArea collapsedLevelsAreSubtotals="1" fieldPosition="0">
        <references count="1">
          <reference field="6" count="1">
            <x v="6"/>
          </reference>
        </references>
      </pivotArea>
    </format>
    <format dxfId="105">
      <pivotArea collapsedLevelsAreSubtotals="1" fieldPosition="0">
        <references count="1">
          <reference field="6" count="1">
            <x v="7"/>
          </reference>
        </references>
      </pivotArea>
    </format>
    <format dxfId="104">
      <pivotArea collapsedLevelsAreSubtotals="1" fieldPosition="0">
        <references count="1">
          <reference field="6" count="1">
            <x v="8"/>
          </reference>
        </references>
      </pivotArea>
    </format>
    <format dxfId="103">
      <pivotArea collapsedLevelsAreSubtotals="1" fieldPosition="0">
        <references count="1">
          <reference field="6" count="1">
            <x v="9"/>
          </reference>
        </references>
      </pivotArea>
    </format>
    <format dxfId="102">
      <pivotArea collapsedLevelsAreSubtotals="1" fieldPosition="0">
        <references count="1">
          <reference field="6" count="1">
            <x v="10"/>
          </reference>
        </references>
      </pivotArea>
    </format>
    <format dxfId="101">
      <pivotArea collapsedLevelsAreSubtotals="1" fieldPosition="0">
        <references count="1">
          <reference field="6" count="1">
            <x v="11"/>
          </reference>
        </references>
      </pivotArea>
    </format>
    <format dxfId="100">
      <pivotArea collapsedLevelsAreSubtotals="1" fieldPosition="0">
        <references count="1">
          <reference field="6" count="1">
            <x v="12"/>
          </reference>
        </references>
      </pivotArea>
    </format>
  </formats>
  <chartFormats count="2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730ABB-F4E1-4BA4-AB03-D7A90A39A1E0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17" firstHeaderRow="1" firstDataRow="1" firstDataCol="1"/>
  <pivotFields count="14">
    <pivotField axis="axisRow" showAl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2">
    <field x="11"/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Avearge Packaging charges" fld="4" subtotal="average" baseField="11" baseItem="0"/>
  </dataFields>
  <formats count="13">
    <format dxfId="23">
      <pivotArea collapsedLevelsAreSubtotals="1" fieldPosition="0">
        <references count="1">
          <reference field="11" count="1">
            <x v="1"/>
          </reference>
        </references>
      </pivotArea>
    </format>
    <format dxfId="22">
      <pivotArea collapsedLevelsAreSubtotals="1" fieldPosition="0">
        <references count="1">
          <reference field="11" count="1">
            <x v="2"/>
          </reference>
        </references>
      </pivotArea>
    </format>
    <format dxfId="21">
      <pivotArea collapsedLevelsAreSubtotals="1" fieldPosition="0">
        <references count="1">
          <reference field="11" count="1">
            <x v="3"/>
          </reference>
        </references>
      </pivotArea>
    </format>
    <format dxfId="20">
      <pivotArea collapsedLevelsAreSubtotals="1" fieldPosition="0">
        <references count="1">
          <reference field="11" count="1">
            <x v="4"/>
          </reference>
        </references>
      </pivotArea>
    </format>
    <format dxfId="19">
      <pivotArea collapsedLevelsAreSubtotals="1" fieldPosition="0">
        <references count="1">
          <reference field="11" count="1">
            <x v="5"/>
          </reference>
        </references>
      </pivotArea>
    </format>
    <format dxfId="18">
      <pivotArea collapsedLevelsAreSubtotals="1" fieldPosition="0">
        <references count="1">
          <reference field="11" count="1">
            <x v="6"/>
          </reference>
        </references>
      </pivotArea>
    </format>
    <format dxfId="17">
      <pivotArea collapsedLevelsAreSubtotals="1" fieldPosition="0">
        <references count="1">
          <reference field="11" count="1">
            <x v="7"/>
          </reference>
        </references>
      </pivotArea>
    </format>
    <format dxfId="16">
      <pivotArea collapsedLevelsAreSubtotals="1" fieldPosition="0">
        <references count="1">
          <reference field="11" count="1">
            <x v="8"/>
          </reference>
        </references>
      </pivotArea>
    </format>
    <format dxfId="15">
      <pivotArea collapsedLevelsAreSubtotals="1" fieldPosition="0">
        <references count="1">
          <reference field="11" count="1">
            <x v="9"/>
          </reference>
        </references>
      </pivotArea>
    </format>
    <format dxfId="14">
      <pivotArea collapsedLevelsAreSubtotals="1" fieldPosition="0">
        <references count="1">
          <reference field="11" count="1">
            <x v="10"/>
          </reference>
        </references>
      </pivotArea>
    </format>
    <format dxfId="13">
      <pivotArea collapsedLevelsAreSubtotals="1" fieldPosition="0">
        <references count="1">
          <reference field="11" count="1">
            <x v="11"/>
          </reference>
        </references>
      </pivotArea>
    </format>
    <format dxfId="12">
      <pivotArea collapsedLevelsAreSubtotals="1" fieldPosition="0">
        <references count="1">
          <reference field="11" count="1">
            <x v="12"/>
          </reference>
        </references>
      </pivotArea>
    </format>
    <format dxfId="1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C6BBFD-1F5E-4C1D-965E-E161A22FF710}" name="sales_data" displayName="sales_data" ref="B1:U369" totalsRowCount="1" dataDxfId="152" dataCellStyle="Percent">
  <autoFilter ref="B1:U368" xr:uid="{63431775-5392-4E36-9987-54E4D3CBB01D}"/>
  <tableColumns count="20">
    <tableColumn id="1" xr3:uid="{76709A04-1231-4C47-B37C-F833F638AACE}" name="Column1" dataDxfId="151" totalsRowDxfId="150"/>
    <tableColumn id="2" xr3:uid="{00E6D61E-EC2D-4DD4-954C-061E2F811D91}" name="Column2" totalsRowFunction="custom" dataDxfId="149" totalsRowDxfId="148">
      <totalsRowFormula>SUM(C3:C368)</totalsRowFormula>
    </tableColumn>
    <tableColumn id="3" xr3:uid="{F3EB55B1-8E21-40BC-B95A-DCBB1BBF7C59}" name="Column3" totalsRowFunction="custom" dataDxfId="147" totalsRowDxfId="146">
      <totalsRowFormula>SUM(D3:D368)</totalsRowFormula>
    </tableColumn>
    <tableColumn id="4" xr3:uid="{510301A2-87E8-47B2-A932-70373150F480}" name="Column4" totalsRowFunction="custom" dataDxfId="145" totalsRowDxfId="144">
      <totalsRowFormula>SUM(E3:E368)</totalsRowFormula>
    </tableColumn>
    <tableColumn id="5" xr3:uid="{69433CA5-4ADF-4392-8657-80DC5D4528F6}" name="Column5" totalsRowFunction="custom" dataDxfId="143" totalsRowDxfId="142">
      <totalsRowFormula>SUM(F3:F368)</totalsRowFormula>
    </tableColumn>
    <tableColumn id="6" xr3:uid="{94437BE6-E67C-4ABB-8B18-4C4C1A03A97D}" name="Column6" totalsRowFunction="custom" dataDxfId="141" totalsRowDxfId="140">
      <totalsRowFormula>SUM(G3:G368)</totalsRowFormula>
    </tableColumn>
    <tableColumn id="7" xr3:uid="{47F7B612-325C-4A7A-BFA4-76F45C9CEE5F}" name="Order/Listing" dataDxfId="139" totalsRowDxfId="138" dataCellStyle="Percent">
      <calculatedColumnFormula>$G2/$C2</calculatedColumnFormula>
    </tableColumn>
    <tableColumn id="8" xr3:uid="{F471038F-2009-4C38-B23A-85AC6E826D76}" name="Column7" dataDxfId="137" totalsRowDxfId="136" dataCellStyle="Percent">
      <calculatedColumnFormula>$B2-7</calculatedColumnFormula>
    </tableColumn>
    <tableColumn id="16" xr3:uid="{29C0B382-D82B-4531-81FC-DA0CDA9221A9}" name="Column8" dataDxfId="135" totalsRowDxfId="134" dataCellStyle="Percent">
      <calculatedColumnFormula>VLOOKUP(sales_data[[#This Row],[Column7]],$AC$2:$AD$368,2,FALSE)</calculatedColumnFormula>
    </tableColumn>
    <tableColumn id="9" xr3:uid="{05983BDF-F6B6-484E-A914-8AA260E18ED5}" name="Order of current date/ Orders of same day last week -1" totalsRowDxfId="133"/>
    <tableColumn id="20" xr3:uid="{D1D24F3C-2C21-48FE-9F7E-432456B520D9}" name="Column9" dataDxfId="132" totalsRowDxfId="131"/>
    <tableColumn id="18" xr3:uid="{E393A27B-3ECA-401D-BFB4-CA0D247B2B71}" name="Column10" dataDxfId="130" totalsRowDxfId="129"/>
    <tableColumn id="10" xr3:uid="{3B0E25AD-71E7-4026-9395-A38EFC003FBF}" name="Traffic of current date/ Traffic of same day last week -1" dataDxfId="128" totalsRowDxfId="127" dataCellStyle="Percent"/>
    <tableColumn id="21" xr3:uid="{B7D70CD2-247D-4058-A2F1-7F7DAFBA5F2F}" name="Traffic of current date/ Traffic of same day last week" dataDxfId="126" totalsRowDxfId="125"/>
    <tableColumn id="17" xr3:uid="{A4324D3E-149B-45DB-BD51-E83C9CB878B8}" name="Column11" dataDxfId="124" totalsRowDxfId="123">
      <calculatedColumnFormula>VLOOKUP(sales_data[[#This Row],[Column7]],sales_data[[Column1]:[Column7]],7,FALSE)</calculatedColumnFormula>
    </tableColumn>
    <tableColumn id="11" xr3:uid="{B193D248-0AE1-4A3A-9F6B-59542B528BD6}" name="Overall Conversion of current date/ Overall Conversion  of same day last week -1" dataDxfId="122" totalsRowDxfId="121" dataCellStyle="Percent"/>
    <tableColumn id="12" xr3:uid="{84AAC0B4-2B68-49AD-9195-003A9CD36679}" name="Menu/Listing" dataDxfId="120" totalsRowDxfId="119" dataCellStyle="Percent"/>
    <tableColumn id="13" xr3:uid="{84A08A83-358C-4742-9D77-87AAFAFC4D04}" name="Cart/Menu" dataDxfId="118" totalsRowDxfId="117" dataCellStyle="Percent"/>
    <tableColumn id="14" xr3:uid="{EF4F3318-B8C0-4DCF-8332-CFD317197682}" name="Payment/Cart" dataDxfId="116" totalsRowDxfId="115" dataCellStyle="Percent"/>
    <tableColumn id="15" xr3:uid="{CA7A58B3-1E0B-4BF6-A4DF-4099CF18F038}" name="Orders/Payment" dataDxfId="114" totalsRowDxfId="113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47284-2711-4E29-A26F-E5EFDB80DF15}" name="channel_table" displayName="channel_table" ref="B2:G370" totalsRowCount="1" headerRowDxfId="74" tableBorderDxfId="73">
  <autoFilter ref="B2:G369" xr:uid="{8707C868-17CC-40CB-9933-8033C7D1E870}"/>
  <tableColumns count="6">
    <tableColumn id="1" xr3:uid="{C6727B68-AA46-4E78-9093-DA024DDFEFCD}" name="Date" dataDxfId="72" totalsRowDxfId="71"/>
    <tableColumn id="2" xr3:uid="{462F96DC-B341-4EF2-9A25-7719F617FB67}" name="Facebook" dataDxfId="70" totalsRowDxfId="69"/>
    <tableColumn id="3" xr3:uid="{12D62E97-04C1-4A79-8213-C65A5A598068}" name="Youtube" dataDxfId="68" totalsRowDxfId="67"/>
    <tableColumn id="4" xr3:uid="{2067457C-9242-45A6-82BE-F9E57D70CE69}" name="Twitter" dataDxfId="66" totalsRowDxfId="65"/>
    <tableColumn id="5" xr3:uid="{4E492162-69C5-431A-88A4-DC5FFB2BAD6D}" name="Others" dataDxfId="64" totalsRowDxfId="63"/>
    <tableColumn id="6" xr3:uid="{1835945D-2081-40AE-9261-BE1926339043}" name="total">
      <calculatedColumnFormula>C3+D3+E3+F3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4C37098-8F51-4D69-AE69-0CB0B63A1E2A}" name="Table5" displayName="Table5" ref="B2:L370" totalsRowShown="0" headerRowDxfId="10">
  <autoFilter ref="B2:L370" xr:uid="{BDB1B59D-B53D-8E4D-8B38-481D388BFD03}"/>
  <tableColumns count="11">
    <tableColumn id="1" xr3:uid="{0E4223E8-2BAE-453D-9042-FD52CCFECFB0}" name="Date" dataDxfId="9"/>
    <tableColumn id="2" xr3:uid="{52621314-5F6E-494E-87AC-DDAEAC8AF613}" name="Count of restaurants" dataDxfId="8"/>
    <tableColumn id="3" xr3:uid="{EFA76AC3-7A05-4CFA-B2F2-2FF3D0ACBF4A}" name="Average Discount" dataDxfId="7" dataCellStyle="Percent"/>
    <tableColumn id="4" xr3:uid="{BBE60812-3AB2-405D-99A6-0EEB9410B41F}" name="Out of stock Items per restaurant" dataDxfId="6"/>
    <tableColumn id="5" xr3:uid="{9A55820A-1020-45AF-8DC0-059A315B5291}" name="Avearge Packaging charges" dataDxfId="5"/>
    <tableColumn id="6" xr3:uid="{D4FAD117-355B-45B0-9A84-8755535A8B03}" name="Average Delivery Charges" dataDxfId="4"/>
    <tableColumn id="7" xr3:uid="{62AD75A3-D137-4666-A42E-CA663D500695}" name="Avg Cost for two" dataDxfId="3"/>
    <tableColumn id="8" xr3:uid="{D18DA99C-89D4-44A3-93D4-601B1C6980D7}" name="Number of images per restaurant" dataDxfId="2"/>
    <tableColumn id="9" xr3:uid="{B1E35FF6-795D-439F-AA7B-7FD06C02D26D}" name="Success Rate of payments" dataDxfId="1" dataCellStyle="Percent"/>
    <tableColumn id="10" xr3:uid="{15C21826-DC23-4BDC-8F50-D01327A26228}" name="Orders"/>
    <tableColumn id="11" xr3:uid="{1A388229-046E-49A2-8659-229E402C23A2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pivotTable" Target="../pivotTables/pivot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2D93-35DD-4570-A715-4BB8E5A42CAA}">
  <dimension ref="B1:AD374"/>
  <sheetViews>
    <sheetView zoomScale="92" zoomScaleNormal="92" workbookViewId="0">
      <pane ySplit="2" topLeftCell="A3" activePane="bottomLeft" state="frozen"/>
      <selection pane="bottomLeft" activeCell="W11" sqref="W11"/>
    </sheetView>
  </sheetViews>
  <sheetFormatPr defaultColWidth="11.25" defaultRowHeight="15.75" outlineLevelCol="1" x14ac:dyDescent="0.25"/>
  <cols>
    <col min="3" max="3" width="11.875" bestFit="1" customWidth="1"/>
    <col min="8" max="8" width="16.75" bestFit="1" customWidth="1"/>
    <col min="9" max="9" width="14.875" customWidth="1"/>
    <col min="10" max="10" width="14.375" hidden="1" customWidth="1" outlineLevel="1"/>
    <col min="11" max="11" width="14.25" customWidth="1" collapsed="1"/>
    <col min="12" max="12" width="13.75" hidden="1" customWidth="1" outlineLevel="1"/>
    <col min="13" max="13" width="13.25" hidden="1" customWidth="1" outlineLevel="1"/>
    <col min="14" max="14" width="54" hidden="1" customWidth="1" collapsed="1"/>
    <col min="15" max="15" width="17.75" customWidth="1"/>
    <col min="16" max="16" width="20.375" hidden="1" customWidth="1" outlineLevel="1"/>
    <col min="17" max="17" width="15.75" customWidth="1" collapsed="1"/>
    <col min="18" max="18" width="13.75" customWidth="1"/>
    <col min="19" max="19" width="11.875" customWidth="1"/>
    <col min="20" max="20" width="14.375" customWidth="1"/>
    <col min="21" max="21" width="16.625" customWidth="1"/>
  </cols>
  <sheetData>
    <row r="1" spans="2:30" x14ac:dyDescent="0.25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26</v>
      </c>
      <c r="I1" t="s">
        <v>40</v>
      </c>
      <c r="J1" t="s">
        <v>41</v>
      </c>
      <c r="K1" t="s">
        <v>27</v>
      </c>
      <c r="L1" t="s">
        <v>42</v>
      </c>
      <c r="M1" t="s">
        <v>43</v>
      </c>
      <c r="N1" t="s">
        <v>28</v>
      </c>
      <c r="O1" t="s">
        <v>44</v>
      </c>
      <c r="P1" t="s">
        <v>45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AC1" t="s">
        <v>34</v>
      </c>
      <c r="AD1" t="s">
        <v>39</v>
      </c>
    </row>
    <row r="2" spans="2:30" x14ac:dyDescent="0.25">
      <c r="B2" s="6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9" t="s">
        <v>18</v>
      </c>
      <c r="I2" s="9" t="s">
        <v>46</v>
      </c>
      <c r="J2" s="12" t="s">
        <v>47</v>
      </c>
      <c r="K2" s="12" t="s">
        <v>23</v>
      </c>
      <c r="L2" s="12" t="s">
        <v>48</v>
      </c>
      <c r="M2" s="12" t="s">
        <v>49</v>
      </c>
      <c r="N2" s="9" t="s">
        <v>24</v>
      </c>
      <c r="O2" s="9" t="s">
        <v>50</v>
      </c>
      <c r="P2" s="9" t="s">
        <v>51</v>
      </c>
      <c r="Q2" s="9" t="s">
        <v>25</v>
      </c>
      <c r="R2" s="9" t="s">
        <v>19</v>
      </c>
      <c r="S2" s="9" t="s">
        <v>20</v>
      </c>
      <c r="T2" s="9" t="s">
        <v>21</v>
      </c>
      <c r="U2" s="9" t="s">
        <v>22</v>
      </c>
      <c r="AC2" s="6" t="s">
        <v>0</v>
      </c>
      <c r="AD2" s="2" t="s">
        <v>5</v>
      </c>
    </row>
    <row r="3" spans="2:30" x14ac:dyDescent="0.25"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7">
        <v>1271572.67328</v>
      </c>
      <c r="H3" s="10">
        <f>$G3/$C3</f>
        <v>6.0990659694639161E-2</v>
      </c>
      <c r="I3" s="11">
        <f>$B3-7</f>
        <v>43459</v>
      </c>
      <c r="J3" s="11" t="e">
        <f>VLOOKUP(sales_data[[#This Row],[Column7]],$AC$2:$AD$368,2,FALSE)</f>
        <v>#N/A</v>
      </c>
      <c r="K3" s="13" t="e">
        <f>sales_data[[#This Row],[Column6]]/sales_data[[#This Row],[Column8]]</f>
        <v>#N/A</v>
      </c>
      <c r="L3">
        <v>20848645</v>
      </c>
      <c r="M3" t="e">
        <v>#N/A</v>
      </c>
      <c r="N3" t="e">
        <f>(sales_data[[#This Row],[Column6]]-sales_data[[#This Row],[Column10]])/sales_data[[#This Row],[Column10]]</f>
        <v>#N/A</v>
      </c>
      <c r="O3" t="e">
        <f>sales_data[[#This Row],[Column9]]/sales_data[[#This Row],[Column10]]</f>
        <v>#N/A</v>
      </c>
      <c r="P3" t="e">
        <f>VLOOKUP(sales_data[[#This Row],[Column7]],sales_data[[Column1]:[Column7]],7,FALSE)</f>
        <v>#N/A</v>
      </c>
      <c r="Q3" t="e">
        <f>sales_data[[#This Row],[Order/Listing]]/sales_data[[#This Row],[Column11]]</f>
        <v>#N/A</v>
      </c>
      <c r="R3" s="8">
        <f>sales_data[[#This Row],[Column3]]/sales_data[[#This Row],[Column2]]</f>
        <v>0.2449999870495187</v>
      </c>
      <c r="S3" s="8">
        <f>sales_data[[#This Row],[Column4]]/sales_data[[#This Row],[Column3]]</f>
        <v>0.41199995771271192</v>
      </c>
      <c r="T3" s="8">
        <f>sales_data[[#This Row],[Column5]]/sales_data[[#This Row],[Column4]]</f>
        <v>0.71539994544924068</v>
      </c>
      <c r="U3" s="8">
        <f>sales_data[[#This Row],[Column6]]/sales_data[[#This Row],[Column5]]</f>
        <v>0.84460022987223116</v>
      </c>
      <c r="AC3" s="3">
        <v>43466</v>
      </c>
      <c r="AD3" s="7">
        <v>1271572.67328</v>
      </c>
    </row>
    <row r="4" spans="2:30" x14ac:dyDescent="0.25"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10">
        <f t="shared" ref="H4:H67" si="0">$G4/$C4</f>
        <v>5.749537270328272E-2</v>
      </c>
      <c r="I4" s="11">
        <f t="shared" ref="I4:I67" si="1">$B4-7</f>
        <v>43460</v>
      </c>
      <c r="J4" s="11" t="e">
        <f>VLOOKUP(sales_data[[#This Row],[Column7]],$AC$2:$AD$368,2,FALSE)</f>
        <v>#N/A</v>
      </c>
      <c r="K4" s="13" t="e">
        <f>sales_data[[#This Row],[Column6]]/sales_data[[#This Row],[Column8]]</f>
        <v>#N/A</v>
      </c>
      <c r="L4">
        <v>21934511</v>
      </c>
      <c r="M4" t="e">
        <v>#N/A</v>
      </c>
      <c r="N4" t="e">
        <f>(sales_data[[#This Row],[Column6]]-sales_data[[#This Row],[Column10]])/sales_data[[#This Row],[Column10]]</f>
        <v>#N/A</v>
      </c>
      <c r="O4" t="e">
        <f>sales_data[[#This Row],[Column9]]/sales_data[[#This Row],[Column10]]</f>
        <v>#N/A</v>
      </c>
      <c r="P4" t="e">
        <f>VLOOKUP(sales_data[[#This Row],[Column7]],sales_data[[Column1]:[Column7]],7,FALSE)</f>
        <v>#N/A</v>
      </c>
      <c r="Q4" t="e">
        <f>sales_data[[#This Row],[Order/Listing]]/sales_data[[#This Row],[Column11]]</f>
        <v>#N/A</v>
      </c>
      <c r="R4" s="8">
        <f>sales_data[[#This Row],[Column3]]/sales_data[[#This Row],[Column2]]</f>
        <v>0.24750000148168322</v>
      </c>
      <c r="S4" s="8">
        <f>sales_data[[#This Row],[Column4]]/sales_data[[#This Row],[Column3]]</f>
        <v>0.39999985263756649</v>
      </c>
      <c r="T4" s="8">
        <f>sales_data[[#This Row],[Column5]]/sales_data[[#This Row],[Column4]]</f>
        <v>0.72270017812440712</v>
      </c>
      <c r="U4" s="8">
        <f>sales_data[[#This Row],[Column6]]/sales_data[[#This Row],[Column5]]</f>
        <v>0.80359956797537846</v>
      </c>
      <c r="AC4" s="3">
        <v>43467</v>
      </c>
      <c r="AD4" s="4">
        <v>1261133</v>
      </c>
    </row>
    <row r="5" spans="2:30" x14ac:dyDescent="0.25"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10">
        <f t="shared" si="0"/>
        <v>5.4615297319547756E-2</v>
      </c>
      <c r="I5" s="11">
        <f t="shared" si="1"/>
        <v>43461</v>
      </c>
      <c r="J5" s="11" t="e">
        <f>VLOOKUP(sales_data[[#This Row],[Column7]],$AC$2:$AD$368,2,FALSE)</f>
        <v>#N/A</v>
      </c>
      <c r="K5" s="13" t="e">
        <f>sales_data[[#This Row],[Column6]]/sales_data[[#This Row],[Column8]]</f>
        <v>#N/A</v>
      </c>
      <c r="L5">
        <v>20848645</v>
      </c>
      <c r="M5" t="e">
        <v>#N/A</v>
      </c>
      <c r="N5" t="e">
        <f>(sales_data[[#This Row],[Column6]]-sales_data[[#This Row],[Column10]])/sales_data[[#This Row],[Column10]]</f>
        <v>#N/A</v>
      </c>
      <c r="O5" t="e">
        <f>sales_data[[#This Row],[Column9]]/sales_data[[#This Row],[Column10]]</f>
        <v>#N/A</v>
      </c>
      <c r="P5" t="e">
        <f>VLOOKUP(sales_data[[#This Row],[Column7]],sales_data[[Column1]:[Column7]],7,FALSE)</f>
        <v>#N/A</v>
      </c>
      <c r="Q5" t="e">
        <f>sales_data[[#This Row],[Order/Listing]]/sales_data[[#This Row],[Column11]]</f>
        <v>#N/A</v>
      </c>
      <c r="R5" s="8">
        <f>sales_data[[#This Row],[Column3]]/sales_data[[#This Row],[Column2]]</f>
        <v>0.24999997601762725</v>
      </c>
      <c r="S5" s="8">
        <f>sales_data[[#This Row],[Column4]]/sales_data[[#This Row],[Column3]]</f>
        <v>0.38400003376718411</v>
      </c>
      <c r="T5" s="8">
        <f>sales_data[[#This Row],[Column5]]/sales_data[[#This Row],[Column4]]</f>
        <v>0.70079991206463255</v>
      </c>
      <c r="U5" s="8">
        <f>sales_data[[#This Row],[Column6]]/sales_data[[#This Row],[Column5]]</f>
        <v>0.81179997575982266</v>
      </c>
      <c r="AC5" s="3">
        <v>43468</v>
      </c>
      <c r="AD5" s="4">
        <v>1138655</v>
      </c>
    </row>
    <row r="6" spans="2:30" x14ac:dyDescent="0.25"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10">
        <f t="shared" si="0"/>
        <v>5.9704365267569601E-2</v>
      </c>
      <c r="I6" s="11">
        <f t="shared" si="1"/>
        <v>43462</v>
      </c>
      <c r="J6" s="11" t="e">
        <f>VLOOKUP(sales_data[[#This Row],[Column7]],$AC$2:$AD$368,2,FALSE)</f>
        <v>#N/A</v>
      </c>
      <c r="K6" s="13" t="e">
        <f>sales_data[[#This Row],[Column6]]/sales_data[[#This Row],[Column8]]</f>
        <v>#N/A</v>
      </c>
      <c r="L6">
        <v>21717338</v>
      </c>
      <c r="M6" t="e">
        <v>#N/A</v>
      </c>
      <c r="N6" t="e">
        <f>(sales_data[[#This Row],[Column6]]-sales_data[[#This Row],[Column10]])/sales_data[[#This Row],[Column10]]</f>
        <v>#N/A</v>
      </c>
      <c r="O6" t="e">
        <f>sales_data[[#This Row],[Column9]]/sales_data[[#This Row],[Column10]]</f>
        <v>#N/A</v>
      </c>
      <c r="P6" t="e">
        <f>VLOOKUP(sales_data[[#This Row],[Column7]],sales_data[[Column1]:[Column7]],7,FALSE)</f>
        <v>#N/A</v>
      </c>
      <c r="Q6" t="e">
        <f>sales_data[[#This Row],[Order/Listing]]/sales_data[[#This Row],[Column11]]</f>
        <v>#N/A</v>
      </c>
      <c r="R6" s="14">
        <f>sales_data[[#This Row],[Column3]]/sales_data[[#This Row],[Column2]]</f>
        <v>0.2624999654653839</v>
      </c>
      <c r="S6" s="8">
        <f>sales_data[[#This Row],[Column4]]/sales_data[[#This Row],[Column3]]</f>
        <v>0.40399989404997649</v>
      </c>
      <c r="T6" s="8">
        <f>sales_data[[#This Row],[Column5]]/sales_data[[#This Row],[Column4]]</f>
        <v>0.69350008662151352</v>
      </c>
      <c r="U6" s="8">
        <f>sales_data[[#This Row],[Column6]]/sales_data[[#This Row],[Column5]]</f>
        <v>0.811800032055777</v>
      </c>
      <c r="AC6" s="3">
        <v>43469</v>
      </c>
      <c r="AD6" s="4">
        <v>1296620</v>
      </c>
    </row>
    <row r="7" spans="2:30" x14ac:dyDescent="0.25"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10">
        <f t="shared" si="0"/>
        <v>3.7425633885761242E-2</v>
      </c>
      <c r="I7" s="11">
        <f t="shared" si="1"/>
        <v>43463</v>
      </c>
      <c r="J7" s="11" t="e">
        <f>VLOOKUP(sales_data[[#This Row],[Column7]],$AC$2:$AD$368,2,FALSE)</f>
        <v>#N/A</v>
      </c>
      <c r="K7" s="13" t="e">
        <f>sales_data[[#This Row],[Column6]]/sales_data[[#This Row],[Column8]]</f>
        <v>#N/A</v>
      </c>
      <c r="L7">
        <v>42645261</v>
      </c>
      <c r="M7" t="e">
        <v>#N/A</v>
      </c>
      <c r="N7" t="e">
        <f>(sales_data[[#This Row],[Column6]]-sales_data[[#This Row],[Column10]])/sales_data[[#This Row],[Column10]]</f>
        <v>#N/A</v>
      </c>
      <c r="O7" t="e">
        <f>sales_data[[#This Row],[Column9]]/sales_data[[#This Row],[Column10]]</f>
        <v>#N/A</v>
      </c>
      <c r="P7" t="e">
        <f>VLOOKUP(sales_data[[#This Row],[Column7]],sales_data[[Column1]:[Column7]],7,FALSE)</f>
        <v>#N/A</v>
      </c>
      <c r="Q7" t="e">
        <f>sales_data[[#This Row],[Order/Listing]]/sales_data[[#This Row],[Column11]]</f>
        <v>#N/A</v>
      </c>
      <c r="R7" s="8">
        <f>sales_data[[#This Row],[Column3]]/sales_data[[#This Row],[Column2]]</f>
        <v>0.20579999705946239</v>
      </c>
      <c r="S7" s="8">
        <f>sales_data[[#This Row],[Column4]]/sales_data[[#This Row],[Column3]]</f>
        <v>0.3331999072512119</v>
      </c>
      <c r="T7" s="8">
        <f>sales_data[[#This Row],[Column5]]/sales_data[[#This Row],[Column4]]</f>
        <v>0.714000028724882</v>
      </c>
      <c r="U7" s="8">
        <f>sales_data[[#This Row],[Column6]]/sales_data[[#This Row],[Column5]]</f>
        <v>0.76440003716571214</v>
      </c>
      <c r="AC7" s="3">
        <v>43470</v>
      </c>
      <c r="AD7" s="4">
        <v>1596026</v>
      </c>
    </row>
    <row r="8" spans="2:30" x14ac:dyDescent="0.25"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10">
        <f t="shared" si="0"/>
        <v>3.6352086249890857E-2</v>
      </c>
      <c r="I8" s="11">
        <f t="shared" si="1"/>
        <v>43464</v>
      </c>
      <c r="J8" s="11" t="e">
        <f>VLOOKUP(sales_data[[#This Row],[Column7]],$AC$2:$AD$368,2,FALSE)</f>
        <v>#N/A</v>
      </c>
      <c r="K8" s="13" t="e">
        <f>sales_data[[#This Row],[Column6]]/sales_data[[#This Row],[Column8]]</f>
        <v>#N/A</v>
      </c>
      <c r="L8">
        <v>43543056</v>
      </c>
      <c r="M8" t="e">
        <v>#N/A</v>
      </c>
      <c r="N8" t="e">
        <f>(sales_data[[#This Row],[Column6]]-sales_data[[#This Row],[Column10]])/sales_data[[#This Row],[Column10]]</f>
        <v>#N/A</v>
      </c>
      <c r="O8" t="e">
        <f>sales_data[[#This Row],[Column9]]/sales_data[[#This Row],[Column10]]</f>
        <v>#N/A</v>
      </c>
      <c r="P8" t="e">
        <f>VLOOKUP(sales_data[[#This Row],[Column7]],sales_data[[Column1]:[Column7]],7,FALSE)</f>
        <v>#N/A</v>
      </c>
      <c r="Q8" t="e">
        <f>sales_data[[#This Row],[Order/Listing]]/sales_data[[#This Row],[Column11]]</f>
        <v>#N/A</v>
      </c>
      <c r="R8" s="8">
        <f>sales_data[[#This Row],[Column3]]/sales_data[[#This Row],[Column2]]</f>
        <v>0.2015999886824669</v>
      </c>
      <c r="S8" s="8">
        <f>sales_data[[#This Row],[Column4]]/sales_data[[#This Row],[Column3]]</f>
        <v>0.34339995990102845</v>
      </c>
      <c r="T8" s="8">
        <f>sales_data[[#This Row],[Column5]]/sales_data[[#This Row],[Column4]]</f>
        <v>0.67999984076755349</v>
      </c>
      <c r="U8" s="8">
        <f>sales_data[[#This Row],[Column6]]/sales_data[[#This Row],[Column5]]</f>
        <v>0.77219997921781924</v>
      </c>
      <c r="AC8" s="3">
        <v>43471</v>
      </c>
      <c r="AD8" s="4">
        <v>1582881</v>
      </c>
    </row>
    <row r="9" spans="2:30" x14ac:dyDescent="0.25"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10">
        <f t="shared" si="0"/>
        <v>4.9269561075334707E-2</v>
      </c>
      <c r="I9" s="11">
        <f t="shared" si="1"/>
        <v>43465</v>
      </c>
      <c r="J9" s="11" t="e">
        <f>VLOOKUP(sales_data[[#This Row],[Column7]],$AC$2:$AD$368,2,FALSE)</f>
        <v>#N/A</v>
      </c>
      <c r="K9" s="13" t="e">
        <f>sales_data[[#This Row],[Column6]]/sales_data[[#This Row],[Column8]]</f>
        <v>#N/A</v>
      </c>
      <c r="L9">
        <v>22803205</v>
      </c>
      <c r="M9" t="e">
        <v>#N/A</v>
      </c>
      <c r="N9" t="e">
        <f>(sales_data[[#This Row],[Column6]]-sales_data[[#This Row],[Column10]])/sales_data[[#This Row],[Column10]]</f>
        <v>#N/A</v>
      </c>
      <c r="O9" t="e">
        <f>sales_data[[#This Row],[Column9]]/sales_data[[#This Row],[Column10]]</f>
        <v>#N/A</v>
      </c>
      <c r="P9" t="e">
        <f>VLOOKUP(sales_data[[#This Row],[Column7]],sales_data[[Column1]:[Column7]],7,FALSE)</f>
        <v>#N/A</v>
      </c>
      <c r="Q9" t="e">
        <f>sales_data[[#This Row],[Order/Listing]]/sales_data[[#This Row],[Column11]]</f>
        <v>#N/A</v>
      </c>
      <c r="R9" s="8">
        <f>sales_data[[#This Row],[Column3]]/sales_data[[#This Row],[Column2]]</f>
        <v>0.23749997094706898</v>
      </c>
      <c r="S9" s="8">
        <f>sales_data[[#This Row],[Column4]]/sales_data[[#This Row],[Column3]]</f>
        <v>0.3839999586392383</v>
      </c>
      <c r="T9" s="8">
        <f>sales_data[[#This Row],[Column5]]/sales_data[[#This Row],[Column4]]</f>
        <v>0.69350016252719204</v>
      </c>
      <c r="U9" s="8">
        <f>sales_data[[#This Row],[Column6]]/sales_data[[#This Row],[Column5]]</f>
        <v>0.77899987450068953</v>
      </c>
      <c r="AC9" s="3">
        <v>43472</v>
      </c>
      <c r="AD9" s="4">
        <v>1123504</v>
      </c>
    </row>
    <row r="10" spans="2:30" x14ac:dyDescent="0.25">
      <c r="B10" s="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10">
        <f t="shared" si="0"/>
        <v>6.0386999512831684E-2</v>
      </c>
      <c r="I10" s="11">
        <f>$B10-7</f>
        <v>43466</v>
      </c>
      <c r="J10" s="15">
        <f>VLOOKUP(sales_data[[#This Row],[Column7]],$AC$2:$AD$368,2,FALSE)</f>
        <v>1271572.67328</v>
      </c>
      <c r="K10" s="16">
        <f>sales_data[[#This Row],[Column6]]/sales_data[[#This Row],[Column8]]</f>
        <v>1.031356703048006</v>
      </c>
      <c r="L10">
        <v>21717338</v>
      </c>
      <c r="M10" s="7">
        <v>20848645</v>
      </c>
      <c r="N10" s="16">
        <f>(sales_data[[#This Row],[Column9]]-sales_data[[#This Row],[Column10]])/sales_data[[#This Row],[Column10]]</f>
        <v>4.1666640685761591E-2</v>
      </c>
      <c r="O10" s="16">
        <f>sales_data[[#This Row],[Column9]]/sales_data[[#This Row],[Column10]]</f>
        <v>1.0416666406857615</v>
      </c>
      <c r="P10" s="16">
        <f>VLOOKUP(sales_data[[#This Row],[Column7]],sales_data[[Column1]:[Column7]],7,FALSE)</f>
        <v>6.0990659694639161E-2</v>
      </c>
      <c r="Q10" s="16">
        <f>sales_data[[#This Row],[Order/Listing]]/sales_data[[#This Row],[Column11]]</f>
        <v>0.99010241593008153</v>
      </c>
      <c r="R10" s="8">
        <f>sales_data[[#This Row],[Column3]]/sales_data[[#This Row],[Column2]]</f>
        <v>0.24499998618615354</v>
      </c>
      <c r="S10" s="8">
        <f>sales_data[[#This Row],[Column4]]/sales_data[[#This Row],[Column3]]</f>
        <v>0.39199995940420407</v>
      </c>
      <c r="T10" s="8">
        <f>sales_data[[#This Row],[Column5]]/sales_data[[#This Row],[Column4]]</f>
        <v>0.75919976334458916</v>
      </c>
      <c r="U10" s="8">
        <f>sales_data[[#This Row],[Column6]]/sales_data[[#This Row],[Column5]]</f>
        <v>0.82820015055371432</v>
      </c>
      <c r="AC10" s="3">
        <v>43473</v>
      </c>
      <c r="AD10" s="4">
        <v>1311445</v>
      </c>
    </row>
    <row r="11" spans="2:30" x14ac:dyDescent="0.25">
      <c r="B11" s="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10">
        <f t="shared" si="0"/>
        <v>6.6699846462641474E-2</v>
      </c>
      <c r="I11" s="11">
        <f t="shared" si="1"/>
        <v>43467</v>
      </c>
      <c r="J11" s="15">
        <f>VLOOKUP(sales_data[[#This Row],[Column7]],$AC$2:$AD$368,2,FALSE)</f>
        <v>1261133</v>
      </c>
      <c r="K11" s="16">
        <f>sales_data[[#This Row],[Column6]]/sales_data[[#This Row],[Column8]]</f>
        <v>1.1945488699447242</v>
      </c>
      <c r="L11">
        <v>22586032</v>
      </c>
      <c r="M11" s="7">
        <v>21934511</v>
      </c>
      <c r="N11" s="16">
        <f>(sales_data[[#This Row],[Column9]]-sales_data[[#This Row],[Column10]])/sales_data[[#This Row],[Column10]]</f>
        <v>2.9703010019234075E-2</v>
      </c>
      <c r="O11" s="16">
        <f>sales_data[[#This Row],[Column9]]/sales_data[[#This Row],[Column10]]</f>
        <v>1.0297030100192341</v>
      </c>
      <c r="P11" s="16">
        <f>VLOOKUP(sales_data[[#This Row],[Column7]],sales_data[[Column1]:[Column7]],7,FALSE)</f>
        <v>5.749537270328272E-2</v>
      </c>
      <c r="Q11" s="16">
        <f>sales_data[[#This Row],[Order/Listing]]/sales_data[[#This Row],[Column11]]</f>
        <v>1.1600906877647428</v>
      </c>
      <c r="R11" s="14">
        <f>sales_data[[#This Row],[Column3]]/sales_data[[#This Row],[Column2]]</f>
        <v>0.25999996280887561</v>
      </c>
      <c r="S11" s="8">
        <f>sales_data[[#This Row],[Column4]]/sales_data[[#This Row],[Column3]]</f>
        <v>0.40400005585481019</v>
      </c>
      <c r="T11" s="8">
        <f>sales_data[[#This Row],[Column5]]/sales_data[[#This Row],[Column4]]</f>
        <v>0.74459975122627076</v>
      </c>
      <c r="U11" s="8">
        <f>sales_data[[#This Row],[Column6]]/sales_data[[#This Row],[Column5]]</f>
        <v>0.85280008785654926</v>
      </c>
      <c r="AC11" s="3">
        <v>43474</v>
      </c>
      <c r="AD11" s="4">
        <v>1506485</v>
      </c>
    </row>
    <row r="12" spans="2:30" x14ac:dyDescent="0.25">
      <c r="B12" s="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10">
        <f t="shared" si="0"/>
        <v>5.8609992429635833E-2</v>
      </c>
      <c r="I12" s="11">
        <f t="shared" si="1"/>
        <v>43468</v>
      </c>
      <c r="J12" s="15">
        <f>VLOOKUP(sales_data[[#This Row],[Column7]],$AC$2:$AD$368,2,FALSE)</f>
        <v>1138655</v>
      </c>
      <c r="K12" s="16">
        <f>sales_data[[#This Row],[Column6]]/sales_data[[#This Row],[Column8]]</f>
        <v>0.5477497573892004</v>
      </c>
      <c r="L12">
        <v>10641496</v>
      </c>
      <c r="M12" s="7">
        <v>20848645</v>
      </c>
      <c r="N12" s="16">
        <f>(sales_data[[#This Row],[Column9]]-sales_data[[#This Row],[Column10]])/sales_data[[#This Row],[Column10]]</f>
        <v>-0.48958332783737263</v>
      </c>
      <c r="O12" s="16">
        <f>sales_data[[#This Row],[Column9]]/sales_data[[#This Row],[Column10]]</f>
        <v>0.51041667216262732</v>
      </c>
      <c r="P12" s="16">
        <f>VLOOKUP(sales_data[[#This Row],[Column7]],sales_data[[Column1]:[Column7]],7,FALSE)</f>
        <v>5.4615297319547756E-2</v>
      </c>
      <c r="Q12" s="16">
        <f>sales_data[[#This Row],[Order/Listing]]/sales_data[[#This Row],[Column11]]</f>
        <v>1.0731424217415788</v>
      </c>
      <c r="R12" s="14">
        <f>sales_data[[#This Row],[Column3]]/sales_data[[#This Row],[Column2]]</f>
        <v>0.25749997932621504</v>
      </c>
      <c r="S12" s="8">
        <f>sales_data[[#This Row],[Column4]]/sales_data[[#This Row],[Column3]]</f>
        <v>0.3879997153476864</v>
      </c>
      <c r="T12" s="8">
        <f>sales_data[[#This Row],[Column5]]/sales_data[[#This Row],[Column4]]</f>
        <v>0.71540014917357275</v>
      </c>
      <c r="U12" s="8">
        <f>sales_data[[#This Row],[Column6]]/sales_data[[#This Row],[Column5]]</f>
        <v>0.82000034183224713</v>
      </c>
      <c r="AC12" s="3">
        <v>43475</v>
      </c>
      <c r="AD12" s="4">
        <v>623698</v>
      </c>
    </row>
    <row r="13" spans="2:30" x14ac:dyDescent="0.25">
      <c r="B13" s="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10">
        <f t="shared" si="0"/>
        <v>5.4604244689654489E-2</v>
      </c>
      <c r="I13" s="11">
        <f t="shared" si="1"/>
        <v>43469</v>
      </c>
      <c r="J13" s="15">
        <f>VLOOKUP(sales_data[[#This Row],[Column7]],$AC$2:$AD$368,2,FALSE)</f>
        <v>1296620</v>
      </c>
      <c r="K13" s="16">
        <f>sales_data[[#This Row],[Column6]]/sales_data[[#This Row],[Column8]]</f>
        <v>0.86884823618330742</v>
      </c>
      <c r="L13">
        <v>20631472</v>
      </c>
      <c r="M13" s="7">
        <v>21717338</v>
      </c>
      <c r="N13" s="16">
        <f>(sales_data[[#This Row],[Column9]]-sales_data[[#This Row],[Column10]])/sales_data[[#This Row],[Column10]]</f>
        <v>-4.999995855845684E-2</v>
      </c>
      <c r="O13" s="16">
        <f>sales_data[[#This Row],[Column9]]/sales_data[[#This Row],[Column10]]</f>
        <v>0.95000004144154315</v>
      </c>
      <c r="P13" s="16">
        <f>VLOOKUP(sales_data[[#This Row],[Column7]],sales_data[[Column1]:[Column7]],7,FALSE)</f>
        <v>5.9704365267569601E-2</v>
      </c>
      <c r="Q13" s="16">
        <f>sales_data[[#This Row],[Order/Listing]]/sales_data[[#This Row],[Column11]]</f>
        <v>0.91457709071927096</v>
      </c>
      <c r="R13" s="8">
        <f>sales_data[[#This Row],[Column3]]/sales_data[[#This Row],[Column2]]</f>
        <v>0.23999997479578894</v>
      </c>
      <c r="S13" s="8">
        <f>sales_data[[#This Row],[Column4]]/sales_data[[#This Row],[Column3]]</f>
        <v>0.40399991679378167</v>
      </c>
      <c r="T13" s="8">
        <f>sales_data[[#This Row],[Column5]]/sales_data[[#This Row],[Column4]]</f>
        <v>0.71539976215078083</v>
      </c>
      <c r="U13" s="8">
        <f>sales_data[[#This Row],[Column6]]/sales_data[[#This Row],[Column5]]</f>
        <v>0.78720010062154766</v>
      </c>
      <c r="AC13" s="3">
        <v>43476</v>
      </c>
      <c r="AD13" s="4">
        <v>1126566</v>
      </c>
    </row>
    <row r="14" spans="2:30" x14ac:dyDescent="0.25">
      <c r="B14" s="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10">
        <f t="shared" si="0"/>
        <v>3.9404376518911377E-2</v>
      </c>
      <c r="I14" s="11">
        <f t="shared" si="1"/>
        <v>43470</v>
      </c>
      <c r="J14" s="15">
        <f>VLOOKUP(sales_data[[#This Row],[Column7]],$AC$2:$AD$368,2,FALSE)</f>
        <v>1596026</v>
      </c>
      <c r="K14" s="16">
        <f>sales_data[[#This Row],[Column6]]/sales_data[[#This Row],[Column8]]</f>
        <v>1.0528713191389112</v>
      </c>
      <c r="L14">
        <v>42645261</v>
      </c>
      <c r="M14" s="7">
        <v>42645261</v>
      </c>
      <c r="N14" s="16">
        <f>(sales_data[[#This Row],[Column9]]-sales_data[[#This Row],[Column10]])/sales_data[[#This Row],[Column10]]</f>
        <v>0</v>
      </c>
      <c r="O14" s="16">
        <f>sales_data[[#This Row],[Column9]]/sales_data[[#This Row],[Column10]]</f>
        <v>1</v>
      </c>
      <c r="P14" s="16">
        <f>VLOOKUP(sales_data[[#This Row],[Column7]],sales_data[[Column1]:[Column7]],7,FALSE)</f>
        <v>3.7425633885761242E-2</v>
      </c>
      <c r="Q14" s="16">
        <f>sales_data[[#This Row],[Order/Listing]]/sales_data[[#This Row],[Column11]]</f>
        <v>1.0528713191389112</v>
      </c>
      <c r="R14" s="8">
        <f>sales_data[[#This Row],[Column3]]/sales_data[[#This Row],[Column2]]</f>
        <v>0.21209999338027297</v>
      </c>
      <c r="S14" s="8">
        <f>sales_data[[#This Row],[Column4]]/sales_data[[#This Row],[Column3]]</f>
        <v>0.33999995577696557</v>
      </c>
      <c r="T14" s="8">
        <f>sales_data[[#This Row],[Column5]]/sales_data[[#This Row],[Column4]]</f>
        <v>0.69360001560813178</v>
      </c>
      <c r="U14" s="8">
        <f>sales_data[[#This Row],[Column6]]/sales_data[[#This Row],[Column5]]</f>
        <v>0.78779977140628266</v>
      </c>
      <c r="AC14" s="3">
        <v>43477</v>
      </c>
      <c r="AD14" s="4">
        <v>1680410</v>
      </c>
    </row>
    <row r="15" spans="2:30" x14ac:dyDescent="0.25">
      <c r="B15" s="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10">
        <f t="shared" si="0"/>
        <v>3.5253944599501305E-2</v>
      </c>
      <c r="I15" s="11">
        <f t="shared" si="1"/>
        <v>43471</v>
      </c>
      <c r="J15" s="15">
        <f>VLOOKUP(sales_data[[#This Row],[Column7]],$AC$2:$AD$368,2,FALSE)</f>
        <v>1582881</v>
      </c>
      <c r="K15" s="16">
        <f>sales_data[[#This Row],[Column6]]/sales_data[[#This Row],[Column8]]</f>
        <v>1.0297786125425727</v>
      </c>
      <c r="L15">
        <v>46236441</v>
      </c>
      <c r="M15" s="7">
        <v>43543056</v>
      </c>
      <c r="N15" s="16">
        <f>(sales_data[[#This Row],[Column9]]-sales_data[[#This Row],[Column10]])/sales_data[[#This Row],[Column10]]</f>
        <v>6.1855672233937828E-2</v>
      </c>
      <c r="O15" s="16">
        <f>sales_data[[#This Row],[Column9]]/sales_data[[#This Row],[Column10]]</f>
        <v>1.0618556722339378</v>
      </c>
      <c r="P15" s="16">
        <f>VLOOKUP(sales_data[[#This Row],[Column7]],sales_data[[Column1]:[Column7]],7,FALSE)</f>
        <v>3.6352086249890857E-2</v>
      </c>
      <c r="Q15" s="16">
        <f>sales_data[[#This Row],[Order/Listing]]/sales_data[[#This Row],[Column11]]</f>
        <v>0.9697915095480153</v>
      </c>
      <c r="R15" s="8">
        <f>sales_data[[#This Row],[Column3]]/sales_data[[#This Row],[Column2]]</f>
        <v>0.21209998788185327</v>
      </c>
      <c r="S15" s="8">
        <f>sales_data[[#This Row],[Column4]]/sales_data[[#This Row],[Column3]]</f>
        <v>0.33659992725417975</v>
      </c>
      <c r="T15" s="8">
        <f>sales_data[[#This Row],[Column5]]/sales_data[[#This Row],[Column4]]</f>
        <v>0.66640007682634494</v>
      </c>
      <c r="U15" s="8">
        <f>sales_data[[#This Row],[Column6]]/sales_data[[#This Row],[Column5]]</f>
        <v>0.74099967541825129</v>
      </c>
      <c r="AC15" s="3">
        <v>43478</v>
      </c>
      <c r="AD15" s="4">
        <v>1630017</v>
      </c>
    </row>
    <row r="16" spans="2:30" x14ac:dyDescent="0.25">
      <c r="B16" s="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10">
        <f t="shared" si="0"/>
        <v>5.6826840825564828E-2</v>
      </c>
      <c r="I16" s="11">
        <f t="shared" si="1"/>
        <v>43472</v>
      </c>
      <c r="J16" s="15">
        <f>VLOOKUP(sales_data[[#This Row],[Column7]],$AC$2:$AD$368,2,FALSE)</f>
        <v>1123504</v>
      </c>
      <c r="K16" s="16">
        <f>sales_data[[#This Row],[Column6]]/sales_data[[#This Row],[Column8]]</f>
        <v>1.0655093350802489</v>
      </c>
      <c r="L16">
        <v>21065819</v>
      </c>
      <c r="M16" s="7">
        <v>22803205</v>
      </c>
      <c r="N16" s="16">
        <f>(sales_data[[#This Row],[Column9]]-sales_data[[#This Row],[Column10]])/sales_data[[#This Row],[Column10]]</f>
        <v>-7.6190430248730387E-2</v>
      </c>
      <c r="O16" s="16">
        <f>sales_data[[#This Row],[Column9]]/sales_data[[#This Row],[Column10]]</f>
        <v>0.9238095697512696</v>
      </c>
      <c r="P16" s="16">
        <f>VLOOKUP(sales_data[[#This Row],[Column7]],sales_data[[Column1]:[Column7]],7,FALSE)</f>
        <v>4.9269561075334707E-2</v>
      </c>
      <c r="Q16" s="16">
        <f>sales_data[[#This Row],[Order/Listing]]/sales_data[[#This Row],[Column11]]</f>
        <v>1.1533863826932578</v>
      </c>
      <c r="R16" s="8">
        <f>sales_data[[#This Row],[Column3]]/sales_data[[#This Row],[Column2]]</f>
        <v>0.25499999525297379</v>
      </c>
      <c r="S16" s="8">
        <f>sales_data[[#This Row],[Column4]]/sales_data[[#This Row],[Column3]]</f>
        <v>0.38799996425768424</v>
      </c>
      <c r="T16" s="8">
        <f>sales_data[[#This Row],[Column5]]/sales_data[[#This Row],[Column4]]</f>
        <v>0.69349963440121443</v>
      </c>
      <c r="U16" s="8">
        <f>sales_data[[#This Row],[Column6]]/sales_data[[#This Row],[Column5]]</f>
        <v>0.82820036695013521</v>
      </c>
      <c r="AC16" s="3">
        <v>43479</v>
      </c>
      <c r="AD16" s="4">
        <v>1197104</v>
      </c>
    </row>
    <row r="17" spans="2:30" x14ac:dyDescent="0.25">
      <c r="B17" s="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10">
        <f t="shared" si="0"/>
        <v>5.6292693419576843E-2</v>
      </c>
      <c r="I17" s="11">
        <f t="shared" si="1"/>
        <v>43473</v>
      </c>
      <c r="J17" s="15">
        <f>VLOOKUP(sales_data[[#This Row],[Column7]],$AC$2:$AD$368,2,FALSE)</f>
        <v>1311445</v>
      </c>
      <c r="K17" s="16">
        <f>sales_data[[#This Row],[Column6]]/sales_data[[#This Row],[Column8]]</f>
        <v>0.91355489555414071</v>
      </c>
      <c r="L17">
        <v>21282992</v>
      </c>
      <c r="M17" s="7">
        <v>21717338</v>
      </c>
      <c r="N17" s="16">
        <f>(sales_data[[#This Row],[Column9]]-sales_data[[#This Row],[Column10]])/sales_data[[#This Row],[Column10]]</f>
        <v>-1.9999965004919112E-2</v>
      </c>
      <c r="O17" s="16">
        <f>sales_data[[#This Row],[Column9]]/sales_data[[#This Row],[Column10]]</f>
        <v>0.98000003499508093</v>
      </c>
      <c r="P17" s="16">
        <f>VLOOKUP(sales_data[[#This Row],[Column7]],sales_data[[Column1]:[Column7]],7,FALSE)</f>
        <v>6.0386999512831684E-2</v>
      </c>
      <c r="Q17" s="16">
        <f>sales_data[[#This Row],[Order/Listing]]/sales_data[[#This Row],[Column11]]</f>
        <v>0.93219888177446475</v>
      </c>
      <c r="R17" s="8">
        <f>sales_data[[#This Row],[Column3]]/sales_data[[#This Row],[Column2]]</f>
        <v>0.2374999606493316</v>
      </c>
      <c r="S17" s="8">
        <f>sales_data[[#This Row],[Column4]]/sales_data[[#This Row],[Column3]]</f>
        <v>0.40400003165364579</v>
      </c>
      <c r="T17" s="8">
        <f>sales_data[[#This Row],[Column5]]/sales_data[[#This Row],[Column4]]</f>
        <v>0.72270007928101565</v>
      </c>
      <c r="U17" s="8">
        <f>sales_data[[#This Row],[Column6]]/sales_data[[#This Row],[Column5]]</f>
        <v>0.81179988453939078</v>
      </c>
      <c r="AC17" s="3">
        <v>43480</v>
      </c>
      <c r="AD17" s="4">
        <v>1198077</v>
      </c>
    </row>
    <row r="18" spans="2:30" x14ac:dyDescent="0.25">
      <c r="B18" s="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10">
        <f t="shared" si="0"/>
        <v>6.6033318427670989E-2</v>
      </c>
      <c r="I18" s="11">
        <f t="shared" si="1"/>
        <v>43474</v>
      </c>
      <c r="J18" s="15">
        <f>VLOOKUP(sales_data[[#This Row],[Column7]],$AC$2:$AD$368,2,FALSE)</f>
        <v>1506485</v>
      </c>
      <c r="K18" s="16">
        <f>sales_data[[#This Row],[Column6]]/sales_data[[#This Row],[Column8]]</f>
        <v>0.92337195524681626</v>
      </c>
      <c r="L18">
        <v>21065819</v>
      </c>
      <c r="M18" s="7">
        <v>22586032</v>
      </c>
      <c r="N18" s="16">
        <f>(sales_data[[#This Row],[Column9]]-sales_data[[#This Row],[Column10]])/sales_data[[#This Row],[Column10]]</f>
        <v>-6.7307661655664E-2</v>
      </c>
      <c r="O18" s="16">
        <f>sales_data[[#This Row],[Column9]]/sales_data[[#This Row],[Column10]]</f>
        <v>0.93269233834433596</v>
      </c>
      <c r="P18" s="16">
        <f>VLOOKUP(sales_data[[#This Row],[Column7]],sales_data[[Column1]:[Column7]],7,FALSE)</f>
        <v>6.6699846462641474E-2</v>
      </c>
      <c r="Q18" s="16">
        <f>sales_data[[#This Row],[Order/Listing]]/sales_data[[#This Row],[Column11]]</f>
        <v>0.990007052934615</v>
      </c>
      <c r="R18" s="14">
        <f>sales_data[[#This Row],[Column3]]/sales_data[[#This Row],[Column2]]</f>
        <v>0.26249996439730333</v>
      </c>
      <c r="S18" s="8">
        <f>sales_data[[#This Row],[Column4]]/sales_data[[#This Row],[Column3]]</f>
        <v>0.41199997757594925</v>
      </c>
      <c r="T18" s="8">
        <f>sales_data[[#This Row],[Column5]]/sales_data[[#This Row],[Column4]]</f>
        <v>0.72999971908484862</v>
      </c>
      <c r="U18" s="8">
        <f>sales_data[[#This Row],[Column6]]/sales_data[[#This Row],[Column5]]</f>
        <v>0.83639993145475267</v>
      </c>
      <c r="AC18" s="3">
        <v>43481</v>
      </c>
      <c r="AD18" s="4">
        <v>1391046</v>
      </c>
    </row>
    <row r="19" spans="2:30" x14ac:dyDescent="0.25">
      <c r="B19" s="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10">
        <f t="shared" si="0"/>
        <v>5.7425009589223593E-2</v>
      </c>
      <c r="I19" s="11">
        <f t="shared" si="1"/>
        <v>43475</v>
      </c>
      <c r="J19" s="15">
        <f>VLOOKUP(sales_data[[#This Row],[Column7]],$AC$2:$AD$368,2,FALSE)</f>
        <v>623698</v>
      </c>
      <c r="K19" s="16">
        <f>sales_data[[#This Row],[Column6]]/sales_data[[#This Row],[Column8]]</f>
        <v>2.0595416371384867</v>
      </c>
      <c r="L19">
        <v>22368858</v>
      </c>
      <c r="M19" s="7">
        <v>10641496</v>
      </c>
      <c r="N19" s="16">
        <f>(sales_data[[#This Row],[Column9]]-sales_data[[#This Row],[Column10]])/sales_data[[#This Row],[Column10]]</f>
        <v>1.1020407281081532</v>
      </c>
      <c r="O19" s="16">
        <f>sales_data[[#This Row],[Column9]]/sales_data[[#This Row],[Column10]]</f>
        <v>2.102040728108153</v>
      </c>
      <c r="P19" s="16">
        <f>VLOOKUP(sales_data[[#This Row],[Column7]],sales_data[[Column1]:[Column7]],7,FALSE)</f>
        <v>5.8609992429635833E-2</v>
      </c>
      <c r="Q19" s="16">
        <f>sales_data[[#This Row],[Order/Listing]]/sales_data[[#This Row],[Column11]]</f>
        <v>0.97978189739855592</v>
      </c>
      <c r="R19" s="8">
        <f>sales_data[[#This Row],[Column3]]/sales_data[[#This Row],[Column2]]</f>
        <v>0.25249999329424921</v>
      </c>
      <c r="S19" s="8">
        <f>sales_data[[#This Row],[Column4]]/sales_data[[#This Row],[Column3]]</f>
        <v>0.38399989235388587</v>
      </c>
      <c r="T19" s="8">
        <f>sales_data[[#This Row],[Column5]]/sales_data[[#This Row],[Column4]]</f>
        <v>0.70810011047156052</v>
      </c>
      <c r="U19" s="8">
        <f>sales_data[[#This Row],[Column6]]/sales_data[[#This Row],[Column5]]</f>
        <v>0.83639983930063222</v>
      </c>
      <c r="AC19" s="3">
        <v>43482</v>
      </c>
      <c r="AD19" s="4">
        <v>1284532</v>
      </c>
    </row>
    <row r="20" spans="2:30" x14ac:dyDescent="0.25">
      <c r="B20" s="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10">
        <f t="shared" si="0"/>
        <v>5.9047015245385151E-2</v>
      </c>
      <c r="I20" s="11">
        <f t="shared" si="1"/>
        <v>43476</v>
      </c>
      <c r="J20" s="15">
        <f>VLOOKUP(sales_data[[#This Row],[Column7]],$AC$2:$AD$368,2,FALSE)</f>
        <v>1126566</v>
      </c>
      <c r="K20" s="16">
        <f>sales_data[[#This Row],[Column6]]/sales_data[[#This Row],[Column8]]</f>
        <v>1.1610424955129126</v>
      </c>
      <c r="L20">
        <v>22151685</v>
      </c>
      <c r="M20" s="7">
        <v>20631472</v>
      </c>
      <c r="N20" s="16">
        <f>(sales_data[[#This Row],[Column9]]-sales_data[[#This Row],[Column10]])/sales_data[[#This Row],[Column10]]</f>
        <v>7.3684175322051668E-2</v>
      </c>
      <c r="O20" s="16">
        <f>sales_data[[#This Row],[Column9]]/sales_data[[#This Row],[Column10]]</f>
        <v>1.0736841753220516</v>
      </c>
      <c r="P20" s="16">
        <f>VLOOKUP(sales_data[[#This Row],[Column7]],sales_data[[Column1]:[Column7]],7,FALSE)</f>
        <v>5.4604244689654489E-2</v>
      </c>
      <c r="Q20" s="16">
        <f>sales_data[[#This Row],[Order/Listing]]/sales_data[[#This Row],[Column11]]</f>
        <v>1.0813630988026908</v>
      </c>
      <c r="R20" s="14">
        <f>sales_data[[#This Row],[Column3]]/sales_data[[#This Row],[Column2]]</f>
        <v>0.25999997201116104</v>
      </c>
      <c r="S20" s="8">
        <f>sales_data[[#This Row],[Column4]]/sales_data[[#This Row],[Column3]]</f>
        <v>0.4159999638853652</v>
      </c>
      <c r="T20" s="8">
        <f>sales_data[[#This Row],[Column5]]/sales_data[[#This Row],[Column4]]</f>
        <v>0.69350013314267633</v>
      </c>
      <c r="U20" s="8">
        <f>sales_data[[#This Row],[Column6]]/sales_data[[#This Row],[Column5]]</f>
        <v>0.7871994944555617</v>
      </c>
      <c r="AC20" s="3">
        <v>43483</v>
      </c>
      <c r="AD20" s="4">
        <v>1307991</v>
      </c>
    </row>
    <row r="21" spans="2:30" x14ac:dyDescent="0.25">
      <c r="B21" s="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10">
        <f t="shared" si="0"/>
        <v>3.7814141279888462E-2</v>
      </c>
      <c r="I21" s="11">
        <f t="shared" si="1"/>
        <v>43477</v>
      </c>
      <c r="J21" s="15">
        <f>VLOOKUP(sales_data[[#This Row],[Column7]],$AC$2:$AD$368,2,FALSE)</f>
        <v>1680410</v>
      </c>
      <c r="K21" s="16">
        <f>sales_data[[#This Row],[Column6]]/sales_data[[#This Row],[Column8]]</f>
        <v>0.9596431823186008</v>
      </c>
      <c r="L21">
        <v>42645261</v>
      </c>
      <c r="M21" s="7">
        <v>42645261</v>
      </c>
      <c r="N21" s="16">
        <f>(sales_data[[#This Row],[Column9]]-sales_data[[#This Row],[Column10]])/sales_data[[#This Row],[Column10]]</f>
        <v>0</v>
      </c>
      <c r="O21" s="16">
        <f>sales_data[[#This Row],[Column9]]/sales_data[[#This Row],[Column10]]</f>
        <v>1</v>
      </c>
      <c r="P21" s="16">
        <f>VLOOKUP(sales_data[[#This Row],[Column7]],sales_data[[Column1]:[Column7]],7,FALSE)</f>
        <v>3.9404376518911377E-2</v>
      </c>
      <c r="Q21" s="16">
        <f>sales_data[[#This Row],[Order/Listing]]/sales_data[[#This Row],[Column11]]</f>
        <v>0.9596431823186008</v>
      </c>
      <c r="R21" s="8">
        <f>sales_data[[#This Row],[Column3]]/sales_data[[#This Row],[Column2]]</f>
        <v>0.20369999828585886</v>
      </c>
      <c r="S21" s="8">
        <f>sales_data[[#This Row],[Column4]]/sales_data[[#This Row],[Column3]]</f>
        <v>0.33319998986973398</v>
      </c>
      <c r="T21" s="8">
        <f>sales_data[[#This Row],[Column5]]/sales_data[[#This Row],[Column4]]</f>
        <v>0.7071998009988063</v>
      </c>
      <c r="U21" s="8">
        <f>sales_data[[#This Row],[Column6]]/sales_data[[#This Row],[Column5]]</f>
        <v>0.78780023820713474</v>
      </c>
      <c r="AC21" s="3">
        <v>43484</v>
      </c>
      <c r="AD21" s="4">
        <v>1612594</v>
      </c>
    </row>
    <row r="22" spans="2:30" x14ac:dyDescent="0.25">
      <c r="B22" s="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10">
        <f t="shared" si="0"/>
        <v>4.0956684607291405E-2</v>
      </c>
      <c r="I22" s="11">
        <f t="shared" si="1"/>
        <v>43478</v>
      </c>
      <c r="J22" s="15">
        <f>VLOOKUP(sales_data[[#This Row],[Column7]],$AC$2:$AD$368,2,FALSE)</f>
        <v>1630017</v>
      </c>
      <c r="K22" s="16">
        <f>sales_data[[#This Row],[Column6]]/sales_data[[#This Row],[Column8]]</f>
        <v>1.1166447957291243</v>
      </c>
      <c r="L22">
        <v>44440851</v>
      </c>
      <c r="M22" s="7">
        <v>46236441</v>
      </c>
      <c r="N22" s="16">
        <f>(sales_data[[#This Row],[Column9]]-sales_data[[#This Row],[Column10]])/sales_data[[#This Row],[Column10]]</f>
        <v>-3.8834952716191973E-2</v>
      </c>
      <c r="O22" s="16">
        <f>sales_data[[#This Row],[Column9]]/sales_data[[#This Row],[Column10]]</f>
        <v>0.96116504728380803</v>
      </c>
      <c r="P22" s="16">
        <f>VLOOKUP(sales_data[[#This Row],[Column7]],sales_data[[Column1]:[Column7]],7,FALSE)</f>
        <v>3.5253944599501305E-2</v>
      </c>
      <c r="Q22" s="16">
        <f>sales_data[[#This Row],[Order/Listing]]/sales_data[[#This Row],[Column11]]</f>
        <v>1.1617617566651186</v>
      </c>
      <c r="R22" s="8">
        <f>sales_data[[#This Row],[Column3]]/sales_data[[#This Row],[Column2]]</f>
        <v>0.20789999237863413</v>
      </c>
      <c r="S22" s="8">
        <f>sales_data[[#This Row],[Column4]]/sales_data[[#This Row],[Column3]]</f>
        <v>0.35360001506615307</v>
      </c>
      <c r="T22" s="8">
        <f>sales_data[[#This Row],[Column5]]/sales_data[[#This Row],[Column4]]</f>
        <v>0.70719987756351388</v>
      </c>
      <c r="U22" s="8">
        <f>sales_data[[#This Row],[Column6]]/sales_data[[#This Row],[Column5]]</f>
        <v>0.78779980453787235</v>
      </c>
      <c r="AC22" s="3">
        <v>43485</v>
      </c>
      <c r="AD22" s="4">
        <v>1820150</v>
      </c>
    </row>
    <row r="23" spans="2:30" x14ac:dyDescent="0.25">
      <c r="B23" s="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10">
        <f t="shared" si="0"/>
        <v>6.6660972593193465E-2</v>
      </c>
      <c r="I23" s="11">
        <f t="shared" si="1"/>
        <v>43479</v>
      </c>
      <c r="J23" s="15">
        <f>VLOOKUP(sales_data[[#This Row],[Column7]],$AC$2:$AD$368,2,FALSE)</f>
        <v>1197104</v>
      </c>
      <c r="K23" s="16">
        <f>sales_data[[#This Row],[Column6]]/sales_data[[#This Row],[Column8]]</f>
        <v>1.2335210641681926</v>
      </c>
      <c r="L23">
        <v>22151685</v>
      </c>
      <c r="M23" s="7">
        <v>21065819</v>
      </c>
      <c r="N23" s="16">
        <f>(sales_data[[#This Row],[Column9]]-sales_data[[#This Row],[Column10]])/sales_data[[#This Row],[Column10]]</f>
        <v>5.1546346239849494E-2</v>
      </c>
      <c r="O23" s="16">
        <f>sales_data[[#This Row],[Column9]]/sales_data[[#This Row],[Column10]]</f>
        <v>1.0515463462398495</v>
      </c>
      <c r="P23" s="16">
        <f>VLOOKUP(sales_data[[#This Row],[Column7]],sales_data[[Column1]:[Column7]],7,FALSE)</f>
        <v>5.6826840825564828E-2</v>
      </c>
      <c r="Q23" s="16">
        <f>sales_data[[#This Row],[Order/Listing]]/sales_data[[#This Row],[Column11]]</f>
        <v>1.1730543458823517</v>
      </c>
      <c r="R23" s="14">
        <f>sales_data[[#This Row],[Column3]]/sales_data[[#This Row],[Column2]]</f>
        <v>0.25999997201116104</v>
      </c>
      <c r="S23" s="8">
        <f>sales_data[[#This Row],[Column4]]/sales_data[[#This Row],[Column3]]</f>
        <v>0.4159999638853652</v>
      </c>
      <c r="T23" s="8">
        <f>sales_data[[#This Row],[Column5]]/sales_data[[#This Row],[Column4]]</f>
        <v>0.75919999198639687</v>
      </c>
      <c r="U23" s="8">
        <f>sales_data[[#This Row],[Column6]]/sales_data[[#This Row],[Column5]]</f>
        <v>0.81179964452742104</v>
      </c>
      <c r="AC23" s="3">
        <v>43486</v>
      </c>
      <c r="AD23" s="4">
        <v>1476653</v>
      </c>
    </row>
    <row r="24" spans="2:30" x14ac:dyDescent="0.25">
      <c r="B24" s="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10">
        <f t="shared" si="0"/>
        <v>5.9130715665311848E-2</v>
      </c>
      <c r="I24" s="11">
        <f t="shared" si="1"/>
        <v>43480</v>
      </c>
      <c r="J24" s="15">
        <f>VLOOKUP(sales_data[[#This Row],[Column7]],$AC$2:$AD$368,2,FALSE)</f>
        <v>1198077</v>
      </c>
      <c r="K24" s="16">
        <f>sales_data[[#This Row],[Column6]]/sales_data[[#This Row],[Column8]]</f>
        <v>1.8543048568664617</v>
      </c>
      <c r="L24">
        <v>37570997</v>
      </c>
      <c r="M24" s="7">
        <v>21282992</v>
      </c>
      <c r="N24" s="16">
        <f>(sales_data[[#This Row],[Column9]]-sales_data[[#This Row],[Column10]])/sales_data[[#This Row],[Column10]]</f>
        <v>0.76530616559927289</v>
      </c>
      <c r="O24" s="16">
        <f>sales_data[[#This Row],[Column9]]/sales_data[[#This Row],[Column10]]</f>
        <v>1.7653061655992728</v>
      </c>
      <c r="P24" s="16">
        <f>VLOOKUP(sales_data[[#This Row],[Column7]],sales_data[[Column1]:[Column7]],7,FALSE)</f>
        <v>5.6292693419576843E-2</v>
      </c>
      <c r="Q24" s="16">
        <f>sales_data[[#This Row],[Order/Listing]]/sales_data[[#This Row],[Column11]]</f>
        <v>1.0504154637722136</v>
      </c>
      <c r="R24" s="14">
        <f>sales_data[[#This Row],[Column3]]/sales_data[[#This Row],[Column2]]</f>
        <v>0.25999998722418821</v>
      </c>
      <c r="S24" s="8">
        <f>sales_data[[#This Row],[Column4]]/sales_data[[#This Row],[Column3]]</f>
        <v>0.38399997379320527</v>
      </c>
      <c r="T24" s="8">
        <f>sales_data[[#This Row],[Column5]]/sales_data[[#This Row],[Column4]]</f>
        <v>0.70809988995192863</v>
      </c>
      <c r="U24" s="8">
        <f>sales_data[[#This Row],[Column6]]/sales_data[[#This Row],[Column5]]</f>
        <v>0.83640012122832152</v>
      </c>
      <c r="AC24" s="3">
        <v>43487</v>
      </c>
      <c r="AD24" s="4">
        <v>2221600</v>
      </c>
    </row>
    <row r="25" spans="2:30" x14ac:dyDescent="0.25">
      <c r="B25" s="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10">
        <f t="shared" si="0"/>
        <v>6.4763217885702939E-2</v>
      </c>
      <c r="I25" s="11">
        <f t="shared" si="1"/>
        <v>43481</v>
      </c>
      <c r="J25" s="15">
        <f>VLOOKUP(sales_data[[#This Row],[Column7]],$AC$2:$AD$368,2,FALSE)</f>
        <v>1391046</v>
      </c>
      <c r="K25" s="16">
        <f>sales_data[[#This Row],[Column6]]/sales_data[[#This Row],[Column8]]</f>
        <v>1.0009877459120691</v>
      </c>
      <c r="L25">
        <v>21500166</v>
      </c>
      <c r="M25" s="7">
        <v>21065819</v>
      </c>
      <c r="N25" s="16">
        <f>(sales_data[[#This Row],[Column9]]-sales_data[[#This Row],[Column10]])/sales_data[[#This Row],[Column10]]</f>
        <v>2.0618566978098503E-2</v>
      </c>
      <c r="O25" s="16">
        <f>sales_data[[#This Row],[Column9]]/sales_data[[#This Row],[Column10]]</f>
        <v>1.0206185669780985</v>
      </c>
      <c r="P25" s="16">
        <f>VLOOKUP(sales_data[[#This Row],[Column7]],sales_data[[Column1]:[Column7]],7,FALSE)</f>
        <v>6.6033318427670989E-2</v>
      </c>
      <c r="Q25" s="16">
        <f>sales_data[[#This Row],[Order/Listing]]/sales_data[[#This Row],[Column11]]</f>
        <v>0.980765762311957</v>
      </c>
      <c r="R25" s="8">
        <f>sales_data[[#This Row],[Column3]]/sales_data[[#This Row],[Column2]]</f>
        <v>0.25249999220936281</v>
      </c>
      <c r="S25" s="8">
        <f>sales_data[[#This Row],[Column4]]/sales_data[[#This Row],[Column3]]</f>
        <v>0.41599991305616424</v>
      </c>
      <c r="T25" s="8">
        <f>sales_data[[#This Row],[Column5]]/sales_data[[#This Row],[Column4]]</f>
        <v>0.7299999070128681</v>
      </c>
      <c r="U25" s="8">
        <f>sales_data[[#This Row],[Column6]]/sales_data[[#This Row],[Column5]]</f>
        <v>0.84459986109552565</v>
      </c>
      <c r="AC25" s="3">
        <v>43488</v>
      </c>
      <c r="AD25" s="4">
        <v>1392420</v>
      </c>
    </row>
    <row r="26" spans="2:30" x14ac:dyDescent="0.25">
      <c r="B26" s="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10">
        <f t="shared" si="0"/>
        <v>5.1354840248197496E-2</v>
      </c>
      <c r="I26" s="11">
        <f t="shared" si="1"/>
        <v>43482</v>
      </c>
      <c r="J26" s="15">
        <f>VLOOKUP(sales_data[[#This Row],[Column7]],$AC$2:$AD$368,2,FALSE)</f>
        <v>1284532</v>
      </c>
      <c r="K26" s="16">
        <f>sales_data[[#This Row],[Column6]]/sales_data[[#This Row],[Column8]]</f>
        <v>0.82483425870278049</v>
      </c>
      <c r="L26">
        <v>20631472</v>
      </c>
      <c r="M26" s="7">
        <v>22368858</v>
      </c>
      <c r="N26" s="16">
        <f>(sales_data[[#This Row],[Column9]]-sales_data[[#This Row],[Column10]])/sales_data[[#This Row],[Column10]]</f>
        <v>-7.7669856905524637E-2</v>
      </c>
      <c r="O26" s="16">
        <f>sales_data[[#This Row],[Column9]]/sales_data[[#This Row],[Column10]]</f>
        <v>0.92233014309447536</v>
      </c>
      <c r="P26" s="16">
        <f>VLOOKUP(sales_data[[#This Row],[Column7]],sales_data[[Column1]:[Column7]],7,FALSE)</f>
        <v>5.7425009589223593E-2</v>
      </c>
      <c r="Q26" s="16">
        <f>sales_data[[#This Row],[Order/Listing]]/sales_data[[#This Row],[Column11]]</f>
        <v>0.89429397775555219</v>
      </c>
      <c r="R26" s="8">
        <f>sales_data[[#This Row],[Column3]]/sales_data[[#This Row],[Column2]]</f>
        <v>0.23749995940667931</v>
      </c>
      <c r="S26" s="8">
        <f>sales_data[[#This Row],[Column4]]/sales_data[[#This Row],[Column3]]</f>
        <v>0.37999997551007414</v>
      </c>
      <c r="T26" s="8">
        <f>sales_data[[#This Row],[Column5]]/sales_data[[#This Row],[Column4]]</f>
        <v>0.71539965305936126</v>
      </c>
      <c r="U26" s="8">
        <f>sales_data[[#This Row],[Column6]]/sales_data[[#This Row],[Column5]]</f>
        <v>0.79539993108454754</v>
      </c>
      <c r="AC26" s="3">
        <v>43489</v>
      </c>
      <c r="AD26" s="4">
        <v>1059526</v>
      </c>
    </row>
    <row r="27" spans="2:30" x14ac:dyDescent="0.25">
      <c r="B27" s="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10">
        <f t="shared" si="0"/>
        <v>5.9818414322622526E-2</v>
      </c>
      <c r="I27" s="11">
        <f t="shared" si="1"/>
        <v>43483</v>
      </c>
      <c r="J27" s="15">
        <f>VLOOKUP(sales_data[[#This Row],[Column7]],$AC$2:$AD$368,2,FALSE)</f>
        <v>1307991</v>
      </c>
      <c r="K27" s="16">
        <f>sales_data[[#This Row],[Column6]]/sales_data[[#This Row],[Column8]]</f>
        <v>0.94354013139234139</v>
      </c>
      <c r="L27">
        <v>20631472</v>
      </c>
      <c r="M27" s="7">
        <v>22151685</v>
      </c>
      <c r="N27" s="16">
        <f>(sales_data[[#This Row],[Column9]]-sales_data[[#This Row],[Column10]])/sales_data[[#This Row],[Column10]]</f>
        <v>-6.8627420442282386E-2</v>
      </c>
      <c r="O27" s="16">
        <f>sales_data[[#This Row],[Column9]]/sales_data[[#This Row],[Column10]]</f>
        <v>0.93137257955771757</v>
      </c>
      <c r="P27" s="16">
        <f>VLOOKUP(sales_data[[#This Row],[Column7]],sales_data[[Column1]:[Column7]],7,FALSE)</f>
        <v>5.9047015245385151E-2</v>
      </c>
      <c r="Q27" s="16">
        <f>sales_data[[#This Row],[Order/Listing]]/sales_data[[#This Row],[Column11]]</f>
        <v>1.0130641502204918</v>
      </c>
      <c r="R27" s="8">
        <f>sales_data[[#This Row],[Column3]]/sales_data[[#This Row],[Column2]]</f>
        <v>0.24499995710437156</v>
      </c>
      <c r="S27" s="8">
        <f>sales_data[[#This Row],[Column4]]/sales_data[[#This Row],[Column3]]</f>
        <v>0.4</v>
      </c>
      <c r="T27" s="8">
        <f>sales_data[[#This Row],[Column5]]/sales_data[[#This Row],[Column4]]</f>
        <v>0.75189971333667016</v>
      </c>
      <c r="U27" s="8">
        <f>sales_data[[#This Row],[Column6]]/sales_data[[#This Row],[Column5]]</f>
        <v>0.81179987028483402</v>
      </c>
      <c r="AC27" s="3">
        <v>43490</v>
      </c>
      <c r="AD27" s="4">
        <v>1234142</v>
      </c>
    </row>
    <row r="28" spans="2:30" x14ac:dyDescent="0.25">
      <c r="B28" s="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10">
        <f t="shared" si="0"/>
        <v>3.7390569462478637E-2</v>
      </c>
      <c r="I28" s="11">
        <f t="shared" si="1"/>
        <v>43484</v>
      </c>
      <c r="J28" s="15">
        <f>VLOOKUP(sales_data[[#This Row],[Column7]],$AC$2:$AD$368,2,FALSE)</f>
        <v>1612594</v>
      </c>
      <c r="K28" s="16">
        <f>sales_data[[#This Row],[Column6]]/sales_data[[#This Row],[Column8]]</f>
        <v>1.0928826474611713</v>
      </c>
      <c r="L28">
        <v>47134236</v>
      </c>
      <c r="M28" s="7">
        <v>42645261</v>
      </c>
      <c r="N28" s="16">
        <f>(sales_data[[#This Row],[Column9]]-sales_data[[#This Row],[Column10]])/sales_data[[#This Row],[Column10]]</f>
        <v>0.10526316159725227</v>
      </c>
      <c r="O28" s="16">
        <f>sales_data[[#This Row],[Column9]]/sales_data[[#This Row],[Column10]]</f>
        <v>1.1052631615972524</v>
      </c>
      <c r="P28" s="16">
        <f>VLOOKUP(sales_data[[#This Row],[Column7]],sales_data[[Column1]:[Column7]],7,FALSE)</f>
        <v>3.7814141279888462E-2</v>
      </c>
      <c r="Q28" s="16">
        <f>sales_data[[#This Row],[Order/Listing]]/sales_data[[#This Row],[Column11]]</f>
        <v>0.98879858690232636</v>
      </c>
      <c r="R28" s="8">
        <f>sales_data[[#This Row],[Column3]]/sales_data[[#This Row],[Column2]]</f>
        <v>0.21209998133416308</v>
      </c>
      <c r="S28" s="8">
        <f>sales_data[[#This Row],[Column4]]/sales_data[[#This Row],[Column3]]</f>
        <v>0.35699999529866999</v>
      </c>
      <c r="T28" s="8">
        <f>sales_data[[#This Row],[Column5]]/sales_data[[#This Row],[Column4]]</f>
        <v>0.66640001793224413</v>
      </c>
      <c r="U28" s="8">
        <f>sales_data[[#This Row],[Column6]]/sales_data[[#This Row],[Column5]]</f>
        <v>0.74100005255689283</v>
      </c>
      <c r="AC28" s="3">
        <v>43491</v>
      </c>
      <c r="AD28" s="4">
        <v>1762376</v>
      </c>
    </row>
    <row r="29" spans="2:30" x14ac:dyDescent="0.25">
      <c r="B29" s="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10">
        <f t="shared" si="0"/>
        <v>3.9357569727266679E-2</v>
      </c>
      <c r="I29" s="11">
        <f t="shared" si="1"/>
        <v>43485</v>
      </c>
      <c r="J29" s="15">
        <f>VLOOKUP(sales_data[[#This Row],[Column7]],$AC$2:$AD$368,2,FALSE)</f>
        <v>1820150</v>
      </c>
      <c r="K29" s="16">
        <f>sales_data[[#This Row],[Column6]]/sales_data[[#This Row],[Column8]]</f>
        <v>0.98036920034063124</v>
      </c>
      <c r="L29">
        <v>45338647</v>
      </c>
      <c r="M29" s="7">
        <v>44440851</v>
      </c>
      <c r="N29" s="16">
        <f>(sales_data[[#This Row],[Column9]]-sales_data[[#This Row],[Column10]])/sales_data[[#This Row],[Column10]]</f>
        <v>2.0202043385712843E-2</v>
      </c>
      <c r="O29" s="16">
        <f>sales_data[[#This Row],[Column9]]/sales_data[[#This Row],[Column10]]</f>
        <v>1.0202020433857129</v>
      </c>
      <c r="P29" s="16">
        <f>VLOOKUP(sales_data[[#This Row],[Column7]],sales_data[[Column1]:[Column7]],7,FALSE)</f>
        <v>4.0956684607291405E-2</v>
      </c>
      <c r="Q29" s="16">
        <f>sales_data[[#This Row],[Order/Listing]]/sales_data[[#This Row],[Column11]]</f>
        <v>0.96095594906282922</v>
      </c>
      <c r="R29" s="8">
        <f>sales_data[[#This Row],[Column3]]/sales_data[[#This Row],[Column2]]</f>
        <v>0.21209999468885796</v>
      </c>
      <c r="S29" s="8">
        <f>sales_data[[#This Row],[Column4]]/sales_data[[#This Row],[Column3]]</f>
        <v>0.35359997637351559</v>
      </c>
      <c r="T29" s="8">
        <f>sales_data[[#This Row],[Column5]]/sales_data[[#This Row],[Column4]]</f>
        <v>0.69360000917557196</v>
      </c>
      <c r="U29" s="8">
        <f>sales_data[[#This Row],[Column6]]/sales_data[[#This Row],[Column5]]</f>
        <v>0.75659993275304216</v>
      </c>
      <c r="AC29" s="3">
        <v>43492</v>
      </c>
      <c r="AD29" s="4">
        <v>1784419</v>
      </c>
    </row>
    <row r="30" spans="2:30" x14ac:dyDescent="0.25">
      <c r="B30" s="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10">
        <f t="shared" si="0"/>
        <v>6.157634877763668E-2</v>
      </c>
      <c r="I30" s="11">
        <f t="shared" si="1"/>
        <v>43486</v>
      </c>
      <c r="J30" s="15">
        <f>VLOOKUP(sales_data[[#This Row],[Column7]],$AC$2:$AD$368,2,FALSE)</f>
        <v>1476653</v>
      </c>
      <c r="K30" s="16">
        <f>sales_data[[#This Row],[Column6]]/sales_data[[#This Row],[Column8]]</f>
        <v>0.88749963600114579</v>
      </c>
      <c r="L30">
        <v>21282992</v>
      </c>
      <c r="M30" s="7">
        <v>22151685</v>
      </c>
      <c r="N30" s="16">
        <f>(sales_data[[#This Row],[Column9]]-sales_data[[#This Row],[Column10]])/sales_data[[#This Row],[Column10]]</f>
        <v>-3.9215662375119545E-2</v>
      </c>
      <c r="O30" s="16">
        <f>sales_data[[#This Row],[Column9]]/sales_data[[#This Row],[Column10]]</f>
        <v>0.96078433762488047</v>
      </c>
      <c r="P30" s="16">
        <f>VLOOKUP(sales_data[[#This Row],[Column7]],sales_data[[Column1]:[Column7]],7,FALSE)</f>
        <v>6.6660972593193465E-2</v>
      </c>
      <c r="Q30" s="16">
        <f>sales_data[[#This Row],[Order/Listing]]/sales_data[[#This Row],[Column11]]</f>
        <v>0.92372412796035386</v>
      </c>
      <c r="R30" s="8">
        <f>sales_data[[#This Row],[Column3]]/sales_data[[#This Row],[Column2]]</f>
        <v>0.2474999639383427</v>
      </c>
      <c r="S30" s="8">
        <f>sales_data[[#This Row],[Column4]]/sales_data[[#This Row],[Column3]]</f>
        <v>0.38799990128219247</v>
      </c>
      <c r="T30" s="8">
        <f>sales_data[[#This Row],[Column5]]/sales_data[[#This Row],[Column4]]</f>
        <v>0.75190001003031115</v>
      </c>
      <c r="U30" s="8">
        <f>sales_data[[#This Row],[Column6]]/sales_data[[#This Row],[Column5]]</f>
        <v>0.8527997959312491</v>
      </c>
      <c r="AC30" s="3">
        <v>43493</v>
      </c>
      <c r="AD30" s="4">
        <v>1310529</v>
      </c>
    </row>
    <row r="31" spans="2:30" x14ac:dyDescent="0.25">
      <c r="B31" s="3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10">
        <f t="shared" si="0"/>
        <v>2.8097945089736356E-2</v>
      </c>
      <c r="I31" s="11">
        <f t="shared" si="1"/>
        <v>43487</v>
      </c>
      <c r="J31" s="15">
        <f>VLOOKUP(sales_data[[#This Row],[Column7]],$AC$2:$AD$368,2,FALSE)</f>
        <v>2221600</v>
      </c>
      <c r="K31" s="17">
        <f>sales_data[[#This Row],[Column6]]/sales_data[[#This Row],[Column8]]</f>
        <v>0.28291276557436085</v>
      </c>
      <c r="L31">
        <v>22368858</v>
      </c>
      <c r="M31" s="7">
        <v>37570997</v>
      </c>
      <c r="N31" s="16">
        <f>(sales_data[[#This Row],[Column9]]-sales_data[[#This Row],[Column10]])/sales_data[[#This Row],[Column10]]</f>
        <v>-0.40462431699643209</v>
      </c>
      <c r="O31" s="16">
        <f>sales_data[[#This Row],[Column9]]/sales_data[[#This Row],[Column10]]</f>
        <v>0.59537568300356791</v>
      </c>
      <c r="P31" s="16">
        <f>VLOOKUP(sales_data[[#This Row],[Column7]],sales_data[[Column1]:[Column7]],7,FALSE)</f>
        <v>5.9130715665311848E-2</v>
      </c>
      <c r="Q31" s="16">
        <f>sales_data[[#This Row],[Order/Listing]]/sales_data[[#This Row],[Column11]]</f>
        <v>0.47518357884884516</v>
      </c>
      <c r="R31" s="8">
        <f>sales_data[[#This Row],[Column3]]/sales_data[[#This Row],[Column2]]</f>
        <v>0.11749999776474974</v>
      </c>
      <c r="S31" s="8">
        <f>sales_data[[#This Row],[Column4]]/sales_data[[#This Row],[Column3]]</f>
        <v>0.41599967431927592</v>
      </c>
      <c r="T31" s="8">
        <f>sales_data[[#This Row],[Column5]]/sales_data[[#This Row],[Column4]]</f>
        <v>0.72269978937048018</v>
      </c>
      <c r="U31" s="8">
        <f>sales_data[[#This Row],[Column6]]/sales_data[[#This Row],[Column5]]</f>
        <v>0.79540035839390932</v>
      </c>
      <c r="AC31" s="3">
        <v>43494</v>
      </c>
      <c r="AD31" s="4">
        <v>628519</v>
      </c>
    </row>
    <row r="32" spans="2:30" x14ac:dyDescent="0.25">
      <c r="B32" s="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10">
        <f t="shared" si="0"/>
        <v>5.739157024542154E-2</v>
      </c>
      <c r="I32" s="11">
        <f t="shared" si="1"/>
        <v>43488</v>
      </c>
      <c r="J32" s="15">
        <f>VLOOKUP(sales_data[[#This Row],[Column7]],$AC$2:$AD$368,2,FALSE)</f>
        <v>1392420</v>
      </c>
      <c r="K32" s="16">
        <f>sales_data[[#This Row],[Column6]]/sales_data[[#This Row],[Column8]]</f>
        <v>0.92198043693713105</v>
      </c>
      <c r="L32">
        <v>22368858</v>
      </c>
      <c r="M32" s="7">
        <v>21500166</v>
      </c>
      <c r="N32" s="16">
        <f>(sales_data[[#This Row],[Column9]]-sales_data[[#This Row],[Column10]])/sales_data[[#This Row],[Column10]]</f>
        <v>4.040396711355624E-2</v>
      </c>
      <c r="O32" s="16">
        <f>sales_data[[#This Row],[Column9]]/sales_data[[#This Row],[Column10]]</f>
        <v>1.0404039671135563</v>
      </c>
      <c r="P32" s="16">
        <f>VLOOKUP(sales_data[[#This Row],[Column7]],sales_data[[Column1]:[Column7]],7,FALSE)</f>
        <v>6.4763217885702939E-2</v>
      </c>
      <c r="Q32" s="16">
        <f>sales_data[[#This Row],[Order/Listing]]/sales_data[[#This Row],[Column11]]</f>
        <v>0.88617539583516036</v>
      </c>
      <c r="R32" s="8">
        <f>sales_data[[#This Row],[Column3]]/sales_data[[#This Row],[Column2]]</f>
        <v>0.24750000670575076</v>
      </c>
      <c r="S32" s="8">
        <f>sales_data[[#This Row],[Column4]]/sales_data[[#This Row],[Column3]]</f>
        <v>0.41599983960386488</v>
      </c>
      <c r="T32" s="8">
        <f>sales_data[[#This Row],[Column5]]/sales_data[[#This Row],[Column4]]</f>
        <v>0.70080027024480518</v>
      </c>
      <c r="U32" s="8">
        <f>sales_data[[#This Row],[Column6]]/sales_data[[#This Row],[Column5]]</f>
        <v>0.7953997835206823</v>
      </c>
      <c r="AC32" s="3">
        <v>43495</v>
      </c>
      <c r="AD32" s="4">
        <v>1283784</v>
      </c>
    </row>
    <row r="33" spans="2:30" x14ac:dyDescent="0.25">
      <c r="B33" s="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10">
        <f t="shared" si="0"/>
        <v>6.1014082161498638E-2</v>
      </c>
      <c r="I33" s="11">
        <f t="shared" si="1"/>
        <v>43489</v>
      </c>
      <c r="J33" s="15">
        <f>VLOOKUP(sales_data[[#This Row],[Column7]],$AC$2:$AD$368,2,FALSE)</f>
        <v>1059526</v>
      </c>
      <c r="K33" s="16">
        <f>sales_data[[#This Row],[Column6]]/sales_data[[#This Row],[Column8]]</f>
        <v>1.2005944167486216</v>
      </c>
      <c r="L33">
        <v>20848645</v>
      </c>
      <c r="M33" s="7">
        <v>20631472</v>
      </c>
      <c r="N33" s="16">
        <f>(sales_data[[#This Row],[Column9]]-sales_data[[#This Row],[Column10]])/sales_data[[#This Row],[Column10]]</f>
        <v>1.0526296911824808E-2</v>
      </c>
      <c r="O33" s="16">
        <f>sales_data[[#This Row],[Column9]]/sales_data[[#This Row],[Column10]]</f>
        <v>1.0105262969118247</v>
      </c>
      <c r="P33" s="16">
        <f>VLOOKUP(sales_data[[#This Row],[Column7]],sales_data[[Column1]:[Column7]],7,FALSE)</f>
        <v>5.1354840248197496E-2</v>
      </c>
      <c r="Q33" s="16">
        <f>sales_data[[#This Row],[Order/Listing]]/sales_data[[#This Row],[Column11]]</f>
        <v>1.1880882477020298</v>
      </c>
      <c r="R33" s="8">
        <f>sales_data[[#This Row],[Column3]]/sales_data[[#This Row],[Column2]]</f>
        <v>0.25499996498573574</v>
      </c>
      <c r="S33" s="8">
        <f>sales_data[[#This Row],[Column4]]/sales_data[[#This Row],[Column3]]</f>
        <v>0.4039999593710335</v>
      </c>
      <c r="T33" s="8">
        <f>sales_data[[#This Row],[Column5]]/sales_data[[#This Row],[Column4]]</f>
        <v>0.70809986092920896</v>
      </c>
      <c r="U33" s="8">
        <f>sales_data[[#This Row],[Column6]]/sales_data[[#This Row],[Column5]]</f>
        <v>0.83640020619695488</v>
      </c>
      <c r="AC33" s="3">
        <v>43496</v>
      </c>
      <c r="AD33" s="4">
        <v>1272061</v>
      </c>
    </row>
    <row r="34" spans="2:30" x14ac:dyDescent="0.25">
      <c r="B34" s="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10">
        <f t="shared" si="0"/>
        <v>6.4102403158514176E-2</v>
      </c>
      <c r="I34" s="11">
        <f t="shared" si="1"/>
        <v>43490</v>
      </c>
      <c r="J34" s="15">
        <f>VLOOKUP(sales_data[[#This Row],[Column7]],$AC$2:$AD$368,2,FALSE)</f>
        <v>1234142</v>
      </c>
      <c r="K34" s="16">
        <f>sales_data[[#This Row],[Column6]]/sales_data[[#This Row],[Column8]]</f>
        <v>1.0716165562795854</v>
      </c>
      <c r="L34">
        <v>20631472</v>
      </c>
      <c r="M34" s="7">
        <v>20631472</v>
      </c>
      <c r="N34" s="16">
        <f>(sales_data[[#This Row],[Column9]]-sales_data[[#This Row],[Column10]])/sales_data[[#This Row],[Column10]]</f>
        <v>0</v>
      </c>
      <c r="O34" s="16">
        <f>sales_data[[#This Row],[Column9]]/sales_data[[#This Row],[Column10]]</f>
        <v>1</v>
      </c>
      <c r="P34" s="16">
        <f>VLOOKUP(sales_data[[#This Row],[Column7]],sales_data[[Column1]:[Column7]],7,FALSE)</f>
        <v>5.9818414322622526E-2</v>
      </c>
      <c r="Q34" s="16">
        <f>sales_data[[#This Row],[Order/Listing]]/sales_data[[#This Row],[Column11]]</f>
        <v>1.0716165562795854</v>
      </c>
      <c r="R34" s="8">
        <f>sales_data[[#This Row],[Column3]]/sales_data[[#This Row],[Column2]]</f>
        <v>0.24499995710437156</v>
      </c>
      <c r="S34" s="8">
        <f>sales_data[[#This Row],[Column4]]/sales_data[[#This Row],[Column3]]</f>
        <v>0.4119998971256511</v>
      </c>
      <c r="T34" s="8">
        <f>sales_data[[#This Row],[Column5]]/sales_data[[#This Row],[Column4]]</f>
        <v>0.75190008355181648</v>
      </c>
      <c r="U34" s="8">
        <f>sales_data[[#This Row],[Column6]]/sales_data[[#This Row],[Column5]]</f>
        <v>0.84459997113411012</v>
      </c>
      <c r="AC34" s="3">
        <v>43497</v>
      </c>
      <c r="AD34" s="4">
        <v>1322527</v>
      </c>
    </row>
    <row r="35" spans="2:30" x14ac:dyDescent="0.25">
      <c r="B35" s="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10">
        <f t="shared" si="0"/>
        <v>3.598160239457688E-2</v>
      </c>
      <c r="I35" s="11">
        <f t="shared" si="1"/>
        <v>43491</v>
      </c>
      <c r="J35" s="15">
        <f>VLOOKUP(sales_data[[#This Row],[Column7]],$AC$2:$AD$368,2,FALSE)</f>
        <v>1762376</v>
      </c>
      <c r="K35" s="16">
        <f>sales_data[[#This Row],[Column6]]/sales_data[[#This Row],[Column8]]</f>
        <v>0.88899814795480647</v>
      </c>
      <c r="L35">
        <v>43543056</v>
      </c>
      <c r="M35" s="7">
        <v>47134236</v>
      </c>
      <c r="N35" s="16">
        <f>(sales_data[[#This Row],[Column9]]-sales_data[[#This Row],[Column10]])/sales_data[[#This Row],[Column10]]</f>
        <v>-7.6190478615162024E-2</v>
      </c>
      <c r="O35" s="16">
        <f>sales_data[[#This Row],[Column9]]/sales_data[[#This Row],[Column10]]</f>
        <v>0.92380952138483796</v>
      </c>
      <c r="P35" s="16">
        <f>VLOOKUP(sales_data[[#This Row],[Column7]],sales_data[[Column1]:[Column7]],7,FALSE)</f>
        <v>3.7390569462478637E-2</v>
      </c>
      <c r="Q35" s="16">
        <f>sales_data[[#This Row],[Order/Listing]]/sales_data[[#This Row],[Column11]]</f>
        <v>0.96231758199575823</v>
      </c>
      <c r="R35" s="8">
        <f>sales_data[[#This Row],[Column3]]/sales_data[[#This Row],[Column2]]</f>
        <v>0.20789998258735065</v>
      </c>
      <c r="S35" s="8">
        <f>sales_data[[#This Row],[Column4]]/sales_data[[#This Row],[Column3]]</f>
        <v>0.32980002101053607</v>
      </c>
      <c r="T35" s="8">
        <f>sales_data[[#This Row],[Column5]]/sales_data[[#This Row],[Column4]]</f>
        <v>0.6935999689169291</v>
      </c>
      <c r="U35" s="8">
        <f>sales_data[[#This Row],[Column6]]/sales_data[[#This Row],[Column5]]</f>
        <v>0.7565999412780523</v>
      </c>
      <c r="AC35" s="3">
        <v>43498</v>
      </c>
      <c r="AD35" s="4">
        <v>1566749</v>
      </c>
    </row>
    <row r="36" spans="2:30" x14ac:dyDescent="0.25">
      <c r="B36" s="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10">
        <f t="shared" si="0"/>
        <v>4.2169337098112596E-2</v>
      </c>
      <c r="I36" s="11">
        <f t="shared" si="1"/>
        <v>43492</v>
      </c>
      <c r="J36" s="15">
        <f>VLOOKUP(sales_data[[#This Row],[Column7]],$AC$2:$AD$368,2,FALSE)</f>
        <v>1784419</v>
      </c>
      <c r="K36" s="16">
        <f>sales_data[[#This Row],[Column6]]/sales_data[[#This Row],[Column8]]</f>
        <v>1.060833246003321</v>
      </c>
      <c r="L36">
        <v>44889749</v>
      </c>
      <c r="M36" s="7">
        <v>45338647</v>
      </c>
      <c r="N36" s="16">
        <f>(sales_data[[#This Row],[Column9]]-sales_data[[#This Row],[Column10]])/sales_data[[#This Row],[Column10]]</f>
        <v>-9.9010012363183221E-3</v>
      </c>
      <c r="O36" s="16">
        <f>sales_data[[#This Row],[Column9]]/sales_data[[#This Row],[Column10]]</f>
        <v>0.99009899876368168</v>
      </c>
      <c r="P36" s="16">
        <f>VLOOKUP(sales_data[[#This Row],[Column7]],sales_data[[Column1]:[Column7]],7,FALSE)</f>
        <v>3.9357569727266679E-2</v>
      </c>
      <c r="Q36" s="16">
        <f>sales_data[[#This Row],[Order/Listing]]/sales_data[[#This Row],[Column11]]</f>
        <v>1.0714415902793393</v>
      </c>
      <c r="R36" s="8">
        <f>sales_data[[#This Row],[Column3]]/sales_data[[#This Row],[Column2]]</f>
        <v>0.21630000167076002</v>
      </c>
      <c r="S36" s="8">
        <f>sales_data[[#This Row],[Column4]]/sales_data[[#This Row],[Column3]]</f>
        <v>0.33659997942253961</v>
      </c>
      <c r="T36" s="8">
        <f>sales_data[[#This Row],[Column5]]/sales_data[[#This Row],[Column4]]</f>
        <v>0.71399997980582386</v>
      </c>
      <c r="U36" s="8">
        <f>sales_data[[#This Row],[Column6]]/sales_data[[#This Row],[Column5]]</f>
        <v>0.81120004593870954</v>
      </c>
      <c r="AC36" s="3">
        <v>43499</v>
      </c>
      <c r="AD36" s="4">
        <v>1892971</v>
      </c>
    </row>
    <row r="37" spans="2:30" x14ac:dyDescent="0.25">
      <c r="B37" s="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10">
        <f t="shared" si="0"/>
        <v>5.6292693419576843E-2</v>
      </c>
      <c r="I37" s="11">
        <f t="shared" si="1"/>
        <v>43493</v>
      </c>
      <c r="J37" s="15">
        <f>VLOOKUP(sales_data[[#This Row],[Column7]],$AC$2:$AD$368,2,FALSE)</f>
        <v>1310529</v>
      </c>
      <c r="K37" s="16">
        <f>sales_data[[#This Row],[Column6]]/sales_data[[#This Row],[Column8]]</f>
        <v>0.91419342876044707</v>
      </c>
      <c r="L37">
        <v>21282992</v>
      </c>
      <c r="M37" s="7">
        <v>21282992</v>
      </c>
      <c r="N37" s="16">
        <f>(sales_data[[#This Row],[Column9]]-sales_data[[#This Row],[Column10]])/sales_data[[#This Row],[Column10]]</f>
        <v>0</v>
      </c>
      <c r="O37" s="16">
        <f>sales_data[[#This Row],[Column9]]/sales_data[[#This Row],[Column10]]</f>
        <v>1</v>
      </c>
      <c r="P37" s="16">
        <f>VLOOKUP(sales_data[[#This Row],[Column7]],sales_data[[Column1]:[Column7]],7,FALSE)</f>
        <v>6.157634877763668E-2</v>
      </c>
      <c r="Q37" s="16">
        <f>sales_data[[#This Row],[Order/Listing]]/sales_data[[#This Row],[Column11]]</f>
        <v>0.91419342876044707</v>
      </c>
      <c r="R37" s="8">
        <f>sales_data[[#This Row],[Column3]]/sales_data[[#This Row],[Column2]]</f>
        <v>0.2374999606493316</v>
      </c>
      <c r="S37" s="8">
        <f>sales_data[[#This Row],[Column4]]/sales_data[[#This Row],[Column3]]</f>
        <v>0.3959999683463542</v>
      </c>
      <c r="T37" s="8">
        <f>sales_data[[#This Row],[Column5]]/sales_data[[#This Row],[Column4]]</f>
        <v>0.73730019758551002</v>
      </c>
      <c r="U37" s="8">
        <f>sales_data[[#This Row],[Column6]]/sales_data[[#This Row],[Column5]]</f>
        <v>0.81179988453939078</v>
      </c>
      <c r="AC37" s="3">
        <v>43500</v>
      </c>
      <c r="AD37" s="4">
        <v>1198077</v>
      </c>
    </row>
    <row r="38" spans="2:30" x14ac:dyDescent="0.25">
      <c r="B38" s="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10">
        <f t="shared" si="0"/>
        <v>6.0345542866288224E-2</v>
      </c>
      <c r="I38" s="11">
        <f t="shared" si="1"/>
        <v>43494</v>
      </c>
      <c r="J38" s="15">
        <f>VLOOKUP(sales_data[[#This Row],[Column7]],$AC$2:$AD$368,2,FALSE)</f>
        <v>628519</v>
      </c>
      <c r="K38" s="16">
        <f>sales_data[[#This Row],[Column6]]/sales_data[[#This Row],[Column8]]</f>
        <v>2.1476852728398028</v>
      </c>
      <c r="L38">
        <v>22368858</v>
      </c>
      <c r="M38" s="7">
        <v>22368858</v>
      </c>
      <c r="N38" s="16">
        <f>(sales_data[[#This Row],[Column9]]-sales_data[[#This Row],[Column10]])/sales_data[[#This Row],[Column10]]</f>
        <v>0</v>
      </c>
      <c r="O38" s="16">
        <f>sales_data[[#This Row],[Column9]]/sales_data[[#This Row],[Column10]]</f>
        <v>1</v>
      </c>
      <c r="P38" s="16">
        <f>VLOOKUP(sales_data[[#This Row],[Column7]],sales_data[[Column1]:[Column7]],7,FALSE)</f>
        <v>2.8097945089736356E-2</v>
      </c>
      <c r="Q38" s="16">
        <f>sales_data[[#This Row],[Order/Listing]]/sales_data[[#This Row],[Column11]]</f>
        <v>2.1476852728398028</v>
      </c>
      <c r="R38" s="14">
        <f>sales_data[[#This Row],[Column3]]/sales_data[[#This Row],[Column2]]</f>
        <v>0.26249996647124618</v>
      </c>
      <c r="S38" s="8">
        <f>sales_data[[#This Row],[Column4]]/sales_data[[#This Row],[Column3]]</f>
        <v>0.40399994890855911</v>
      </c>
      <c r="T38" s="8">
        <f>sales_data[[#This Row],[Column5]]/sales_data[[#This Row],[Column4]]</f>
        <v>0.7081000599860805</v>
      </c>
      <c r="U38" s="8">
        <f>sales_data[[#This Row],[Column6]]/sales_data[[#This Row],[Column5]]</f>
        <v>0.80360014216257369</v>
      </c>
      <c r="AC38" s="3">
        <v>43501</v>
      </c>
      <c r="AD38" s="4">
        <v>1349861</v>
      </c>
    </row>
    <row r="39" spans="2:30" x14ac:dyDescent="0.25">
      <c r="B39" s="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10">
        <f t="shared" si="0"/>
        <v>6.2098765318404553E-2</v>
      </c>
      <c r="I39" s="11">
        <f t="shared" si="1"/>
        <v>43495</v>
      </c>
      <c r="J39" s="15">
        <f>VLOOKUP(sales_data[[#This Row],[Column7]],$AC$2:$AD$368,2,FALSE)</f>
        <v>1283784</v>
      </c>
      <c r="K39" s="16">
        <f>sales_data[[#This Row],[Column6]]/sales_data[[#This Row],[Column8]]</f>
        <v>0.99797863191938829</v>
      </c>
      <c r="L39">
        <v>20631472</v>
      </c>
      <c r="M39" s="7">
        <v>22368858</v>
      </c>
      <c r="N39" s="16">
        <f>(sales_data[[#This Row],[Column9]]-sales_data[[#This Row],[Column10]])/sales_data[[#This Row],[Column10]]</f>
        <v>-7.7669856905524637E-2</v>
      </c>
      <c r="O39" s="16">
        <f>sales_data[[#This Row],[Column9]]/sales_data[[#This Row],[Column10]]</f>
        <v>0.92233014309447536</v>
      </c>
      <c r="P39" s="16">
        <f>VLOOKUP(sales_data[[#This Row],[Column7]],sales_data[[Column1]:[Column7]],7,FALSE)</f>
        <v>5.739157024542154E-2</v>
      </c>
      <c r="Q39" s="16">
        <f>sales_data[[#This Row],[Order/Listing]]/sales_data[[#This Row],[Column11]]</f>
        <v>1.0820189280908992</v>
      </c>
      <c r="R39" s="14">
        <f>sales_data[[#This Row],[Column3]]/sales_data[[#This Row],[Column2]]</f>
        <v>0.26000000096939274</v>
      </c>
      <c r="S39" s="8">
        <f>sales_data[[#This Row],[Column4]]/sales_data[[#This Row],[Column3]]</f>
        <v>0.39999996271566424</v>
      </c>
      <c r="T39" s="8">
        <f>sales_data[[#This Row],[Column5]]/sales_data[[#This Row],[Column4]]</f>
        <v>0.69349989490476882</v>
      </c>
      <c r="U39" s="14">
        <f>sales_data[[#This Row],[Column6]]/sales_data[[#This Row],[Column5]]</f>
        <v>0.86100022580280966</v>
      </c>
      <c r="AC39" s="3">
        <v>43502</v>
      </c>
      <c r="AD39" s="4">
        <v>1281189</v>
      </c>
    </row>
    <row r="40" spans="2:30" x14ac:dyDescent="0.25">
      <c r="B40" s="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10">
        <f t="shared" si="0"/>
        <v>6.2248170985803472E-2</v>
      </c>
      <c r="I40" s="11">
        <f t="shared" si="1"/>
        <v>43496</v>
      </c>
      <c r="J40" s="15">
        <f>VLOOKUP(sales_data[[#This Row],[Column7]],$AC$2:$AD$368,2,FALSE)</f>
        <v>1272061</v>
      </c>
      <c r="K40" s="16">
        <f>sales_data[[#This Row],[Column6]]/sales_data[[#This Row],[Column8]]</f>
        <v>1.0839904690105271</v>
      </c>
      <c r="L40">
        <v>22151685</v>
      </c>
      <c r="M40" s="7">
        <v>20848645</v>
      </c>
      <c r="N40" s="16">
        <f>(sales_data[[#This Row],[Column9]]-sales_data[[#This Row],[Column10]])/sales_data[[#This Row],[Column10]]</f>
        <v>6.2499985011016307E-2</v>
      </c>
      <c r="O40" s="16">
        <f>sales_data[[#This Row],[Column9]]/sales_data[[#This Row],[Column10]]</f>
        <v>1.0624999850110164</v>
      </c>
      <c r="P40" s="16">
        <f>VLOOKUP(sales_data[[#This Row],[Column7]],sales_data[[Column1]:[Column7]],7,FALSE)</f>
        <v>6.1014082161498638E-2</v>
      </c>
      <c r="Q40" s="16">
        <f>sales_data[[#This Row],[Order/Listing]]/sales_data[[#This Row],[Column11]]</f>
        <v>1.0202262949893814</v>
      </c>
      <c r="R40" s="8">
        <f>sales_data[[#This Row],[Column3]]/sales_data[[#This Row],[Column2]]</f>
        <v>0.2474999759611988</v>
      </c>
      <c r="S40" s="8">
        <f>sales_data[[#This Row],[Column4]]/sales_data[[#This Row],[Column3]]</f>
        <v>0.40000003647942872</v>
      </c>
      <c r="T40" s="8">
        <f>sales_data[[#This Row],[Column5]]/sales_data[[#This Row],[Column4]]</f>
        <v>0.73729980205351808</v>
      </c>
      <c r="U40" s="8">
        <f>sales_data[[#This Row],[Column6]]/sales_data[[#This Row],[Column5]]</f>
        <v>0.85280018504419852</v>
      </c>
      <c r="AC40" s="3">
        <v>43503</v>
      </c>
      <c r="AD40" s="4">
        <v>1378902</v>
      </c>
    </row>
    <row r="41" spans="2:30" x14ac:dyDescent="0.25">
      <c r="B41" s="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10">
        <f t="shared" si="0"/>
        <v>5.6826837231353164E-2</v>
      </c>
      <c r="I41" s="11">
        <f t="shared" si="1"/>
        <v>43497</v>
      </c>
      <c r="J41" s="15">
        <f>VLOOKUP(sales_data[[#This Row],[Column7]],$AC$2:$AD$368,2,FALSE)</f>
        <v>1322527</v>
      </c>
      <c r="K41" s="16">
        <f>sales_data[[#This Row],[Column6]]/sales_data[[#This Row],[Column8]]</f>
        <v>0.9424903990617961</v>
      </c>
      <c r="L41">
        <v>21934511</v>
      </c>
      <c r="M41" s="7">
        <v>20631472</v>
      </c>
      <c r="N41" s="16">
        <f>(sales_data[[#This Row],[Column9]]-sales_data[[#This Row],[Column10]])/sales_data[[#This Row],[Column10]]</f>
        <v>6.3157829940587856E-2</v>
      </c>
      <c r="O41" s="16">
        <f>sales_data[[#This Row],[Column9]]/sales_data[[#This Row],[Column10]]</f>
        <v>1.0631578299405879</v>
      </c>
      <c r="P41" s="16">
        <f>VLOOKUP(sales_data[[#This Row],[Column7]],sales_data[[Column1]:[Column7]],7,FALSE)</f>
        <v>6.4102403158514176E-2</v>
      </c>
      <c r="Q41" s="16">
        <f>sales_data[[#This Row],[Order/Listing]]/sales_data[[#This Row],[Column11]]</f>
        <v>0.88650088657097936</v>
      </c>
      <c r="R41" s="8">
        <f>sales_data[[#This Row],[Column3]]/sales_data[[#This Row],[Column2]]</f>
        <v>0.23750000740841615</v>
      </c>
      <c r="S41" s="8">
        <f>sales_data[[#This Row],[Column4]]/sales_data[[#This Row],[Column3]]</f>
        <v>0.40399988712813473</v>
      </c>
      <c r="T41" s="8">
        <f>sales_data[[#This Row],[Column5]]/sales_data[[#This Row],[Column4]]</f>
        <v>0.70810019499994303</v>
      </c>
      <c r="U41" s="8">
        <f>sales_data[[#This Row],[Column6]]/sales_data[[#This Row],[Column5]]</f>
        <v>0.83639976138696182</v>
      </c>
      <c r="AC41" s="3">
        <v>43504</v>
      </c>
      <c r="AD41" s="4">
        <v>1246469</v>
      </c>
    </row>
    <row r="42" spans="2:30" x14ac:dyDescent="0.25">
      <c r="B42" s="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10">
        <f t="shared" si="0"/>
        <v>4.2169323913883797E-2</v>
      </c>
      <c r="I42" s="11">
        <f t="shared" si="1"/>
        <v>43498</v>
      </c>
      <c r="J42" s="15">
        <f>VLOOKUP(sales_data[[#This Row],[Column7]],$AC$2:$AD$368,2,FALSE)</f>
        <v>1566749</v>
      </c>
      <c r="K42" s="16">
        <f>sales_data[[#This Row],[Column6]]/sales_data[[#This Row],[Column8]]</f>
        <v>1.1840511785869976</v>
      </c>
      <c r="L42">
        <v>43991955</v>
      </c>
      <c r="M42" s="7">
        <v>43543056</v>
      </c>
      <c r="N42" s="16">
        <f>(sales_data[[#This Row],[Column9]]-sales_data[[#This Row],[Column10]])/sales_data[[#This Row],[Column10]]</f>
        <v>1.0309313154317878E-2</v>
      </c>
      <c r="O42" s="16">
        <f>sales_data[[#This Row],[Column9]]/sales_data[[#This Row],[Column10]]</f>
        <v>1.0103093131543179</v>
      </c>
      <c r="P42" s="16">
        <f>VLOOKUP(sales_data[[#This Row],[Column7]],sales_data[[Column1]:[Column7]],7,FALSE)</f>
        <v>3.598160239457688E-2</v>
      </c>
      <c r="Q42" s="16">
        <f>sales_data[[#This Row],[Order/Listing]]/sales_data[[#This Row],[Column11]]</f>
        <v>1.1719690371610445</v>
      </c>
      <c r="R42" s="8">
        <f>sales_data[[#This Row],[Column3]]/sales_data[[#This Row],[Column2]]</f>
        <v>0.20789998989587982</v>
      </c>
      <c r="S42" s="8">
        <f>sales_data[[#This Row],[Column4]]/sales_data[[#This Row],[Column3]]</f>
        <v>0.35700000666963555</v>
      </c>
      <c r="T42" s="8">
        <f>sales_data[[#This Row],[Column5]]/sales_data[[#This Row],[Column4]]</f>
        <v>0.70039992698530151</v>
      </c>
      <c r="U42" s="8">
        <f>sales_data[[#This Row],[Column6]]/sales_data[[#This Row],[Column5]]</f>
        <v>0.81119983488370362</v>
      </c>
      <c r="AC42" s="3">
        <v>43505</v>
      </c>
      <c r="AD42" s="4">
        <v>1855111</v>
      </c>
    </row>
    <row r="43" spans="2:30" x14ac:dyDescent="0.25">
      <c r="B43" s="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10">
        <f t="shared" si="0"/>
        <v>3.892552893828792E-2</v>
      </c>
      <c r="I43" s="11">
        <f t="shared" si="1"/>
        <v>43499</v>
      </c>
      <c r="J43" s="15">
        <f>VLOOKUP(sales_data[[#This Row],[Column7]],$AC$2:$AD$368,2,FALSE)</f>
        <v>1892971</v>
      </c>
      <c r="K43" s="16">
        <f>sales_data[[#This Row],[Column6]]/sales_data[[#This Row],[Column8]]</f>
        <v>0.95076892355984322</v>
      </c>
      <c r="L43">
        <v>46236441</v>
      </c>
      <c r="M43" s="7">
        <v>44889749</v>
      </c>
      <c r="N43" s="16">
        <f>(sales_data[[#This Row],[Column9]]-sales_data[[#This Row],[Column10]])/sales_data[[#This Row],[Column10]]</f>
        <v>2.9999989529903587E-2</v>
      </c>
      <c r="O43" s="16">
        <f>sales_data[[#This Row],[Column9]]/sales_data[[#This Row],[Column10]]</f>
        <v>1.0299999895299037</v>
      </c>
      <c r="P43" s="16">
        <f>VLOOKUP(sales_data[[#This Row],[Column7]],sales_data[[Column1]:[Column7]],7,FALSE)</f>
        <v>4.2169337098112596E-2</v>
      </c>
      <c r="Q43" s="16">
        <f>sales_data[[#This Row],[Order/Listing]]/sales_data[[#This Row],[Column11]]</f>
        <v>0.9230766148332491</v>
      </c>
      <c r="R43" s="8">
        <f>sales_data[[#This Row],[Column3]]/sales_data[[#This Row],[Column2]]</f>
        <v>0.21629998657119884</v>
      </c>
      <c r="S43" s="8">
        <f>sales_data[[#This Row],[Column4]]/sales_data[[#This Row],[Column3]]</f>
        <v>0.33659999228072718</v>
      </c>
      <c r="T43" s="8">
        <f>sales_data[[#This Row],[Column5]]/sales_data[[#This Row],[Column4]]</f>
        <v>0.65279978088813384</v>
      </c>
      <c r="U43" s="8">
        <f>sales_data[[#This Row],[Column6]]/sales_data[[#This Row],[Column5]]</f>
        <v>0.81900005051123281</v>
      </c>
      <c r="AC43" s="3">
        <v>43506</v>
      </c>
      <c r="AD43" s="4">
        <v>1799778</v>
      </c>
    </row>
    <row r="44" spans="2:30" x14ac:dyDescent="0.25">
      <c r="B44" s="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10">
        <f t="shared" si="0"/>
        <v>5.8004341750093655E-2</v>
      </c>
      <c r="I44" s="11">
        <f t="shared" si="1"/>
        <v>43500</v>
      </c>
      <c r="J44" s="15">
        <f>VLOOKUP(sales_data[[#This Row],[Column7]],$AC$2:$AD$368,2,FALSE)</f>
        <v>1198077</v>
      </c>
      <c r="K44" s="16">
        <f>sales_data[[#This Row],[Column6]]/sales_data[[#This Row],[Column8]]</f>
        <v>1.0829779722004513</v>
      </c>
      <c r="L44">
        <v>22368858</v>
      </c>
      <c r="M44" s="7">
        <v>21282992</v>
      </c>
      <c r="N44" s="16">
        <f>(sales_data[[#This Row],[Column9]]-sales_data[[#This Row],[Column10]])/sales_data[[#This Row],[Column10]]</f>
        <v>5.102036405407661E-2</v>
      </c>
      <c r="O44" s="16">
        <f>sales_data[[#This Row],[Column9]]/sales_data[[#This Row],[Column10]]</f>
        <v>1.0510203640540765</v>
      </c>
      <c r="P44" s="16">
        <f>VLOOKUP(sales_data[[#This Row],[Column7]],sales_data[[Column1]:[Column7]],7,FALSE)</f>
        <v>5.6292693419576843E-2</v>
      </c>
      <c r="Q44" s="16">
        <f>sales_data[[#This Row],[Order/Listing]]/sales_data[[#This Row],[Column11]]</f>
        <v>1.0304062255070843</v>
      </c>
      <c r="R44" s="8">
        <f>sales_data[[#This Row],[Column3]]/sales_data[[#This Row],[Column2]]</f>
        <v>0.23749998882374873</v>
      </c>
      <c r="S44" s="8">
        <f>sales_data[[#This Row],[Column4]]/sales_data[[#This Row],[Column3]]</f>
        <v>0.39999988706103445</v>
      </c>
      <c r="T44" s="8">
        <f>sales_data[[#This Row],[Column5]]/sales_data[[#This Row],[Column4]]</f>
        <v>0.74460022183101404</v>
      </c>
      <c r="U44" s="8">
        <f>sales_data[[#This Row],[Column6]]/sales_data[[#This Row],[Column5]]</f>
        <v>0.82000005055912073</v>
      </c>
      <c r="AC44" s="3">
        <v>43507</v>
      </c>
      <c r="AD44" s="4">
        <v>1297491</v>
      </c>
    </row>
    <row r="45" spans="2:30" x14ac:dyDescent="0.25">
      <c r="B45" s="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10">
        <f t="shared" si="0"/>
        <v>6.1594494142863325E-2</v>
      </c>
      <c r="I45" s="11">
        <f t="shared" si="1"/>
        <v>43501</v>
      </c>
      <c r="J45" s="15">
        <f>VLOOKUP(sales_data[[#This Row],[Column7]],$AC$2:$AD$368,2,FALSE)</f>
        <v>1349861</v>
      </c>
      <c r="K45" s="16">
        <f>sales_data[[#This Row],[Column6]]/sales_data[[#This Row],[Column8]]</f>
        <v>1.040516023501679</v>
      </c>
      <c r="L45">
        <v>22803205</v>
      </c>
      <c r="M45" s="7">
        <v>22368858</v>
      </c>
      <c r="N45" s="16">
        <f>(sales_data[[#This Row],[Column9]]-sales_data[[#This Row],[Column10]])/sales_data[[#This Row],[Column10]]</f>
        <v>1.9417486578885697E-2</v>
      </c>
      <c r="O45" s="16">
        <f>sales_data[[#This Row],[Column9]]/sales_data[[#This Row],[Column10]]</f>
        <v>1.0194174865788856</v>
      </c>
      <c r="P45" s="16">
        <f>VLOOKUP(sales_data[[#This Row],[Column7]],sales_data[[Column1]:[Column7]],7,FALSE)</f>
        <v>6.0345542866288224E-2</v>
      </c>
      <c r="Q45" s="16">
        <f>sales_data[[#This Row],[Order/Listing]]/sales_data[[#This Row],[Column11]]</f>
        <v>1.0206966615470257</v>
      </c>
      <c r="R45" s="8">
        <f>sales_data[[#This Row],[Column3]]/sales_data[[#This Row],[Column2]]</f>
        <v>0.25499996557501758</v>
      </c>
      <c r="S45" s="8">
        <f>sales_data[[#This Row],[Column4]]/sales_data[[#This Row],[Column3]]</f>
        <v>0.38800000068789781</v>
      </c>
      <c r="T45" s="8">
        <f>sales_data[[#This Row],[Column5]]/sales_data[[#This Row],[Column4]]</f>
        <v>0.75919985781080945</v>
      </c>
      <c r="U45" s="8">
        <f>sales_data[[#This Row],[Column6]]/sales_data[[#This Row],[Column5]]</f>
        <v>0.82000014011587585</v>
      </c>
      <c r="AC45" s="3">
        <v>43508</v>
      </c>
      <c r="AD45" s="4">
        <v>1404552</v>
      </c>
    </row>
    <row r="46" spans="2:30" x14ac:dyDescent="0.25">
      <c r="B46" s="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10">
        <f t="shared" si="0"/>
        <v>6.4152976377401652E-2</v>
      </c>
      <c r="I46" s="11">
        <f t="shared" si="1"/>
        <v>43502</v>
      </c>
      <c r="J46" s="15">
        <f>VLOOKUP(sales_data[[#This Row],[Column7]],$AC$2:$AD$368,2,FALSE)</f>
        <v>1281189</v>
      </c>
      <c r="K46" s="16">
        <f>sales_data[[#This Row],[Column6]]/sales_data[[#This Row],[Column8]]</f>
        <v>1.0874523587074194</v>
      </c>
      <c r="L46">
        <v>21717338</v>
      </c>
      <c r="M46" s="7">
        <v>20631472</v>
      </c>
      <c r="N46" s="16">
        <f>(sales_data[[#This Row],[Column9]]-sales_data[[#This Row],[Column10]])/sales_data[[#This Row],[Column10]]</f>
        <v>5.2631533028763049E-2</v>
      </c>
      <c r="O46" s="16">
        <f>sales_data[[#This Row],[Column9]]/sales_data[[#This Row],[Column10]]</f>
        <v>1.052631533028763</v>
      </c>
      <c r="P46" s="16">
        <f>VLOOKUP(sales_data[[#This Row],[Column7]],sales_data[[Column1]:[Column7]],7,FALSE)</f>
        <v>6.2098765318404553E-2</v>
      </c>
      <c r="Q46" s="16">
        <f>sales_data[[#This Row],[Order/Listing]]/sales_data[[#This Row],[Column11]]</f>
        <v>1.0330797407720484</v>
      </c>
      <c r="R46" s="8">
        <f>sales_data[[#This Row],[Column3]]/sales_data[[#This Row],[Column2]]</f>
        <v>0.25249998388384581</v>
      </c>
      <c r="S46" s="8">
        <f>sales_data[[#This Row],[Column4]]/sales_data[[#This Row],[Column3]]</f>
        <v>0.41199986578228864</v>
      </c>
      <c r="T46" s="8">
        <f>sales_data[[#This Row],[Column5]]/sales_data[[#This Row],[Column4]]</f>
        <v>0.74460020874146948</v>
      </c>
      <c r="U46" s="8">
        <f>sales_data[[#This Row],[Column6]]/sales_data[[#This Row],[Column5]]</f>
        <v>0.82820000225889157</v>
      </c>
      <c r="AC46" s="3">
        <v>43509</v>
      </c>
      <c r="AD46" s="4">
        <v>1393232</v>
      </c>
    </row>
    <row r="47" spans="2:30" x14ac:dyDescent="0.25">
      <c r="B47" s="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10">
        <f t="shared" si="0"/>
        <v>5.5111339367736073E-2</v>
      </c>
      <c r="I47" s="11">
        <f t="shared" si="1"/>
        <v>43503</v>
      </c>
      <c r="J47" s="15">
        <f>VLOOKUP(sales_data[[#This Row],[Column7]],$AC$2:$AD$368,2,FALSE)</f>
        <v>1378902</v>
      </c>
      <c r="K47" s="16">
        <f>sales_data[[#This Row],[Column6]]/sales_data[[#This Row],[Column8]]</f>
        <v>0.85930907345119523</v>
      </c>
      <c r="L47">
        <v>21500166</v>
      </c>
      <c r="M47" s="7">
        <v>22151685</v>
      </c>
      <c r="N47" s="16">
        <f>(sales_data[[#This Row],[Column9]]-sales_data[[#This Row],[Column10]])/sales_data[[#This Row],[Column10]]</f>
        <v>-2.9411712923870126E-2</v>
      </c>
      <c r="O47" s="16">
        <f>sales_data[[#This Row],[Column9]]/sales_data[[#This Row],[Column10]]</f>
        <v>0.97058828707612987</v>
      </c>
      <c r="P47" s="16">
        <f>VLOOKUP(sales_data[[#This Row],[Column7]],sales_data[[Column1]:[Column7]],7,FALSE)</f>
        <v>6.2248170985803472E-2</v>
      </c>
      <c r="Q47" s="16">
        <f>sales_data[[#This Row],[Order/Listing]]/sales_data[[#This Row],[Column11]]</f>
        <v>0.8853487338656898</v>
      </c>
      <c r="R47" s="8">
        <f>sales_data[[#This Row],[Column3]]/sales_data[[#This Row],[Column2]]</f>
        <v>0.24249997686064484</v>
      </c>
      <c r="S47" s="8">
        <f>sales_data[[#This Row],[Column4]]/sales_data[[#This Row],[Column3]]</f>
        <v>0.37999996164018879</v>
      </c>
      <c r="T47" s="8">
        <f>sales_data[[#This Row],[Column5]]/sales_data[[#This Row],[Column4]]</f>
        <v>0.70809997779168599</v>
      </c>
      <c r="U47" s="8">
        <f>sales_data[[#This Row],[Column6]]/sales_data[[#This Row],[Column5]]</f>
        <v>0.84460010435407396</v>
      </c>
      <c r="AC47" s="3">
        <v>43510</v>
      </c>
      <c r="AD47" s="4">
        <v>1184903</v>
      </c>
    </row>
    <row r="48" spans="2:30" x14ac:dyDescent="0.25">
      <c r="B48" s="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10">
        <f t="shared" si="0"/>
        <v>5.9793070444522596E-2</v>
      </c>
      <c r="I48" s="11">
        <f t="shared" si="1"/>
        <v>43504</v>
      </c>
      <c r="J48" s="15">
        <f>VLOOKUP(sales_data[[#This Row],[Column7]],$AC$2:$AD$368,2,FALSE)</f>
        <v>1246469</v>
      </c>
      <c r="K48" s="16">
        <f>sales_data[[#This Row],[Column6]]/sales_data[[#This Row],[Column8]]</f>
        <v>1.0313621919197349</v>
      </c>
      <c r="L48">
        <v>21500166</v>
      </c>
      <c r="M48" s="7">
        <v>21934511</v>
      </c>
      <c r="N48" s="16">
        <f>(sales_data[[#This Row],[Column9]]-sales_data[[#This Row],[Column10]])/sales_data[[#This Row],[Column10]]</f>
        <v>-1.9801900302222373E-2</v>
      </c>
      <c r="O48" s="16">
        <f>sales_data[[#This Row],[Column9]]/sales_data[[#This Row],[Column10]]</f>
        <v>0.9801980996977776</v>
      </c>
      <c r="P48" s="16">
        <f>VLOOKUP(sales_data[[#This Row],[Column7]],sales_data[[Column1]:[Column7]],7,FALSE)</f>
        <v>5.6826837231353164E-2</v>
      </c>
      <c r="Q48" s="16">
        <f>sales_data[[#This Row],[Order/Listing]]/sales_data[[#This Row],[Column11]]</f>
        <v>1.0521977529928916</v>
      </c>
      <c r="R48" s="8">
        <f>sales_data[[#This Row],[Column3]]/sales_data[[#This Row],[Column2]]</f>
        <v>0.25499997279090902</v>
      </c>
      <c r="S48" s="8">
        <f>sales_data[[#This Row],[Column4]]/sales_data[[#This Row],[Column3]]</f>
        <v>0.40400000583670859</v>
      </c>
      <c r="T48" s="8">
        <f>sales_data[[#This Row],[Column5]]/sales_data[[#This Row],[Column4]]</f>
        <v>0.73729980897962799</v>
      </c>
      <c r="U48" s="8">
        <f>sales_data[[#This Row],[Column6]]/sales_data[[#This Row],[Column5]]</f>
        <v>0.78720025963210616</v>
      </c>
      <c r="AC48" s="3">
        <v>43511</v>
      </c>
      <c r="AD48" s="4">
        <v>1285561</v>
      </c>
    </row>
    <row r="49" spans="2:30" x14ac:dyDescent="0.25">
      <c r="B49" s="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10">
        <f t="shared" si="0"/>
        <v>3.8624106184334629E-2</v>
      </c>
      <c r="I49" s="11">
        <f t="shared" si="1"/>
        <v>43505</v>
      </c>
      <c r="J49" s="15">
        <f>VLOOKUP(sales_data[[#This Row],[Column7]],$AC$2:$AD$368,2,FALSE)</f>
        <v>1855111</v>
      </c>
      <c r="K49" s="16">
        <f>sales_data[[#This Row],[Column6]]/sales_data[[#This Row],[Column8]]</f>
        <v>0.95331384483192649</v>
      </c>
      <c r="L49">
        <v>45787544</v>
      </c>
      <c r="M49" s="7">
        <v>43991955</v>
      </c>
      <c r="N49" s="16">
        <f>(sales_data[[#This Row],[Column9]]-sales_data[[#This Row],[Column10]])/sales_data[[#This Row],[Column10]]</f>
        <v>4.081630379918328E-2</v>
      </c>
      <c r="O49" s="16">
        <f>sales_data[[#This Row],[Column9]]/sales_data[[#This Row],[Column10]]</f>
        <v>1.0408163037991833</v>
      </c>
      <c r="P49" s="16">
        <f>VLOOKUP(sales_data[[#This Row],[Column7]],sales_data[[Column1]:[Column7]],7,FALSE)</f>
        <v>4.2169323913883797E-2</v>
      </c>
      <c r="Q49" s="16">
        <f>sales_data[[#This Row],[Order/Listing]]/sales_data[[#This Row],[Column11]]</f>
        <v>0.91592898817185109</v>
      </c>
      <c r="R49" s="8">
        <f>sales_data[[#This Row],[Column3]]/sales_data[[#This Row],[Column2]]</f>
        <v>0.21419999696423994</v>
      </c>
      <c r="S49" s="8">
        <f>sales_data[[#This Row],[Column4]]/sales_data[[#This Row],[Column3]]</f>
        <v>0.33999997145097949</v>
      </c>
      <c r="T49" s="8">
        <f>sales_data[[#This Row],[Column5]]/sales_data[[#This Row],[Column4]]</f>
        <v>0.68679982546710794</v>
      </c>
      <c r="U49" s="8">
        <f>sales_data[[#This Row],[Column6]]/sales_data[[#This Row],[Column5]]</f>
        <v>0.77220022766441376</v>
      </c>
      <c r="AC49" s="3">
        <v>43512</v>
      </c>
      <c r="AD49" s="4">
        <v>1768503</v>
      </c>
    </row>
    <row r="50" spans="2:30" x14ac:dyDescent="0.25">
      <c r="B50" s="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10">
        <f t="shared" si="0"/>
        <v>3.4841863833257665E-2</v>
      </c>
      <c r="I50" s="11">
        <f t="shared" si="1"/>
        <v>43506</v>
      </c>
      <c r="J50" s="15">
        <f>VLOOKUP(sales_data[[#This Row],[Column7]],$AC$2:$AD$368,2,FALSE)</f>
        <v>1799778</v>
      </c>
      <c r="K50" s="16">
        <f>sales_data[[#This Row],[Column6]]/sales_data[[#This Row],[Column8]]</f>
        <v>0.87770991755649863</v>
      </c>
      <c r="L50">
        <v>45338647</v>
      </c>
      <c r="M50" s="7">
        <v>46236441</v>
      </c>
      <c r="N50" s="16">
        <f>(sales_data[[#This Row],[Column9]]-sales_data[[#This Row],[Column10]])/sales_data[[#This Row],[Column10]]</f>
        <v>-1.9417454730133749E-2</v>
      </c>
      <c r="O50" s="16">
        <f>sales_data[[#This Row],[Column9]]/sales_data[[#This Row],[Column10]]</f>
        <v>0.98058254526986621</v>
      </c>
      <c r="P50" s="16">
        <f>VLOOKUP(sales_data[[#This Row],[Column7]],sales_data[[Column1]:[Column7]],7,FALSE)</f>
        <v>3.892552893828792E-2</v>
      </c>
      <c r="Q50" s="16">
        <f>sales_data[[#This Row],[Order/Listing]]/sales_data[[#This Row],[Column11]]</f>
        <v>0.89509031177188492</v>
      </c>
      <c r="R50" s="8">
        <f>sales_data[[#This Row],[Column3]]/sales_data[[#This Row],[Column2]]</f>
        <v>0.21839998404892885</v>
      </c>
      <c r="S50" s="8">
        <f>sales_data[[#This Row],[Column4]]/sales_data[[#This Row],[Column3]]</f>
        <v>0.32640002585346739</v>
      </c>
      <c r="T50" s="8">
        <f>sales_data[[#This Row],[Column5]]/sales_data[[#This Row],[Column4]]</f>
        <v>0.64600000000000002</v>
      </c>
      <c r="U50" s="8">
        <f>sales_data[[#This Row],[Column6]]/sales_data[[#This Row],[Column5]]</f>
        <v>0.75659954250068973</v>
      </c>
      <c r="AC50" s="3">
        <v>43513</v>
      </c>
      <c r="AD50" s="4">
        <v>1579683</v>
      </c>
    </row>
    <row r="51" spans="2:30" x14ac:dyDescent="0.25">
      <c r="B51" s="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10">
        <f t="shared" si="0"/>
        <v>6.5936251861415815E-2</v>
      </c>
      <c r="I51" s="11">
        <f t="shared" si="1"/>
        <v>43507</v>
      </c>
      <c r="J51" s="15">
        <f>VLOOKUP(sales_data[[#This Row],[Column7]],$AC$2:$AD$368,2,FALSE)</f>
        <v>1297491</v>
      </c>
      <c r="K51" s="16">
        <f>sales_data[[#This Row],[Column6]]/sales_data[[#This Row],[Column8]]</f>
        <v>1.1036377130939636</v>
      </c>
      <c r="L51">
        <v>21717338</v>
      </c>
      <c r="M51" s="7">
        <v>22368858</v>
      </c>
      <c r="N51" s="16">
        <f>(sales_data[[#This Row],[Column9]]-sales_data[[#This Row],[Column10]])/sales_data[[#This Row],[Column10]]</f>
        <v>-2.912620751582401E-2</v>
      </c>
      <c r="O51" s="16">
        <f>sales_data[[#This Row],[Column9]]/sales_data[[#This Row],[Column10]]</f>
        <v>0.97087379248417605</v>
      </c>
      <c r="P51" s="16">
        <f>VLOOKUP(sales_data[[#This Row],[Column7]],sales_data[[Column1]:[Column7]],7,FALSE)</f>
        <v>5.8004341750093655E-2</v>
      </c>
      <c r="Q51" s="16">
        <f>sales_data[[#This Row],[Order/Listing]]/sales_data[[#This Row],[Column11]]</f>
        <v>1.1367468343231282</v>
      </c>
      <c r="R51" s="14">
        <f>sales_data[[#This Row],[Column3]]/sales_data[[#This Row],[Column2]]</f>
        <v>0.25749999769769227</v>
      </c>
      <c r="S51" s="8">
        <f>sales_data[[#This Row],[Column4]]/sales_data[[#This Row],[Column3]]</f>
        <v>0.4199999463539939</v>
      </c>
      <c r="T51" s="8">
        <f>sales_data[[#This Row],[Column5]]/sales_data[[#This Row],[Column4]]</f>
        <v>0.76649976795970587</v>
      </c>
      <c r="U51" s="8">
        <f>sales_data[[#This Row],[Column6]]/sales_data[[#This Row],[Column5]]</f>
        <v>0.79540032472347677</v>
      </c>
      <c r="AC51" s="3">
        <v>43514</v>
      </c>
      <c r="AD51" s="4">
        <v>1431960</v>
      </c>
    </row>
    <row r="52" spans="2:30" x14ac:dyDescent="0.25">
      <c r="B52" s="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10">
        <f t="shared" si="0"/>
        <v>2.8277810407735061E-2</v>
      </c>
      <c r="I52" s="11">
        <f t="shared" si="1"/>
        <v>43508</v>
      </c>
      <c r="J52" s="15">
        <f>VLOOKUP(sales_data[[#This Row],[Column7]],$AC$2:$AD$368,2,FALSE)</f>
        <v>1404552</v>
      </c>
      <c r="K52" s="16">
        <f>sales_data[[#This Row],[Column6]]/sales_data[[#This Row],[Column8]]</f>
        <v>0.44160700351428783</v>
      </c>
      <c r="L52">
        <v>21934511</v>
      </c>
      <c r="M52" s="7">
        <v>22803205</v>
      </c>
      <c r="N52" s="16">
        <f>(sales_data[[#This Row],[Column9]]-sales_data[[#This Row],[Column10]])/sales_data[[#This Row],[Column10]]</f>
        <v>-3.8095258977849822E-2</v>
      </c>
      <c r="O52" s="16">
        <f>sales_data[[#This Row],[Column9]]/sales_data[[#This Row],[Column10]]</f>
        <v>0.96190474102215018</v>
      </c>
      <c r="P52" s="16">
        <f>VLOOKUP(sales_data[[#This Row],[Column7]],sales_data[[Column1]:[Column7]],7,FALSE)</f>
        <v>6.1594494142863325E-2</v>
      </c>
      <c r="Q52" s="16">
        <f>sales_data[[#This Row],[Order/Listing]]/sales_data[[#This Row],[Column11]]</f>
        <v>0.45909639816420966</v>
      </c>
      <c r="R52" s="14">
        <f>sales_data[[#This Row],[Column3]]/sales_data[[#This Row],[Column2]]</f>
        <v>0.25749999555495034</v>
      </c>
      <c r="S52" s="8">
        <f>sales_data[[#This Row],[Column4]]/sales_data[[#This Row],[Column3]]</f>
        <v>0.16799999716720751</v>
      </c>
      <c r="T52" s="8">
        <f>sales_data[[#This Row],[Column5]]/sales_data[[#This Row],[Column4]]</f>
        <v>0.76649906680142099</v>
      </c>
      <c r="U52" s="8">
        <f>sales_data[[#This Row],[Column6]]/sales_data[[#This Row],[Column5]]</f>
        <v>0.8528008953405718</v>
      </c>
      <c r="AC52" s="3">
        <v>43515</v>
      </c>
      <c r="AD52" s="4">
        <v>620260</v>
      </c>
    </row>
    <row r="53" spans="2:30" x14ac:dyDescent="0.25">
      <c r="B53" s="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10">
        <f t="shared" si="0"/>
        <v>5.5195796148618387E-2</v>
      </c>
      <c r="I53" s="11">
        <f t="shared" si="1"/>
        <v>43509</v>
      </c>
      <c r="J53" s="15">
        <f>VLOOKUP(sales_data[[#This Row],[Column7]],$AC$2:$AD$368,2,FALSE)</f>
        <v>1393232</v>
      </c>
      <c r="K53" s="16">
        <f>sales_data[[#This Row],[Column6]]/sales_data[[#This Row],[Column8]]</f>
        <v>0.87758535548996863</v>
      </c>
      <c r="L53">
        <v>22151685</v>
      </c>
      <c r="M53" s="7">
        <v>21717338</v>
      </c>
      <c r="N53" s="16">
        <f>(sales_data[[#This Row],[Column9]]-sales_data[[#This Row],[Column10]])/sales_data[[#This Row],[Column10]]</f>
        <v>2.0000011051078175E-2</v>
      </c>
      <c r="O53" s="16">
        <f>sales_data[[#This Row],[Column9]]/sales_data[[#This Row],[Column10]]</f>
        <v>1.0200000110510781</v>
      </c>
      <c r="P53" s="16">
        <f>VLOOKUP(sales_data[[#This Row],[Column7]],sales_data[[Column1]:[Column7]],7,FALSE)</f>
        <v>6.4152976377401652E-2</v>
      </c>
      <c r="Q53" s="16">
        <f>sales_data[[#This Row],[Order/Listing]]/sales_data[[#This Row],[Column11]]</f>
        <v>0.86037779173191264</v>
      </c>
      <c r="R53" s="8">
        <f>sales_data[[#This Row],[Column3]]/sales_data[[#This Row],[Column2]]</f>
        <v>0.24499998577986409</v>
      </c>
      <c r="S53" s="8">
        <f>sales_data[[#This Row],[Column4]]/sales_data[[#This Row],[Column3]]</f>
        <v>0.38799995504096707</v>
      </c>
      <c r="T53" s="8">
        <f>sales_data[[#This Row],[Column5]]/sales_data[[#This Row],[Column4]]</f>
        <v>0.7299997768004487</v>
      </c>
      <c r="U53" s="8">
        <f>sales_data[[#This Row],[Column6]]/sales_data[[#This Row],[Column5]]</f>
        <v>0.79539991503972507</v>
      </c>
      <c r="AC53" s="3">
        <v>43516</v>
      </c>
      <c r="AD53" s="4">
        <v>1222680</v>
      </c>
    </row>
    <row r="54" spans="2:30" x14ac:dyDescent="0.25">
      <c r="B54" s="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10">
        <f t="shared" si="0"/>
        <v>5.5117296346247138E-2</v>
      </c>
      <c r="I54" s="11">
        <f t="shared" si="1"/>
        <v>43510</v>
      </c>
      <c r="J54" s="15">
        <f>VLOOKUP(sales_data[[#This Row],[Column7]],$AC$2:$AD$368,2,FALSE)</f>
        <v>1184903</v>
      </c>
      <c r="K54" s="16">
        <f>sales_data[[#This Row],[Column6]]/sales_data[[#This Row],[Column8]]</f>
        <v>0.96980174748481518</v>
      </c>
      <c r="L54">
        <v>20848645</v>
      </c>
      <c r="M54" s="7">
        <v>21500166</v>
      </c>
      <c r="N54" s="16">
        <f>(sales_data[[#This Row],[Column9]]-sales_data[[#This Row],[Column10]])/sales_data[[#This Row],[Column10]]</f>
        <v>-3.0303068357704774E-2</v>
      </c>
      <c r="O54" s="16">
        <f>sales_data[[#This Row],[Column9]]/sales_data[[#This Row],[Column10]]</f>
        <v>0.9696969316422952</v>
      </c>
      <c r="P54" s="16">
        <f>VLOOKUP(sales_data[[#This Row],[Column7]],sales_data[[Column1]:[Column7]],7,FALSE)</f>
        <v>5.5111339367736073E-2</v>
      </c>
      <c r="Q54" s="16">
        <f>sales_data[[#This Row],[Order/Listing]]/sales_data[[#This Row],[Column11]]</f>
        <v>1.0001080898882047</v>
      </c>
      <c r="R54" s="8">
        <f>sales_data[[#This Row],[Column3]]/sales_data[[#This Row],[Column2]]</f>
        <v>0.23999999808141018</v>
      </c>
      <c r="S54" s="8">
        <f>sales_data[[#This Row],[Column4]]/sales_data[[#This Row],[Column3]]</f>
        <v>0.38399996002937842</v>
      </c>
      <c r="T54" s="8">
        <f>sales_data[[#This Row],[Column5]]/sales_data[[#This Row],[Column4]]</f>
        <v>0.75190003596315413</v>
      </c>
      <c r="U54" s="8">
        <f>sales_data[[#This Row],[Column6]]/sales_data[[#This Row],[Column5]]</f>
        <v>0.79539962719135826</v>
      </c>
      <c r="AC54" s="3">
        <v>43517</v>
      </c>
      <c r="AD54" s="4">
        <v>1149121</v>
      </c>
    </row>
    <row r="55" spans="2:30" x14ac:dyDescent="0.25">
      <c r="B55" s="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10">
        <f t="shared" si="0"/>
        <v>6.2172691407205237E-2</v>
      </c>
      <c r="I55" s="11">
        <f t="shared" si="1"/>
        <v>43511</v>
      </c>
      <c r="J55" s="15">
        <f>VLOOKUP(sales_data[[#This Row],[Column7]],$AC$2:$AD$368,2,FALSE)</f>
        <v>1285561</v>
      </c>
      <c r="K55" s="16">
        <f>sales_data[[#This Row],[Column6]]/sales_data[[#This Row],[Column8]]</f>
        <v>1.0713066124439059</v>
      </c>
      <c r="L55">
        <v>22151685</v>
      </c>
      <c r="M55" s="7">
        <v>21500166</v>
      </c>
      <c r="N55" s="16">
        <f>(sales_data[[#This Row],[Column9]]-sales_data[[#This Row],[Column10]])/sales_data[[#This Row],[Column10]]</f>
        <v>3.0302975335167178E-2</v>
      </c>
      <c r="O55" s="16">
        <f>sales_data[[#This Row],[Column9]]/sales_data[[#This Row],[Column10]]</f>
        <v>1.0303029753351671</v>
      </c>
      <c r="P55" s="16">
        <f>VLOOKUP(sales_data[[#This Row],[Column7]],sales_data[[Column1]:[Column7]],7,FALSE)</f>
        <v>5.9793070444522596E-2</v>
      </c>
      <c r="Q55" s="16">
        <f>sales_data[[#This Row],[Order/Listing]]/sales_data[[#This Row],[Column11]]</f>
        <v>1.0397976043877946</v>
      </c>
      <c r="R55" s="14">
        <f>sales_data[[#This Row],[Column3]]/sales_data[[#This Row],[Column2]]</f>
        <v>0.25749998182982631</v>
      </c>
      <c r="S55" s="8">
        <f>sales_data[[#This Row],[Column4]]/sales_data[[#This Row],[Column3]]</f>
        <v>0.40400002875145574</v>
      </c>
      <c r="T55" s="8">
        <f>sales_data[[#This Row],[Column5]]/sales_data[[#This Row],[Column4]]</f>
        <v>0.75919963201471941</v>
      </c>
      <c r="U55" s="8">
        <f>sales_data[[#This Row],[Column6]]/sales_data[[#This Row],[Column5]]</f>
        <v>0.78719999085468673</v>
      </c>
      <c r="AC55" s="3">
        <v>43518</v>
      </c>
      <c r="AD55" s="4">
        <v>1377230</v>
      </c>
    </row>
    <row r="56" spans="2:30" x14ac:dyDescent="0.25">
      <c r="B56" s="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10">
        <f t="shared" si="0"/>
        <v>3.3501801636230989E-2</v>
      </c>
      <c r="I56" s="11">
        <f t="shared" si="1"/>
        <v>43512</v>
      </c>
      <c r="J56" s="15">
        <f>VLOOKUP(sales_data[[#This Row],[Column7]],$AC$2:$AD$368,2,FALSE)</f>
        <v>1768503</v>
      </c>
      <c r="K56" s="16">
        <f>sales_data[[#This Row],[Column6]]/sales_data[[#This Row],[Column8]]</f>
        <v>0.81635824197075157</v>
      </c>
      <c r="L56">
        <v>43094158</v>
      </c>
      <c r="M56" s="7">
        <v>45787544</v>
      </c>
      <c r="N56" s="16">
        <f>(sales_data[[#This Row],[Column9]]-sales_data[[#This Row],[Column10]])/sales_data[[#This Row],[Column10]]</f>
        <v>-5.8823552536471493E-2</v>
      </c>
      <c r="O56" s="16">
        <f>sales_data[[#This Row],[Column9]]/sales_data[[#This Row],[Column10]]</f>
        <v>0.94117644746352846</v>
      </c>
      <c r="P56" s="16">
        <f>VLOOKUP(sales_data[[#This Row],[Column7]],sales_data[[Column1]:[Column7]],7,FALSE)</f>
        <v>3.8624106184334629E-2</v>
      </c>
      <c r="Q56" s="16">
        <f>sales_data[[#This Row],[Order/Listing]]/sales_data[[#This Row],[Column11]]</f>
        <v>0.86738063209392346</v>
      </c>
      <c r="R56" s="8">
        <f>sales_data[[#This Row],[Column3]]/sales_data[[#This Row],[Column2]]</f>
        <v>0.20999998607699977</v>
      </c>
      <c r="S56" s="8">
        <f>sales_data[[#This Row],[Column4]]/sales_data[[#This Row],[Column3]]</f>
        <v>0.32299992497049373</v>
      </c>
      <c r="T56" s="8">
        <f>sales_data[[#This Row],[Column5]]/sales_data[[#This Row],[Column4]]</f>
        <v>0.65279999562105129</v>
      </c>
      <c r="U56" s="8">
        <f>sales_data[[#This Row],[Column6]]/sales_data[[#This Row],[Column5]]</f>
        <v>0.75659999245355791</v>
      </c>
      <c r="AC56" s="3">
        <v>43519</v>
      </c>
      <c r="AD56" s="4">
        <v>1443732</v>
      </c>
    </row>
    <row r="57" spans="2:30" x14ac:dyDescent="0.25">
      <c r="B57" s="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10">
        <f t="shared" si="0"/>
        <v>3.699703963828057E-2</v>
      </c>
      <c r="I57" s="11">
        <f t="shared" si="1"/>
        <v>43513</v>
      </c>
      <c r="J57" s="15">
        <f>VLOOKUP(sales_data[[#This Row],[Column7]],$AC$2:$AD$368,2,FALSE)</f>
        <v>1579683</v>
      </c>
      <c r="K57" s="16">
        <f>sales_data[[#This Row],[Column6]]/sales_data[[#This Row],[Column8]]</f>
        <v>1.0408290777326843</v>
      </c>
      <c r="L57">
        <v>44440851</v>
      </c>
      <c r="M57" s="7">
        <v>45338647</v>
      </c>
      <c r="N57" s="16">
        <f>(sales_data[[#This Row],[Column9]]-sales_data[[#This Row],[Column10]])/sales_data[[#This Row],[Column10]]</f>
        <v>-1.9802002472636644E-2</v>
      </c>
      <c r="O57" s="16">
        <f>sales_data[[#This Row],[Column9]]/sales_data[[#This Row],[Column10]]</f>
        <v>0.98019799752736336</v>
      </c>
      <c r="P57" s="16">
        <f>VLOOKUP(sales_data[[#This Row],[Column7]],sales_data[[Column1]:[Column7]],7,FALSE)</f>
        <v>3.4841863833257665E-2</v>
      </c>
      <c r="Q57" s="16">
        <f>sales_data[[#This Row],[Order/Listing]]/sales_data[[#This Row],[Column11]]</f>
        <v>1.0618559275513189</v>
      </c>
      <c r="R57" s="8">
        <f>sales_data[[#This Row],[Column3]]/sales_data[[#This Row],[Column2]]</f>
        <v>0.201600000792064</v>
      </c>
      <c r="S57" s="8">
        <f>sales_data[[#This Row],[Column4]]/sales_data[[#This Row],[Column3]]</f>
        <v>0.35360000071434344</v>
      </c>
      <c r="T57" s="8">
        <f>sales_data[[#This Row],[Column5]]/sales_data[[#This Row],[Column4]]</f>
        <v>0.64600000000000002</v>
      </c>
      <c r="U57" s="8">
        <f>sales_data[[#This Row],[Column6]]/sales_data[[#This Row],[Column5]]</f>
        <v>0.80339970916596304</v>
      </c>
      <c r="AC57" s="3">
        <v>43520</v>
      </c>
      <c r="AD57" s="4">
        <v>1644180</v>
      </c>
    </row>
    <row r="58" spans="2:30" x14ac:dyDescent="0.25">
      <c r="B58" s="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10">
        <f t="shared" si="0"/>
        <v>6.0379277901358691E-2</v>
      </c>
      <c r="I58" s="11">
        <f t="shared" si="1"/>
        <v>43514</v>
      </c>
      <c r="J58" s="15">
        <f>VLOOKUP(sales_data[[#This Row],[Column7]],$AC$2:$AD$368,2,FALSE)</f>
        <v>1431960</v>
      </c>
      <c r="K58" s="16">
        <f>sales_data[[#This Row],[Column6]]/sales_data[[#This Row],[Column8]]</f>
        <v>0.88825037012207042</v>
      </c>
      <c r="L58">
        <v>21065819</v>
      </c>
      <c r="M58" s="7">
        <v>21717338</v>
      </c>
      <c r="N58" s="16">
        <f>(sales_data[[#This Row],[Column9]]-sales_data[[#This Row],[Column10]])/sales_data[[#This Row],[Column10]]</f>
        <v>-2.9999947507378666E-2</v>
      </c>
      <c r="O58" s="16">
        <f>sales_data[[#This Row],[Column9]]/sales_data[[#This Row],[Column10]]</f>
        <v>0.97000005249262133</v>
      </c>
      <c r="P58" s="16">
        <f>VLOOKUP(sales_data[[#This Row],[Column7]],sales_data[[Column1]:[Column7]],7,FALSE)</f>
        <v>6.5936251861415815E-2</v>
      </c>
      <c r="Q58" s="16">
        <f>sales_data[[#This Row],[Order/Listing]]/sales_data[[#This Row],[Column11]]</f>
        <v>0.91572202235976774</v>
      </c>
      <c r="R58" s="8">
        <f>sales_data[[#This Row],[Column3]]/sales_data[[#This Row],[Column2]]</f>
        <v>0.2399999620237902</v>
      </c>
      <c r="S58" s="8">
        <f>sales_data[[#This Row],[Column4]]/sales_data[[#This Row],[Column3]]</f>
        <v>0.40399988448901025</v>
      </c>
      <c r="T58" s="8">
        <f>sales_data[[#This Row],[Column5]]/sales_data[[#This Row],[Column4]]</f>
        <v>0.73730025492756324</v>
      </c>
      <c r="U58" s="8">
        <f>sales_data[[#This Row],[Column6]]/sales_data[[#This Row],[Column5]]</f>
        <v>0.84460007729258169</v>
      </c>
      <c r="AC58" s="3">
        <v>43521</v>
      </c>
      <c r="AD58" s="4">
        <v>1271939</v>
      </c>
    </row>
    <row r="59" spans="2:30" x14ac:dyDescent="0.25">
      <c r="B59" s="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10">
        <f t="shared" si="0"/>
        <v>6.1014821497385206E-2</v>
      </c>
      <c r="I59" s="11">
        <f t="shared" si="1"/>
        <v>43515</v>
      </c>
      <c r="J59" s="15">
        <f>VLOOKUP(sales_data[[#This Row],[Column7]],$AC$2:$AD$368,2,FALSE)</f>
        <v>620260</v>
      </c>
      <c r="K59" s="16">
        <f>sales_data[[#This Row],[Column6]]/sales_data[[#This Row],[Column8]]</f>
        <v>2.2004191790539451</v>
      </c>
      <c r="L59">
        <v>22368858</v>
      </c>
      <c r="M59" s="7">
        <v>21934511</v>
      </c>
      <c r="N59" s="16">
        <f>(sales_data[[#This Row],[Column9]]-sales_data[[#This Row],[Column10]])/sales_data[[#This Row],[Column10]]</f>
        <v>1.9801991482736953E-2</v>
      </c>
      <c r="O59" s="16">
        <f>sales_data[[#This Row],[Column9]]/sales_data[[#This Row],[Column10]]</f>
        <v>1.019801991482737</v>
      </c>
      <c r="P59" s="16">
        <f>VLOOKUP(sales_data[[#This Row],[Column7]],sales_data[[Column1]:[Column7]],7,FALSE)</f>
        <v>2.8277810407735061E-2</v>
      </c>
      <c r="Q59" s="16">
        <f>sales_data[[#This Row],[Order/Listing]]/sales_data[[#This Row],[Column11]]</f>
        <v>2.157692572996929</v>
      </c>
      <c r="R59" s="8">
        <f>sales_data[[#This Row],[Column3]]/sales_data[[#This Row],[Column2]]</f>
        <v>0.24499996870649643</v>
      </c>
      <c r="S59" s="8">
        <f>sales_data[[#This Row],[Column4]]/sales_data[[#This Row],[Column3]]</f>
        <v>0.41199991971345001</v>
      </c>
      <c r="T59" s="8">
        <f>sales_data[[#This Row],[Column5]]/sales_data[[#This Row],[Column4]]</f>
        <v>0.74459987811748196</v>
      </c>
      <c r="U59" s="8">
        <f>sales_data[[#This Row],[Column6]]/sales_data[[#This Row],[Column5]]</f>
        <v>0.81180033082704983</v>
      </c>
      <c r="AC59" s="3">
        <v>43522</v>
      </c>
      <c r="AD59" s="4">
        <v>1364832</v>
      </c>
    </row>
    <row r="60" spans="2:30" x14ac:dyDescent="0.25">
      <c r="B60" s="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10">
        <f t="shared" si="0"/>
        <v>6.1545614971269758E-2</v>
      </c>
      <c r="I60" s="11">
        <f t="shared" si="1"/>
        <v>43516</v>
      </c>
      <c r="J60" s="15">
        <f>VLOOKUP(sales_data[[#This Row],[Column7]],$AC$2:$AD$368,2,FALSE)</f>
        <v>1222680</v>
      </c>
      <c r="K60" s="16">
        <f>sales_data[[#This Row],[Column6]]/sales_data[[#This Row],[Column8]]</f>
        <v>1.0822463768115942</v>
      </c>
      <c r="L60">
        <v>21500166</v>
      </c>
      <c r="M60" s="7">
        <v>22151685</v>
      </c>
      <c r="N60" s="16">
        <f>(sales_data[[#This Row],[Column9]]-sales_data[[#This Row],[Column10]])/sales_data[[#This Row],[Column10]]</f>
        <v>-2.9411712923870126E-2</v>
      </c>
      <c r="O60" s="16">
        <f>sales_data[[#This Row],[Column9]]/sales_data[[#This Row],[Column10]]</f>
        <v>0.97058828707612987</v>
      </c>
      <c r="P60" s="16">
        <f>VLOOKUP(sales_data[[#This Row],[Column7]],sales_data[[Column1]:[Column7]],7,FALSE)</f>
        <v>5.5195796148618387E-2</v>
      </c>
      <c r="Q60" s="16">
        <f>sales_data[[#This Row],[Order/Listing]]/sales_data[[#This Row],[Column11]]</f>
        <v>1.1150417108859896</v>
      </c>
      <c r="R60" s="8">
        <f>sales_data[[#This Row],[Column3]]/sales_data[[#This Row],[Column2]]</f>
        <v>0.25499997279090902</v>
      </c>
      <c r="S60" s="8">
        <f>sales_data[[#This Row],[Column4]]/sales_data[[#This Row],[Column3]]</f>
        <v>0.38399997665316565</v>
      </c>
      <c r="T60" s="8">
        <f>sales_data[[#This Row],[Column5]]/sales_data[[#This Row],[Column4]]</f>
        <v>0.76649981760284536</v>
      </c>
      <c r="U60" s="8">
        <f>sales_data[[#This Row],[Column6]]/sales_data[[#This Row],[Column5]]</f>
        <v>0.81999976451764223</v>
      </c>
      <c r="AC60" s="3">
        <v>43523</v>
      </c>
      <c r="AD60" s="4">
        <v>1323241</v>
      </c>
    </row>
    <row r="61" spans="2:30" x14ac:dyDescent="0.25">
      <c r="B61" s="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10">
        <f t="shared" si="0"/>
        <v>6.2235804656984049E-2</v>
      </c>
      <c r="I61" s="11">
        <f t="shared" si="1"/>
        <v>43517</v>
      </c>
      <c r="J61" s="15">
        <f>VLOOKUP(sales_data[[#This Row],[Column7]],$AC$2:$AD$368,2,FALSE)</f>
        <v>1149121</v>
      </c>
      <c r="K61" s="16">
        <f>sales_data[[#This Row],[Column6]]/sales_data[[#This Row],[Column8]]</f>
        <v>1.2232480304511013</v>
      </c>
      <c r="L61">
        <v>22586032</v>
      </c>
      <c r="M61" s="7">
        <v>20848645</v>
      </c>
      <c r="N61" s="16">
        <f>(sales_data[[#This Row],[Column9]]-sales_data[[#This Row],[Column10]])/sales_data[[#This Row],[Column10]]</f>
        <v>8.3333329336271009E-2</v>
      </c>
      <c r="O61" s="16">
        <f>sales_data[[#This Row],[Column9]]/sales_data[[#This Row],[Column10]]</f>
        <v>1.083333329336271</v>
      </c>
      <c r="P61" s="16">
        <f>VLOOKUP(sales_data[[#This Row],[Column7]],sales_data[[Column1]:[Column7]],7,FALSE)</f>
        <v>5.5117296346247138E-2</v>
      </c>
      <c r="Q61" s="16">
        <f>sales_data[[#This Row],[Order/Listing]]/sales_data[[#This Row],[Column11]]</f>
        <v>1.1291519864475645</v>
      </c>
      <c r="R61" s="8">
        <f>sales_data[[#This Row],[Column3]]/sales_data[[#This Row],[Column2]]</f>
        <v>0.25499997033565081</v>
      </c>
      <c r="S61" s="8">
        <f>sales_data[[#This Row],[Column4]]/sales_data[[#This Row],[Column3]]</f>
        <v>0.39599992221463276</v>
      </c>
      <c r="T61" s="8">
        <f>sales_data[[#This Row],[Column5]]/sales_data[[#This Row],[Column4]]</f>
        <v>0.72270016227210765</v>
      </c>
      <c r="U61" s="8">
        <f>sales_data[[#This Row],[Column6]]/sales_data[[#This Row],[Column5]]</f>
        <v>0.85279947873218831</v>
      </c>
      <c r="AC61" s="3">
        <v>43524</v>
      </c>
      <c r="AD61" s="4">
        <v>1405660</v>
      </c>
    </row>
    <row r="62" spans="2:30" x14ac:dyDescent="0.25">
      <c r="B62" s="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10">
        <f t="shared" si="0"/>
        <v>6.5203680473658474E-2</v>
      </c>
      <c r="I62" s="11">
        <f t="shared" si="1"/>
        <v>43518</v>
      </c>
      <c r="J62" s="15">
        <f>VLOOKUP(sales_data[[#This Row],[Column7]],$AC$2:$AD$368,2,FALSE)</f>
        <v>1377230</v>
      </c>
      <c r="K62" s="16">
        <f>sales_data[[#This Row],[Column6]]/sales_data[[#This Row],[Column8]]</f>
        <v>1.0590329865018915</v>
      </c>
      <c r="L62">
        <v>22368858</v>
      </c>
      <c r="M62" s="7">
        <v>22151685</v>
      </c>
      <c r="N62" s="16">
        <f>(sales_data[[#This Row],[Column9]]-sales_data[[#This Row],[Column10]])/sales_data[[#This Row],[Column10]]</f>
        <v>9.8039043079567092E-3</v>
      </c>
      <c r="O62" s="16">
        <f>sales_data[[#This Row],[Column9]]/sales_data[[#This Row],[Column10]]</f>
        <v>1.0098039043079567</v>
      </c>
      <c r="P62" s="16">
        <f>VLOOKUP(sales_data[[#This Row],[Column7]],sales_data[[Column1]:[Column7]],7,FALSE)</f>
        <v>6.2172691407205237E-2</v>
      </c>
      <c r="Q62" s="16">
        <f>sales_data[[#This Row],[Order/Listing]]/sales_data[[#This Row],[Column11]]</f>
        <v>1.0487511316922331</v>
      </c>
      <c r="R62" s="14">
        <f>sales_data[[#This Row],[Column3]]/sales_data[[#This Row],[Column2]]</f>
        <v>0.25999997317699697</v>
      </c>
      <c r="S62" s="8">
        <f>sales_data[[#This Row],[Column4]]/sales_data[[#This Row],[Column3]]</f>
        <v>0.41999995529499029</v>
      </c>
      <c r="T62" s="8">
        <f>sales_data[[#This Row],[Column5]]/sales_data[[#This Row],[Column4]]</f>
        <v>0.76649981434318626</v>
      </c>
      <c r="U62" s="8">
        <f>sales_data[[#This Row],[Column6]]/sales_data[[#This Row],[Column5]]</f>
        <v>0.77900009239908075</v>
      </c>
      <c r="AC62" s="3">
        <v>43525</v>
      </c>
      <c r="AD62" s="4">
        <v>1458532</v>
      </c>
    </row>
    <row r="63" spans="2:30" x14ac:dyDescent="0.25">
      <c r="B63" s="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18">
        <f t="shared" si="0"/>
        <v>1.9298820571939712E-2</v>
      </c>
      <c r="I63" s="11">
        <f t="shared" si="1"/>
        <v>43519</v>
      </c>
      <c r="J63" s="15">
        <f>VLOOKUP(sales_data[[#This Row],[Column7]],$AC$2:$AD$368,2,FALSE)</f>
        <v>1443732</v>
      </c>
      <c r="K63" s="16">
        <f>sales_data[[#This Row],[Column6]]/sales_data[[#This Row],[Column8]]</f>
        <v>0.62405765058889051</v>
      </c>
      <c r="L63">
        <v>46685339</v>
      </c>
      <c r="M63" s="7">
        <v>43094158</v>
      </c>
      <c r="N63" s="16">
        <f>(sales_data[[#This Row],[Column9]]-sales_data[[#This Row],[Column10]])/sales_data[[#This Row],[Column10]]</f>
        <v>8.3333360405835055E-2</v>
      </c>
      <c r="O63" s="16">
        <f>sales_data[[#This Row],[Column9]]/sales_data[[#This Row],[Column10]]</f>
        <v>1.0833333604058351</v>
      </c>
      <c r="P63" s="16">
        <f>VLOOKUP(sales_data[[#This Row],[Column7]],sales_data[[Column1]:[Column7]],7,FALSE)</f>
        <v>3.3501801636230989E-2</v>
      </c>
      <c r="Q63" s="16">
        <f>sales_data[[#This Row],[Order/Listing]]/sales_data[[#This Row],[Column11]]</f>
        <v>0.57605321592820646</v>
      </c>
      <c r="R63" s="8">
        <f>sales_data[[#This Row],[Column3]]/sales_data[[#This Row],[Column2]]</f>
        <v>0.20999999143199985</v>
      </c>
      <c r="S63" s="8">
        <f>sales_data[[#This Row],[Column4]]/sales_data[[#This Row],[Column3]]</f>
        <v>0.33999998571999918</v>
      </c>
      <c r="T63" s="19">
        <f>sales_data[[#This Row],[Column5]]/sales_data[[#This Row],[Column4]]</f>
        <v>0.33319983331998332</v>
      </c>
      <c r="U63" s="8">
        <f>sales_data[[#This Row],[Column6]]/sales_data[[#This Row],[Column5]]</f>
        <v>0.81119976662651061</v>
      </c>
      <c r="AC63" s="3">
        <v>43526</v>
      </c>
      <c r="AD63" s="4">
        <v>900972</v>
      </c>
    </row>
    <row r="64" spans="2:30" x14ac:dyDescent="0.25">
      <c r="B64" s="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10">
        <f t="shared" si="0"/>
        <v>3.8509450193791116E-2</v>
      </c>
      <c r="I64" s="11">
        <f t="shared" si="1"/>
        <v>43520</v>
      </c>
      <c r="J64" s="15">
        <f>VLOOKUP(sales_data[[#This Row],[Column7]],$AC$2:$AD$368,2,FALSE)</f>
        <v>1644180</v>
      </c>
      <c r="K64" s="16">
        <f>sales_data[[#This Row],[Column6]]/sales_data[[#This Row],[Column8]]</f>
        <v>1.0303652884720651</v>
      </c>
      <c r="L64">
        <v>43991955</v>
      </c>
      <c r="M64" s="7">
        <v>44440851</v>
      </c>
      <c r="N64" s="16">
        <f>(sales_data[[#This Row],[Column9]]-sales_data[[#This Row],[Column10]])/sales_data[[#This Row],[Column10]]</f>
        <v>-1.0100976689217766E-2</v>
      </c>
      <c r="O64" s="16">
        <f>sales_data[[#This Row],[Column9]]/sales_data[[#This Row],[Column10]]</f>
        <v>0.98989902331078228</v>
      </c>
      <c r="P64" s="16">
        <f>VLOOKUP(sales_data[[#This Row],[Column7]],sales_data[[Column1]:[Column7]],7,FALSE)</f>
        <v>3.699703963828057E-2</v>
      </c>
      <c r="Q64" s="16">
        <f>sales_data[[#This Row],[Order/Listing]]/sales_data[[#This Row],[Column11]]</f>
        <v>1.0408792316979238</v>
      </c>
      <c r="R64" s="8">
        <f>sales_data[[#This Row],[Column3]]/sales_data[[#This Row],[Column2]]</f>
        <v>0.20369999469221134</v>
      </c>
      <c r="S64" s="8">
        <f>sales_data[[#This Row],[Column4]]/sales_data[[#This Row],[Column3]]</f>
        <v>0.3264000055349971</v>
      </c>
      <c r="T64" s="8">
        <f>sales_data[[#This Row],[Column5]]/sales_data[[#This Row],[Column4]]</f>
        <v>0.71399999247843449</v>
      </c>
      <c r="U64" s="8">
        <f>sales_data[[#This Row],[Column6]]/sales_data[[#This Row],[Column5]]</f>
        <v>0.81119998850792119</v>
      </c>
      <c r="AC64" s="3">
        <v>43527</v>
      </c>
      <c r="AD64" s="4">
        <v>1694106</v>
      </c>
    </row>
    <row r="65" spans="2:30" x14ac:dyDescent="0.25">
      <c r="B65" s="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10">
        <f t="shared" si="0"/>
        <v>6.3340722206310721E-2</v>
      </c>
      <c r="I65" s="11">
        <f t="shared" si="1"/>
        <v>43521</v>
      </c>
      <c r="J65" s="15">
        <f>VLOOKUP(sales_data[[#This Row],[Column7]],$AC$2:$AD$368,2,FALSE)</f>
        <v>1271939</v>
      </c>
      <c r="K65" s="16">
        <f>sales_data[[#This Row],[Column6]]/sales_data[[#This Row],[Column8]]</f>
        <v>1.0814921155810144</v>
      </c>
      <c r="L65">
        <v>21717338</v>
      </c>
      <c r="M65" s="7">
        <v>21065819</v>
      </c>
      <c r="N65" s="16">
        <f>(sales_data[[#This Row],[Column9]]-sales_data[[#This Row],[Column10]])/sales_data[[#This Row],[Column10]]</f>
        <v>3.0927779261750991E-2</v>
      </c>
      <c r="O65" s="16">
        <f>sales_data[[#This Row],[Column9]]/sales_data[[#This Row],[Column10]]</f>
        <v>1.0309277792617511</v>
      </c>
      <c r="P65" s="16">
        <f>VLOOKUP(sales_data[[#This Row],[Column7]],sales_data[[Column1]:[Column7]],7,FALSE)</f>
        <v>6.0379277901358691E-2</v>
      </c>
      <c r="Q65" s="16">
        <f>sales_data[[#This Row],[Order/Listing]]/sales_data[[#This Row],[Column11]]</f>
        <v>1.0490473620732947</v>
      </c>
      <c r="R65" s="14">
        <f>sales_data[[#This Row],[Column3]]/sales_data[[#This Row],[Column2]]</f>
        <v>0.2624999654653839</v>
      </c>
      <c r="S65" s="8">
        <f>sales_data[[#This Row],[Column4]]/sales_data[[#This Row],[Column3]]</f>
        <v>0.4159999621105876</v>
      </c>
      <c r="T65" s="8">
        <f>sales_data[[#This Row],[Column5]]/sales_data[[#This Row],[Column4]]</f>
        <v>0.74459980105695345</v>
      </c>
      <c r="U65" s="8">
        <f>sales_data[[#This Row],[Column6]]/sales_data[[#This Row],[Column5]]</f>
        <v>0.77900017158943347</v>
      </c>
      <c r="AC65" s="3">
        <v>43528</v>
      </c>
      <c r="AD65" s="4">
        <v>1375592</v>
      </c>
    </row>
    <row r="66" spans="2:30" x14ac:dyDescent="0.25">
      <c r="B66" s="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10">
        <f t="shared" si="0"/>
        <v>5.7952124891906653E-2</v>
      </c>
      <c r="I66" s="11">
        <f t="shared" si="1"/>
        <v>43522</v>
      </c>
      <c r="J66" s="15">
        <f>VLOOKUP(sales_data[[#This Row],[Column7]],$AC$2:$AD$368,2,FALSE)</f>
        <v>1364832</v>
      </c>
      <c r="K66" s="16">
        <f>sales_data[[#This Row],[Column6]]/sales_data[[#This Row],[Column8]]</f>
        <v>0.92213986776394452</v>
      </c>
      <c r="L66">
        <v>21717338</v>
      </c>
      <c r="M66" s="7">
        <v>22368858</v>
      </c>
      <c r="N66" s="16">
        <f>(sales_data[[#This Row],[Column9]]-sales_data[[#This Row],[Column10]])/sales_data[[#This Row],[Column10]]</f>
        <v>-2.912620751582401E-2</v>
      </c>
      <c r="O66" s="16">
        <f>sales_data[[#This Row],[Column9]]/sales_data[[#This Row],[Column10]]</f>
        <v>0.97087379248417605</v>
      </c>
      <c r="P66" s="16">
        <f>VLOOKUP(sales_data[[#This Row],[Column7]],sales_data[[Column1]:[Column7]],7,FALSE)</f>
        <v>6.1014821497385206E-2</v>
      </c>
      <c r="Q66" s="16">
        <f>sales_data[[#This Row],[Order/Listing]]/sales_data[[#This Row],[Column11]]</f>
        <v>0.94980405530466383</v>
      </c>
      <c r="R66" s="8">
        <f>sales_data[[#This Row],[Column3]]/sales_data[[#This Row],[Column2]]</f>
        <v>0.24250000230230775</v>
      </c>
      <c r="S66" s="8">
        <f>sales_data[[#This Row],[Column4]]/sales_data[[#This Row],[Column3]]</f>
        <v>0.37999982910705588</v>
      </c>
      <c r="T66" s="8">
        <f>sales_data[[#This Row],[Column5]]/sales_data[[#This Row],[Column4]]</f>
        <v>0.74459988047482273</v>
      </c>
      <c r="U66" s="8">
        <f>sales_data[[#This Row],[Column6]]/sales_data[[#This Row],[Column5]]</f>
        <v>0.84460034413058704</v>
      </c>
      <c r="AC66" s="3">
        <v>43529</v>
      </c>
      <c r="AD66" s="4">
        <v>1258566</v>
      </c>
    </row>
    <row r="67" spans="2:30" x14ac:dyDescent="0.25">
      <c r="B67" s="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10">
        <f t="shared" si="0"/>
        <v>5.2436031448099336E-2</v>
      </c>
      <c r="I67" s="11">
        <f t="shared" si="1"/>
        <v>43523</v>
      </c>
      <c r="J67" s="15">
        <f>VLOOKUP(sales_data[[#This Row],[Column7]],$AC$2:$AD$368,2,FALSE)</f>
        <v>1323241</v>
      </c>
      <c r="K67" s="16">
        <f>sales_data[[#This Row],[Column6]]/sales_data[[#This Row],[Column8]]</f>
        <v>0.83477461777559792</v>
      </c>
      <c r="L67">
        <v>21065819</v>
      </c>
      <c r="M67" s="7">
        <v>21500166</v>
      </c>
      <c r="N67" s="16">
        <f>(sales_data[[#This Row],[Column9]]-sales_data[[#This Row],[Column10]])/sales_data[[#This Row],[Column10]]</f>
        <v>-2.0202030068046918E-2</v>
      </c>
      <c r="O67" s="16">
        <f>sales_data[[#This Row],[Column9]]/sales_data[[#This Row],[Column10]]</f>
        <v>0.97979796993195312</v>
      </c>
      <c r="P67" s="16">
        <f>VLOOKUP(sales_data[[#This Row],[Column7]],sales_data[[Column1]:[Column7]],7,FALSE)</f>
        <v>6.1545614971269758E-2</v>
      </c>
      <c r="Q67" s="16">
        <f>sales_data[[#This Row],[Order/Listing]]/sales_data[[#This Row],[Column11]]</f>
        <v>0.85198647332676936</v>
      </c>
      <c r="R67" s="8">
        <f>sales_data[[#This Row],[Column3]]/sales_data[[#This Row],[Column2]]</f>
        <v>0.24499995727676396</v>
      </c>
      <c r="S67" s="8">
        <f>sales_data[[#This Row],[Column4]]/sales_data[[#This Row],[Column3]]</f>
        <v>0.38799990312189686</v>
      </c>
      <c r="T67" s="8">
        <f>sales_data[[#This Row],[Column5]]/sales_data[[#This Row],[Column4]]</f>
        <v>0.70810020993590062</v>
      </c>
      <c r="U67" s="8">
        <f>sales_data[[#This Row],[Column6]]/sales_data[[#This Row],[Column5]]</f>
        <v>0.77900001551500653</v>
      </c>
      <c r="AC67" s="3">
        <v>43530</v>
      </c>
      <c r="AD67" s="4">
        <v>1104608</v>
      </c>
    </row>
    <row r="68" spans="2:30" x14ac:dyDescent="0.25">
      <c r="B68" s="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10">
        <f t="shared" ref="H68:H131" si="2">$G68/$C68</f>
        <v>5.624763437879593E-2</v>
      </c>
      <c r="I68" s="11">
        <f t="shared" ref="I68:I131" si="3">$B68-7</f>
        <v>43524</v>
      </c>
      <c r="J68" s="15">
        <f>VLOOKUP(sales_data[[#This Row],[Column7]],$AC$2:$AD$368,2,FALSE)</f>
        <v>1405660</v>
      </c>
      <c r="K68" s="16">
        <f>sales_data[[#This Row],[Column6]]/sales_data[[#This Row],[Column8]]</f>
        <v>0.86902166953601867</v>
      </c>
      <c r="L68">
        <v>21717338</v>
      </c>
      <c r="M68" s="7">
        <v>22586032</v>
      </c>
      <c r="N68" s="16">
        <f>(sales_data[[#This Row],[Column9]]-sales_data[[#This Row],[Column10]])/sales_data[[#This Row],[Column10]]</f>
        <v>-3.8461558896224005E-2</v>
      </c>
      <c r="O68" s="16">
        <f>sales_data[[#This Row],[Column9]]/sales_data[[#This Row],[Column10]]</f>
        <v>0.96153844110377595</v>
      </c>
      <c r="P68" s="16">
        <f>VLOOKUP(sales_data[[#This Row],[Column7]],sales_data[[Column1]:[Column7]],7,FALSE)</f>
        <v>6.2235804656984049E-2</v>
      </c>
      <c r="Q68" s="16">
        <f>sales_data[[#This Row],[Order/Listing]]/sales_data[[#This Row],[Column11]]</f>
        <v>0.90378255232350191</v>
      </c>
      <c r="R68" s="8">
        <f>sales_data[[#This Row],[Column3]]/sales_data[[#This Row],[Column2]]</f>
        <v>0.23749998848846129</v>
      </c>
      <c r="S68" s="8">
        <f>sales_data[[#This Row],[Column4]]/sales_data[[#This Row],[Column3]]</f>
        <v>0.3959998588564112</v>
      </c>
      <c r="T68" s="8">
        <f>sales_data[[#This Row],[Column5]]/sales_data[[#This Row],[Column4]]</f>
        <v>0.70810006291263472</v>
      </c>
      <c r="U68" s="8">
        <f>sales_data[[#This Row],[Column6]]/sales_data[[#This Row],[Column5]]</f>
        <v>0.84459985964232998</v>
      </c>
      <c r="AC68" s="3">
        <v>43531</v>
      </c>
      <c r="AD68" s="4">
        <v>1221549</v>
      </c>
    </row>
    <row r="69" spans="2:30" x14ac:dyDescent="0.25">
      <c r="B69" s="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10">
        <f t="shared" si="2"/>
        <v>6.402897408246129E-2</v>
      </c>
      <c r="I69" s="11">
        <f t="shared" si="3"/>
        <v>43525</v>
      </c>
      <c r="J69" s="15">
        <f>VLOOKUP(sales_data[[#This Row],[Column7]],$AC$2:$AD$368,2,FALSE)</f>
        <v>1458532</v>
      </c>
      <c r="K69" s="16">
        <f>sales_data[[#This Row],[Column6]]/sales_data[[#This Row],[Column8]]</f>
        <v>0.95338257919606839</v>
      </c>
      <c r="L69">
        <v>21717338</v>
      </c>
      <c r="M69" s="7">
        <v>22368858</v>
      </c>
      <c r="N69" s="16">
        <f>(sales_data[[#This Row],[Column9]]-sales_data[[#This Row],[Column10]])/sales_data[[#This Row],[Column10]]</f>
        <v>-2.912620751582401E-2</v>
      </c>
      <c r="O69" s="16">
        <f>sales_data[[#This Row],[Column9]]/sales_data[[#This Row],[Column10]]</f>
        <v>0.97087379248417605</v>
      </c>
      <c r="P69" s="16">
        <f>VLOOKUP(sales_data[[#This Row],[Column7]],sales_data[[Column1]:[Column7]],7,FALSE)</f>
        <v>6.5203680473658474E-2</v>
      </c>
      <c r="Q69" s="16">
        <f>sales_data[[#This Row],[Order/Listing]]/sales_data[[#This Row],[Column11]]</f>
        <v>0.98198404779202997</v>
      </c>
      <c r="R69" s="14">
        <f>sales_data[[#This Row],[Column3]]/sales_data[[#This Row],[Column2]]</f>
        <v>0.2624999654653839</v>
      </c>
      <c r="S69" s="8">
        <f>sales_data[[#This Row],[Column4]]/sales_data[[#This Row],[Column3]]</f>
        <v>0.41999992632614258</v>
      </c>
      <c r="T69" s="8">
        <f>sales_data[[#This Row],[Column5]]/sales_data[[#This Row],[Column4]]</f>
        <v>0.72270015570078716</v>
      </c>
      <c r="U69" s="8">
        <f>sales_data[[#This Row],[Column6]]/sales_data[[#This Row],[Column5]]</f>
        <v>0.80360000392975672</v>
      </c>
      <c r="AC69" s="3">
        <v>43532</v>
      </c>
      <c r="AD69" s="4">
        <v>1390539</v>
      </c>
    </row>
    <row r="70" spans="2:30" x14ac:dyDescent="0.25">
      <c r="B70" s="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10">
        <f t="shared" si="2"/>
        <v>3.8987613670586958E-2</v>
      </c>
      <c r="I70" s="11">
        <f t="shared" si="3"/>
        <v>43526</v>
      </c>
      <c r="J70" s="15">
        <f>VLOOKUP(sales_data[[#This Row],[Column7]],$AC$2:$AD$368,2,FALSE)</f>
        <v>900972</v>
      </c>
      <c r="K70" s="16">
        <f>sales_data[[#This Row],[Column6]]/sales_data[[#This Row],[Column8]]</f>
        <v>2.0202070652584099</v>
      </c>
      <c r="L70">
        <v>46685339</v>
      </c>
      <c r="M70" s="7">
        <v>46685339</v>
      </c>
      <c r="N70" s="16">
        <f>(sales_data[[#This Row],[Column9]]-sales_data[[#This Row],[Column10]])/sales_data[[#This Row],[Column10]]</f>
        <v>0</v>
      </c>
      <c r="O70" s="16">
        <f>sales_data[[#This Row],[Column9]]/sales_data[[#This Row],[Column10]]</f>
        <v>1</v>
      </c>
      <c r="P70" s="16">
        <f>VLOOKUP(sales_data[[#This Row],[Column7]],sales_data[[Column1]:[Column7]],7,FALSE)</f>
        <v>1.9298820571939712E-2</v>
      </c>
      <c r="Q70" s="16">
        <f>sales_data[[#This Row],[Order/Listing]]/sales_data[[#This Row],[Column11]]</f>
        <v>2.0202070652584103</v>
      </c>
      <c r="R70" s="8">
        <f>sales_data[[#This Row],[Column3]]/sales_data[[#This Row],[Column2]]</f>
        <v>0.20789999601587994</v>
      </c>
      <c r="S70" s="8">
        <f>sales_data[[#This Row],[Column4]]/sales_data[[#This Row],[Column3]]</f>
        <v>0.33660001224000047</v>
      </c>
      <c r="T70" s="8">
        <f>sales_data[[#This Row],[Column5]]/sales_data[[#This Row],[Column4]]</f>
        <v>0.70719987756351388</v>
      </c>
      <c r="U70" s="8">
        <f>sales_data[[#This Row],[Column6]]/sales_data[[#This Row],[Column5]]</f>
        <v>0.78779980453787235</v>
      </c>
      <c r="AC70" s="3">
        <v>43533</v>
      </c>
      <c r="AD70" s="4">
        <v>1820150</v>
      </c>
    </row>
    <row r="71" spans="2:30" x14ac:dyDescent="0.25">
      <c r="B71" s="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10">
        <f t="shared" si="2"/>
        <v>3.7019499964562587E-2</v>
      </c>
      <c r="I71" s="11">
        <f t="shared" si="3"/>
        <v>43527</v>
      </c>
      <c r="J71" s="15">
        <f>VLOOKUP(sales_data[[#This Row],[Column7]],$AC$2:$AD$368,2,FALSE)</f>
        <v>1694106</v>
      </c>
      <c r="K71" s="16">
        <f>sales_data[[#This Row],[Column6]]/sales_data[[#This Row],[Column8]]</f>
        <v>1.0103559045301769</v>
      </c>
      <c r="L71">
        <v>46236441</v>
      </c>
      <c r="M71" s="7">
        <v>43991955</v>
      </c>
      <c r="N71" s="16">
        <f>(sales_data[[#This Row],[Column9]]-sales_data[[#This Row],[Column10]])/sales_data[[#This Row],[Column10]]</f>
        <v>5.1020374066121865E-2</v>
      </c>
      <c r="O71" s="16">
        <f>sales_data[[#This Row],[Column9]]/sales_data[[#This Row],[Column10]]</f>
        <v>1.0510203740661219</v>
      </c>
      <c r="P71" s="16">
        <f>VLOOKUP(sales_data[[#This Row],[Column7]],sales_data[[Column1]:[Column7]],7,FALSE)</f>
        <v>3.8509450193791116E-2</v>
      </c>
      <c r="Q71" s="16">
        <f>sales_data[[#This Row],[Order/Listing]]/sales_data[[#This Row],[Column11]]</f>
        <v>0.96130949100206176</v>
      </c>
      <c r="R71" s="8">
        <f>sales_data[[#This Row],[Column3]]/sales_data[[#This Row],[Column2]]</f>
        <v>0.21839999672985225</v>
      </c>
      <c r="S71" s="8">
        <f>sales_data[[#This Row],[Column4]]/sales_data[[#This Row],[Column3]]</f>
        <v>0.34680000740737882</v>
      </c>
      <c r="T71" s="8">
        <f>sales_data[[#This Row],[Column5]]/sales_data[[#This Row],[Column4]]</f>
        <v>0.64600000000000002</v>
      </c>
      <c r="U71" s="8">
        <f>sales_data[[#This Row],[Column6]]/sales_data[[#This Row],[Column5]]</f>
        <v>0.75659994377383644</v>
      </c>
      <c r="AC71" s="3">
        <v>43534</v>
      </c>
      <c r="AD71" s="4">
        <v>1711650</v>
      </c>
    </row>
    <row r="72" spans="2:30" x14ac:dyDescent="0.25">
      <c r="B72" s="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10">
        <f t="shared" si="2"/>
        <v>5.735466811458332E-2</v>
      </c>
      <c r="I72" s="11">
        <f t="shared" si="3"/>
        <v>43528</v>
      </c>
      <c r="J72" s="15">
        <f>VLOOKUP(sales_data[[#This Row],[Column7]],$AC$2:$AD$368,2,FALSE)</f>
        <v>1375592</v>
      </c>
      <c r="K72" s="16">
        <f>sales_data[[#This Row],[Column6]]/sales_data[[#This Row],[Column8]]</f>
        <v>0.88738448609762199</v>
      </c>
      <c r="L72">
        <v>21282992</v>
      </c>
      <c r="M72" s="7">
        <v>21717338</v>
      </c>
      <c r="N72" s="16">
        <f>(sales_data[[#This Row],[Column9]]-sales_data[[#This Row],[Column10]])/sales_data[[#This Row],[Column10]]</f>
        <v>-1.9999965004919112E-2</v>
      </c>
      <c r="O72" s="16">
        <f>sales_data[[#This Row],[Column9]]/sales_data[[#This Row],[Column10]]</f>
        <v>0.98000003499508093</v>
      </c>
      <c r="P72" s="16">
        <f>VLOOKUP(sales_data[[#This Row],[Column7]],sales_data[[Column1]:[Column7]],7,FALSE)</f>
        <v>6.3340722206310721E-2</v>
      </c>
      <c r="Q72" s="16">
        <f>sales_data[[#This Row],[Order/Listing]]/sales_data[[#This Row],[Column11]]</f>
        <v>0.90549438207809063</v>
      </c>
      <c r="R72" s="8">
        <f>sales_data[[#This Row],[Column3]]/sales_data[[#This Row],[Column2]]</f>
        <v>0.23999998496452074</v>
      </c>
      <c r="S72" s="8">
        <f>sales_data[[#This Row],[Column4]]/sales_data[[#This Row],[Column3]]</f>
        <v>0.41199995771271192</v>
      </c>
      <c r="T72" s="8">
        <f>sales_data[[#This Row],[Column5]]/sales_data[[#This Row],[Column4]]</f>
        <v>0.69349981135321048</v>
      </c>
      <c r="U72" s="8">
        <f>sales_data[[#This Row],[Column6]]/sales_data[[#This Row],[Column5]]</f>
        <v>0.83640002631138977</v>
      </c>
      <c r="AC72" s="3">
        <v>43535</v>
      </c>
      <c r="AD72" s="4">
        <v>1220679</v>
      </c>
    </row>
    <row r="73" spans="2:30" x14ac:dyDescent="0.25">
      <c r="B73" s="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10">
        <f t="shared" si="2"/>
        <v>6.04405537873264E-2</v>
      </c>
      <c r="I73" s="11">
        <f t="shared" si="3"/>
        <v>43529</v>
      </c>
      <c r="J73" s="15">
        <f>VLOOKUP(sales_data[[#This Row],[Column7]],$AC$2:$AD$368,2,FALSE)</f>
        <v>1258566</v>
      </c>
      <c r="K73" s="16">
        <f>sales_data[[#This Row],[Column6]]/sales_data[[#This Row],[Column8]]</f>
        <v>1.0325100153666951</v>
      </c>
      <c r="L73">
        <v>21500166</v>
      </c>
      <c r="M73" s="7">
        <v>21717338</v>
      </c>
      <c r="N73" s="16">
        <f>(sales_data[[#This Row],[Column9]]-sales_data[[#This Row],[Column10]])/sales_data[[#This Row],[Column10]]</f>
        <v>-9.9999364563004914E-3</v>
      </c>
      <c r="O73" s="16">
        <f>sales_data[[#This Row],[Column9]]/sales_data[[#This Row],[Column10]]</f>
        <v>0.99000006354369952</v>
      </c>
      <c r="P73" s="16">
        <f>VLOOKUP(sales_data[[#This Row],[Column7]],sales_data[[Column1]:[Column7]],7,FALSE)</f>
        <v>5.7952124891906653E-2</v>
      </c>
      <c r="Q73" s="16">
        <f>sales_data[[#This Row],[Order/Listing]]/sales_data[[#This Row],[Column11]]</f>
        <v>1.0429393900579351</v>
      </c>
      <c r="R73" s="8">
        <f>sales_data[[#This Row],[Column3]]/sales_data[[#This Row],[Column2]]</f>
        <v>0.25249999220936281</v>
      </c>
      <c r="S73" s="8">
        <f>sales_data[[#This Row],[Column4]]/sales_data[[#This Row],[Column3]]</f>
        <v>0.39599988358367755</v>
      </c>
      <c r="T73" s="8">
        <f>sales_data[[#This Row],[Column5]]/sales_data[[#This Row],[Column4]]</f>
        <v>0.74460008158894708</v>
      </c>
      <c r="U73" s="8">
        <f>sales_data[[#This Row],[Column6]]/sales_data[[#This Row],[Column5]]</f>
        <v>0.81179977785302071</v>
      </c>
      <c r="AC73" s="3">
        <v>43536</v>
      </c>
      <c r="AD73" s="4">
        <v>1299482</v>
      </c>
    </row>
    <row r="74" spans="2:30" x14ac:dyDescent="0.25">
      <c r="B74" s="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10">
        <f t="shared" si="2"/>
        <v>5.6760634589687317E-2</v>
      </c>
      <c r="I74" s="11">
        <f t="shared" si="3"/>
        <v>43530</v>
      </c>
      <c r="J74" s="15">
        <f>VLOOKUP(sales_data[[#This Row],[Column7]],$AC$2:$AD$368,2,FALSE)</f>
        <v>1104608</v>
      </c>
      <c r="K74" s="16">
        <f>sales_data[[#This Row],[Column6]]/sales_data[[#This Row],[Column8]]</f>
        <v>1.1159524464787509</v>
      </c>
      <c r="L74">
        <v>21717338</v>
      </c>
      <c r="M74" s="7">
        <v>21065819</v>
      </c>
      <c r="N74" s="16">
        <f>(sales_data[[#This Row],[Column9]]-sales_data[[#This Row],[Column10]])/sales_data[[#This Row],[Column10]]</f>
        <v>3.0927779261750991E-2</v>
      </c>
      <c r="O74" s="16">
        <f>sales_data[[#This Row],[Column9]]/sales_data[[#This Row],[Column10]]</f>
        <v>1.0309277792617511</v>
      </c>
      <c r="P74" s="16">
        <f>VLOOKUP(sales_data[[#This Row],[Column7]],sales_data[[Column1]:[Column7]],7,FALSE)</f>
        <v>5.2436031448099336E-2</v>
      </c>
      <c r="Q74" s="16">
        <f>sales_data[[#This Row],[Order/Listing]]/sales_data[[#This Row],[Column11]]</f>
        <v>1.0824738833614522</v>
      </c>
      <c r="R74" s="14">
        <f>sales_data[[#This Row],[Column3]]/sales_data[[#This Row],[Column2]]</f>
        <v>0.2624999654653839</v>
      </c>
      <c r="S74" s="8">
        <f>sales_data[[#This Row],[Column4]]/sales_data[[#This Row],[Column3]]</f>
        <v>0.37999993334270044</v>
      </c>
      <c r="T74" s="8">
        <f>sales_data[[#This Row],[Column5]]/sales_data[[#This Row],[Column4]]</f>
        <v>0.70810006351832433</v>
      </c>
      <c r="U74" s="8">
        <f>sales_data[[#This Row],[Column6]]/sales_data[[#This Row],[Column5]]</f>
        <v>0.80359983311168481</v>
      </c>
      <c r="AC74" s="3">
        <v>43537</v>
      </c>
      <c r="AD74" s="4">
        <v>1232690</v>
      </c>
    </row>
    <row r="75" spans="2:30" x14ac:dyDescent="0.25">
      <c r="B75" s="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10">
        <f t="shared" si="2"/>
        <v>5.5622746397030909E-2</v>
      </c>
      <c r="I75" s="11">
        <f t="shared" si="3"/>
        <v>43531</v>
      </c>
      <c r="J75" s="15">
        <f>VLOOKUP(sales_data[[#This Row],[Column7]],$AC$2:$AD$368,2,FALSE)</f>
        <v>1221549</v>
      </c>
      <c r="K75" s="16">
        <f>sales_data[[#This Row],[Column6]]/sales_data[[#This Row],[Column8]]</f>
        <v>1.0383349337603323</v>
      </c>
      <c r="L75">
        <v>22803205</v>
      </c>
      <c r="M75" s="7">
        <v>21717338</v>
      </c>
      <c r="N75" s="16">
        <f>(sales_data[[#This Row],[Column9]]-sales_data[[#This Row],[Column10]])/sales_data[[#This Row],[Column10]]</f>
        <v>5.0000004604615907E-2</v>
      </c>
      <c r="O75" s="16">
        <f>sales_data[[#This Row],[Column9]]/sales_data[[#This Row],[Column10]]</f>
        <v>1.0500000046046158</v>
      </c>
      <c r="P75" s="16">
        <f>VLOOKUP(sales_data[[#This Row],[Column7]],sales_data[[Column1]:[Column7]],7,FALSE)</f>
        <v>5.624763437879593E-2</v>
      </c>
      <c r="Q75" s="16">
        <f>sales_data[[#This Row],[Order/Listing]]/sales_data[[#This Row],[Column11]]</f>
        <v>0.9888904131050783</v>
      </c>
      <c r="R75" s="8">
        <f>sales_data[[#This Row],[Column3]]/sales_data[[#This Row],[Column2]]</f>
        <v>0.23749997094706898</v>
      </c>
      <c r="S75" s="8">
        <f>sales_data[[#This Row],[Column4]]/sales_data[[#This Row],[Column3]]</f>
        <v>0.39599993426593233</v>
      </c>
      <c r="T75" s="8">
        <f>sales_data[[#This Row],[Column5]]/sales_data[[#This Row],[Column4]]</f>
        <v>0.75919979148025241</v>
      </c>
      <c r="U75" s="8">
        <f>sales_data[[#This Row],[Column6]]/sales_data[[#This Row],[Column5]]</f>
        <v>0.77900038754190948</v>
      </c>
      <c r="AC75" s="3">
        <v>43538</v>
      </c>
      <c r="AD75" s="4">
        <v>1268377</v>
      </c>
    </row>
    <row r="76" spans="2:30" x14ac:dyDescent="0.25">
      <c r="B76" s="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10">
        <f t="shared" si="2"/>
        <v>5.5060874643438819E-2</v>
      </c>
      <c r="I76" s="11">
        <f t="shared" si="3"/>
        <v>43532</v>
      </c>
      <c r="J76" s="15">
        <f>VLOOKUP(sales_data[[#This Row],[Column7]],$AC$2:$AD$368,2,FALSE)</f>
        <v>1390539</v>
      </c>
      <c r="K76" s="16">
        <f>sales_data[[#This Row],[Column6]]/sales_data[[#This Row],[Column8]]</f>
        <v>0.85133750293950761</v>
      </c>
      <c r="L76">
        <v>21500166</v>
      </c>
      <c r="M76" s="7">
        <v>21717338</v>
      </c>
      <c r="N76" s="16">
        <f>(sales_data[[#This Row],[Column9]]-sales_data[[#This Row],[Column10]])/sales_data[[#This Row],[Column10]]</f>
        <v>-9.9999364563004914E-3</v>
      </c>
      <c r="O76" s="16">
        <f>sales_data[[#This Row],[Column9]]/sales_data[[#This Row],[Column10]]</f>
        <v>0.99000006354369952</v>
      </c>
      <c r="P76" s="16">
        <f>VLOOKUP(sales_data[[#This Row],[Column7]],sales_data[[Column1]:[Column7]],7,FALSE)</f>
        <v>6.402897408246129E-2</v>
      </c>
      <c r="Q76" s="16">
        <f>sales_data[[#This Row],[Order/Listing]]/sales_data[[#This Row],[Column11]]</f>
        <v>0.85993685565736722</v>
      </c>
      <c r="R76" s="8">
        <f>sales_data[[#This Row],[Column3]]/sales_data[[#This Row],[Column2]]</f>
        <v>0.23749996918628585</v>
      </c>
      <c r="S76" s="8">
        <f>sales_data[[#This Row],[Column4]]/sales_data[[#This Row],[Column3]]</f>
        <v>0.41599995613252599</v>
      </c>
      <c r="T76" s="8">
        <f>sales_data[[#This Row],[Column5]]/sales_data[[#This Row],[Column4]]</f>
        <v>0.71539994049569344</v>
      </c>
      <c r="U76" s="8">
        <f>sales_data[[#This Row],[Column6]]/sales_data[[#This Row],[Column5]]</f>
        <v>0.77899983154170926</v>
      </c>
      <c r="AC76" s="3">
        <v>43539</v>
      </c>
      <c r="AD76" s="4">
        <v>1183818</v>
      </c>
    </row>
    <row r="77" spans="2:30" x14ac:dyDescent="0.25">
      <c r="B77" s="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10">
        <f t="shared" si="2"/>
        <v>4.2578726739239479E-2</v>
      </c>
      <c r="I77" s="11">
        <f t="shared" si="3"/>
        <v>43533</v>
      </c>
      <c r="J77" s="15">
        <f>VLOOKUP(sales_data[[#This Row],[Column7]],$AC$2:$AD$368,2,FALSE)</f>
        <v>1820150</v>
      </c>
      <c r="K77" s="16">
        <f>sales_data[[#This Row],[Column6]]/sales_data[[#This Row],[Column8]]</f>
        <v>0.99759964838062798</v>
      </c>
      <c r="L77">
        <v>42645261</v>
      </c>
      <c r="M77" s="7">
        <v>46685339</v>
      </c>
      <c r="N77" s="16">
        <f>(sales_data[[#This Row],[Column9]]-sales_data[[#This Row],[Column10]])/sales_data[[#This Row],[Column10]]</f>
        <v>-8.6538474102115875E-2</v>
      </c>
      <c r="O77" s="16">
        <f>sales_data[[#This Row],[Column9]]/sales_data[[#This Row],[Column10]]</f>
        <v>0.9134615258978841</v>
      </c>
      <c r="P77" s="16">
        <f>VLOOKUP(sales_data[[#This Row],[Column7]],sales_data[[Column1]:[Column7]],7,FALSE)</f>
        <v>3.8987613670586958E-2</v>
      </c>
      <c r="Q77" s="16">
        <f>sales_data[[#This Row],[Order/Listing]]/sales_data[[#This Row],[Column11]]</f>
        <v>1.0921090759489527</v>
      </c>
      <c r="R77" s="8">
        <f>sales_data[[#This Row],[Column3]]/sales_data[[#This Row],[Column2]]</f>
        <v>0.21839998970108357</v>
      </c>
      <c r="S77" s="8">
        <f>sales_data[[#This Row],[Column4]]/sales_data[[#This Row],[Column3]]</f>
        <v>0.35359998282105171</v>
      </c>
      <c r="T77" s="8">
        <f>sales_data[[#This Row],[Column5]]/sales_data[[#This Row],[Column4]]</f>
        <v>0.67320006813765876</v>
      </c>
      <c r="U77" s="8">
        <f>sales_data[[#This Row],[Column6]]/sales_data[[#This Row],[Column5]]</f>
        <v>0.81899956338810831</v>
      </c>
      <c r="AC77" s="3">
        <v>43540</v>
      </c>
      <c r="AD77" s="4">
        <v>1815781</v>
      </c>
    </row>
    <row r="78" spans="2:30" x14ac:dyDescent="0.25">
      <c r="B78" s="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10">
        <f t="shared" si="2"/>
        <v>3.5279744903906445E-2</v>
      </c>
      <c r="I78" s="11">
        <f t="shared" si="3"/>
        <v>43534</v>
      </c>
      <c r="J78" s="15">
        <f>VLOOKUP(sales_data[[#This Row],[Column7]],$AC$2:$AD$368,2,FALSE)</f>
        <v>1711650</v>
      </c>
      <c r="K78" s="16">
        <f>sales_data[[#This Row],[Column6]]/sales_data[[#This Row],[Column8]]</f>
        <v>0.87898460549761925</v>
      </c>
      <c r="L78">
        <v>42645261</v>
      </c>
      <c r="M78" s="7">
        <v>46236441</v>
      </c>
      <c r="N78" s="16">
        <f>(sales_data[[#This Row],[Column9]]-sales_data[[#This Row],[Column10]])/sales_data[[#This Row],[Column10]]</f>
        <v>-7.7669905432383946E-2</v>
      </c>
      <c r="O78" s="16">
        <f>sales_data[[#This Row],[Column9]]/sales_data[[#This Row],[Column10]]</f>
        <v>0.92233009456761605</v>
      </c>
      <c r="P78" s="16">
        <f>VLOOKUP(sales_data[[#This Row],[Column7]],sales_data[[Column1]:[Column7]],7,FALSE)</f>
        <v>3.7019499964562587E-2</v>
      </c>
      <c r="Q78" s="16">
        <f>sales_data[[#This Row],[Order/Listing]]/sales_data[[#This Row],[Column11]]</f>
        <v>0.95300436088219598</v>
      </c>
      <c r="R78" s="8">
        <f>sales_data[[#This Row],[Column3]]/sales_data[[#This Row],[Column2]]</f>
        <v>0.20369999828585886</v>
      </c>
      <c r="S78" s="8">
        <f>sales_data[[#This Row],[Column4]]/sales_data[[#This Row],[Column3]]</f>
        <v>0.33319998986973398</v>
      </c>
      <c r="T78" s="8">
        <f>sales_data[[#This Row],[Column5]]/sales_data[[#This Row],[Column4]]</f>
        <v>0.6799998618047266</v>
      </c>
      <c r="U78" s="8">
        <f>sales_data[[#This Row],[Column6]]/sales_data[[#This Row],[Column5]]</f>
        <v>0.76439987420163003</v>
      </c>
      <c r="AC78" s="3">
        <v>43541</v>
      </c>
      <c r="AD78" s="4">
        <v>1504514</v>
      </c>
    </row>
    <row r="79" spans="2:30" x14ac:dyDescent="0.25">
      <c r="B79" s="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10">
        <f t="shared" si="2"/>
        <v>5.8574911729967462E-2</v>
      </c>
      <c r="I79" s="11">
        <f t="shared" si="3"/>
        <v>43535</v>
      </c>
      <c r="J79" s="15">
        <f>VLOOKUP(sales_data[[#This Row],[Column7]],$AC$2:$AD$368,2,FALSE)</f>
        <v>1220679</v>
      </c>
      <c r="K79" s="16">
        <f>sales_data[[#This Row],[Column6]]/sales_data[[#This Row],[Column8]]</f>
        <v>1.0733812902491155</v>
      </c>
      <c r="L79">
        <v>22368858</v>
      </c>
      <c r="M79" s="7">
        <v>21282992</v>
      </c>
      <c r="N79" s="16">
        <f>(sales_data[[#This Row],[Column9]]-sales_data[[#This Row],[Column10]])/sales_data[[#This Row],[Column10]]</f>
        <v>5.102036405407661E-2</v>
      </c>
      <c r="O79" s="16">
        <f>sales_data[[#This Row],[Column9]]/sales_data[[#This Row],[Column10]]</f>
        <v>1.0510203640540765</v>
      </c>
      <c r="P79" s="16">
        <f>VLOOKUP(sales_data[[#This Row],[Column7]],sales_data[[Column1]:[Column7]],7,FALSE)</f>
        <v>5.735466811458332E-2</v>
      </c>
      <c r="Q79" s="16">
        <f>sales_data[[#This Row],[Order/Listing]]/sales_data[[#This Row],[Column11]]</f>
        <v>1.021275401907066</v>
      </c>
      <c r="R79" s="8">
        <f>sales_data[[#This Row],[Column3]]/sales_data[[#This Row],[Column2]]</f>
        <v>0.23999998211799797</v>
      </c>
      <c r="S79" s="8">
        <f>sales_data[[#This Row],[Column4]]/sales_data[[#This Row],[Column3]]</f>
        <v>0.4160000342738398</v>
      </c>
      <c r="T79" s="8">
        <f>sales_data[[#This Row],[Column5]]/sales_data[[#This Row],[Column4]]</f>
        <v>0.72270001392553729</v>
      </c>
      <c r="U79" s="8">
        <f>sales_data[[#This Row],[Column6]]/sales_data[[#This Row],[Column5]]</f>
        <v>0.81179991957923459</v>
      </c>
      <c r="AC79" s="3">
        <v>43542</v>
      </c>
      <c r="AD79" s="4">
        <v>1310254</v>
      </c>
    </row>
    <row r="80" spans="2:30" x14ac:dyDescent="0.25">
      <c r="B80" s="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10">
        <f t="shared" si="2"/>
        <v>3.2258660130726403E-2</v>
      </c>
      <c r="I80" s="11">
        <f t="shared" si="3"/>
        <v>43536</v>
      </c>
      <c r="J80" s="15">
        <f>VLOOKUP(sales_data[[#This Row],[Column7]],$AC$2:$AD$368,2,FALSE)</f>
        <v>1299482</v>
      </c>
      <c r="K80" s="16">
        <f>sales_data[[#This Row],[Column6]]/sales_data[[#This Row],[Column8]]</f>
        <v>0.54450773462041024</v>
      </c>
      <c r="L80">
        <v>21934511</v>
      </c>
      <c r="M80" s="7">
        <v>21500166</v>
      </c>
      <c r="N80" s="16">
        <f>(sales_data[[#This Row],[Column9]]-sales_data[[#This Row],[Column10]])/sales_data[[#This Row],[Column10]]</f>
        <v>2.0201937045509322E-2</v>
      </c>
      <c r="O80" s="16">
        <f>sales_data[[#This Row],[Column9]]/sales_data[[#This Row],[Column10]]</f>
        <v>1.0202019370455093</v>
      </c>
      <c r="P80" s="16">
        <f>VLOOKUP(sales_data[[#This Row],[Column7]],sales_data[[Column1]:[Column7]],7,FALSE)</f>
        <v>6.04405537873264E-2</v>
      </c>
      <c r="Q80" s="16">
        <f>sales_data[[#This Row],[Order/Listing]]/sales_data[[#This Row],[Column11]]</f>
        <v>0.53372542290455693</v>
      </c>
      <c r="R80" s="14">
        <f>sales_data[[#This Row],[Column3]]/sales_data[[#This Row],[Column2]]</f>
        <v>0.26249996979645729</v>
      </c>
      <c r="S80" s="8">
        <f>sales_data[[#This Row],[Column4]]/sales_data[[#This Row],[Column3]]</f>
        <v>0.42000003820897847</v>
      </c>
      <c r="T80" s="8">
        <f>sales_data[[#This Row],[Column5]]/sales_data[[#This Row],[Column4]]</f>
        <v>0.75919992722100005</v>
      </c>
      <c r="U80" s="19">
        <f>sales_data[[#This Row],[Column6]]/sales_data[[#This Row],[Column5]]</f>
        <v>0.38539988387533919</v>
      </c>
      <c r="AC80" s="3">
        <v>43543</v>
      </c>
      <c r="AD80" s="4">
        <v>707578</v>
      </c>
    </row>
    <row r="81" spans="2:30" x14ac:dyDescent="0.25">
      <c r="B81" s="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10">
        <f t="shared" si="2"/>
        <v>6.4738310067573676E-2</v>
      </c>
      <c r="I81" s="11">
        <f t="shared" si="3"/>
        <v>43537</v>
      </c>
      <c r="J81" s="15">
        <f>VLOOKUP(sales_data[[#This Row],[Column7]],$AC$2:$AD$368,2,FALSE)</f>
        <v>1232690</v>
      </c>
      <c r="K81" s="16">
        <f>sales_data[[#This Row],[Column6]]/sales_data[[#This Row],[Column8]]</f>
        <v>1.117738441944041</v>
      </c>
      <c r="L81">
        <v>21282992</v>
      </c>
      <c r="M81" s="7">
        <v>21717338</v>
      </c>
      <c r="N81" s="16">
        <f>(sales_data[[#This Row],[Column9]]-sales_data[[#This Row],[Column10]])/sales_data[[#This Row],[Column10]]</f>
        <v>-1.9999965004919112E-2</v>
      </c>
      <c r="O81" s="16">
        <f>sales_data[[#This Row],[Column9]]/sales_data[[#This Row],[Column10]]</f>
        <v>0.98000003499508093</v>
      </c>
      <c r="P81" s="16">
        <f>VLOOKUP(sales_data[[#This Row],[Column7]],sales_data[[Column1]:[Column7]],7,FALSE)</f>
        <v>5.6760634589687317E-2</v>
      </c>
      <c r="Q81" s="16">
        <f>sales_data[[#This Row],[Order/Listing]]/sales_data[[#This Row],[Column11]]</f>
        <v>1.1405494412730861</v>
      </c>
      <c r="R81" s="8">
        <f>sales_data[[#This Row],[Column3]]/sales_data[[#This Row],[Column2]]</f>
        <v>0.25499998989803735</v>
      </c>
      <c r="S81" s="8">
        <f>sales_data[[#This Row],[Column4]]/sales_data[[#This Row],[Column3]]</f>
        <v>0.39599989902643423</v>
      </c>
      <c r="T81" s="8">
        <f>sales_data[[#This Row],[Column5]]/sales_data[[#This Row],[Column4]]</f>
        <v>0.74460020584824926</v>
      </c>
      <c r="U81" s="14">
        <f>sales_data[[#This Row],[Column6]]/sales_data[[#This Row],[Column5]]</f>
        <v>0.86099963630955434</v>
      </c>
      <c r="AC81" s="3">
        <v>43544</v>
      </c>
      <c r="AD81" s="4">
        <v>1377825</v>
      </c>
    </row>
    <row r="82" spans="2:30" x14ac:dyDescent="0.25">
      <c r="B82" s="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10">
        <f t="shared" si="2"/>
        <v>5.6844254406847247E-2</v>
      </c>
      <c r="I82" s="11">
        <f t="shared" si="3"/>
        <v>43538</v>
      </c>
      <c r="J82" s="15">
        <f>VLOOKUP(sales_data[[#This Row],[Column7]],$AC$2:$AD$368,2,FALSE)</f>
        <v>1268377</v>
      </c>
      <c r="K82" s="16">
        <f>sales_data[[#This Row],[Column6]]/sales_data[[#This Row],[Column8]]</f>
        <v>0.97329579454688941</v>
      </c>
      <c r="L82">
        <v>21717338</v>
      </c>
      <c r="M82" s="7">
        <v>22803205</v>
      </c>
      <c r="N82" s="16">
        <f>(sales_data[[#This Row],[Column9]]-sales_data[[#This Row],[Column10]])/sales_data[[#This Row],[Column10]]</f>
        <v>-4.7619051795569967E-2</v>
      </c>
      <c r="O82" s="16">
        <f>sales_data[[#This Row],[Column9]]/sales_data[[#This Row],[Column10]]</f>
        <v>0.95238094820443009</v>
      </c>
      <c r="P82" s="16">
        <f>VLOOKUP(sales_data[[#This Row],[Column7]],sales_data[[Column1]:[Column7]],7,FALSE)</f>
        <v>5.5622746397030909E-2</v>
      </c>
      <c r="Q82" s="16">
        <f>sales_data[[#This Row],[Order/Listing]]/sales_data[[#This Row],[Column11]]</f>
        <v>1.0219605842742339</v>
      </c>
      <c r="R82" s="8">
        <f>sales_data[[#This Row],[Column3]]/sales_data[[#This Row],[Column2]]</f>
        <v>0.25</v>
      </c>
      <c r="S82" s="8">
        <f>sales_data[[#This Row],[Column4]]/sales_data[[#This Row],[Column3]]</f>
        <v>0.39199994106092184</v>
      </c>
      <c r="T82" s="8">
        <f>sales_data[[#This Row],[Column5]]/sales_data[[#This Row],[Column4]]</f>
        <v>0.6934998324953402</v>
      </c>
      <c r="U82" s="8">
        <f>sales_data[[#This Row],[Column6]]/sales_data[[#This Row],[Column5]]</f>
        <v>0.83640034553430787</v>
      </c>
      <c r="AC82" s="3">
        <v>43545</v>
      </c>
      <c r="AD82" s="4">
        <v>1234506</v>
      </c>
    </row>
    <row r="83" spans="2:30" x14ac:dyDescent="0.25">
      <c r="B83" s="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10">
        <f t="shared" si="2"/>
        <v>6.4634986912448691E-2</v>
      </c>
      <c r="I83" s="11">
        <f t="shared" si="3"/>
        <v>43539</v>
      </c>
      <c r="J83" s="15">
        <f>VLOOKUP(sales_data[[#This Row],[Column7]],$AC$2:$AD$368,2,FALSE)</f>
        <v>1183818</v>
      </c>
      <c r="K83" s="16">
        <f>sales_data[[#This Row],[Column6]]/sales_data[[#This Row],[Column8]]</f>
        <v>1.1501675088569359</v>
      </c>
      <c r="L83">
        <v>21065819</v>
      </c>
      <c r="M83" s="7">
        <v>21500166</v>
      </c>
      <c r="N83" s="16">
        <f>(sales_data[[#This Row],[Column9]]-sales_data[[#This Row],[Column10]])/sales_data[[#This Row],[Column10]]</f>
        <v>-2.0202030068046918E-2</v>
      </c>
      <c r="O83" s="16">
        <f>sales_data[[#This Row],[Column9]]/sales_data[[#This Row],[Column10]]</f>
        <v>0.97979796993195312</v>
      </c>
      <c r="P83" s="16">
        <f>VLOOKUP(sales_data[[#This Row],[Column7]],sales_data[[Column1]:[Column7]],7,FALSE)</f>
        <v>5.5060874643438819E-2</v>
      </c>
      <c r="Q83" s="16">
        <f>sales_data[[#This Row],[Order/Listing]]/sales_data[[#This Row],[Column11]]</f>
        <v>1.173882313548587</v>
      </c>
      <c r="R83" s="14">
        <f>sales_data[[#This Row],[Column3]]/sales_data[[#This Row],[Column2]]</f>
        <v>0.26249996439730333</v>
      </c>
      <c r="S83" s="8">
        <f>sales_data[[#This Row],[Column4]]/sales_data[[#This Row],[Column3]]</f>
        <v>0.38399993345120426</v>
      </c>
      <c r="T83" s="8">
        <f>sales_data[[#This Row],[Column5]]/sales_data[[#This Row],[Column4]]</f>
        <v>0.75919995629720538</v>
      </c>
      <c r="U83" s="8">
        <f>sales_data[[#This Row],[Column6]]/sales_data[[#This Row],[Column5]]</f>
        <v>0.84460003064305122</v>
      </c>
      <c r="AC83" s="3">
        <v>43546</v>
      </c>
      <c r="AD83" s="4">
        <v>1361589</v>
      </c>
    </row>
    <row r="84" spans="2:30" x14ac:dyDescent="0.25">
      <c r="B84" s="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10">
        <f t="shared" si="2"/>
        <v>4.2185711421875723E-2</v>
      </c>
      <c r="I84" s="11">
        <f t="shared" si="3"/>
        <v>43540</v>
      </c>
      <c r="J84" s="15">
        <f>VLOOKUP(sales_data[[#This Row],[Column7]],$AC$2:$AD$368,2,FALSE)</f>
        <v>1815781</v>
      </c>
      <c r="K84" s="16">
        <f>sales_data[[#This Row],[Column6]]/sales_data[[#This Row],[Column8]]</f>
        <v>1.0324862965302535</v>
      </c>
      <c r="L84">
        <v>44440851</v>
      </c>
      <c r="M84" s="7">
        <v>42645261</v>
      </c>
      <c r="N84" s="16">
        <f>(sales_data[[#This Row],[Column9]]-sales_data[[#This Row],[Column10]])/sales_data[[#This Row],[Column10]]</f>
        <v>4.2105264638900908E-2</v>
      </c>
      <c r="O84" s="16">
        <f>sales_data[[#This Row],[Column9]]/sales_data[[#This Row],[Column10]]</f>
        <v>1.0421052646389009</v>
      </c>
      <c r="P84" s="16">
        <f>VLOOKUP(sales_data[[#This Row],[Column7]],sales_data[[Column1]:[Column7]],7,FALSE)</f>
        <v>4.2578726739239479E-2</v>
      </c>
      <c r="Q84" s="16">
        <f>sales_data[[#This Row],[Order/Listing]]/sales_data[[#This Row],[Column11]]</f>
        <v>0.99076967895797685</v>
      </c>
      <c r="R84" s="8">
        <f>sales_data[[#This Row],[Column3]]/sales_data[[#This Row],[Column2]]</f>
        <v>0.21629998866133376</v>
      </c>
      <c r="S84" s="8">
        <f>sales_data[[#This Row],[Column4]]/sales_data[[#This Row],[Column3]]</f>
        <v>0.33999999583877588</v>
      </c>
      <c r="T84" s="8">
        <f>sales_data[[#This Row],[Column5]]/sales_data[[#This Row],[Column4]]</f>
        <v>0.70039981409119012</v>
      </c>
      <c r="U84" s="8">
        <f>sales_data[[#This Row],[Column6]]/sales_data[[#This Row],[Column5]]</f>
        <v>0.8190000851865038</v>
      </c>
      <c r="AC84" s="3">
        <v>43547</v>
      </c>
      <c r="AD84" s="4">
        <v>1874769</v>
      </c>
    </row>
    <row r="85" spans="2:30" x14ac:dyDescent="0.25">
      <c r="B85" s="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10">
        <f t="shared" si="2"/>
        <v>4.05705966353474E-2</v>
      </c>
      <c r="I85" s="11">
        <f t="shared" si="3"/>
        <v>43541</v>
      </c>
      <c r="J85" s="15">
        <f>VLOOKUP(sales_data[[#This Row],[Column7]],$AC$2:$AD$368,2,FALSE)</f>
        <v>1504514</v>
      </c>
      <c r="K85" s="16">
        <f>sales_data[[#This Row],[Column6]]/sales_data[[#This Row],[Column8]]</f>
        <v>1.2225981280333715</v>
      </c>
      <c r="L85">
        <v>45338647</v>
      </c>
      <c r="M85" s="7">
        <v>42645261</v>
      </c>
      <c r="N85" s="16">
        <f>(sales_data[[#This Row],[Column9]]-sales_data[[#This Row],[Column10]])/sales_data[[#This Row],[Column10]]</f>
        <v>6.3157920407615753E-2</v>
      </c>
      <c r="O85" s="16">
        <f>sales_data[[#This Row],[Column9]]/sales_data[[#This Row],[Column10]]</f>
        <v>1.0631579204076158</v>
      </c>
      <c r="P85" s="16">
        <f>VLOOKUP(sales_data[[#This Row],[Column7]],sales_data[[Column1]:[Column7]],7,FALSE)</f>
        <v>3.5279744903906445E-2</v>
      </c>
      <c r="Q85" s="16">
        <f>sales_data[[#This Row],[Order/Listing]]/sales_data[[#This Row],[Column11]]</f>
        <v>1.1499685370699806</v>
      </c>
      <c r="R85" s="8">
        <f>sales_data[[#This Row],[Column3]]/sales_data[[#This Row],[Column2]]</f>
        <v>0.20789997972590626</v>
      </c>
      <c r="S85" s="8">
        <f>sales_data[[#This Row],[Column4]]/sales_data[[#This Row],[Column3]]</f>
        <v>0.35019993838256785</v>
      </c>
      <c r="T85" s="8">
        <f>sales_data[[#This Row],[Column5]]/sales_data[[#This Row],[Column4]]</f>
        <v>0.69360011705717539</v>
      </c>
      <c r="U85" s="8">
        <f>sales_data[[#This Row],[Column6]]/sales_data[[#This Row],[Column5]]</f>
        <v>0.80339980956873436</v>
      </c>
      <c r="AC85" s="3">
        <v>43548</v>
      </c>
      <c r="AD85" s="4">
        <v>1839416</v>
      </c>
    </row>
    <row r="86" spans="2:30" x14ac:dyDescent="0.25">
      <c r="B86" s="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10">
        <f t="shared" si="2"/>
        <v>6.044054100208951E-2</v>
      </c>
      <c r="I86" s="11">
        <f t="shared" si="3"/>
        <v>43542</v>
      </c>
      <c r="J86" s="15">
        <f>VLOOKUP(sales_data[[#This Row],[Column7]],$AC$2:$AD$368,2,FALSE)</f>
        <v>1310254</v>
      </c>
      <c r="K86" s="16">
        <f>sales_data[[#This Row],[Column6]]/sales_data[[#This Row],[Column8]]</f>
        <v>1.0318503129927479</v>
      </c>
      <c r="L86">
        <v>22368858</v>
      </c>
      <c r="M86" s="7">
        <v>22368858</v>
      </c>
      <c r="N86" s="16">
        <f>(sales_data[[#This Row],[Column9]]-sales_data[[#This Row],[Column10]])/sales_data[[#This Row],[Column10]]</f>
        <v>0</v>
      </c>
      <c r="O86" s="16">
        <f>sales_data[[#This Row],[Column9]]/sales_data[[#This Row],[Column10]]</f>
        <v>1</v>
      </c>
      <c r="P86" s="16">
        <f>VLOOKUP(sales_data[[#This Row],[Column7]],sales_data[[Column1]:[Column7]],7,FALSE)</f>
        <v>5.8574911729967462E-2</v>
      </c>
      <c r="Q86" s="16">
        <f>sales_data[[#This Row],[Order/Listing]]/sales_data[[#This Row],[Column11]]</f>
        <v>1.0318503129927479</v>
      </c>
      <c r="R86" s="8">
        <f>sales_data[[#This Row],[Column3]]/sales_data[[#This Row],[Column2]]</f>
        <v>0.24750000670575076</v>
      </c>
      <c r="S86" s="8">
        <f>sales_data[[#This Row],[Column4]]/sales_data[[#This Row],[Column3]]</f>
        <v>0.40799990173930462</v>
      </c>
      <c r="T86" s="8">
        <f>sales_data[[#This Row],[Column5]]/sales_data[[#This Row],[Column4]]</f>
        <v>0.72270008017506582</v>
      </c>
      <c r="U86" s="8">
        <f>sales_data[[#This Row],[Column6]]/sales_data[[#This Row],[Column5]]</f>
        <v>0.82819950503540707</v>
      </c>
      <c r="AC86" s="3">
        <v>43549</v>
      </c>
      <c r="AD86" s="4">
        <v>1351986</v>
      </c>
    </row>
    <row r="87" spans="2:30" x14ac:dyDescent="0.25">
      <c r="B87" s="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10">
        <f t="shared" si="2"/>
        <v>6.0399174123825596E-2</v>
      </c>
      <c r="I87" s="11">
        <f t="shared" si="3"/>
        <v>43543</v>
      </c>
      <c r="J87" s="15">
        <f>VLOOKUP(sales_data[[#This Row],[Column7]],$AC$2:$AD$368,2,FALSE)</f>
        <v>707578</v>
      </c>
      <c r="K87" s="16">
        <f>sales_data[[#This Row],[Column6]]/sales_data[[#This Row],[Column8]]</f>
        <v>1.779649734728892</v>
      </c>
      <c r="L87">
        <v>20848645</v>
      </c>
      <c r="M87" s="7">
        <v>21934511</v>
      </c>
      <c r="N87" s="16">
        <f>(sales_data[[#This Row],[Column9]]-sales_data[[#This Row],[Column10]])/sales_data[[#This Row],[Column10]]</f>
        <v>-4.9504910321456451E-2</v>
      </c>
      <c r="O87" s="16">
        <f>sales_data[[#This Row],[Column9]]/sales_data[[#This Row],[Column10]]</f>
        <v>0.95049508967854357</v>
      </c>
      <c r="P87" s="16">
        <f>VLOOKUP(sales_data[[#This Row],[Column7]],sales_data[[Column1]:[Column7]],7,FALSE)</f>
        <v>3.2258660130726403E-2</v>
      </c>
      <c r="Q87" s="16">
        <f>sales_data[[#This Row],[Order/Listing]]/sales_data[[#This Row],[Column11]]</f>
        <v>1.8723398268576978</v>
      </c>
      <c r="R87" s="8">
        <f>sales_data[[#This Row],[Column3]]/sales_data[[#This Row],[Column2]]</f>
        <v>0.2449999870495187</v>
      </c>
      <c r="S87" s="8">
        <f>sales_data[[#This Row],[Column4]]/sales_data[[#This Row],[Column3]]</f>
        <v>0.39999996084510364</v>
      </c>
      <c r="T87" s="8">
        <f>sales_data[[#This Row],[Column5]]/sales_data[[#This Row],[Column4]]</f>
        <v>0.72270010234112048</v>
      </c>
      <c r="U87" s="8">
        <f>sales_data[[#This Row],[Column6]]/sales_data[[#This Row],[Column5]]</f>
        <v>0.85279937586220211</v>
      </c>
      <c r="AC87" s="3">
        <v>43550</v>
      </c>
      <c r="AD87" s="4">
        <v>1259241</v>
      </c>
    </row>
    <row r="88" spans="2:30" x14ac:dyDescent="0.25">
      <c r="B88" s="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10">
        <f t="shared" si="2"/>
        <v>5.5160992229423438E-2</v>
      </c>
      <c r="I88" s="11">
        <f t="shared" si="3"/>
        <v>43544</v>
      </c>
      <c r="J88" s="15">
        <f>VLOOKUP(sales_data[[#This Row],[Column7]],$AC$2:$AD$368,2,FALSE)</f>
        <v>1377825</v>
      </c>
      <c r="K88" s="16">
        <f>sales_data[[#This Row],[Column6]]/sales_data[[#This Row],[Column8]]</f>
        <v>0.83467203745032936</v>
      </c>
      <c r="L88">
        <v>20848645</v>
      </c>
      <c r="M88" s="7">
        <v>21282992</v>
      </c>
      <c r="N88" s="16">
        <f>(sales_data[[#This Row],[Column9]]-sales_data[[#This Row],[Column10]])/sales_data[[#This Row],[Column10]]</f>
        <v>-2.0408173813155593E-2</v>
      </c>
      <c r="O88" s="16">
        <f>sales_data[[#This Row],[Column9]]/sales_data[[#This Row],[Column10]]</f>
        <v>0.97959182618684437</v>
      </c>
      <c r="P88" s="16">
        <f>VLOOKUP(sales_data[[#This Row],[Column7]],sales_data[[Column1]:[Column7]],7,FALSE)</f>
        <v>6.4738310067573676E-2</v>
      </c>
      <c r="Q88" s="16">
        <f>sales_data[[#This Row],[Order/Listing]]/sales_data[[#This Row],[Column11]]</f>
        <v>0.85206104657113446</v>
      </c>
      <c r="R88" s="8">
        <f>sales_data[[#This Row],[Column3]]/sales_data[[#This Row],[Column2]]</f>
        <v>0.24999997601762725</v>
      </c>
      <c r="S88" s="8">
        <f>sales_data[[#This Row],[Column4]]/sales_data[[#This Row],[Column3]]</f>
        <v>0.39999992325639977</v>
      </c>
      <c r="T88" s="8">
        <f>sales_data[[#This Row],[Column5]]/sales_data[[#This Row],[Column4]]</f>
        <v>0.70809990483791752</v>
      </c>
      <c r="U88" s="8">
        <f>sales_data[[#This Row],[Column6]]/sales_data[[#This Row],[Column5]]</f>
        <v>0.77900036036231313</v>
      </c>
      <c r="AC88" s="3">
        <v>43551</v>
      </c>
      <c r="AD88" s="4">
        <v>1150032</v>
      </c>
    </row>
    <row r="89" spans="2:30" x14ac:dyDescent="0.25">
      <c r="B89" s="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10">
        <f t="shared" si="2"/>
        <v>6.0990642537799823E-2</v>
      </c>
      <c r="I89" s="11">
        <f t="shared" si="3"/>
        <v>43545</v>
      </c>
      <c r="J89" s="15">
        <f>VLOOKUP(sales_data[[#This Row],[Column7]],$AC$2:$AD$368,2,FALSE)</f>
        <v>1234506</v>
      </c>
      <c r="K89" s="16">
        <f>sales_data[[#This Row],[Column6]]/sales_data[[#This Row],[Column8]]</f>
        <v>1.0622135493873663</v>
      </c>
      <c r="L89">
        <v>21500166</v>
      </c>
      <c r="M89" s="7">
        <v>21717338</v>
      </c>
      <c r="N89" s="16">
        <f>(sales_data[[#This Row],[Column9]]-sales_data[[#This Row],[Column10]])/sales_data[[#This Row],[Column10]]</f>
        <v>-9.9999364563004914E-3</v>
      </c>
      <c r="O89" s="16">
        <f>sales_data[[#This Row],[Column9]]/sales_data[[#This Row],[Column10]]</f>
        <v>0.99000006354369952</v>
      </c>
      <c r="P89" s="16">
        <f>VLOOKUP(sales_data[[#This Row],[Column7]],sales_data[[Column1]:[Column7]],7,FALSE)</f>
        <v>5.6844254406847247E-2</v>
      </c>
      <c r="Q89" s="16">
        <f>sales_data[[#This Row],[Order/Listing]]/sales_data[[#This Row],[Column11]]</f>
        <v>1.072942959217583</v>
      </c>
      <c r="R89" s="8">
        <f>sales_data[[#This Row],[Column3]]/sales_data[[#This Row],[Column2]]</f>
        <v>0.24499995744219102</v>
      </c>
      <c r="S89" s="8">
        <f>sales_data[[#This Row],[Column4]]/sales_data[[#This Row],[Column3]]</f>
        <v>0.39200006074942001</v>
      </c>
      <c r="T89" s="8">
        <f>sales_data[[#This Row],[Column5]]/sales_data[[#This Row],[Column4]]</f>
        <v>0.75189987195357011</v>
      </c>
      <c r="U89" s="8">
        <f>sales_data[[#This Row],[Column6]]/sales_data[[#This Row],[Column5]]</f>
        <v>0.84459995620193484</v>
      </c>
      <c r="AC89" s="3">
        <v>43552</v>
      </c>
      <c r="AD89" s="4">
        <v>1311309</v>
      </c>
    </row>
    <row r="90" spans="2:30" x14ac:dyDescent="0.25">
      <c r="B90" s="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10">
        <f t="shared" si="2"/>
        <v>6.0961293733815598E-2</v>
      </c>
      <c r="I90" s="11">
        <f t="shared" si="3"/>
        <v>43546</v>
      </c>
      <c r="J90" s="15">
        <f>VLOOKUP(sales_data[[#This Row],[Column7]],$AC$2:$AD$368,2,FALSE)</f>
        <v>1361589</v>
      </c>
      <c r="K90" s="16">
        <f>sales_data[[#This Row],[Column6]]/sales_data[[#This Row],[Column8]]</f>
        <v>1.0209490529080361</v>
      </c>
      <c r="L90">
        <v>22803205</v>
      </c>
      <c r="M90" s="7">
        <v>21065819</v>
      </c>
      <c r="N90" s="16">
        <f>(sales_data[[#This Row],[Column9]]-sales_data[[#This Row],[Column10]])/sales_data[[#This Row],[Column10]]</f>
        <v>8.247417297186499E-2</v>
      </c>
      <c r="O90" s="16">
        <f>sales_data[[#This Row],[Column9]]/sales_data[[#This Row],[Column10]]</f>
        <v>1.082474172971865</v>
      </c>
      <c r="P90" s="16">
        <f>VLOOKUP(sales_data[[#This Row],[Column7]],sales_data[[Column1]:[Column7]],7,FALSE)</f>
        <v>6.4634986912448691E-2</v>
      </c>
      <c r="Q90" s="16">
        <f>sales_data[[#This Row],[Order/Listing]]/sales_data[[#This Row],[Column11]]</f>
        <v>0.94316246735519116</v>
      </c>
      <c r="R90" s="8">
        <f>sales_data[[#This Row],[Column3]]/sales_data[[#This Row],[Column2]]</f>
        <v>0.25249996634245347</v>
      </c>
      <c r="S90" s="8">
        <f>sales_data[[#This Row],[Column4]]/sales_data[[#This Row],[Column3]]</f>
        <v>0.38800001875713486</v>
      </c>
      <c r="T90" s="8">
        <f>sales_data[[#This Row],[Column5]]/sales_data[[#This Row],[Column4]]</f>
        <v>0.76650000223810777</v>
      </c>
      <c r="U90" s="8">
        <f>sales_data[[#This Row],[Column6]]/sales_data[[#This Row],[Column5]]</f>
        <v>0.81179980658543882</v>
      </c>
      <c r="AC90" s="3">
        <v>43553</v>
      </c>
      <c r="AD90" s="4">
        <v>1390113</v>
      </c>
    </row>
    <row r="91" spans="2:30" x14ac:dyDescent="0.25">
      <c r="B91" s="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10">
        <f t="shared" si="2"/>
        <v>3.8956866545258102E-2</v>
      </c>
      <c r="I91" s="11">
        <f t="shared" si="3"/>
        <v>43547</v>
      </c>
      <c r="J91" s="15">
        <f>VLOOKUP(sales_data[[#This Row],[Column7]],$AC$2:$AD$368,2,FALSE)</f>
        <v>1874769</v>
      </c>
      <c r="K91" s="16">
        <f>sales_data[[#This Row],[Column6]]/sales_data[[#This Row],[Column8]]</f>
        <v>0.93278905294465608</v>
      </c>
      <c r="L91">
        <v>44889749</v>
      </c>
      <c r="M91" s="7">
        <v>44440851</v>
      </c>
      <c r="N91" s="16">
        <f>(sales_data[[#This Row],[Column9]]-sales_data[[#This Row],[Column10]])/sales_data[[#This Row],[Column10]]</f>
        <v>1.0101021692856421E-2</v>
      </c>
      <c r="O91" s="16">
        <f>sales_data[[#This Row],[Column9]]/sales_data[[#This Row],[Column10]]</f>
        <v>1.0101010216928563</v>
      </c>
      <c r="P91" s="16">
        <f>VLOOKUP(sales_data[[#This Row],[Column7]],sales_data[[Column1]:[Column7]],7,FALSE)</f>
        <v>4.2185711421875723E-2</v>
      </c>
      <c r="Q91" s="16">
        <f>sales_data[[#This Row],[Order/Listing]]/sales_data[[#This Row],[Column11]]</f>
        <v>0.9234611728049873</v>
      </c>
      <c r="R91" s="8">
        <f>sales_data[[#This Row],[Column3]]/sales_data[[#This Row],[Column2]]</f>
        <v>0.22050000278460005</v>
      </c>
      <c r="S91" s="8">
        <f>sales_data[[#This Row],[Column4]]/sales_data[[#This Row],[Column3]]</f>
        <v>0.34339995494125691</v>
      </c>
      <c r="T91" s="8">
        <f>sales_data[[#This Row],[Column5]]/sales_data[[#This Row],[Column4]]</f>
        <v>0.68000004707214212</v>
      </c>
      <c r="U91" s="8">
        <f>sales_data[[#This Row],[Column6]]/sales_data[[#This Row],[Column5]]</f>
        <v>0.75659983403609843</v>
      </c>
      <c r="AC91" s="3">
        <v>43554</v>
      </c>
      <c r="AD91" s="4">
        <v>1748764</v>
      </c>
    </row>
    <row r="92" spans="2:30" x14ac:dyDescent="0.25">
      <c r="B92" s="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10">
        <f t="shared" si="2"/>
        <v>3.8478904444791441E-2</v>
      </c>
      <c r="I92" s="11">
        <f t="shared" si="3"/>
        <v>43548</v>
      </c>
      <c r="J92" s="15">
        <f>VLOOKUP(sales_data[[#This Row],[Column7]],$AC$2:$AD$368,2,FALSE)</f>
        <v>1839416</v>
      </c>
      <c r="K92" s="16">
        <f>sales_data[[#This Row],[Column6]]/sales_data[[#This Row],[Column8]]</f>
        <v>0.89209999260634898</v>
      </c>
      <c r="L92">
        <v>42645261</v>
      </c>
      <c r="M92" s="7">
        <v>45338647</v>
      </c>
      <c r="N92" s="16">
        <f>(sales_data[[#This Row],[Column9]]-sales_data[[#This Row],[Column10]])/sales_data[[#This Row],[Column10]]</f>
        <v>-5.9405963305433442E-2</v>
      </c>
      <c r="O92" s="16">
        <f>sales_data[[#This Row],[Column9]]/sales_data[[#This Row],[Column10]]</f>
        <v>0.94059403669456654</v>
      </c>
      <c r="P92" s="16">
        <f>VLOOKUP(sales_data[[#This Row],[Column7]],sales_data[[Column1]:[Column7]],7,FALSE)</f>
        <v>4.05705966353474E-2</v>
      </c>
      <c r="Q92" s="16">
        <f>sales_data[[#This Row],[Order/Listing]]/sales_data[[#This Row],[Column11]]</f>
        <v>0.94844314937351548</v>
      </c>
      <c r="R92" s="8">
        <f>sales_data[[#This Row],[Column3]]/sales_data[[#This Row],[Column2]]</f>
        <v>0.20159999951225532</v>
      </c>
      <c r="S92" s="8">
        <f>sales_data[[#This Row],[Column4]]/sales_data[[#This Row],[Column3]]</f>
        <v>0.32639990415578873</v>
      </c>
      <c r="T92" s="8">
        <f>sales_data[[#This Row],[Column5]]/sales_data[[#This Row],[Column4]]</f>
        <v>0.71399991376093885</v>
      </c>
      <c r="U92" s="8">
        <f>sales_data[[#This Row],[Column6]]/sales_data[[#This Row],[Column5]]</f>
        <v>0.81900016620141913</v>
      </c>
      <c r="AC92" s="3">
        <v>43555</v>
      </c>
      <c r="AD92" s="4">
        <v>1640943</v>
      </c>
    </row>
    <row r="93" spans="2:30" x14ac:dyDescent="0.25">
      <c r="B93" s="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10">
        <f t="shared" si="2"/>
        <v>6.4712648261496586E-2</v>
      </c>
      <c r="I93" s="11">
        <f t="shared" si="3"/>
        <v>43549</v>
      </c>
      <c r="J93" s="15">
        <f>VLOOKUP(sales_data[[#This Row],[Column7]],$AC$2:$AD$368,2,FALSE)</f>
        <v>1351986</v>
      </c>
      <c r="K93" s="16">
        <f>sales_data[[#This Row],[Column6]]/sales_data[[#This Row],[Column8]]</f>
        <v>1.0083129559033894</v>
      </c>
      <c r="L93">
        <v>21065819</v>
      </c>
      <c r="M93" s="7">
        <v>22368858</v>
      </c>
      <c r="N93" s="16">
        <f>(sales_data[[#This Row],[Column9]]-sales_data[[#This Row],[Column10]])/sales_data[[#This Row],[Column10]]</f>
        <v>-5.8252370326638936E-2</v>
      </c>
      <c r="O93" s="16">
        <f>sales_data[[#This Row],[Column9]]/sales_data[[#This Row],[Column10]]</f>
        <v>0.94174762967336101</v>
      </c>
      <c r="P93" s="16">
        <f>VLOOKUP(sales_data[[#This Row],[Column7]],sales_data[[Column1]:[Column7]],7,FALSE)</f>
        <v>6.044054100208951E-2</v>
      </c>
      <c r="Q93" s="16">
        <f>sales_data[[#This Row],[Order/Listing]]/sales_data[[#This Row],[Column11]]</f>
        <v>1.070682809726329</v>
      </c>
      <c r="R93" s="14">
        <f>sales_data[[#This Row],[Column3]]/sales_data[[#This Row],[Column2]]</f>
        <v>0.25749996914432954</v>
      </c>
      <c r="S93" s="8">
        <f>sales_data[[#This Row],[Column4]]/sales_data[[#This Row],[Column3]]</f>
        <v>0.41999997050391119</v>
      </c>
      <c r="T93" s="8">
        <f>sales_data[[#This Row],[Column5]]/sales_data[[#This Row],[Column4]]</f>
        <v>0.71540003195409851</v>
      </c>
      <c r="U93" s="8">
        <f>sales_data[[#This Row],[Column6]]/sales_data[[#This Row],[Column5]]</f>
        <v>0.8363995231530309</v>
      </c>
      <c r="AC93" s="3">
        <v>43556</v>
      </c>
      <c r="AD93" s="4">
        <v>1363225</v>
      </c>
    </row>
    <row r="94" spans="2:30" x14ac:dyDescent="0.25">
      <c r="B94" s="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10">
        <f t="shared" si="2"/>
        <v>5.7424291241139895E-2</v>
      </c>
      <c r="I94" s="11">
        <f t="shared" si="3"/>
        <v>43550</v>
      </c>
      <c r="J94" s="15">
        <f>VLOOKUP(sales_data[[#This Row],[Column7]],$AC$2:$AD$368,2,FALSE)</f>
        <v>1259241</v>
      </c>
      <c r="K94" s="16">
        <f>sales_data[[#This Row],[Column6]]/sales_data[[#This Row],[Column8]]</f>
        <v>1.0398787841247228</v>
      </c>
      <c r="L94">
        <v>22803205</v>
      </c>
      <c r="M94" s="7">
        <v>20848645</v>
      </c>
      <c r="N94" s="16">
        <f>(sales_data[[#This Row],[Column9]]-sales_data[[#This Row],[Column10]])/sales_data[[#This Row],[Column10]]</f>
        <v>9.374997751652446E-2</v>
      </c>
      <c r="O94" s="16">
        <f>sales_data[[#This Row],[Column9]]/sales_data[[#This Row],[Column10]]</f>
        <v>1.0937499775165245</v>
      </c>
      <c r="P94" s="16">
        <f>VLOOKUP(sales_data[[#This Row],[Column7]],sales_data[[Column1]:[Column7]],7,FALSE)</f>
        <v>6.0399174123825596E-2</v>
      </c>
      <c r="Q94" s="16">
        <f>sales_data[[#This Row],[Order/Listing]]/sales_data[[#This Row],[Column11]]</f>
        <v>0.95074629867311045</v>
      </c>
      <c r="R94" s="8">
        <f>sales_data[[#This Row],[Column3]]/sales_data[[#This Row],[Column2]]</f>
        <v>0.24999996710988942</v>
      </c>
      <c r="S94" s="8">
        <f>sales_data[[#This Row],[Column4]]/sales_data[[#This Row],[Column3]]</f>
        <v>0.39599996561886652</v>
      </c>
      <c r="T94" s="8">
        <f>sales_data[[#This Row],[Column5]]/sales_data[[#This Row],[Column4]]</f>
        <v>0.69349998250290035</v>
      </c>
      <c r="U94" s="8">
        <f>sales_data[[#This Row],[Column6]]/sales_data[[#This Row],[Column5]]</f>
        <v>0.83640012570356947</v>
      </c>
      <c r="AC94" s="3">
        <v>43557</v>
      </c>
      <c r="AD94" s="4">
        <v>1309458</v>
      </c>
    </row>
    <row r="95" spans="2:30" x14ac:dyDescent="0.25">
      <c r="B95" s="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10">
        <f t="shared" si="2"/>
        <v>5.9721237470304701E-2</v>
      </c>
      <c r="I95" s="11">
        <f t="shared" si="3"/>
        <v>43551</v>
      </c>
      <c r="J95" s="15">
        <f>VLOOKUP(sales_data[[#This Row],[Column7]],$AC$2:$AD$368,2,FALSE)</f>
        <v>1150032</v>
      </c>
      <c r="K95" s="16">
        <f>sales_data[[#This Row],[Column6]]/sales_data[[#This Row],[Column8]]</f>
        <v>1.161616372413985</v>
      </c>
      <c r="L95">
        <v>22368858</v>
      </c>
      <c r="M95" s="7">
        <v>20848645</v>
      </c>
      <c r="N95" s="16">
        <f>(sales_data[[#This Row],[Column9]]-sales_data[[#This Row],[Column10]])/sales_data[[#This Row],[Column10]]</f>
        <v>7.2916633191269745E-2</v>
      </c>
      <c r="O95" s="16">
        <f>sales_data[[#This Row],[Column9]]/sales_data[[#This Row],[Column10]]</f>
        <v>1.0729166331912698</v>
      </c>
      <c r="P95" s="16">
        <f>VLOOKUP(sales_data[[#This Row],[Column7]],sales_data[[Column1]:[Column7]],7,FALSE)</f>
        <v>5.5160992229423438E-2</v>
      </c>
      <c r="Q95" s="16">
        <f>sales_data[[#This Row],[Order/Listing]]/sales_data[[#This Row],[Column11]]</f>
        <v>1.0826715593134089</v>
      </c>
      <c r="R95" s="8">
        <f>sales_data[[#This Row],[Column3]]/sales_data[[#This Row],[Column2]]</f>
        <v>0.24750000670575076</v>
      </c>
      <c r="S95" s="8">
        <f>sales_data[[#This Row],[Column4]]/sales_data[[#This Row],[Column3]]</f>
        <v>0.41599983960386488</v>
      </c>
      <c r="T95" s="8">
        <f>sales_data[[#This Row],[Column5]]/sales_data[[#This Row],[Column4]]</f>
        <v>0.69350010008262786</v>
      </c>
      <c r="U95" s="8">
        <f>sales_data[[#This Row],[Column6]]/sales_data[[#This Row],[Column5]]</f>
        <v>0.83639974505352499</v>
      </c>
      <c r="AC95" s="3">
        <v>43558</v>
      </c>
      <c r="AD95" s="4">
        <v>1335896</v>
      </c>
    </row>
    <row r="96" spans="2:30" x14ac:dyDescent="0.25">
      <c r="B96" s="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10">
        <f t="shared" si="2"/>
        <v>2.8362399667348135E-2</v>
      </c>
      <c r="I96" s="11">
        <f t="shared" si="3"/>
        <v>43552</v>
      </c>
      <c r="J96" s="15">
        <f>VLOOKUP(sales_data[[#This Row],[Column7]],$AC$2:$AD$368,2,FALSE)</f>
        <v>1311309</v>
      </c>
      <c r="K96" s="16">
        <f>sales_data[[#This Row],[Column6]]/sales_data[[#This Row],[Column8]]</f>
        <v>0.47912048190014711</v>
      </c>
      <c r="L96">
        <v>22151685</v>
      </c>
      <c r="M96" s="7">
        <v>21500166</v>
      </c>
      <c r="N96" s="16">
        <f>(sales_data[[#This Row],[Column9]]-sales_data[[#This Row],[Column10]])/sales_data[[#This Row],[Column10]]</f>
        <v>3.0302975335167178E-2</v>
      </c>
      <c r="O96" s="16">
        <f>sales_data[[#This Row],[Column9]]/sales_data[[#This Row],[Column10]]</f>
        <v>1.0303029753351671</v>
      </c>
      <c r="P96" s="16">
        <f>VLOOKUP(sales_data[[#This Row],[Column7]],sales_data[[Column1]:[Column7]],7,FALSE)</f>
        <v>6.0990642537799823E-2</v>
      </c>
      <c r="Q96" s="16">
        <f>sales_data[[#This Row],[Order/Listing]]/sales_data[[#This Row],[Column11]]</f>
        <v>0.46502870747377573</v>
      </c>
      <c r="R96" s="14">
        <f>sales_data[[#This Row],[Column3]]/sales_data[[#This Row],[Column2]]</f>
        <v>0.26249996219249577</v>
      </c>
      <c r="S96" s="8">
        <f>sales_data[[#This Row],[Column4]]/sales_data[[#This Row],[Column3]]</f>
        <v>0.19999993121021695</v>
      </c>
      <c r="T96" s="8">
        <f>sales_data[[#This Row],[Column5]]/sales_data[[#This Row],[Column4]]</f>
        <v>0.69350013714967718</v>
      </c>
      <c r="U96" s="8">
        <f>sales_data[[#This Row],[Column6]]/sales_data[[#This Row],[Column5]]</f>
        <v>0.77899977061802939</v>
      </c>
      <c r="AC96" s="3">
        <v>43559</v>
      </c>
      <c r="AD96" s="4">
        <v>628275</v>
      </c>
    </row>
    <row r="97" spans="2:30" x14ac:dyDescent="0.25">
      <c r="B97" s="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10">
        <f t="shared" si="2"/>
        <v>6.9335014726357003E-2</v>
      </c>
      <c r="I97" s="11">
        <f t="shared" si="3"/>
        <v>43553</v>
      </c>
      <c r="J97" s="15">
        <f>VLOOKUP(sales_data[[#This Row],[Column7]],$AC$2:$AD$368,2,FALSE)</f>
        <v>1390113</v>
      </c>
      <c r="K97" s="16">
        <f>sales_data[[#This Row],[Column6]]/sales_data[[#This Row],[Column8]]</f>
        <v>1.1265292821518826</v>
      </c>
      <c r="L97">
        <v>22586032</v>
      </c>
      <c r="M97" s="7">
        <v>22803205</v>
      </c>
      <c r="N97" s="16">
        <f>(sales_data[[#This Row],[Column9]]-sales_data[[#This Row],[Column10]])/sales_data[[#This Row],[Column10]]</f>
        <v>-9.5237928177201413E-3</v>
      </c>
      <c r="O97" s="16">
        <f>sales_data[[#This Row],[Column9]]/sales_data[[#This Row],[Column10]]</f>
        <v>0.99047620718227991</v>
      </c>
      <c r="P97" s="16">
        <f>VLOOKUP(sales_data[[#This Row],[Column7]],sales_data[[Column1]:[Column7]],7,FALSE)</f>
        <v>6.0961293733815598E-2</v>
      </c>
      <c r="Q97" s="16">
        <f>sales_data[[#This Row],[Order/Listing]]/sales_data[[#This Row],[Column11]]</f>
        <v>1.1373612743375301</v>
      </c>
      <c r="R97" s="14">
        <f>sales_data[[#This Row],[Column3]]/sales_data[[#This Row],[Column2]]</f>
        <v>0.26249995904548801</v>
      </c>
      <c r="S97" s="8">
        <f>sales_data[[#This Row],[Column4]]/sales_data[[#This Row],[Column3]]</f>
        <v>0.40800002293874699</v>
      </c>
      <c r="T97" s="8">
        <f>sales_data[[#This Row],[Column5]]/sales_data[[#This Row],[Column4]]</f>
        <v>0.76650003885961093</v>
      </c>
      <c r="U97" s="8">
        <f>sales_data[[#This Row],[Column6]]/sales_data[[#This Row],[Column5]]</f>
        <v>0.84459985675268701</v>
      </c>
      <c r="AC97" s="3">
        <v>43560</v>
      </c>
      <c r="AD97" s="4">
        <v>1566003</v>
      </c>
    </row>
    <row r="98" spans="2:30" x14ac:dyDescent="0.25">
      <c r="B98" s="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10">
        <f t="shared" si="2"/>
        <v>3.9763317563929063E-2</v>
      </c>
      <c r="I98" s="11">
        <f t="shared" si="3"/>
        <v>43554</v>
      </c>
      <c r="J98" s="15">
        <f>VLOOKUP(sales_data[[#This Row],[Column7]],$AC$2:$AD$368,2,FALSE)</f>
        <v>1748764</v>
      </c>
      <c r="K98" s="16">
        <f>sales_data[[#This Row],[Column6]]/sales_data[[#This Row],[Column8]]</f>
        <v>1.0615291714605286</v>
      </c>
      <c r="L98">
        <v>46685339</v>
      </c>
      <c r="M98" s="7">
        <v>44889749</v>
      </c>
      <c r="N98" s="16">
        <f>(sales_data[[#This Row],[Column9]]-sales_data[[#This Row],[Column10]])/sales_data[[#This Row],[Column10]]</f>
        <v>4.0000000891072036E-2</v>
      </c>
      <c r="O98" s="16">
        <f>sales_data[[#This Row],[Column9]]/sales_data[[#This Row],[Column10]]</f>
        <v>1.0400000008910721</v>
      </c>
      <c r="P98" s="16">
        <f>VLOOKUP(sales_data[[#This Row],[Column7]],sales_data[[Column1]:[Column7]],7,FALSE)</f>
        <v>3.8956866545258102E-2</v>
      </c>
      <c r="Q98" s="16">
        <f>sales_data[[#This Row],[Order/Listing]]/sales_data[[#This Row],[Column11]]</f>
        <v>1.0207011264043546</v>
      </c>
      <c r="R98" s="8">
        <f>sales_data[[#This Row],[Column3]]/sales_data[[#This Row],[Column2]]</f>
        <v>0.2141999822642397</v>
      </c>
      <c r="S98" s="8">
        <f>sales_data[[#This Row],[Column4]]/sales_data[[#This Row],[Column3]]</f>
        <v>0.34340003434000343</v>
      </c>
      <c r="T98" s="8">
        <f>sales_data[[#This Row],[Column5]]/sales_data[[#This Row],[Column4]]</f>
        <v>0.66639982527664532</v>
      </c>
      <c r="U98" s="8">
        <f>sales_data[[#This Row],[Column6]]/sales_data[[#This Row],[Column5]]</f>
        <v>0.81120005663303496</v>
      </c>
      <c r="AC98" s="3">
        <v>43561</v>
      </c>
      <c r="AD98" s="4">
        <v>1856364</v>
      </c>
    </row>
    <row r="99" spans="2:30" x14ac:dyDescent="0.25">
      <c r="B99" s="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10">
        <f t="shared" si="2"/>
        <v>3.4898000100245602E-2</v>
      </c>
      <c r="I99" s="11">
        <f t="shared" si="3"/>
        <v>43555</v>
      </c>
      <c r="J99" s="15">
        <f>VLOOKUP(sales_data[[#This Row],[Column7]],$AC$2:$AD$368,2,FALSE)</f>
        <v>1640943</v>
      </c>
      <c r="K99" s="16">
        <f>sales_data[[#This Row],[Column6]]/sales_data[[#This Row],[Column8]]</f>
        <v>0.91648521612268063</v>
      </c>
      <c r="L99">
        <v>43094158</v>
      </c>
      <c r="M99" s="7">
        <v>42645261</v>
      </c>
      <c r="N99" s="16">
        <f>(sales_data[[#This Row],[Column9]]-sales_data[[#This Row],[Column10]])/sales_data[[#This Row],[Column10]]</f>
        <v>1.0526304435093035E-2</v>
      </c>
      <c r="O99" s="16">
        <f>sales_data[[#This Row],[Column9]]/sales_data[[#This Row],[Column10]]</f>
        <v>1.0105263044350929</v>
      </c>
      <c r="P99" s="16">
        <f>VLOOKUP(sales_data[[#This Row],[Column7]],sales_data[[Column1]:[Column7]],7,FALSE)</f>
        <v>3.8478904444791441E-2</v>
      </c>
      <c r="Q99" s="16">
        <f>sales_data[[#This Row],[Order/Listing]]/sales_data[[#This Row],[Column11]]</f>
        <v>0.90693850575492263</v>
      </c>
      <c r="R99" s="8">
        <f>sales_data[[#This Row],[Column3]]/sales_data[[#This Row],[Column2]]</f>
        <v>0.20159998477751973</v>
      </c>
      <c r="S99" s="8">
        <f>sales_data[[#This Row],[Column4]]/sales_data[[#This Row],[Column3]]</f>
        <v>0.3433999610027047</v>
      </c>
      <c r="T99" s="8">
        <f>sales_data[[#This Row],[Column5]]/sales_data[[#This Row],[Column4]]</f>
        <v>0.6527999747937242</v>
      </c>
      <c r="U99" s="8">
        <f>sales_data[[#This Row],[Column6]]/sales_data[[#This Row],[Column5]]</f>
        <v>0.77219978095589692</v>
      </c>
      <c r="AC99" s="3">
        <v>43562</v>
      </c>
      <c r="AD99" s="4">
        <v>1503900</v>
      </c>
    </row>
    <row r="100" spans="2:30" x14ac:dyDescent="0.25">
      <c r="B100" s="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10">
        <f t="shared" si="2"/>
        <v>5.8585824007785614E-2</v>
      </c>
      <c r="I100" s="11">
        <f t="shared" si="3"/>
        <v>43556</v>
      </c>
      <c r="J100" s="15">
        <f>VLOOKUP(sales_data[[#This Row],[Column7]],$AC$2:$AD$368,2,FALSE)</f>
        <v>1363225</v>
      </c>
      <c r="K100" s="16">
        <f>sales_data[[#This Row],[Column6]]/sales_data[[#This Row],[Column8]]</f>
        <v>0.92398907003612751</v>
      </c>
      <c r="L100">
        <v>21500166</v>
      </c>
      <c r="M100" s="7">
        <v>21065819</v>
      </c>
      <c r="N100" s="16">
        <f>(sales_data[[#This Row],[Column9]]-sales_data[[#This Row],[Column10]])/sales_data[[#This Row],[Column10]]</f>
        <v>2.0618566978098503E-2</v>
      </c>
      <c r="O100" s="16">
        <f>sales_data[[#This Row],[Column9]]/sales_data[[#This Row],[Column10]]</f>
        <v>1.0206185669780985</v>
      </c>
      <c r="P100" s="16">
        <f>VLOOKUP(sales_data[[#This Row],[Column7]],sales_data[[Column1]:[Column7]],7,FALSE)</f>
        <v>6.4712648261496586E-2</v>
      </c>
      <c r="Q100" s="16">
        <f>sales_data[[#This Row],[Order/Listing]]/sales_data[[#This Row],[Column11]]</f>
        <v>0.9053226159289115</v>
      </c>
      <c r="R100" s="14">
        <f>sales_data[[#This Row],[Column3]]/sales_data[[#This Row],[Column2]]</f>
        <v>0.25749999988372185</v>
      </c>
      <c r="S100" s="8">
        <f>sales_data[[#This Row],[Column4]]/sales_data[[#This Row],[Column3]]</f>
        <v>0.39199984538390581</v>
      </c>
      <c r="T100" s="8">
        <f>sales_data[[#This Row],[Column5]]/sales_data[[#This Row],[Column4]]</f>
        <v>0.70079982453440337</v>
      </c>
      <c r="U100" s="8">
        <f>sales_data[[#This Row],[Column6]]/sales_data[[#This Row],[Column5]]</f>
        <v>0.82820038740372437</v>
      </c>
      <c r="AC100" s="3">
        <v>43563</v>
      </c>
      <c r="AD100" s="4">
        <v>1259605</v>
      </c>
    </row>
    <row r="101" spans="2:30" x14ac:dyDescent="0.25">
      <c r="B101" s="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10">
        <f t="shared" si="2"/>
        <v>6.088660029266936E-2</v>
      </c>
      <c r="I101" s="11">
        <f t="shared" si="3"/>
        <v>43557</v>
      </c>
      <c r="J101" s="15">
        <f>VLOOKUP(sales_data[[#This Row],[Column7]],$AC$2:$AD$368,2,FALSE)</f>
        <v>1309458</v>
      </c>
      <c r="K101" s="16">
        <f>sales_data[[#This Row],[Column6]]/sales_data[[#This Row],[Column8]]</f>
        <v>1.0098032926600167</v>
      </c>
      <c r="L101">
        <v>21717338</v>
      </c>
      <c r="M101" s="7">
        <v>22803205</v>
      </c>
      <c r="N101" s="16">
        <f>(sales_data[[#This Row],[Column9]]-sales_data[[#This Row],[Column10]])/sales_data[[#This Row],[Column10]]</f>
        <v>-4.7619051795569967E-2</v>
      </c>
      <c r="O101" s="16">
        <f>sales_data[[#This Row],[Column9]]/sales_data[[#This Row],[Column10]]</f>
        <v>0.95238094820443009</v>
      </c>
      <c r="P101" s="16">
        <f>VLOOKUP(sales_data[[#This Row],[Column7]],sales_data[[Column1]:[Column7]],7,FALSE)</f>
        <v>5.7424291241139895E-2</v>
      </c>
      <c r="Q101" s="16">
        <f>sales_data[[#This Row],[Order/Listing]]/sales_data[[#This Row],[Column11]]</f>
        <v>1.0602934572930174</v>
      </c>
      <c r="R101" s="14">
        <f>sales_data[[#This Row],[Column3]]/sales_data[[#This Row],[Column2]]</f>
        <v>0.25749999769769227</v>
      </c>
      <c r="S101" s="8">
        <f>sales_data[[#This Row],[Column4]]/sales_data[[#This Row],[Column3]]</f>
        <v>0.39599997496519718</v>
      </c>
      <c r="T101" s="8">
        <f>sales_data[[#This Row],[Column5]]/sales_data[[#This Row],[Column4]]</f>
        <v>0.69349975638028516</v>
      </c>
      <c r="U101" s="14">
        <f>sales_data[[#This Row],[Column6]]/sales_data[[#This Row],[Column5]]</f>
        <v>0.86099974800864976</v>
      </c>
      <c r="AC101" s="3">
        <v>43564</v>
      </c>
      <c r="AD101" s="4">
        <v>1322295</v>
      </c>
    </row>
    <row r="102" spans="2:30" x14ac:dyDescent="0.25">
      <c r="B102" s="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10">
        <f t="shared" si="2"/>
        <v>5.6299004561220382E-2</v>
      </c>
      <c r="I102" s="11">
        <f t="shared" si="3"/>
        <v>43558</v>
      </c>
      <c r="J102" s="15">
        <f>VLOOKUP(sales_data[[#This Row],[Column7]],$AC$2:$AD$368,2,FALSE)</f>
        <v>1335896</v>
      </c>
      <c r="K102" s="16">
        <f>sales_data[[#This Row],[Column6]]/sales_data[[#This Row],[Column8]]</f>
        <v>0.90608700078449222</v>
      </c>
      <c r="L102">
        <v>21500166</v>
      </c>
      <c r="M102" s="7">
        <v>22368858</v>
      </c>
      <c r="N102" s="16">
        <f>(sales_data[[#This Row],[Column9]]-sales_data[[#This Row],[Column10]])/sales_data[[#This Row],[Column10]]</f>
        <v>-3.8834883747753235E-2</v>
      </c>
      <c r="O102" s="16">
        <f>sales_data[[#This Row],[Column9]]/sales_data[[#This Row],[Column10]]</f>
        <v>0.96116511625224677</v>
      </c>
      <c r="P102" s="16">
        <f>VLOOKUP(sales_data[[#This Row],[Column7]],sales_data[[Column1]:[Column7]],7,FALSE)</f>
        <v>5.9721237470304701E-2</v>
      </c>
      <c r="Q102" s="16">
        <f>sales_data[[#This Row],[Order/Listing]]/sales_data[[#This Row],[Column11]]</f>
        <v>0.94269655060670898</v>
      </c>
      <c r="R102" s="8">
        <f>sales_data[[#This Row],[Column3]]/sales_data[[#This Row],[Column2]]</f>
        <v>0.24999996511655004</v>
      </c>
      <c r="S102" s="8">
        <f>sales_data[[#This Row],[Column4]]/sales_data[[#This Row],[Column3]]</f>
        <v>0.38400004762754369</v>
      </c>
      <c r="T102" s="8">
        <f>sales_data[[#This Row],[Column5]]/sales_data[[#This Row],[Column4]]</f>
        <v>0.73730000155037556</v>
      </c>
      <c r="U102" s="8">
        <f>sales_data[[#This Row],[Column6]]/sales_data[[#This Row],[Column5]]</f>
        <v>0.79539939242961788</v>
      </c>
      <c r="AC102" s="3">
        <v>43565</v>
      </c>
      <c r="AD102" s="4">
        <v>1210438</v>
      </c>
    </row>
    <row r="103" spans="2:30" x14ac:dyDescent="0.25">
      <c r="B103" s="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10">
        <f t="shared" si="2"/>
        <v>5.8587237081908793E-2</v>
      </c>
      <c r="I103" s="11">
        <f t="shared" si="3"/>
        <v>43559</v>
      </c>
      <c r="J103" s="15">
        <f>VLOOKUP(sales_data[[#This Row],[Column7]],$AC$2:$AD$368,2,FALSE)</f>
        <v>628275</v>
      </c>
      <c r="K103" s="16">
        <f>sales_data[[#This Row],[Column6]]/sales_data[[#This Row],[Column8]]</f>
        <v>1.9239043412518404</v>
      </c>
      <c r="L103">
        <v>20631472</v>
      </c>
      <c r="M103" s="7">
        <v>22151685</v>
      </c>
      <c r="N103" s="16">
        <f>(sales_data[[#This Row],[Column9]]-sales_data[[#This Row],[Column10]])/sales_data[[#This Row],[Column10]]</f>
        <v>-6.8627420442282386E-2</v>
      </c>
      <c r="O103" s="16">
        <f>sales_data[[#This Row],[Column9]]/sales_data[[#This Row],[Column10]]</f>
        <v>0.93137257955771757</v>
      </c>
      <c r="P103" s="16">
        <f>VLOOKUP(sales_data[[#This Row],[Column7]],sales_data[[Column1]:[Column7]],7,FALSE)</f>
        <v>2.8362399667348135E-2</v>
      </c>
      <c r="Q103" s="16">
        <f>sales_data[[#This Row],[Order/Listing]]/sales_data[[#This Row],[Column11]]</f>
        <v>2.0656657324153227</v>
      </c>
      <c r="R103" s="8">
        <f>sales_data[[#This Row],[Column3]]/sales_data[[#This Row],[Column2]]</f>
        <v>0.24749997249348119</v>
      </c>
      <c r="S103" s="8">
        <f>sales_data[[#This Row],[Column4]]/sales_data[[#This Row],[Column3]]</f>
        <v>0.38799997414952425</v>
      </c>
      <c r="T103" s="8">
        <f>sales_data[[#This Row],[Column5]]/sales_data[[#This Row],[Column4]]</f>
        <v>0.75919979406836124</v>
      </c>
      <c r="U103" s="8">
        <f>sales_data[[#This Row],[Column6]]/sales_data[[#This Row],[Column5]]</f>
        <v>0.80360028906556957</v>
      </c>
      <c r="AC103" s="3">
        <v>43566</v>
      </c>
      <c r="AD103" s="4">
        <v>1208741</v>
      </c>
    </row>
    <row r="104" spans="2:30" x14ac:dyDescent="0.25">
      <c r="B104" s="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10">
        <f t="shared" si="2"/>
        <v>5.5172357300906243E-2</v>
      </c>
      <c r="I104" s="11">
        <f t="shared" si="3"/>
        <v>43560</v>
      </c>
      <c r="J104" s="15">
        <f>VLOOKUP(sales_data[[#This Row],[Column7]],$AC$2:$AD$368,2,FALSE)</f>
        <v>1566003</v>
      </c>
      <c r="K104" s="16">
        <f>sales_data[[#This Row],[Column6]]/sales_data[[#This Row],[Column8]]</f>
        <v>0.72687408644811025</v>
      </c>
      <c r="L104">
        <v>20631472</v>
      </c>
      <c r="M104" s="7">
        <v>22586032</v>
      </c>
      <c r="N104" s="16">
        <f>(sales_data[[#This Row],[Column9]]-sales_data[[#This Row],[Column10]])/sales_data[[#This Row],[Column10]]</f>
        <v>-8.6538441103775995E-2</v>
      </c>
      <c r="O104" s="16">
        <f>sales_data[[#This Row],[Column9]]/sales_data[[#This Row],[Column10]]</f>
        <v>0.91346155889622405</v>
      </c>
      <c r="P104" s="16">
        <f>VLOOKUP(sales_data[[#This Row],[Column7]],sales_data[[Column1]:[Column7]],7,FALSE)</f>
        <v>6.9335014726357003E-2</v>
      </c>
      <c r="Q104" s="16">
        <f>sales_data[[#This Row],[Order/Listing]]/sales_data[[#This Row],[Column11]]</f>
        <v>0.79573585609888142</v>
      </c>
      <c r="R104" s="8">
        <f>sales_data[[#This Row],[Column3]]/sales_data[[#This Row],[Column2]]</f>
        <v>0.24499995710437156</v>
      </c>
      <c r="S104" s="8">
        <f>sales_data[[#This Row],[Column4]]/sales_data[[#This Row],[Column3]]</f>
        <v>0.38000003956705725</v>
      </c>
      <c r="T104" s="8">
        <f>sales_data[[#This Row],[Column5]]/sales_data[[#This Row],[Column4]]</f>
        <v>0.72999963556661585</v>
      </c>
      <c r="U104" s="8">
        <f>sales_data[[#This Row],[Column6]]/sales_data[[#This Row],[Column5]]</f>
        <v>0.8118003731343284</v>
      </c>
      <c r="AC104" s="3">
        <v>43567</v>
      </c>
      <c r="AD104" s="4">
        <v>1138287</v>
      </c>
    </row>
    <row r="105" spans="2:30" x14ac:dyDescent="0.25">
      <c r="B105" s="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10">
        <f t="shared" si="2"/>
        <v>3.7101778988150598E-2</v>
      </c>
      <c r="I105" s="11">
        <f t="shared" si="3"/>
        <v>43561</v>
      </c>
      <c r="J105" s="15">
        <f>VLOOKUP(sales_data[[#This Row],[Column7]],$AC$2:$AD$368,2,FALSE)</f>
        <v>1856364</v>
      </c>
      <c r="K105" s="16">
        <f>sales_data[[#This Row],[Column6]]/sales_data[[#This Row],[Column8]]</f>
        <v>0.86129121228379779</v>
      </c>
      <c r="L105">
        <v>43094158</v>
      </c>
      <c r="M105" s="7">
        <v>46685339</v>
      </c>
      <c r="N105" s="16">
        <f>(sales_data[[#This Row],[Column9]]-sales_data[[#This Row],[Column10]])/sales_data[[#This Row],[Column10]]</f>
        <v>-7.6923099990770127E-2</v>
      </c>
      <c r="O105" s="16">
        <f>sales_data[[#This Row],[Column9]]/sales_data[[#This Row],[Column10]]</f>
        <v>0.92307690000922993</v>
      </c>
      <c r="P105" s="16">
        <f>VLOOKUP(sales_data[[#This Row],[Column7]],sales_data[[Column1]:[Column7]],7,FALSE)</f>
        <v>3.9763317563929063E-2</v>
      </c>
      <c r="Q105" s="16">
        <f>sales_data[[#This Row],[Order/Listing]]/sales_data[[#This Row],[Column11]]</f>
        <v>0.93306547997411426</v>
      </c>
      <c r="R105" s="8">
        <f>sales_data[[#This Row],[Column3]]/sales_data[[#This Row],[Column2]]</f>
        <v>0.21209999220311987</v>
      </c>
      <c r="S105" s="8">
        <f>sales_data[[#This Row],[Column4]]/sales_data[[#This Row],[Column3]]</f>
        <v>0.3399999846831675</v>
      </c>
      <c r="T105" s="8">
        <f>sales_data[[#This Row],[Column5]]/sales_data[[#This Row],[Column4]]</f>
        <v>0.67999981980196234</v>
      </c>
      <c r="U105" s="8">
        <f>sales_data[[#This Row],[Column6]]/sales_data[[#This Row],[Column5]]</f>
        <v>0.75660008612408491</v>
      </c>
      <c r="AC105" s="3">
        <v>43568</v>
      </c>
      <c r="AD105" s="4">
        <v>1598870</v>
      </c>
    </row>
    <row r="106" spans="2:30" x14ac:dyDescent="0.25">
      <c r="B106" s="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10">
        <f t="shared" si="2"/>
        <v>4.1354652231300019E-2</v>
      </c>
      <c r="I106" s="11">
        <f t="shared" si="3"/>
        <v>43562</v>
      </c>
      <c r="J106" s="15">
        <f>VLOOKUP(sales_data[[#This Row],[Column7]],$AC$2:$AD$368,2,FALSE)</f>
        <v>1503900</v>
      </c>
      <c r="K106" s="16">
        <f>sales_data[[#This Row],[Column6]]/sales_data[[#This Row],[Column8]]</f>
        <v>1.2837662078595651</v>
      </c>
      <c r="L106">
        <v>46685339</v>
      </c>
      <c r="M106" s="7">
        <v>43094158</v>
      </c>
      <c r="N106" s="16">
        <f>(sales_data[[#This Row],[Column9]]-sales_data[[#This Row],[Column10]])/sales_data[[#This Row],[Column10]]</f>
        <v>8.3333360405835055E-2</v>
      </c>
      <c r="O106" s="16">
        <f>sales_data[[#This Row],[Column9]]/sales_data[[#This Row],[Column10]]</f>
        <v>1.0833333604058351</v>
      </c>
      <c r="P106" s="16">
        <f>VLOOKUP(sales_data[[#This Row],[Column7]],sales_data[[Column1]:[Column7]],7,FALSE)</f>
        <v>3.4898000100245602E-2</v>
      </c>
      <c r="Q106" s="16">
        <f>sales_data[[#This Row],[Order/Listing]]/sales_data[[#This Row],[Column11]]</f>
        <v>1.1850149611011371</v>
      </c>
      <c r="R106" s="8">
        <f>sales_data[[#This Row],[Column3]]/sales_data[[#This Row],[Column2]]</f>
        <v>0.20999999143199985</v>
      </c>
      <c r="S106" s="8">
        <f>sales_data[[#This Row],[Column4]]/sales_data[[#This Row],[Column3]]</f>
        <v>0.35359995250879722</v>
      </c>
      <c r="T106" s="8">
        <f>sales_data[[#This Row],[Column5]]/sales_data[[#This Row],[Column4]]</f>
        <v>0.68000003461539127</v>
      </c>
      <c r="U106" s="8">
        <f>sales_data[[#This Row],[Column6]]/sales_data[[#This Row],[Column5]]</f>
        <v>0.81900011580883991</v>
      </c>
      <c r="AC106" s="3">
        <v>43569</v>
      </c>
      <c r="AD106" s="4">
        <v>1930656</v>
      </c>
    </row>
    <row r="107" spans="2:30" x14ac:dyDescent="0.25">
      <c r="B107" s="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10">
        <f t="shared" si="2"/>
        <v>6.732811730091684E-2</v>
      </c>
      <c r="I107" s="11">
        <f t="shared" si="3"/>
        <v>43563</v>
      </c>
      <c r="J107" s="15">
        <f>VLOOKUP(sales_data[[#This Row],[Column7]],$AC$2:$AD$368,2,FALSE)</f>
        <v>1259605</v>
      </c>
      <c r="K107" s="16">
        <f>sales_data[[#This Row],[Column6]]/sales_data[[#This Row],[Column8]]</f>
        <v>1.126005374700799</v>
      </c>
      <c r="L107">
        <v>21065819</v>
      </c>
      <c r="M107" s="7">
        <v>21500166</v>
      </c>
      <c r="N107" s="16">
        <f>(sales_data[[#This Row],[Column9]]-sales_data[[#This Row],[Column10]])/sales_data[[#This Row],[Column10]]</f>
        <v>-2.0202030068046918E-2</v>
      </c>
      <c r="O107" s="16">
        <f>sales_data[[#This Row],[Column9]]/sales_data[[#This Row],[Column10]]</f>
        <v>0.97979796993195312</v>
      </c>
      <c r="P107" s="16">
        <f>VLOOKUP(sales_data[[#This Row],[Column7]],sales_data[[Column1]:[Column7]],7,FALSE)</f>
        <v>5.8585824007785614E-2</v>
      </c>
      <c r="Q107" s="16">
        <f>sales_data[[#This Row],[Order/Listing]]/sales_data[[#This Row],[Column11]]</f>
        <v>1.1492219908346675</v>
      </c>
      <c r="R107" s="14">
        <f>sales_data[[#This Row],[Column3]]/sales_data[[#This Row],[Column2]]</f>
        <v>0.25999999050594758</v>
      </c>
      <c r="S107" s="8">
        <f>sales_data[[#This Row],[Column4]]/sales_data[[#This Row],[Column3]]</f>
        <v>0.41199989848666624</v>
      </c>
      <c r="T107" s="8">
        <f>sales_data[[#This Row],[Column5]]/sales_data[[#This Row],[Column4]]</f>
        <v>0.76650004209929223</v>
      </c>
      <c r="U107" s="8">
        <f>sales_data[[#This Row],[Column6]]/sales_data[[#This Row],[Column5]]</f>
        <v>0.81999998843704058</v>
      </c>
      <c r="AC107" s="3">
        <v>43570</v>
      </c>
      <c r="AD107" s="4">
        <v>1418322</v>
      </c>
    </row>
    <row r="108" spans="2:30" x14ac:dyDescent="0.25">
      <c r="B108" s="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10">
        <f t="shared" si="2"/>
        <v>5.7391572154721807E-2</v>
      </c>
      <c r="I108" s="11">
        <f t="shared" si="3"/>
        <v>43564</v>
      </c>
      <c r="J108" s="15">
        <f>VLOOKUP(sales_data[[#This Row],[Column7]],$AC$2:$AD$368,2,FALSE)</f>
        <v>1322295</v>
      </c>
      <c r="K108" s="16">
        <f>sales_data[[#This Row],[Column6]]/sales_data[[#This Row],[Column8]]</f>
        <v>0.980301672470969</v>
      </c>
      <c r="L108">
        <v>22586032</v>
      </c>
      <c r="M108" s="7">
        <v>21717338</v>
      </c>
      <c r="N108" s="16">
        <f>(sales_data[[#This Row],[Column9]]-sales_data[[#This Row],[Column10]])/sales_data[[#This Row],[Column10]]</f>
        <v>4.0000022102156349E-2</v>
      </c>
      <c r="O108" s="16">
        <f>sales_data[[#This Row],[Column9]]/sales_data[[#This Row],[Column10]]</f>
        <v>1.0400000221021564</v>
      </c>
      <c r="P108" s="16">
        <f>VLOOKUP(sales_data[[#This Row],[Column7]],sales_data[[Column1]:[Column7]],7,FALSE)</f>
        <v>6.088660029266936E-2</v>
      </c>
      <c r="Q108" s="16">
        <f>sales_data[[#This Row],[Order/Listing]]/sales_data[[#This Row],[Column11]]</f>
        <v>0.94259774529785412</v>
      </c>
      <c r="R108" s="14">
        <f>sales_data[[#This Row],[Column3]]/sales_data[[#This Row],[Column2]]</f>
        <v>0.25999996280887561</v>
      </c>
      <c r="S108" s="8">
        <f>sales_data[[#This Row],[Column4]]/sales_data[[#This Row],[Column3]]</f>
        <v>0.3839999468698147</v>
      </c>
      <c r="T108" s="8">
        <f>sales_data[[#This Row],[Column5]]/sales_data[[#This Row],[Column4]]</f>
        <v>0.70810012820461654</v>
      </c>
      <c r="U108" s="8">
        <f>sales_data[[#This Row],[Column6]]/sales_data[[#This Row],[Column5]]</f>
        <v>0.81179990956675963</v>
      </c>
      <c r="AC108" s="3">
        <v>43571</v>
      </c>
      <c r="AD108" s="4">
        <v>1296248</v>
      </c>
    </row>
    <row r="109" spans="2:30" x14ac:dyDescent="0.25">
      <c r="B109" s="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10">
        <f t="shared" si="2"/>
        <v>6.0912498946295274E-2</v>
      </c>
      <c r="I109" s="11">
        <f t="shared" si="3"/>
        <v>43565</v>
      </c>
      <c r="J109" s="15">
        <f>VLOOKUP(sales_data[[#This Row],[Column7]],$AC$2:$AD$368,2,FALSE)</f>
        <v>1210438</v>
      </c>
      <c r="K109" s="16">
        <f>sales_data[[#This Row],[Column6]]/sales_data[[#This Row],[Column8]]</f>
        <v>1.1038037470733735</v>
      </c>
      <c r="L109">
        <v>21934511</v>
      </c>
      <c r="M109" s="7">
        <v>21500166</v>
      </c>
      <c r="N109" s="16">
        <f>(sales_data[[#This Row],[Column9]]-sales_data[[#This Row],[Column10]])/sales_data[[#This Row],[Column10]]</f>
        <v>2.0201937045509322E-2</v>
      </c>
      <c r="O109" s="16">
        <f>sales_data[[#This Row],[Column9]]/sales_data[[#This Row],[Column10]]</f>
        <v>1.0202019370455093</v>
      </c>
      <c r="P109" s="16">
        <f>VLOOKUP(sales_data[[#This Row],[Column7]],sales_data[[Column1]:[Column7]],7,FALSE)</f>
        <v>5.6299004561220382E-2</v>
      </c>
      <c r="Q109" s="16">
        <f>sales_data[[#This Row],[Order/Listing]]/sales_data[[#This Row],[Column11]]</f>
        <v>1.0819462869908847</v>
      </c>
      <c r="R109" s="8">
        <f>sales_data[[#This Row],[Column3]]/sales_data[[#This Row],[Column2]]</f>
        <v>0.24249998164992312</v>
      </c>
      <c r="S109" s="8">
        <f>sales_data[[#This Row],[Column4]]/sales_data[[#This Row],[Column3]]</f>
        <v>0.41199999473597038</v>
      </c>
      <c r="T109" s="8">
        <f>sales_data[[#This Row],[Column5]]/sales_data[[#This Row],[Column4]]</f>
        <v>0.70810006219549648</v>
      </c>
      <c r="U109" s="14">
        <f>sales_data[[#This Row],[Column6]]/sales_data[[#This Row],[Column5]]</f>
        <v>0.86099942968903553</v>
      </c>
      <c r="AC109" s="3">
        <v>43572</v>
      </c>
      <c r="AD109" s="4">
        <v>1336086</v>
      </c>
    </row>
    <row r="110" spans="2:30" x14ac:dyDescent="0.25">
      <c r="B110" s="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20">
        <f t="shared" si="2"/>
        <v>9.1715082005789803E-2</v>
      </c>
      <c r="I110" s="11">
        <f t="shared" si="3"/>
        <v>43566</v>
      </c>
      <c r="J110" s="15">
        <f>VLOOKUP(sales_data[[#This Row],[Column7]],$AC$2:$AD$368,2,FALSE)</f>
        <v>1208741</v>
      </c>
      <c r="K110" s="16">
        <f>sales_data[[#This Row],[Column6]]/sales_data[[#This Row],[Column8]]</f>
        <v>1.7302283946685022</v>
      </c>
      <c r="L110">
        <v>22803205</v>
      </c>
      <c r="M110" s="7">
        <v>20631472</v>
      </c>
      <c r="N110" s="16">
        <f>(sales_data[[#This Row],[Column9]]-sales_data[[#This Row],[Column10]])/sales_data[[#This Row],[Column10]]</f>
        <v>0.10526311452716509</v>
      </c>
      <c r="O110" s="16">
        <f>sales_data[[#This Row],[Column9]]/sales_data[[#This Row],[Column10]]</f>
        <v>1.1052631145271652</v>
      </c>
      <c r="P110" s="16">
        <f>VLOOKUP(sales_data[[#This Row],[Column7]],sales_data[[Column1]:[Column7]],7,FALSE)</f>
        <v>5.8587237081908793E-2</v>
      </c>
      <c r="Q110" s="16">
        <f>sales_data[[#This Row],[Order/Listing]]/sales_data[[#This Row],[Column11]]</f>
        <v>1.5654447380334067</v>
      </c>
      <c r="R110" s="8">
        <f>sales_data[[#This Row],[Column3]]/sales_data[[#This Row],[Column2]]</f>
        <v>0.23749997094706898</v>
      </c>
      <c r="S110" s="14">
        <f>sales_data[[#This Row],[Column4]]/sales_data[[#This Row],[Column3]]</f>
        <v>0.67199992761866711</v>
      </c>
      <c r="T110" s="8">
        <f>sales_data[[#This Row],[Column5]]/sales_data[[#This Row],[Column4]]</f>
        <v>0.73000015661961026</v>
      </c>
      <c r="U110" s="8">
        <f>sales_data[[#This Row],[Column6]]/sales_data[[#This Row],[Column5]]</f>
        <v>0.78719987834787986</v>
      </c>
      <c r="AC110" s="3">
        <v>43573</v>
      </c>
      <c r="AD110" s="4">
        <v>2091398</v>
      </c>
    </row>
    <row r="111" spans="2:30" x14ac:dyDescent="0.25">
      <c r="B111" s="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10">
        <f t="shared" si="2"/>
        <v>6.409119088762856E-2</v>
      </c>
      <c r="I111" s="11">
        <f t="shared" si="3"/>
        <v>43567</v>
      </c>
      <c r="J111" s="15">
        <f>VLOOKUP(sales_data[[#This Row],[Column7]],$AC$2:$AD$368,2,FALSE)</f>
        <v>1138287</v>
      </c>
      <c r="K111" s="16">
        <f>sales_data[[#This Row],[Column6]]/sales_data[[#This Row],[Column8]]</f>
        <v>1.2472495952251057</v>
      </c>
      <c r="L111">
        <v>22151685</v>
      </c>
      <c r="M111" s="7">
        <v>20631472</v>
      </c>
      <c r="N111" s="16">
        <f>(sales_data[[#This Row],[Column9]]-sales_data[[#This Row],[Column10]])/sales_data[[#This Row],[Column10]]</f>
        <v>7.3684175322051668E-2</v>
      </c>
      <c r="O111" s="16">
        <f>sales_data[[#This Row],[Column9]]/sales_data[[#This Row],[Column10]]</f>
        <v>1.0736841753220516</v>
      </c>
      <c r="P111" s="16">
        <f>VLOOKUP(sales_data[[#This Row],[Column7]],sales_data[[Column1]:[Column7]],7,FALSE)</f>
        <v>5.5172357300906243E-2</v>
      </c>
      <c r="Q111" s="16">
        <f>sales_data[[#This Row],[Order/Listing]]/sales_data[[#This Row],[Column11]]</f>
        <v>1.1616540242803042</v>
      </c>
      <c r="R111" s="8">
        <f>sales_data[[#This Row],[Column3]]/sales_data[[#This Row],[Column2]]</f>
        <v>0.24999996614253353</v>
      </c>
      <c r="S111" s="8">
        <f>sales_data[[#This Row],[Column4]]/sales_data[[#This Row],[Column3]]</f>
        <v>0.41199991838092309</v>
      </c>
      <c r="T111" s="8">
        <f>sales_data[[#This Row],[Column5]]/sales_data[[#This Row],[Column4]]</f>
        <v>0.76649998707060718</v>
      </c>
      <c r="U111" s="8">
        <f>sales_data[[#This Row],[Column6]]/sales_data[[#This Row],[Column5]]</f>
        <v>0.81180011710458899</v>
      </c>
      <c r="AC111" s="3">
        <v>43574</v>
      </c>
      <c r="AD111" s="4">
        <v>1419728</v>
      </c>
    </row>
    <row r="112" spans="2:30" x14ac:dyDescent="0.25">
      <c r="B112" s="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10">
        <f t="shared" si="2"/>
        <v>3.5929823399204329E-2</v>
      </c>
      <c r="I112" s="11">
        <f t="shared" si="3"/>
        <v>43568</v>
      </c>
      <c r="J112" s="15">
        <f>VLOOKUP(sales_data[[#This Row],[Column7]],$AC$2:$AD$368,2,FALSE)</f>
        <v>1598870</v>
      </c>
      <c r="K112" s="16">
        <f>sales_data[[#This Row],[Column6]]/sales_data[[#This Row],[Column8]]</f>
        <v>0.9986753144408238</v>
      </c>
      <c r="L112">
        <v>44440851</v>
      </c>
      <c r="M112" s="7">
        <v>43094158</v>
      </c>
      <c r="N112" s="16">
        <f>(sales_data[[#This Row],[Column9]]-sales_data[[#This Row],[Column10]])/sales_data[[#This Row],[Column10]]</f>
        <v>3.125001305281333E-2</v>
      </c>
      <c r="O112" s="16">
        <f>sales_data[[#This Row],[Column9]]/sales_data[[#This Row],[Column10]]</f>
        <v>1.0312500130528133</v>
      </c>
      <c r="P112" s="16">
        <f>VLOOKUP(sales_data[[#This Row],[Column7]],sales_data[[Column1]:[Column7]],7,FALSE)</f>
        <v>3.7101778988150598E-2</v>
      </c>
      <c r="Q112" s="16">
        <f>sales_data[[#This Row],[Order/Listing]]/sales_data[[#This Row],[Column11]]</f>
        <v>0.96841241522891497</v>
      </c>
      <c r="R112" s="8">
        <f>sales_data[[#This Row],[Column3]]/sales_data[[#This Row],[Column2]]</f>
        <v>0.21629998866133376</v>
      </c>
      <c r="S112" s="8">
        <f>sales_data[[#This Row],[Column4]]/sales_data[[#This Row],[Column3]]</f>
        <v>0.34339992401604735</v>
      </c>
      <c r="T112" s="8">
        <f>sales_data[[#This Row],[Column5]]/sales_data[[#This Row],[Column4]]</f>
        <v>0.64599989518172185</v>
      </c>
      <c r="U112" s="8">
        <f>sales_data[[#This Row],[Column6]]/sales_data[[#This Row],[Column5]]</f>
        <v>0.74880018608018895</v>
      </c>
      <c r="AC112" s="3">
        <v>43575</v>
      </c>
      <c r="AD112" s="4">
        <v>1596752</v>
      </c>
    </row>
    <row r="113" spans="2:30" x14ac:dyDescent="0.25">
      <c r="B113" s="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10">
        <f t="shared" si="2"/>
        <v>4.1341993011082281E-2</v>
      </c>
      <c r="I113" s="11">
        <f t="shared" si="3"/>
        <v>43569</v>
      </c>
      <c r="J113" s="15">
        <f>VLOOKUP(sales_data[[#This Row],[Column7]],$AC$2:$AD$368,2,FALSE)</f>
        <v>1930656</v>
      </c>
      <c r="K113" s="16">
        <f>sales_data[[#This Row],[Column6]]/sales_data[[#This Row],[Column8]]</f>
        <v>0.99969388643031176</v>
      </c>
      <c r="L113">
        <v>46685339</v>
      </c>
      <c r="M113" s="7">
        <v>46685339</v>
      </c>
      <c r="N113" s="16">
        <f>(sales_data[[#This Row],[Column9]]-sales_data[[#This Row],[Column10]])/sales_data[[#This Row],[Column10]]</f>
        <v>0</v>
      </c>
      <c r="O113" s="16">
        <f>sales_data[[#This Row],[Column9]]/sales_data[[#This Row],[Column10]]</f>
        <v>1</v>
      </c>
      <c r="P113" s="16">
        <f>VLOOKUP(sales_data[[#This Row],[Column7]],sales_data[[Column1]:[Column7]],7,FALSE)</f>
        <v>4.1354652231300019E-2</v>
      </c>
      <c r="Q113" s="16">
        <f>sales_data[[#This Row],[Order/Listing]]/sales_data[[#This Row],[Column11]]</f>
        <v>0.99969388643031176</v>
      </c>
      <c r="R113" s="8">
        <f>sales_data[[#This Row],[Column3]]/sales_data[[#This Row],[Column2]]</f>
        <v>0.21629999910035999</v>
      </c>
      <c r="S113" s="8">
        <f>sales_data[[#This Row],[Column4]]/sales_data[[#This Row],[Column3]]</f>
        <v>0.35019997447029072</v>
      </c>
      <c r="T113" s="8">
        <f>sales_data[[#This Row],[Column5]]/sales_data[[#This Row],[Column4]]</f>
        <v>0.66639991199923765</v>
      </c>
      <c r="U113" s="8">
        <f>sales_data[[#This Row],[Column6]]/sales_data[[#This Row],[Column5]]</f>
        <v>0.81899990325093819</v>
      </c>
      <c r="AC113" s="3">
        <v>43576</v>
      </c>
      <c r="AD113" s="4">
        <v>1930065</v>
      </c>
    </row>
    <row r="114" spans="2:30" x14ac:dyDescent="0.25">
      <c r="B114" s="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10">
        <f t="shared" si="2"/>
        <v>7.0014762589378707E-2</v>
      </c>
      <c r="I114" s="11">
        <f t="shared" si="3"/>
        <v>43570</v>
      </c>
      <c r="J114" s="15">
        <f>VLOOKUP(sales_data[[#This Row],[Column7]],$AC$2:$AD$368,2,FALSE)</f>
        <v>1418322</v>
      </c>
      <c r="K114" s="16">
        <f>sales_data[[#This Row],[Column6]]/sales_data[[#This Row],[Column8]]</f>
        <v>1.0291830769035522</v>
      </c>
      <c r="L114">
        <v>20848645</v>
      </c>
      <c r="M114" s="7">
        <v>21065819</v>
      </c>
      <c r="N114" s="16">
        <f>(sales_data[[#This Row],[Column9]]-sales_data[[#This Row],[Column10]])/sales_data[[#This Row],[Column10]]</f>
        <v>-1.0309307224181505E-2</v>
      </c>
      <c r="O114" s="16">
        <f>sales_data[[#This Row],[Column9]]/sales_data[[#This Row],[Column10]]</f>
        <v>0.98969069277581845</v>
      </c>
      <c r="P114" s="16">
        <f>VLOOKUP(sales_data[[#This Row],[Column7]],sales_data[[Column1]:[Column7]],7,FALSE)</f>
        <v>6.732811730091684E-2</v>
      </c>
      <c r="Q114" s="16">
        <f>sales_data[[#This Row],[Order/Listing]]/sales_data[[#This Row],[Column11]]</f>
        <v>1.0399037637790189</v>
      </c>
      <c r="R114" s="14">
        <f>sales_data[[#This Row],[Column3]]/sales_data[[#This Row],[Column2]]</f>
        <v>0.2574999834521628</v>
      </c>
      <c r="S114" s="8">
        <f>sales_data[[#This Row],[Column4]]/sales_data[[#This Row],[Column3]]</f>
        <v>0.41199986737514172</v>
      </c>
      <c r="T114" s="8">
        <f>sales_data[[#This Row],[Column5]]/sales_data[[#This Row],[Column4]]</f>
        <v>0.76649989691802989</v>
      </c>
      <c r="U114" s="14">
        <f>sales_data[[#This Row],[Column6]]/sales_data[[#This Row],[Column5]]</f>
        <v>0.86100017164404918</v>
      </c>
      <c r="AC114" s="3">
        <v>43577</v>
      </c>
      <c r="AD114" s="4">
        <v>1459713</v>
      </c>
    </row>
    <row r="115" spans="2:30" x14ac:dyDescent="0.25">
      <c r="B115" s="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10">
        <f t="shared" si="2"/>
        <v>5.5667765457173127E-2</v>
      </c>
      <c r="I115" s="11">
        <f t="shared" si="3"/>
        <v>43571</v>
      </c>
      <c r="J115" s="15">
        <f>VLOOKUP(sales_data[[#This Row],[Column7]],$AC$2:$AD$368,2,FALSE)</f>
        <v>1296248</v>
      </c>
      <c r="K115" s="16">
        <f>sales_data[[#This Row],[Column6]]/sales_data[[#This Row],[Column8]]</f>
        <v>0.88602489647042848</v>
      </c>
      <c r="L115">
        <v>20631472</v>
      </c>
      <c r="M115" s="7">
        <v>22586032</v>
      </c>
      <c r="N115" s="16">
        <f>(sales_data[[#This Row],[Column9]]-sales_data[[#This Row],[Column10]])/sales_data[[#This Row],[Column10]]</f>
        <v>-8.6538441103775995E-2</v>
      </c>
      <c r="O115" s="16">
        <f>sales_data[[#This Row],[Column9]]/sales_data[[#This Row],[Column10]]</f>
        <v>0.91346155889622405</v>
      </c>
      <c r="P115" s="16">
        <f>VLOOKUP(sales_data[[#This Row],[Column7]],sales_data[[Column1]:[Column7]],7,FALSE)</f>
        <v>5.7391572154721807E-2</v>
      </c>
      <c r="Q115" s="16">
        <f>sales_data[[#This Row],[Order/Listing]]/sales_data[[#This Row],[Column11]]</f>
        <v>0.96996411436680152</v>
      </c>
      <c r="R115" s="8">
        <f>sales_data[[#This Row],[Column3]]/sales_data[[#This Row],[Column2]]</f>
        <v>0.23749995940667931</v>
      </c>
      <c r="S115" s="8">
        <f>sales_data[[#This Row],[Column4]]/sales_data[[#This Row],[Column3]]</f>
        <v>0.38399999673467655</v>
      </c>
      <c r="T115" s="8">
        <f>sales_data[[#This Row],[Column5]]/sales_data[[#This Row],[Column4]]</f>
        <v>0.75189972310652164</v>
      </c>
      <c r="U115" s="8">
        <f>sales_data[[#This Row],[Column6]]/sales_data[[#This Row],[Column5]]</f>
        <v>0.81180010560042748</v>
      </c>
      <c r="AC115" s="3">
        <v>43578</v>
      </c>
      <c r="AD115" s="4">
        <v>1148508</v>
      </c>
    </row>
    <row r="116" spans="2:30" x14ac:dyDescent="0.25">
      <c r="B116" s="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10">
        <f t="shared" si="2"/>
        <v>6.8007914413091106E-2</v>
      </c>
      <c r="I116" s="11">
        <f t="shared" si="3"/>
        <v>43572</v>
      </c>
      <c r="J116" s="15">
        <f>VLOOKUP(sales_data[[#This Row],[Column7]],$AC$2:$AD$368,2,FALSE)</f>
        <v>1336086</v>
      </c>
      <c r="K116" s="16">
        <f>sales_data[[#This Row],[Column6]]/sales_data[[#This Row],[Column8]]</f>
        <v>1.1054310875198154</v>
      </c>
      <c r="L116">
        <v>21717338</v>
      </c>
      <c r="M116" s="7">
        <v>21934511</v>
      </c>
      <c r="N116" s="16">
        <f>(sales_data[[#This Row],[Column9]]-sales_data[[#This Row],[Column10]])/sales_data[[#This Row],[Column10]]</f>
        <v>-9.9009729462398322E-3</v>
      </c>
      <c r="O116" s="16">
        <f>sales_data[[#This Row],[Column9]]/sales_data[[#This Row],[Column10]]</f>
        <v>0.99009902705376018</v>
      </c>
      <c r="P116" s="16">
        <f>VLOOKUP(sales_data[[#This Row],[Column7]],sales_data[[Column1]:[Column7]],7,FALSE)</f>
        <v>6.0912498946295274E-2</v>
      </c>
      <c r="Q116" s="16">
        <f>sales_data[[#This Row],[Order/Listing]]/sales_data[[#This Row],[Column11]]</f>
        <v>1.1164853780346731</v>
      </c>
      <c r="R116" s="14">
        <f>sales_data[[#This Row],[Column3]]/sales_data[[#This Row],[Column2]]</f>
        <v>0.2624999654653839</v>
      </c>
      <c r="S116" s="8">
        <f>sales_data[[#This Row],[Column4]]/sales_data[[#This Row],[Column3]]</f>
        <v>0.40800003367947768</v>
      </c>
      <c r="T116" s="8">
        <f>sales_data[[#This Row],[Column5]]/sales_data[[#This Row],[Column4]]</f>
        <v>0.7591996653377342</v>
      </c>
      <c r="U116" s="8">
        <f>sales_data[[#This Row],[Column6]]/sales_data[[#This Row],[Column5]]</f>
        <v>0.83639995175108994</v>
      </c>
      <c r="AC116" s="3">
        <v>43579</v>
      </c>
      <c r="AD116" s="4">
        <v>1476951</v>
      </c>
    </row>
    <row r="117" spans="2:30" x14ac:dyDescent="0.25">
      <c r="B117" s="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10">
        <f t="shared" si="2"/>
        <v>5.6230073252415767E-2</v>
      </c>
      <c r="I117" s="11">
        <f t="shared" si="3"/>
        <v>43573</v>
      </c>
      <c r="J117" s="15">
        <f>VLOOKUP(sales_data[[#This Row],[Column7]],$AC$2:$AD$368,2,FALSE)</f>
        <v>2091398</v>
      </c>
      <c r="K117" s="16">
        <f>sales_data[[#This Row],[Column6]]/sales_data[[#This Row],[Column8]]</f>
        <v>0.61309516409597786</v>
      </c>
      <c r="L117">
        <v>22803205</v>
      </c>
      <c r="M117" s="7">
        <v>22803205</v>
      </c>
      <c r="N117" s="16">
        <f>(sales_data[[#This Row],[Column9]]-sales_data[[#This Row],[Column10]])/sales_data[[#This Row],[Column10]]</f>
        <v>0</v>
      </c>
      <c r="O117" s="16">
        <f>sales_data[[#This Row],[Column9]]/sales_data[[#This Row],[Column10]]</f>
        <v>1</v>
      </c>
      <c r="P117" s="16">
        <f>VLOOKUP(sales_data[[#This Row],[Column7]],sales_data[[Column1]:[Column7]],7,FALSE)</f>
        <v>9.1715082005789803E-2</v>
      </c>
      <c r="Q117" s="16">
        <f>sales_data[[#This Row],[Order/Listing]]/sales_data[[#This Row],[Column11]]</f>
        <v>0.61309516409597786</v>
      </c>
      <c r="R117" s="8">
        <f>sales_data[[#This Row],[Column3]]/sales_data[[#This Row],[Column2]]</f>
        <v>0.24999996710988942</v>
      </c>
      <c r="S117" s="8">
        <f>sales_data[[#This Row],[Column4]]/sales_data[[#This Row],[Column3]]</f>
        <v>0.38399989755825542</v>
      </c>
      <c r="T117" s="8">
        <f>sales_data[[#This Row],[Column5]]/sales_data[[#This Row],[Column4]]</f>
        <v>0.69350013498654928</v>
      </c>
      <c r="U117" s="8">
        <f>sales_data[[#This Row],[Column6]]/sales_data[[#This Row],[Column5]]</f>
        <v>0.84459992648928361</v>
      </c>
      <c r="AC117" s="3">
        <v>43580</v>
      </c>
      <c r="AD117" s="4">
        <v>1282226</v>
      </c>
    </row>
    <row r="118" spans="2:30" x14ac:dyDescent="0.25">
      <c r="B118" s="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10">
        <f t="shared" si="2"/>
        <v>5.9047015245385151E-2</v>
      </c>
      <c r="I118" s="11">
        <f t="shared" si="3"/>
        <v>43574</v>
      </c>
      <c r="J118" s="15">
        <f>VLOOKUP(sales_data[[#This Row],[Column7]],$AC$2:$AD$368,2,FALSE)</f>
        <v>1419728</v>
      </c>
      <c r="K118" s="16">
        <f>sales_data[[#This Row],[Column6]]/sales_data[[#This Row],[Column8]]</f>
        <v>0.92129689630689826</v>
      </c>
      <c r="L118">
        <v>22151685</v>
      </c>
      <c r="M118" s="7">
        <v>22151685</v>
      </c>
      <c r="N118" s="16">
        <f>(sales_data[[#This Row],[Column9]]-sales_data[[#This Row],[Column10]])/sales_data[[#This Row],[Column10]]</f>
        <v>0</v>
      </c>
      <c r="O118" s="16">
        <f>sales_data[[#This Row],[Column9]]/sales_data[[#This Row],[Column10]]</f>
        <v>1</v>
      </c>
      <c r="P118" s="16">
        <f>VLOOKUP(sales_data[[#This Row],[Column7]],sales_data[[Column1]:[Column7]],7,FALSE)</f>
        <v>6.409119088762856E-2</v>
      </c>
      <c r="Q118" s="16">
        <f>sales_data[[#This Row],[Order/Listing]]/sales_data[[#This Row],[Column11]]</f>
        <v>0.92129689630689826</v>
      </c>
      <c r="R118" s="14">
        <f>sales_data[[#This Row],[Column3]]/sales_data[[#This Row],[Column2]]</f>
        <v>0.25999997201116104</v>
      </c>
      <c r="S118" s="8">
        <f>sales_data[[#This Row],[Column4]]/sales_data[[#This Row],[Column3]]</f>
        <v>0.37999992360365714</v>
      </c>
      <c r="T118" s="8">
        <f>sales_data[[#This Row],[Column5]]/sales_data[[#This Row],[Column4]]</f>
        <v>0.70079996856417792</v>
      </c>
      <c r="U118" s="8">
        <f>sales_data[[#This Row],[Column6]]/sales_data[[#This Row],[Column5]]</f>
        <v>0.85279975172142208</v>
      </c>
      <c r="AC118" s="3">
        <v>43581</v>
      </c>
      <c r="AD118" s="4">
        <v>1307991</v>
      </c>
    </row>
    <row r="119" spans="2:30" x14ac:dyDescent="0.25">
      <c r="B119" s="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10">
        <f t="shared" si="2"/>
        <v>3.7009020915963468E-2</v>
      </c>
      <c r="I119" s="11">
        <f t="shared" si="3"/>
        <v>43575</v>
      </c>
      <c r="J119" s="15">
        <f>VLOOKUP(sales_data[[#This Row],[Column7]],$AC$2:$AD$368,2,FALSE)</f>
        <v>1596752</v>
      </c>
      <c r="K119" s="16">
        <f>sales_data[[#This Row],[Column6]]/sales_data[[#This Row],[Column8]]</f>
        <v>1.0924626992795374</v>
      </c>
      <c r="L119">
        <v>47134236</v>
      </c>
      <c r="M119" s="7">
        <v>44440851</v>
      </c>
      <c r="N119" s="16">
        <f>(sales_data[[#This Row],[Column9]]-sales_data[[#This Row],[Column10]])/sales_data[[#This Row],[Column10]]</f>
        <v>6.0606062651680545E-2</v>
      </c>
      <c r="O119" s="16">
        <f>sales_data[[#This Row],[Column9]]/sales_data[[#This Row],[Column10]]</f>
        <v>1.0606060626516804</v>
      </c>
      <c r="P119" s="16">
        <f>VLOOKUP(sales_data[[#This Row],[Column7]],sales_data[[Column1]:[Column7]],7,FALSE)</f>
        <v>3.5929823399204329E-2</v>
      </c>
      <c r="Q119" s="16">
        <f>sales_data[[#This Row],[Order/Listing]]/sales_data[[#This Row],[Column11]]</f>
        <v>1.0300362599829265</v>
      </c>
      <c r="R119" s="8">
        <f>sales_data[[#This Row],[Column3]]/sales_data[[#This Row],[Column2]]</f>
        <v>0.21209998133416308</v>
      </c>
      <c r="S119" s="8">
        <f>sales_data[[#This Row],[Column4]]/sales_data[[#This Row],[Column3]]</f>
        <v>0.32980000042011887</v>
      </c>
      <c r="T119" s="8">
        <f>sales_data[[#This Row],[Column5]]/sales_data[[#This Row],[Column4]]</f>
        <v>0.71400004913457926</v>
      </c>
      <c r="U119" s="8">
        <f>sales_data[[#This Row],[Column6]]/sales_data[[#This Row],[Column5]]</f>
        <v>0.74099976806481949</v>
      </c>
      <c r="AC119" s="3">
        <v>43582</v>
      </c>
      <c r="AD119" s="4">
        <v>1744392</v>
      </c>
    </row>
    <row r="120" spans="2:30" x14ac:dyDescent="0.25">
      <c r="B120" s="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10">
        <f t="shared" si="2"/>
        <v>3.5567744690048933E-2</v>
      </c>
      <c r="I120" s="11">
        <f t="shared" si="3"/>
        <v>43576</v>
      </c>
      <c r="J120" s="15">
        <f>VLOOKUP(sales_data[[#This Row],[Column7]],$AC$2:$AD$368,2,FALSE)</f>
        <v>1930065</v>
      </c>
      <c r="K120" s="16">
        <f>sales_data[[#This Row],[Column6]]/sales_data[[#This Row],[Column8]]</f>
        <v>0.85205731413190744</v>
      </c>
      <c r="L120">
        <v>46236441</v>
      </c>
      <c r="M120" s="7">
        <v>46685339</v>
      </c>
      <c r="N120" s="16">
        <f>(sales_data[[#This Row],[Column9]]-sales_data[[#This Row],[Column10]])/sales_data[[#This Row],[Column10]]</f>
        <v>-9.6153955313465749E-3</v>
      </c>
      <c r="O120" s="16">
        <f>sales_data[[#This Row],[Column9]]/sales_data[[#This Row],[Column10]]</f>
        <v>0.9903846044686534</v>
      </c>
      <c r="P120" s="16">
        <f>VLOOKUP(sales_data[[#This Row],[Column7]],sales_data[[Column1]:[Column7]],7,FALSE)</f>
        <v>4.1341993011082281E-2</v>
      </c>
      <c r="Q120" s="16">
        <f>sales_data[[#This Row],[Order/Listing]]/sales_data[[#This Row],[Column11]]</f>
        <v>0.86032970593639535</v>
      </c>
      <c r="R120" s="8">
        <f>sales_data[[#This Row],[Column3]]/sales_data[[#This Row],[Column2]]</f>
        <v>0.19949999181381664</v>
      </c>
      <c r="S120" s="8">
        <f>sales_data[[#This Row],[Column4]]/sales_data[[#This Row],[Column3]]</f>
        <v>0.3535999444936509</v>
      </c>
      <c r="T120" s="8">
        <f>sales_data[[#This Row],[Column5]]/sales_data[[#This Row],[Column4]]</f>
        <v>0.65960003262136591</v>
      </c>
      <c r="U120" s="8">
        <f>sales_data[[#This Row],[Column6]]/sales_data[[#This Row],[Column5]]</f>
        <v>0.76439984289263474</v>
      </c>
      <c r="AC120" s="3">
        <v>43583</v>
      </c>
      <c r="AD120" s="4">
        <v>1644526</v>
      </c>
    </row>
    <row r="121" spans="2:30" x14ac:dyDescent="0.25">
      <c r="B121" s="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10">
        <f t="shared" si="2"/>
        <v>5.8656887949784291E-2</v>
      </c>
      <c r="I121" s="11">
        <f t="shared" si="3"/>
        <v>43577</v>
      </c>
      <c r="J121" s="15">
        <f>VLOOKUP(sales_data[[#This Row],[Column7]],$AC$2:$AD$368,2,FALSE)</f>
        <v>1459713</v>
      </c>
      <c r="K121" s="16">
        <f>sales_data[[#This Row],[Column6]]/sales_data[[#This Row],[Column8]]</f>
        <v>0.82905201227912606</v>
      </c>
      <c r="L121">
        <v>20631472</v>
      </c>
      <c r="M121" s="7">
        <v>20848645</v>
      </c>
      <c r="N121" s="16">
        <f>(sales_data[[#This Row],[Column9]]-sales_data[[#This Row],[Column10]])/sales_data[[#This Row],[Column10]]</f>
        <v>-1.0416648180253441E-2</v>
      </c>
      <c r="O121" s="16">
        <f>sales_data[[#This Row],[Column9]]/sales_data[[#This Row],[Column10]]</f>
        <v>0.98958335181974655</v>
      </c>
      <c r="P121" s="16">
        <f>VLOOKUP(sales_data[[#This Row],[Column7]],sales_data[[Column1]:[Column7]],7,FALSE)</f>
        <v>7.0014762589378707E-2</v>
      </c>
      <c r="Q121" s="16">
        <f>sales_data[[#This Row],[Order/Listing]]/sales_data[[#This Row],[Column11]]</f>
        <v>0.83777885949273478</v>
      </c>
      <c r="R121" s="8">
        <f>sales_data[[#This Row],[Column3]]/sales_data[[#This Row],[Column2]]</f>
        <v>0.25250000327170047</v>
      </c>
      <c r="S121" s="8">
        <f>sales_data[[#This Row],[Column4]]/sales_data[[#This Row],[Column3]]</f>
        <v>0.39599999769649252</v>
      </c>
      <c r="T121" s="8">
        <f>sales_data[[#This Row],[Column5]]/sales_data[[#This Row],[Column4]]</f>
        <v>0.71540000416880556</v>
      </c>
      <c r="U121" s="8">
        <f>sales_data[[#This Row],[Column6]]/sales_data[[#This Row],[Column5]]</f>
        <v>0.81999934951769449</v>
      </c>
      <c r="AC121" s="3">
        <v>43584</v>
      </c>
      <c r="AD121" s="4">
        <v>1210178</v>
      </c>
    </row>
    <row r="122" spans="2:30" x14ac:dyDescent="0.25">
      <c r="B122" s="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10">
        <f t="shared" si="2"/>
        <v>5.9170210321743945E-2</v>
      </c>
      <c r="I122" s="11">
        <f t="shared" si="3"/>
        <v>43578</v>
      </c>
      <c r="J122" s="15">
        <f>VLOOKUP(sales_data[[#This Row],[Column7]],$AC$2:$AD$368,2,FALSE)</f>
        <v>1148508</v>
      </c>
      <c r="K122" s="16">
        <f>sales_data[[#This Row],[Column6]]/sales_data[[#This Row],[Column8]]</f>
        <v>1.0852941381339964</v>
      </c>
      <c r="L122">
        <v>21065819</v>
      </c>
      <c r="M122" s="7">
        <v>20631472</v>
      </c>
      <c r="N122" s="16">
        <f>(sales_data[[#This Row],[Column9]]-sales_data[[#This Row],[Column10]])/sales_data[[#This Row],[Column10]]</f>
        <v>2.1052642293288622E-2</v>
      </c>
      <c r="O122" s="16">
        <f>sales_data[[#This Row],[Column9]]/sales_data[[#This Row],[Column10]]</f>
        <v>1.0210526422932886</v>
      </c>
      <c r="P122" s="16">
        <f>VLOOKUP(sales_data[[#This Row],[Column7]],sales_data[[Column1]:[Column7]],7,FALSE)</f>
        <v>5.5667765457173127E-2</v>
      </c>
      <c r="Q122" s="16">
        <f>sales_data[[#This Row],[Order/Listing]]/sales_data[[#This Row],[Column11]]</f>
        <v>1.062916929318195</v>
      </c>
      <c r="R122" s="8">
        <f>sales_data[[#This Row],[Column3]]/sales_data[[#This Row],[Column2]]</f>
        <v>0.25249997389135576</v>
      </c>
      <c r="S122" s="8">
        <f>sales_data[[#This Row],[Column4]]/sales_data[[#This Row],[Column3]]</f>
        <v>0.40399998571191958</v>
      </c>
      <c r="T122" s="8">
        <f>sales_data[[#This Row],[Column5]]/sales_data[[#This Row],[Column4]]</f>
        <v>0.69350009586192907</v>
      </c>
      <c r="U122" s="8">
        <f>sales_data[[#This Row],[Column6]]/sales_data[[#This Row],[Column5]]</f>
        <v>0.83639976138696182</v>
      </c>
      <c r="AC122" s="3">
        <v>43585</v>
      </c>
      <c r="AD122" s="4">
        <v>1246469</v>
      </c>
    </row>
    <row r="123" spans="2:30" x14ac:dyDescent="0.25">
      <c r="B123" s="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10">
        <f t="shared" si="2"/>
        <v>6.4052350180393486E-2</v>
      </c>
      <c r="I123" s="11">
        <f t="shared" si="3"/>
        <v>43579</v>
      </c>
      <c r="J123" s="15">
        <f>VLOOKUP(sales_data[[#This Row],[Column7]],$AC$2:$AD$368,2,FALSE)</f>
        <v>1476951</v>
      </c>
      <c r="K123" s="16">
        <f>sales_data[[#This Row],[Column6]]/sales_data[[#This Row],[Column8]]</f>
        <v>0.98892854265307384</v>
      </c>
      <c r="L123">
        <v>22803205</v>
      </c>
      <c r="M123" s="7">
        <v>21717338</v>
      </c>
      <c r="N123" s="16">
        <f>(sales_data[[#This Row],[Column9]]-sales_data[[#This Row],[Column10]])/sales_data[[#This Row],[Column10]]</f>
        <v>5.0000004604615907E-2</v>
      </c>
      <c r="O123" s="16">
        <f>sales_data[[#This Row],[Column9]]/sales_data[[#This Row],[Column10]]</f>
        <v>1.0500000046046158</v>
      </c>
      <c r="P123" s="16">
        <f>VLOOKUP(sales_data[[#This Row],[Column7]],sales_data[[Column1]:[Column7]],7,FALSE)</f>
        <v>6.8007914413091106E-2</v>
      </c>
      <c r="Q123" s="16">
        <f>sales_data[[#This Row],[Order/Listing]]/sales_data[[#This Row],[Column11]]</f>
        <v>0.94183670728864177</v>
      </c>
      <c r="R123" s="8">
        <f>sales_data[[#This Row],[Column3]]/sales_data[[#This Row],[Column2]]</f>
        <v>0.24249996941219715</v>
      </c>
      <c r="S123" s="8">
        <f>sales_data[[#This Row],[Column4]]/sales_data[[#This Row],[Column3]]</f>
        <v>0.41199997757594925</v>
      </c>
      <c r="T123" s="8">
        <f>sales_data[[#This Row],[Column5]]/sales_data[[#This Row],[Column4]]</f>
        <v>0.7445998451455228</v>
      </c>
      <c r="U123" s="14">
        <f>sales_data[[#This Row],[Column6]]/sales_data[[#This Row],[Column5]]</f>
        <v>0.86100018981394699</v>
      </c>
      <c r="AC123" s="3">
        <v>43586</v>
      </c>
      <c r="AD123" s="4">
        <v>1460599</v>
      </c>
    </row>
    <row r="124" spans="2:30" x14ac:dyDescent="0.25">
      <c r="B124" s="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10">
        <f t="shared" si="2"/>
        <v>6.0362609713774752E-2</v>
      </c>
      <c r="I124" s="11">
        <f t="shared" si="3"/>
        <v>43580</v>
      </c>
      <c r="J124" s="15">
        <f>VLOOKUP(sales_data[[#This Row],[Column7]],$AC$2:$AD$368,2,FALSE)</f>
        <v>1282226</v>
      </c>
      <c r="K124" s="16">
        <f>sales_data[[#This Row],[Column6]]/sales_data[[#This Row],[Column8]]</f>
        <v>1.0019271173724444</v>
      </c>
      <c r="L124">
        <v>21282992</v>
      </c>
      <c r="M124" s="7">
        <v>22803205</v>
      </c>
      <c r="N124" s="16">
        <f>(sales_data[[#This Row],[Column9]]-sales_data[[#This Row],[Column10]])/sales_data[[#This Row],[Column10]]</f>
        <v>-6.6666637431010242E-2</v>
      </c>
      <c r="O124" s="16">
        <f>sales_data[[#This Row],[Column9]]/sales_data[[#This Row],[Column10]]</f>
        <v>0.9333333625689898</v>
      </c>
      <c r="P124" s="16">
        <f>VLOOKUP(sales_data[[#This Row],[Column7]],sales_data[[Column1]:[Column7]],7,FALSE)</f>
        <v>5.6230073252415767E-2</v>
      </c>
      <c r="Q124" s="16">
        <f>sales_data[[#This Row],[Order/Listing]]/sales_data[[#This Row],[Column11]]</f>
        <v>1.073493350129709</v>
      </c>
      <c r="R124" s="14">
        <f>sales_data[[#This Row],[Column3]]/sales_data[[#This Row],[Column2]]</f>
        <v>0.25999999154254289</v>
      </c>
      <c r="S124" s="8">
        <f>sales_data[[#This Row],[Column4]]/sales_data[[#This Row],[Column3]]</f>
        <v>0.39199989590821704</v>
      </c>
      <c r="T124" s="8">
        <f>sales_data[[#This Row],[Column5]]/sales_data[[#This Row],[Column4]]</f>
        <v>0.74459998838261043</v>
      </c>
      <c r="U124" s="8">
        <f>sales_data[[#This Row],[Column6]]/sales_data[[#This Row],[Column5]]</f>
        <v>0.79540020233314634</v>
      </c>
      <c r="AC124" s="3">
        <v>43587</v>
      </c>
      <c r="AD124" s="4">
        <v>1284697</v>
      </c>
    </row>
    <row r="125" spans="2:30" x14ac:dyDescent="0.25">
      <c r="B125" s="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10">
        <f t="shared" si="2"/>
        <v>6.0440567699216532E-2</v>
      </c>
      <c r="I125" s="11">
        <f t="shared" si="3"/>
        <v>43581</v>
      </c>
      <c r="J125" s="15">
        <f>VLOOKUP(sales_data[[#This Row],[Column7]],$AC$2:$AD$368,2,FALSE)</f>
        <v>1307991</v>
      </c>
      <c r="K125" s="16">
        <f>sales_data[[#This Row],[Column6]]/sales_data[[#This Row],[Column8]]</f>
        <v>0.96338889181959209</v>
      </c>
      <c r="L125">
        <v>20848645</v>
      </c>
      <c r="M125" s="7">
        <v>22151685</v>
      </c>
      <c r="N125" s="16">
        <f>(sales_data[[#This Row],[Column9]]-sales_data[[#This Row],[Column10]])/sales_data[[#This Row],[Column10]]</f>
        <v>-5.8823516134325675E-2</v>
      </c>
      <c r="O125" s="16">
        <f>sales_data[[#This Row],[Column9]]/sales_data[[#This Row],[Column10]]</f>
        <v>0.94117648386567432</v>
      </c>
      <c r="P125" s="16">
        <f>VLOOKUP(sales_data[[#This Row],[Column7]],sales_data[[Column1]:[Column7]],7,FALSE)</f>
        <v>5.9047015245385151E-2</v>
      </c>
      <c r="Q125" s="16">
        <f>sales_data[[#This Row],[Order/Listing]]/sales_data[[#This Row],[Column11]]</f>
        <v>1.0236007264387559</v>
      </c>
      <c r="R125" s="8">
        <f>sales_data[[#This Row],[Column3]]/sales_data[[#This Row],[Column2]]</f>
        <v>0.25249999448405425</v>
      </c>
      <c r="S125" s="8">
        <f>sales_data[[#This Row],[Column4]]/sales_data[[#This Row],[Column3]]</f>
        <v>0.40799991185884193</v>
      </c>
      <c r="T125" s="8">
        <f>sales_data[[#This Row],[Column5]]/sales_data[[#This Row],[Column4]]</f>
        <v>0.72270019885214221</v>
      </c>
      <c r="U125" s="8">
        <f>sales_data[[#This Row],[Column6]]/sales_data[[#This Row],[Column5]]</f>
        <v>0.81179975970133389</v>
      </c>
      <c r="AC125" s="3">
        <v>43588</v>
      </c>
      <c r="AD125" s="4">
        <v>1260104</v>
      </c>
    </row>
    <row r="126" spans="2:30" x14ac:dyDescent="0.25">
      <c r="B126" s="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10">
        <f t="shared" si="2"/>
        <v>3.4510592618582192E-2</v>
      </c>
      <c r="I126" s="11">
        <f t="shared" si="3"/>
        <v>43582</v>
      </c>
      <c r="J126" s="15">
        <f>VLOOKUP(sales_data[[#This Row],[Column7]],$AC$2:$AD$368,2,FALSE)</f>
        <v>1744392</v>
      </c>
      <c r="K126" s="16">
        <f>sales_data[[#This Row],[Column6]]/sales_data[[#This Row],[Column8]]</f>
        <v>0.85256352929846047</v>
      </c>
      <c r="L126">
        <v>43094158</v>
      </c>
      <c r="M126" s="7">
        <v>47134236</v>
      </c>
      <c r="N126" s="16">
        <f>(sales_data[[#This Row],[Column9]]-sales_data[[#This Row],[Column10]])/sales_data[[#This Row],[Column10]]</f>
        <v>-8.5714299050057799E-2</v>
      </c>
      <c r="O126" s="16">
        <f>sales_data[[#This Row],[Column9]]/sales_data[[#This Row],[Column10]]</f>
        <v>0.91428570094994221</v>
      </c>
      <c r="P126" s="16">
        <f>VLOOKUP(sales_data[[#This Row],[Column7]],sales_data[[Column1]:[Column7]],7,FALSE)</f>
        <v>3.7009020915963468E-2</v>
      </c>
      <c r="Q126" s="16">
        <f>sales_data[[#This Row],[Order/Listing]]/sales_data[[#This Row],[Column11]]</f>
        <v>0.93249137006205951</v>
      </c>
      <c r="R126" s="8">
        <f>sales_data[[#This Row],[Column3]]/sales_data[[#This Row],[Column2]]</f>
        <v>0.21629998125035968</v>
      </c>
      <c r="S126" s="8">
        <f>sales_data[[#This Row],[Column4]]/sales_data[[#This Row],[Column3]]</f>
        <v>0.32639997614058003</v>
      </c>
      <c r="T126" s="8">
        <f>sales_data[[#This Row],[Column5]]/sales_data[[#This Row],[Column4]]</f>
        <v>0.65279982224915944</v>
      </c>
      <c r="U126" s="8">
        <f>sales_data[[#This Row],[Column6]]/sales_data[[#This Row],[Column5]]</f>
        <v>0.74879992024643049</v>
      </c>
      <c r="AC126" s="3">
        <v>43589</v>
      </c>
      <c r="AD126" s="4">
        <v>1487205</v>
      </c>
    </row>
    <row r="127" spans="2:30" x14ac:dyDescent="0.25">
      <c r="B127" s="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10">
        <f t="shared" si="2"/>
        <v>3.4841870519280171E-2</v>
      </c>
      <c r="I127" s="11">
        <f t="shared" si="3"/>
        <v>43583</v>
      </c>
      <c r="J127" s="15">
        <f>VLOOKUP(sales_data[[#This Row],[Column7]],$AC$2:$AD$368,2,FALSE)</f>
        <v>1644526</v>
      </c>
      <c r="K127" s="16">
        <f>sales_data[[#This Row],[Column6]]/sales_data[[#This Row],[Column8]]</f>
        <v>0.93203877591476203</v>
      </c>
      <c r="L127">
        <v>43991955</v>
      </c>
      <c r="M127" s="7">
        <v>46236441</v>
      </c>
      <c r="N127" s="16">
        <f>(sales_data[[#This Row],[Column9]]-sales_data[[#This Row],[Column10]])/sales_data[[#This Row],[Column10]]</f>
        <v>-4.8543658453296612E-2</v>
      </c>
      <c r="O127" s="16">
        <f>sales_data[[#This Row],[Column9]]/sales_data[[#This Row],[Column10]]</f>
        <v>0.95145634154670344</v>
      </c>
      <c r="P127" s="16">
        <f>VLOOKUP(sales_data[[#This Row],[Column7]],sales_data[[Column1]:[Column7]],7,FALSE)</f>
        <v>3.5567744690048933E-2</v>
      </c>
      <c r="Q127" s="16">
        <f>sales_data[[#This Row],[Order/Listing]]/sales_data[[#This Row],[Column11]]</f>
        <v>0.97959178527920987</v>
      </c>
      <c r="R127" s="8">
        <f>sales_data[[#This Row],[Column3]]/sales_data[[#This Row],[Column2]]</f>
        <v>0.2015999970903771</v>
      </c>
      <c r="S127" s="8">
        <f>sales_data[[#This Row],[Column4]]/sales_data[[#This Row],[Column3]]</f>
        <v>0.35360001118530648</v>
      </c>
      <c r="T127" s="8">
        <f>sales_data[[#This Row],[Column5]]/sales_data[[#This Row],[Column4]]</f>
        <v>0.65959980867346935</v>
      </c>
      <c r="U127" s="8">
        <f>sales_data[[#This Row],[Column6]]/sales_data[[#This Row],[Column5]]</f>
        <v>0.74099990089460743</v>
      </c>
      <c r="AC127" s="3">
        <v>43590</v>
      </c>
      <c r="AD127" s="4">
        <v>1532762</v>
      </c>
    </row>
    <row r="128" spans="2:30" x14ac:dyDescent="0.25">
      <c r="B128" s="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10">
        <f t="shared" si="2"/>
        <v>5.3483391612416623E-2</v>
      </c>
      <c r="I128" s="11">
        <f t="shared" si="3"/>
        <v>43584</v>
      </c>
      <c r="J128" s="15">
        <f>VLOOKUP(sales_data[[#This Row],[Column7]],$AC$2:$AD$368,2,FALSE)</f>
        <v>1210178</v>
      </c>
      <c r="K128" s="16">
        <f>sales_data[[#This Row],[Column6]]/sales_data[[#This Row],[Column8]]</f>
        <v>0.95979021267945708</v>
      </c>
      <c r="L128">
        <v>21717338</v>
      </c>
      <c r="M128" s="7">
        <v>20631472</v>
      </c>
      <c r="N128" s="16">
        <f>(sales_data[[#This Row],[Column9]]-sales_data[[#This Row],[Column10]])/sales_data[[#This Row],[Column10]]</f>
        <v>5.2631533028763049E-2</v>
      </c>
      <c r="O128" s="16">
        <f>sales_data[[#This Row],[Column9]]/sales_data[[#This Row],[Column10]]</f>
        <v>1.052631533028763</v>
      </c>
      <c r="P128" s="16">
        <f>VLOOKUP(sales_data[[#This Row],[Column7]],sales_data[[Column1]:[Column7]],7,FALSE)</f>
        <v>5.8656887949784291E-2</v>
      </c>
      <c r="Q128" s="16">
        <f>sales_data[[#This Row],[Order/Listing]]/sales_data[[#This Row],[Column11]]</f>
        <v>0.91180070204548425</v>
      </c>
      <c r="R128" s="8">
        <f>sales_data[[#This Row],[Column3]]/sales_data[[#This Row],[Column2]]</f>
        <v>0.23749998848846129</v>
      </c>
      <c r="S128" s="8">
        <f>sales_data[[#This Row],[Column4]]/sales_data[[#This Row],[Column3]]</f>
        <v>0.37999983714201296</v>
      </c>
      <c r="T128" s="8">
        <f>sales_data[[#This Row],[Column5]]/sales_data[[#This Row],[Column4]]</f>
        <v>0.73000001530620839</v>
      </c>
      <c r="U128" s="8">
        <f>sales_data[[#This Row],[Column6]]/sales_data[[#This Row],[Column5]]</f>
        <v>0.81180003802090028</v>
      </c>
      <c r="AC128" s="3">
        <v>43591</v>
      </c>
      <c r="AD128" s="4">
        <v>1161517</v>
      </c>
    </row>
    <row r="129" spans="2:30" x14ac:dyDescent="0.25">
      <c r="B129" s="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10">
        <f t="shared" si="2"/>
        <v>5.9077396678636714E-2</v>
      </c>
      <c r="I129" s="11">
        <f t="shared" si="3"/>
        <v>43585</v>
      </c>
      <c r="J129" s="15">
        <f>VLOOKUP(sales_data[[#This Row],[Column7]],$AC$2:$AD$368,2,FALSE)</f>
        <v>1246469</v>
      </c>
      <c r="K129" s="16">
        <f>sales_data[[#This Row],[Column6]]/sales_data[[#This Row],[Column8]]</f>
        <v>1.0498969489012562</v>
      </c>
      <c r="L129">
        <v>22151685</v>
      </c>
      <c r="M129" s="7">
        <v>21065819</v>
      </c>
      <c r="N129" s="16">
        <f>(sales_data[[#This Row],[Column9]]-sales_data[[#This Row],[Column10]])/sales_data[[#This Row],[Column10]]</f>
        <v>5.1546346239849494E-2</v>
      </c>
      <c r="O129" s="16">
        <f>sales_data[[#This Row],[Column9]]/sales_data[[#This Row],[Column10]]</f>
        <v>1.0515463462398495</v>
      </c>
      <c r="P129" s="16">
        <f>VLOOKUP(sales_data[[#This Row],[Column7]],sales_data[[Column1]:[Column7]],7,FALSE)</f>
        <v>5.9170210321743945E-2</v>
      </c>
      <c r="Q129" s="16">
        <f>sales_data[[#This Row],[Order/Listing]]/sales_data[[#This Row],[Column11]]</f>
        <v>0.99843141265507507</v>
      </c>
      <c r="R129" s="14">
        <f>sales_data[[#This Row],[Column3]]/sales_data[[#This Row],[Column2]]</f>
        <v>0.26249996219249577</v>
      </c>
      <c r="S129" s="8">
        <f>sales_data[[#This Row],[Column4]]/sales_data[[#This Row],[Column3]]</f>
        <v>0.4079999422165822</v>
      </c>
      <c r="T129" s="8">
        <f>sales_data[[#This Row],[Column5]]/sales_data[[#This Row],[Column4]]</f>
        <v>0.70809987165139765</v>
      </c>
      <c r="U129" s="8">
        <f>sales_data[[#This Row],[Column6]]/sales_data[[#This Row],[Column5]]</f>
        <v>0.77900005238319736</v>
      </c>
      <c r="AC129" s="3">
        <v>43592</v>
      </c>
      <c r="AD129" s="4">
        <v>1308664</v>
      </c>
    </row>
    <row r="130" spans="2:30" x14ac:dyDescent="0.25">
      <c r="B130" s="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10">
        <f t="shared" si="2"/>
        <v>5.8538432773951488E-2</v>
      </c>
      <c r="I130" s="11">
        <f t="shared" si="3"/>
        <v>43586</v>
      </c>
      <c r="J130" s="15">
        <f>VLOOKUP(sales_data[[#This Row],[Column7]],$AC$2:$AD$368,2,FALSE)</f>
        <v>1460599</v>
      </c>
      <c r="K130" s="16">
        <f>sales_data[[#This Row],[Column6]]/sales_data[[#This Row],[Column8]]</f>
        <v>0.91391545523446205</v>
      </c>
      <c r="L130">
        <v>22803205</v>
      </c>
      <c r="M130" s="7">
        <v>22803205</v>
      </c>
      <c r="N130" s="16">
        <f>(sales_data[[#This Row],[Column9]]-sales_data[[#This Row],[Column10]])/sales_data[[#This Row],[Column10]]</f>
        <v>0</v>
      </c>
      <c r="O130" s="16">
        <f>sales_data[[#This Row],[Column9]]/sales_data[[#This Row],[Column10]]</f>
        <v>1</v>
      </c>
      <c r="P130" s="16">
        <f>VLOOKUP(sales_data[[#This Row],[Column7]],sales_data[[Column1]:[Column7]],7,FALSE)</f>
        <v>6.4052350180393486E-2</v>
      </c>
      <c r="Q130" s="16">
        <f>sales_data[[#This Row],[Order/Listing]]/sales_data[[#This Row],[Column11]]</f>
        <v>0.91391545523446205</v>
      </c>
      <c r="R130" s="8">
        <f>sales_data[[#This Row],[Column3]]/sales_data[[#This Row],[Column2]]</f>
        <v>0.25249996634245347</v>
      </c>
      <c r="S130" s="8">
        <f>sales_data[[#This Row],[Column4]]/sales_data[[#This Row],[Column3]]</f>
        <v>0.37999992705558661</v>
      </c>
      <c r="T130" s="8">
        <f>sales_data[[#This Row],[Column5]]/sales_data[[#This Row],[Column4]]</f>
        <v>0.71540018656588511</v>
      </c>
      <c r="U130" s="8">
        <f>sales_data[[#This Row],[Column6]]/sales_data[[#This Row],[Column5]]</f>
        <v>0.85280002453247739</v>
      </c>
      <c r="AC130" s="3">
        <v>43593</v>
      </c>
      <c r="AD130" s="4">
        <v>1334864</v>
      </c>
    </row>
    <row r="131" spans="2:30" x14ac:dyDescent="0.25">
      <c r="B131" s="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10">
        <f t="shared" si="2"/>
        <v>5.7471914219337297E-2</v>
      </c>
      <c r="I131" s="11">
        <f t="shared" si="3"/>
        <v>43587</v>
      </c>
      <c r="J131" s="15">
        <f>VLOOKUP(sales_data[[#This Row],[Column7]],$AC$2:$AD$368,2,FALSE)</f>
        <v>1284697</v>
      </c>
      <c r="K131" s="16">
        <f>sales_data[[#This Row],[Column6]]/sales_data[[#This Row],[Column8]]</f>
        <v>0.94239575557504995</v>
      </c>
      <c r="L131">
        <v>21065819</v>
      </c>
      <c r="M131" s="7">
        <v>21282992</v>
      </c>
      <c r="N131" s="16">
        <f>(sales_data[[#This Row],[Column9]]-sales_data[[#This Row],[Column10]])/sales_data[[#This Row],[Column10]]</f>
        <v>-1.0204063413640338E-2</v>
      </c>
      <c r="O131" s="16">
        <f>sales_data[[#This Row],[Column9]]/sales_data[[#This Row],[Column10]]</f>
        <v>0.98979593658635967</v>
      </c>
      <c r="P131" s="16">
        <f>VLOOKUP(sales_data[[#This Row],[Column7]],sales_data[[Column1]:[Column7]],7,FALSE)</f>
        <v>6.0362609713774752E-2</v>
      </c>
      <c r="Q131" s="16">
        <f>sales_data[[#This Row],[Order/Listing]]/sales_data[[#This Row],[Column11]]</f>
        <v>0.95211115774906929</v>
      </c>
      <c r="R131" s="8">
        <f>sales_data[[#This Row],[Column3]]/sales_data[[#This Row],[Column2]]</f>
        <v>0.24249998338540821</v>
      </c>
      <c r="S131" s="8">
        <f>sales_data[[#This Row],[Column4]]/sales_data[[#This Row],[Column3]]</f>
        <v>0.40399995223610397</v>
      </c>
      <c r="T131" s="8">
        <f>sales_data[[#This Row],[Column5]]/sales_data[[#This Row],[Column4]]</f>
        <v>0.72999993216456105</v>
      </c>
      <c r="U131" s="8">
        <f>sales_data[[#This Row],[Column6]]/sales_data[[#This Row],[Column5]]</f>
        <v>0.80359979211290156</v>
      </c>
      <c r="AC131" s="3">
        <v>43594</v>
      </c>
      <c r="AD131" s="4">
        <v>1210693</v>
      </c>
    </row>
    <row r="132" spans="2:30" x14ac:dyDescent="0.25">
      <c r="B132" s="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10">
        <f t="shared" ref="H132:H195" si="4">$G132/$C132</f>
        <v>6.3480794955999814E-2</v>
      </c>
      <c r="I132" s="11">
        <f t="shared" ref="I132:I195" si="5">$B132-7</f>
        <v>43588</v>
      </c>
      <c r="J132" s="15">
        <f>VLOOKUP(sales_data[[#This Row],[Column7]],$AC$2:$AD$368,2,FALSE)</f>
        <v>1260104</v>
      </c>
      <c r="K132" s="16">
        <f>sales_data[[#This Row],[Column6]]/sales_data[[#This Row],[Column8]]</f>
        <v>1.0612417705205284</v>
      </c>
      <c r="L132">
        <v>21065819</v>
      </c>
      <c r="M132" s="7">
        <v>20848645</v>
      </c>
      <c r="N132" s="16">
        <f>(sales_data[[#This Row],[Column9]]-sales_data[[#This Row],[Column10]])/sales_data[[#This Row],[Column10]]</f>
        <v>1.0416696145001269E-2</v>
      </c>
      <c r="O132" s="16">
        <f>sales_data[[#This Row],[Column9]]/sales_data[[#This Row],[Column10]]</f>
        <v>1.0104166961450012</v>
      </c>
      <c r="P132" s="16">
        <f>VLOOKUP(sales_data[[#This Row],[Column7]],sales_data[[Column1]:[Column7]],7,FALSE)</f>
        <v>6.0440567699216532E-2</v>
      </c>
      <c r="Q132" s="16">
        <f>sales_data[[#This Row],[Order/Listing]]/sales_data[[#This Row],[Column11]]</f>
        <v>1.0503011035884544</v>
      </c>
      <c r="R132" s="8">
        <f>sales_data[[#This Row],[Column3]]/sales_data[[#This Row],[Column2]]</f>
        <v>0.247499978638382</v>
      </c>
      <c r="S132" s="8">
        <f>sales_data[[#This Row],[Column4]]/sales_data[[#This Row],[Column3]]</f>
        <v>0.41599987724860416</v>
      </c>
      <c r="T132" s="8">
        <f>sales_data[[#This Row],[Column5]]/sales_data[[#This Row],[Column4]]</f>
        <v>0.72999987090444352</v>
      </c>
      <c r="U132" s="8">
        <f>sales_data[[#This Row],[Column6]]/sales_data[[#This Row],[Column5]]</f>
        <v>0.84460024897004593</v>
      </c>
      <c r="AC132" s="3">
        <v>43595</v>
      </c>
      <c r="AD132" s="4">
        <v>1337275</v>
      </c>
    </row>
    <row r="133" spans="2:30" x14ac:dyDescent="0.25">
      <c r="B133" s="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10">
        <f t="shared" si="4"/>
        <v>3.6658025670518041E-2</v>
      </c>
      <c r="I133" s="11">
        <f t="shared" si="5"/>
        <v>43589</v>
      </c>
      <c r="J133" s="15">
        <f>VLOOKUP(sales_data[[#This Row],[Column7]],$AC$2:$AD$368,2,FALSE)</f>
        <v>1487205</v>
      </c>
      <c r="K133" s="16">
        <f>sales_data[[#This Row],[Column6]]/sales_data[[#This Row],[Column8]]</f>
        <v>1.1286144142872032</v>
      </c>
      <c r="L133">
        <v>45787544</v>
      </c>
      <c r="M133" s="7">
        <v>43094158</v>
      </c>
      <c r="N133" s="16">
        <f>(sales_data[[#This Row],[Column9]]-sales_data[[#This Row],[Column10]])/sales_data[[#This Row],[Column10]]</f>
        <v>6.250002610562666E-2</v>
      </c>
      <c r="O133" s="16">
        <f>sales_data[[#This Row],[Column9]]/sales_data[[#This Row],[Column10]]</f>
        <v>1.0625000261056268</v>
      </c>
      <c r="P133" s="16">
        <f>VLOOKUP(sales_data[[#This Row],[Column7]],sales_data[[Column1]:[Column7]],7,FALSE)</f>
        <v>3.4510592618582192E-2</v>
      </c>
      <c r="Q133" s="16">
        <f>sales_data[[#This Row],[Order/Listing]]/sales_data[[#This Row],[Column11]]</f>
        <v>1.0622253310938383</v>
      </c>
      <c r="R133" s="8">
        <f>sales_data[[#This Row],[Column3]]/sales_data[[#This Row],[Column2]]</f>
        <v>0.22049998531259976</v>
      </c>
      <c r="S133" s="8">
        <f>sales_data[[#This Row],[Column4]]/sales_data[[#This Row],[Column3]]</f>
        <v>0.33659999011504677</v>
      </c>
      <c r="T133" s="8">
        <f>sales_data[[#This Row],[Column5]]/sales_data[[#This Row],[Column4]]</f>
        <v>0.6527998022578505</v>
      </c>
      <c r="U133" s="8">
        <f>sales_data[[#This Row],[Column6]]/sales_data[[#This Row],[Column5]]</f>
        <v>0.75660009772580161</v>
      </c>
      <c r="AC133" s="3">
        <v>43596</v>
      </c>
      <c r="AD133" s="4">
        <v>1678481</v>
      </c>
    </row>
    <row r="134" spans="2:30" x14ac:dyDescent="0.25">
      <c r="B134" s="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10">
        <f t="shared" si="4"/>
        <v>3.6675656098075889E-2</v>
      </c>
      <c r="I134" s="11">
        <f t="shared" si="5"/>
        <v>43590</v>
      </c>
      <c r="J134" s="15">
        <f>VLOOKUP(sales_data[[#This Row],[Column7]],$AC$2:$AD$368,2,FALSE)</f>
        <v>1532762</v>
      </c>
      <c r="K134" s="16">
        <f>sales_data[[#This Row],[Column6]]/sales_data[[#This Row],[Column8]]</f>
        <v>1.0204082564677359</v>
      </c>
      <c r="L134">
        <v>42645261</v>
      </c>
      <c r="M134" s="7">
        <v>43991955</v>
      </c>
      <c r="N134" s="16">
        <f>(sales_data[[#This Row],[Column9]]-sales_data[[#This Row],[Column10]])/sales_data[[#This Row],[Column10]]</f>
        <v>-3.0612278995102628E-2</v>
      </c>
      <c r="O134" s="16">
        <f>sales_data[[#This Row],[Column9]]/sales_data[[#This Row],[Column10]]</f>
        <v>0.96938772100489734</v>
      </c>
      <c r="P134" s="16">
        <f>VLOOKUP(sales_data[[#This Row],[Column7]],sales_data[[Column1]:[Column7]],7,FALSE)</f>
        <v>3.4841870519280171E-2</v>
      </c>
      <c r="Q134" s="16">
        <f>sales_data[[#This Row],[Order/Listing]]/sales_data[[#This Row],[Column11]]</f>
        <v>1.0526316627513144</v>
      </c>
      <c r="R134" s="8">
        <f>sales_data[[#This Row],[Column3]]/sales_data[[#This Row],[Column2]]</f>
        <v>0.20999999460666943</v>
      </c>
      <c r="S134" s="8">
        <f>sales_data[[#This Row],[Column4]]/sales_data[[#This Row],[Column3]]</f>
        <v>0.35359993657532435</v>
      </c>
      <c r="T134" s="8">
        <f>sales_data[[#This Row],[Column5]]/sales_data[[#This Row],[Column4]]</f>
        <v>0.65960003360000707</v>
      </c>
      <c r="U134" s="8">
        <f>sales_data[[#This Row],[Column6]]/sales_data[[#This Row],[Column5]]</f>
        <v>0.74879987054353048</v>
      </c>
      <c r="AC134" s="3">
        <v>43597</v>
      </c>
      <c r="AD134" s="4">
        <v>1564043</v>
      </c>
    </row>
    <row r="135" spans="2:30" x14ac:dyDescent="0.25">
      <c r="B135" s="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10">
        <f t="shared" si="4"/>
        <v>5.8993807079845854E-2</v>
      </c>
      <c r="I135" s="11">
        <f t="shared" si="5"/>
        <v>43591</v>
      </c>
      <c r="J135" s="15">
        <f>VLOOKUP(sales_data[[#This Row],[Column7]],$AC$2:$AD$368,2,FALSE)</f>
        <v>1161517</v>
      </c>
      <c r="K135" s="16">
        <f>sales_data[[#This Row],[Column6]]/sales_data[[#This Row],[Column8]]</f>
        <v>1.058909167924361</v>
      </c>
      <c r="L135">
        <v>20848645</v>
      </c>
      <c r="M135" s="7">
        <v>21717338</v>
      </c>
      <c r="N135" s="16">
        <f>(sales_data[[#This Row],[Column9]]-sales_data[[#This Row],[Column10]])/sales_data[[#This Row],[Column10]]</f>
        <v>-3.999997605599729E-2</v>
      </c>
      <c r="O135" s="16">
        <f>sales_data[[#This Row],[Column9]]/sales_data[[#This Row],[Column10]]</f>
        <v>0.96000002394400274</v>
      </c>
      <c r="P135" s="16">
        <f>VLOOKUP(sales_data[[#This Row],[Column7]],sales_data[[Column1]:[Column7]],7,FALSE)</f>
        <v>5.3483391612416623E-2</v>
      </c>
      <c r="Q135" s="16">
        <f>sales_data[[#This Row],[Order/Listing]]/sales_data[[#This Row],[Column11]]</f>
        <v>1.1030304044171713</v>
      </c>
      <c r="R135" s="14">
        <f>sales_data[[#This Row],[Column3]]/sales_data[[#This Row],[Column2]]</f>
        <v>0.2600000019185898</v>
      </c>
      <c r="S135" s="8">
        <f>sales_data[[#This Row],[Column4]]/sales_data[[#This Row],[Column3]]</f>
        <v>0.37999995572485062</v>
      </c>
      <c r="T135" s="8">
        <f>sales_data[[#This Row],[Column5]]/sales_data[[#This Row],[Column4]]</f>
        <v>0.69349990241988968</v>
      </c>
      <c r="U135" s="14">
        <f>sales_data[[#This Row],[Column6]]/sales_data[[#This Row],[Column5]]</f>
        <v>0.86099994189721685</v>
      </c>
      <c r="AC135" s="3">
        <v>43598</v>
      </c>
      <c r="AD135" s="4">
        <v>1229941</v>
      </c>
    </row>
    <row r="136" spans="2:30" x14ac:dyDescent="0.25">
      <c r="B136" s="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10">
        <f t="shared" si="4"/>
        <v>6.287694533492591E-2</v>
      </c>
      <c r="I136" s="11">
        <f t="shared" si="5"/>
        <v>43592</v>
      </c>
      <c r="J136" s="15">
        <f>VLOOKUP(sales_data[[#This Row],[Column7]],$AC$2:$AD$368,2,FALSE)</f>
        <v>1308664</v>
      </c>
      <c r="K136" s="16">
        <f>sales_data[[#This Row],[Column6]]/sales_data[[#This Row],[Column8]]</f>
        <v>1.0956181265779452</v>
      </c>
      <c r="L136">
        <v>22803205</v>
      </c>
      <c r="M136" s="7">
        <v>22151685</v>
      </c>
      <c r="N136" s="16">
        <f>(sales_data[[#This Row],[Column9]]-sales_data[[#This Row],[Column10]])/sales_data[[#This Row],[Column10]]</f>
        <v>2.9411758067162837E-2</v>
      </c>
      <c r="O136" s="16">
        <f>sales_data[[#This Row],[Column9]]/sales_data[[#This Row],[Column10]]</f>
        <v>1.0294117580671629</v>
      </c>
      <c r="P136" s="16">
        <f>VLOOKUP(sales_data[[#This Row],[Column7]],sales_data[[Column1]:[Column7]],7,FALSE)</f>
        <v>5.9077396678636714E-2</v>
      </c>
      <c r="Q136" s="16">
        <f>sales_data[[#This Row],[Order/Listing]]/sales_data[[#This Row],[Column11]]</f>
        <v>1.0643147611421946</v>
      </c>
      <c r="R136" s="8">
        <f>sales_data[[#This Row],[Column3]]/sales_data[[#This Row],[Column2]]</f>
        <v>0.24999996710988942</v>
      </c>
      <c r="S136" s="8">
        <f>sales_data[[#This Row],[Column4]]/sales_data[[#This Row],[Column3]]</f>
        <v>0.39999992983442151</v>
      </c>
      <c r="T136" s="8">
        <f>sales_data[[#This Row],[Column5]]/sales_data[[#This Row],[Column4]]</f>
        <v>0.75920002455795677</v>
      </c>
      <c r="U136" s="8">
        <f>sales_data[[#This Row],[Column6]]/sales_data[[#This Row],[Column5]]</f>
        <v>0.82820024502965828</v>
      </c>
      <c r="AC136" s="3">
        <v>43599</v>
      </c>
      <c r="AD136" s="4">
        <v>1433796</v>
      </c>
    </row>
    <row r="137" spans="2:30" x14ac:dyDescent="0.25">
      <c r="B137" s="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10">
        <f t="shared" si="4"/>
        <v>5.8516138470911118E-2</v>
      </c>
      <c r="I137" s="11">
        <f t="shared" si="5"/>
        <v>43593</v>
      </c>
      <c r="J137" s="15">
        <f>VLOOKUP(sales_data[[#This Row],[Column7]],$AC$2:$AD$368,2,FALSE)</f>
        <v>1334864</v>
      </c>
      <c r="K137" s="16">
        <f>sales_data[[#This Row],[Column6]]/sales_data[[#This Row],[Column8]]</f>
        <v>0.96153840391230871</v>
      </c>
      <c r="L137">
        <v>21934511</v>
      </c>
      <c r="M137" s="7">
        <v>22803205</v>
      </c>
      <c r="N137" s="16">
        <f>(sales_data[[#This Row],[Column9]]-sales_data[[#This Row],[Column10]])/sales_data[[#This Row],[Column10]]</f>
        <v>-3.8095258977849822E-2</v>
      </c>
      <c r="O137" s="16">
        <f>sales_data[[#This Row],[Column9]]/sales_data[[#This Row],[Column10]]</f>
        <v>0.96190474102215018</v>
      </c>
      <c r="P137" s="16">
        <f>VLOOKUP(sales_data[[#This Row],[Column7]],sales_data[[Column1]:[Column7]],7,FALSE)</f>
        <v>5.8538432773951488E-2</v>
      </c>
      <c r="Q137" s="16">
        <f>sales_data[[#This Row],[Order/Listing]]/sales_data[[#This Row],[Column11]]</f>
        <v>0.99961915100927867</v>
      </c>
      <c r="R137" s="8">
        <f>sales_data[[#This Row],[Column3]]/sales_data[[#This Row],[Column2]]</f>
        <v>0.24999998860243672</v>
      </c>
      <c r="S137" s="8">
        <f>sales_data[[#This Row],[Column4]]/sales_data[[#This Row],[Column3]]</f>
        <v>0.41999986140562418</v>
      </c>
      <c r="T137" s="8">
        <f>sales_data[[#This Row],[Column5]]/sales_data[[#This Row],[Column4]]</f>
        <v>0.71539991567970973</v>
      </c>
      <c r="U137" s="8">
        <f>sales_data[[#This Row],[Column6]]/sales_data[[#This Row],[Column5]]</f>
        <v>0.7790003240971709</v>
      </c>
      <c r="AC137" s="3">
        <v>43600</v>
      </c>
      <c r="AD137" s="4">
        <v>1283523</v>
      </c>
    </row>
    <row r="138" spans="2:30" x14ac:dyDescent="0.25">
      <c r="B138" s="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10">
        <f t="shared" si="4"/>
        <v>6.5404432393327203E-2</v>
      </c>
      <c r="I138" s="11">
        <f t="shared" si="5"/>
        <v>43594</v>
      </c>
      <c r="J138" s="15">
        <f>VLOOKUP(sales_data[[#This Row],[Column7]],$AC$2:$AD$368,2,FALSE)</f>
        <v>1210693</v>
      </c>
      <c r="K138" s="16">
        <f>sales_data[[#This Row],[Column6]]/sales_data[[#This Row],[Column8]]</f>
        <v>1.1380242555296842</v>
      </c>
      <c r="L138">
        <v>21065819</v>
      </c>
      <c r="M138" s="7">
        <v>21065819</v>
      </c>
      <c r="N138" s="16">
        <f>(sales_data[[#This Row],[Column9]]-sales_data[[#This Row],[Column10]])/sales_data[[#This Row],[Column10]]</f>
        <v>0</v>
      </c>
      <c r="O138" s="16">
        <f>sales_data[[#This Row],[Column9]]/sales_data[[#This Row],[Column10]]</f>
        <v>1</v>
      </c>
      <c r="P138" s="16">
        <f>VLOOKUP(sales_data[[#This Row],[Column7]],sales_data[[Column1]:[Column7]],7,FALSE)</f>
        <v>5.7471914219337297E-2</v>
      </c>
      <c r="Q138" s="16">
        <f>sales_data[[#This Row],[Order/Listing]]/sales_data[[#This Row],[Column11]]</f>
        <v>1.1380242555296842</v>
      </c>
      <c r="R138" s="14">
        <f>sales_data[[#This Row],[Column3]]/sales_data[[#This Row],[Column2]]</f>
        <v>0.25749996914432954</v>
      </c>
      <c r="S138" s="8">
        <f>sales_data[[#This Row],[Column4]]/sales_data[[#This Row],[Column3]]</f>
        <v>0.41599993215899572</v>
      </c>
      <c r="T138" s="8">
        <f>sales_data[[#This Row],[Column5]]/sales_data[[#This Row],[Column4]]</f>
        <v>0.74459999025069024</v>
      </c>
      <c r="U138" s="8">
        <f>sales_data[[#This Row],[Column6]]/sales_data[[#This Row],[Column5]]</f>
        <v>0.81999973813295945</v>
      </c>
      <c r="AC138" s="3">
        <v>43601</v>
      </c>
      <c r="AD138" s="4">
        <v>1377798</v>
      </c>
    </row>
    <row r="139" spans="2:30" x14ac:dyDescent="0.25">
      <c r="B139" s="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10">
        <f t="shared" si="4"/>
        <v>5.7437779648598045E-2</v>
      </c>
      <c r="I139" s="11">
        <f t="shared" si="5"/>
        <v>43595</v>
      </c>
      <c r="J139" s="15">
        <f>VLOOKUP(sales_data[[#This Row],[Column7]],$AC$2:$AD$368,2,FALSE)</f>
        <v>1337275</v>
      </c>
      <c r="K139" s="16">
        <f>sales_data[[#This Row],[Column6]]/sales_data[[#This Row],[Column8]]</f>
        <v>0.88614981959581984</v>
      </c>
      <c r="L139">
        <v>20631472</v>
      </c>
      <c r="M139" s="7">
        <v>21065819</v>
      </c>
      <c r="N139" s="16">
        <f>(sales_data[[#This Row],[Column9]]-sales_data[[#This Row],[Column10]])/sales_data[[#This Row],[Column10]]</f>
        <v>-2.0618566978098503E-2</v>
      </c>
      <c r="O139" s="16">
        <f>sales_data[[#This Row],[Column9]]/sales_data[[#This Row],[Column10]]</f>
        <v>0.9793814330219015</v>
      </c>
      <c r="P139" s="16">
        <f>VLOOKUP(sales_data[[#This Row],[Column7]],sales_data[[Column1]:[Column7]],7,FALSE)</f>
        <v>6.3480794955999814E-2</v>
      </c>
      <c r="Q139" s="16">
        <f>sales_data[[#This Row],[Order/Listing]]/sales_data[[#This Row],[Column11]]</f>
        <v>0.90480561386179337</v>
      </c>
      <c r="R139" s="14">
        <f>sales_data[[#This Row],[Column3]]/sales_data[[#This Row],[Column2]]</f>
        <v>0.25749998558028309</v>
      </c>
      <c r="S139" s="8">
        <f>sales_data[[#This Row],[Column4]]/sales_data[[#This Row],[Column3]]</f>
        <v>0.39199985543812416</v>
      </c>
      <c r="T139" s="8">
        <f>sales_data[[#This Row],[Column5]]/sales_data[[#This Row],[Column4]]</f>
        <v>0.71539994429878895</v>
      </c>
      <c r="U139" s="8">
        <f>sales_data[[#This Row],[Column6]]/sales_data[[#This Row],[Column5]]</f>
        <v>0.79540007074542451</v>
      </c>
      <c r="AC139" s="3">
        <v>43602</v>
      </c>
      <c r="AD139" s="4">
        <v>1185026</v>
      </c>
    </row>
    <row r="140" spans="2:30" x14ac:dyDescent="0.25">
      <c r="B140" s="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10">
        <f t="shared" si="4"/>
        <v>3.8894045968177589E-2</v>
      </c>
      <c r="I140" s="11">
        <f t="shared" si="5"/>
        <v>43596</v>
      </c>
      <c r="J140" s="15">
        <f>VLOOKUP(sales_data[[#This Row],[Column7]],$AC$2:$AD$368,2,FALSE)</f>
        <v>1678481</v>
      </c>
      <c r="K140" s="16">
        <f>sales_data[[#This Row],[Column6]]/sales_data[[#This Row],[Column8]]</f>
        <v>1.0401928886892375</v>
      </c>
      <c r="L140">
        <v>44889749</v>
      </c>
      <c r="M140" s="7">
        <v>45787544</v>
      </c>
      <c r="N140" s="16">
        <f>(sales_data[[#This Row],[Column9]]-sales_data[[#This Row],[Column10]])/sales_data[[#This Row],[Column10]]</f>
        <v>-1.9607843565490213E-2</v>
      </c>
      <c r="O140" s="16">
        <f>sales_data[[#This Row],[Column9]]/sales_data[[#This Row],[Column10]]</f>
        <v>0.98039215643450983</v>
      </c>
      <c r="P140" s="16">
        <f>VLOOKUP(sales_data[[#This Row],[Column7]],sales_data[[Column1]:[Column7]],7,FALSE)</f>
        <v>3.6658025670518041E-2</v>
      </c>
      <c r="Q140" s="16">
        <f>sales_data[[#This Row],[Order/Listing]]/sales_data[[#This Row],[Column11]]</f>
        <v>1.0609967464630221</v>
      </c>
      <c r="R140" s="8">
        <f>sales_data[[#This Row],[Column3]]/sales_data[[#This Row],[Column2]]</f>
        <v>0.20789999944307999</v>
      </c>
      <c r="S140" s="8">
        <f>sales_data[[#This Row],[Column4]]/sales_data[[#This Row],[Column3]]</f>
        <v>0.35699992467248337</v>
      </c>
      <c r="T140" s="8">
        <f>sales_data[[#This Row],[Column5]]/sales_data[[#This Row],[Column4]]</f>
        <v>0.64600012606063517</v>
      </c>
      <c r="U140" s="8">
        <f>sales_data[[#This Row],[Column6]]/sales_data[[#This Row],[Column5]]</f>
        <v>0.81119993606833252</v>
      </c>
      <c r="AC140" s="3">
        <v>43603</v>
      </c>
      <c r="AD140" s="4">
        <v>1745944</v>
      </c>
    </row>
    <row r="141" spans="2:30" x14ac:dyDescent="0.25">
      <c r="B141" s="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10">
        <f t="shared" si="4"/>
        <v>3.2824865016381509E-2</v>
      </c>
      <c r="I141" s="11">
        <f t="shared" si="5"/>
        <v>43597</v>
      </c>
      <c r="J141" s="15">
        <f>VLOOKUP(sales_data[[#This Row],[Column7]],$AC$2:$AD$368,2,FALSE)</f>
        <v>1564043</v>
      </c>
      <c r="K141" s="16">
        <f>sales_data[[#This Row],[Column6]]/sales_data[[#This Row],[Column8]]</f>
        <v>0.98921513027455132</v>
      </c>
      <c r="L141">
        <v>47134236</v>
      </c>
      <c r="M141" s="7">
        <v>42645261</v>
      </c>
      <c r="N141" s="16">
        <f>(sales_data[[#This Row],[Column9]]-sales_data[[#This Row],[Column10]])/sales_data[[#This Row],[Column10]]</f>
        <v>0.10526316159725227</v>
      </c>
      <c r="O141" s="16">
        <f>sales_data[[#This Row],[Column9]]/sales_data[[#This Row],[Column10]]</f>
        <v>1.1052631615972524</v>
      </c>
      <c r="P141" s="16">
        <f>VLOOKUP(sales_data[[#This Row],[Column7]],sales_data[[Column1]:[Column7]],7,FALSE)</f>
        <v>3.6675656098075889E-2</v>
      </c>
      <c r="Q141" s="16">
        <f>sales_data[[#This Row],[Order/Listing]]/sales_data[[#This Row],[Column11]]</f>
        <v>0.89500416648588865</v>
      </c>
      <c r="R141" s="8">
        <f>sales_data[[#This Row],[Column3]]/sales_data[[#This Row],[Column2]]</f>
        <v>0.19949998979510394</v>
      </c>
      <c r="S141" s="8">
        <f>sales_data[[#This Row],[Column4]]/sales_data[[#This Row],[Column3]]</f>
        <v>0.32639993704324449</v>
      </c>
      <c r="T141" s="8">
        <f>sales_data[[#This Row],[Column5]]/sales_data[[#This Row],[Column4]]</f>
        <v>0.67320011859652096</v>
      </c>
      <c r="U141" s="8">
        <f>sales_data[[#This Row],[Column6]]/sales_data[[#This Row],[Column5]]</f>
        <v>0.74879997444591684</v>
      </c>
      <c r="AC141" s="3">
        <v>43604</v>
      </c>
      <c r="AD141" s="4">
        <v>1547175</v>
      </c>
    </row>
    <row r="142" spans="2:30" x14ac:dyDescent="0.25">
      <c r="B142" s="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10">
        <f t="shared" si="4"/>
        <v>5.8593330192061643E-2</v>
      </c>
      <c r="I142" s="11">
        <f t="shared" si="5"/>
        <v>43598</v>
      </c>
      <c r="J142" s="15">
        <f>VLOOKUP(sales_data[[#This Row],[Column7]],$AC$2:$AD$368,2,FALSE)</f>
        <v>1229941</v>
      </c>
      <c r="K142" s="16">
        <f>sales_data[[#This Row],[Column6]]/sales_data[[#This Row],[Column8]]</f>
        <v>1.0656332295614179</v>
      </c>
      <c r="L142">
        <v>22368858</v>
      </c>
      <c r="M142" s="7">
        <v>20848645</v>
      </c>
      <c r="N142" s="16">
        <f>(sales_data[[#This Row],[Column9]]-sales_data[[#This Row],[Column10]])/sales_data[[#This Row],[Column10]]</f>
        <v>7.2916633191269745E-2</v>
      </c>
      <c r="O142" s="16">
        <f>sales_data[[#This Row],[Column9]]/sales_data[[#This Row],[Column10]]</f>
        <v>1.0729166331912698</v>
      </c>
      <c r="P142" s="16">
        <f>VLOOKUP(sales_data[[#This Row],[Column7]],sales_data[[Column1]:[Column7]],7,FALSE)</f>
        <v>5.8993807079845854E-2</v>
      </c>
      <c r="Q142" s="16">
        <f>sales_data[[#This Row],[Order/Listing]]/sales_data[[#This Row],[Column11]]</f>
        <v>0.9932115435906318</v>
      </c>
      <c r="R142" s="8">
        <f>sales_data[[#This Row],[Column3]]/sales_data[[#This Row],[Column2]]</f>
        <v>0.24499996870649643</v>
      </c>
      <c r="S142" s="8">
        <f>sales_data[[#This Row],[Column4]]/sales_data[[#This Row],[Column3]]</f>
        <v>0.39199999270122271</v>
      </c>
      <c r="T142" s="8">
        <f>sales_data[[#This Row],[Column5]]/sales_data[[#This Row],[Column4]]</f>
        <v>0.71539981520314855</v>
      </c>
      <c r="U142" s="8">
        <f>sales_data[[#This Row],[Column6]]/sales_data[[#This Row],[Column5]]</f>
        <v>0.85280015511774698</v>
      </c>
      <c r="AC142" s="3">
        <v>43605</v>
      </c>
      <c r="AD142" s="4">
        <v>1310666</v>
      </c>
    </row>
    <row r="143" spans="2:30" x14ac:dyDescent="0.25">
      <c r="B143" s="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10">
        <f t="shared" si="4"/>
        <v>5.5201427341402286E-2</v>
      </c>
      <c r="I143" s="11">
        <f t="shared" si="5"/>
        <v>43599</v>
      </c>
      <c r="J143" s="15">
        <f>VLOOKUP(sales_data[[#This Row],[Column7]],$AC$2:$AD$368,2,FALSE)</f>
        <v>1433796</v>
      </c>
      <c r="K143" s="16">
        <f>sales_data[[#This Row],[Column6]]/sales_data[[#This Row],[Column8]]</f>
        <v>0.86120549924814971</v>
      </c>
      <c r="L143">
        <v>22368858</v>
      </c>
      <c r="M143" s="7">
        <v>22803205</v>
      </c>
      <c r="N143" s="16">
        <f>(sales_data[[#This Row],[Column9]]-sales_data[[#This Row],[Column10]])/sales_data[[#This Row],[Column10]]</f>
        <v>-1.9047629488924911E-2</v>
      </c>
      <c r="O143" s="16">
        <f>sales_data[[#This Row],[Column9]]/sales_data[[#This Row],[Column10]]</f>
        <v>0.98095237051107509</v>
      </c>
      <c r="P143" s="16">
        <f>VLOOKUP(sales_data[[#This Row],[Column7]],sales_data[[Column1]:[Column7]],7,FALSE)</f>
        <v>6.287694533492591E-2</v>
      </c>
      <c r="Q143" s="16">
        <f>sales_data[[#This Row],[Order/Listing]]/sales_data[[#This Row],[Column11]]</f>
        <v>0.87792794397630913</v>
      </c>
      <c r="R143" s="8">
        <f>sales_data[[#This Row],[Column3]]/sales_data[[#This Row],[Column2]]</f>
        <v>0.24249997541224722</v>
      </c>
      <c r="S143" s="8">
        <f>sales_data[[#This Row],[Column4]]/sales_data[[#This Row],[Column3]]</f>
        <v>0.39599992478497353</v>
      </c>
      <c r="T143" s="8">
        <f>sales_data[[#This Row],[Column5]]/sales_data[[#This Row],[Column4]]</f>
        <v>0.7080999273304871</v>
      </c>
      <c r="U143" s="8">
        <f>sales_data[[#This Row],[Column6]]/sales_data[[#This Row],[Column5]]</f>
        <v>0.81179982854017207</v>
      </c>
      <c r="AC143" s="3">
        <v>43606</v>
      </c>
      <c r="AD143" s="4">
        <v>1234793</v>
      </c>
    </row>
    <row r="144" spans="2:30" x14ac:dyDescent="0.25">
      <c r="B144" s="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10">
        <f t="shared" si="4"/>
        <v>6.7295727058084218E-2</v>
      </c>
      <c r="I144" s="11">
        <f t="shared" si="5"/>
        <v>43600</v>
      </c>
      <c r="J144" s="15">
        <f>VLOOKUP(sales_data[[#This Row],[Column7]],$AC$2:$AD$368,2,FALSE)</f>
        <v>1283523</v>
      </c>
      <c r="K144" s="16">
        <f>sales_data[[#This Row],[Column6]]/sales_data[[#This Row],[Column8]]</f>
        <v>1.150037046472872</v>
      </c>
      <c r="L144">
        <v>21934511</v>
      </c>
      <c r="M144" s="7">
        <v>21934511</v>
      </c>
      <c r="N144" s="16">
        <f>(sales_data[[#This Row],[Column9]]-sales_data[[#This Row],[Column10]])/sales_data[[#This Row],[Column10]]</f>
        <v>0</v>
      </c>
      <c r="O144" s="16">
        <f>sales_data[[#This Row],[Column9]]/sales_data[[#This Row],[Column10]]</f>
        <v>1</v>
      </c>
      <c r="P144" s="16">
        <f>VLOOKUP(sales_data[[#This Row],[Column7]],sales_data[[Column1]:[Column7]],7,FALSE)</f>
        <v>5.8516138470911118E-2</v>
      </c>
      <c r="Q144" s="16">
        <f>sales_data[[#This Row],[Order/Listing]]/sales_data[[#This Row],[Column11]]</f>
        <v>1.150037046472872</v>
      </c>
      <c r="R144" s="14">
        <f>sales_data[[#This Row],[Column3]]/sales_data[[#This Row],[Column2]]</f>
        <v>0.25749999555495034</v>
      </c>
      <c r="S144" s="8">
        <f>sales_data[[#This Row],[Column4]]/sales_data[[#This Row],[Column3]]</f>
        <v>0.41999990439325391</v>
      </c>
      <c r="T144" s="8">
        <f>sales_data[[#This Row],[Column5]]/sales_data[[#This Row],[Column4]]</f>
        <v>0.76649986067885023</v>
      </c>
      <c r="U144" s="8">
        <f>sales_data[[#This Row],[Column6]]/sales_data[[#This Row],[Column5]]</f>
        <v>0.81179989704691846</v>
      </c>
      <c r="AC144" s="3">
        <v>43607</v>
      </c>
      <c r="AD144" s="4">
        <v>1476099</v>
      </c>
    </row>
    <row r="145" spans="2:30" x14ac:dyDescent="0.25">
      <c r="B145" s="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10">
        <f t="shared" si="4"/>
        <v>6.2218228390824568E-2</v>
      </c>
      <c r="I145" s="11">
        <f t="shared" si="5"/>
        <v>43601</v>
      </c>
      <c r="J145" s="15">
        <f>VLOOKUP(sales_data[[#This Row],[Column7]],$AC$2:$AD$368,2,FALSE)</f>
        <v>1377798</v>
      </c>
      <c r="K145" s="16">
        <f>sales_data[[#This Row],[Column6]]/sales_data[[#This Row],[Column8]]</f>
        <v>0.95128458598430243</v>
      </c>
      <c r="L145">
        <v>21065819</v>
      </c>
      <c r="M145" s="7">
        <v>21065819</v>
      </c>
      <c r="N145" s="16">
        <f>(sales_data[[#This Row],[Column9]]-sales_data[[#This Row],[Column10]])/sales_data[[#This Row],[Column10]]</f>
        <v>0</v>
      </c>
      <c r="O145" s="16">
        <f>sales_data[[#This Row],[Column9]]/sales_data[[#This Row],[Column10]]</f>
        <v>1</v>
      </c>
      <c r="P145" s="16">
        <f>VLOOKUP(sales_data[[#This Row],[Column7]],sales_data[[Column1]:[Column7]],7,FALSE)</f>
        <v>6.5404432393327203E-2</v>
      </c>
      <c r="Q145" s="16">
        <f>sales_data[[#This Row],[Order/Listing]]/sales_data[[#This Row],[Column11]]</f>
        <v>0.95128458598430243</v>
      </c>
      <c r="R145" s="8">
        <f>sales_data[[#This Row],[Column3]]/sales_data[[#This Row],[Column2]]</f>
        <v>0.25249997389135576</v>
      </c>
      <c r="S145" s="8">
        <f>sales_data[[#This Row],[Column4]]/sales_data[[#This Row],[Column3]]</f>
        <v>0.42000000376002117</v>
      </c>
      <c r="T145" s="8">
        <f>sales_data[[#This Row],[Column5]]/sales_data[[#This Row],[Column4]]</f>
        <v>0.72269978469402829</v>
      </c>
      <c r="U145" s="8">
        <f>sales_data[[#This Row],[Column6]]/sales_data[[#This Row],[Column5]]</f>
        <v>0.81180006850278064</v>
      </c>
      <c r="AC145" s="3">
        <v>43608</v>
      </c>
      <c r="AD145" s="4">
        <v>1310678</v>
      </c>
    </row>
    <row r="146" spans="2:30" x14ac:dyDescent="0.25">
      <c r="B146" s="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10">
        <f t="shared" si="4"/>
        <v>5.7930980836752521E-2</v>
      </c>
      <c r="I146" s="11">
        <f t="shared" si="5"/>
        <v>43602</v>
      </c>
      <c r="J146" s="15">
        <f>VLOOKUP(sales_data[[#This Row],[Column7]],$AC$2:$AD$368,2,FALSE)</f>
        <v>1185026</v>
      </c>
      <c r="K146" s="16">
        <f>sales_data[[#This Row],[Column6]]/sales_data[[#This Row],[Column8]]</f>
        <v>1.0935203109467639</v>
      </c>
      <c r="L146">
        <v>22368858</v>
      </c>
      <c r="M146" s="7">
        <v>20631472</v>
      </c>
      <c r="N146" s="16">
        <f>(sales_data[[#This Row],[Column9]]-sales_data[[#This Row],[Column10]])/sales_data[[#This Row],[Column10]]</f>
        <v>8.4210472233876482E-2</v>
      </c>
      <c r="O146" s="16">
        <f>sales_data[[#This Row],[Column9]]/sales_data[[#This Row],[Column10]]</f>
        <v>1.0842104722338766</v>
      </c>
      <c r="P146" s="16">
        <f>VLOOKUP(sales_data[[#This Row],[Column7]],sales_data[[Column1]:[Column7]],7,FALSE)</f>
        <v>5.7437779648598045E-2</v>
      </c>
      <c r="Q146" s="16">
        <f>sales_data[[#This Row],[Order/Listing]]/sales_data[[#This Row],[Column11]]</f>
        <v>1.008586703580324</v>
      </c>
      <c r="R146" s="8">
        <f>sales_data[[#This Row],[Column3]]/sales_data[[#This Row],[Column2]]</f>
        <v>0.23749998882374873</v>
      </c>
      <c r="S146" s="8">
        <f>sales_data[[#This Row],[Column4]]/sales_data[[#This Row],[Column3]]</f>
        <v>0.39199985543812416</v>
      </c>
      <c r="T146" s="8">
        <f>sales_data[[#This Row],[Column5]]/sales_data[[#This Row],[Column4]]</f>
        <v>0.72270016422253591</v>
      </c>
      <c r="U146" s="14">
        <f>sales_data[[#This Row],[Column6]]/sales_data[[#This Row],[Column5]]</f>
        <v>0.86100015148978237</v>
      </c>
      <c r="AC146" s="3">
        <v>43609</v>
      </c>
      <c r="AD146" s="4">
        <v>1295850</v>
      </c>
    </row>
    <row r="147" spans="2:30" x14ac:dyDescent="0.25">
      <c r="B147" s="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10">
        <f t="shared" si="4"/>
        <v>3.9322349923212929E-2</v>
      </c>
      <c r="I147" s="11">
        <f t="shared" si="5"/>
        <v>43603</v>
      </c>
      <c r="J147" s="15">
        <f>VLOOKUP(sales_data[[#This Row],[Column7]],$AC$2:$AD$368,2,FALSE)</f>
        <v>1745944</v>
      </c>
      <c r="K147" s="16">
        <f>sales_data[[#This Row],[Column6]]/sales_data[[#This Row],[Column8]]</f>
        <v>1.0615626847138282</v>
      </c>
      <c r="L147">
        <v>47134236</v>
      </c>
      <c r="M147" s="7">
        <v>44889749</v>
      </c>
      <c r="N147" s="16">
        <f>(sales_data[[#This Row],[Column9]]-sales_data[[#This Row],[Column10]])/sales_data[[#This Row],[Column10]]</f>
        <v>4.9999989975439606E-2</v>
      </c>
      <c r="O147" s="16">
        <f>sales_data[[#This Row],[Column9]]/sales_data[[#This Row],[Column10]]</f>
        <v>1.0499999899754395</v>
      </c>
      <c r="P147" s="16">
        <f>VLOOKUP(sales_data[[#This Row],[Column7]],sales_data[[Column1]:[Column7]],7,FALSE)</f>
        <v>3.8894045968177589E-2</v>
      </c>
      <c r="Q147" s="16">
        <f>sales_data[[#This Row],[Order/Listing]]/sales_data[[#This Row],[Column11]]</f>
        <v>1.0110120699550202</v>
      </c>
      <c r="R147" s="8">
        <f>sales_data[[#This Row],[Column3]]/sales_data[[#This Row],[Column2]]</f>
        <v>0.21000000042432002</v>
      </c>
      <c r="S147" s="8">
        <f>sales_data[[#This Row],[Column4]]/sales_data[[#This Row],[Column3]]</f>
        <v>0.35360000161645716</v>
      </c>
      <c r="T147" s="8">
        <f>sales_data[[#This Row],[Column5]]/sales_data[[#This Row],[Column4]]</f>
        <v>0.70720000000000005</v>
      </c>
      <c r="U147" s="8">
        <f>sales_data[[#This Row],[Column6]]/sales_data[[#This Row],[Column5]]</f>
        <v>0.74879969295410476</v>
      </c>
      <c r="AC147" s="3">
        <v>43610</v>
      </c>
      <c r="AD147" s="4">
        <v>1853429</v>
      </c>
    </row>
    <row r="148" spans="2:30" x14ac:dyDescent="0.25">
      <c r="B148" s="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10">
        <f t="shared" si="4"/>
        <v>3.5973425517136823E-2</v>
      </c>
      <c r="I148" s="11">
        <f t="shared" si="5"/>
        <v>43604</v>
      </c>
      <c r="J148" s="15">
        <f>VLOOKUP(sales_data[[#This Row],[Column7]],$AC$2:$AD$368,2,FALSE)</f>
        <v>1547175</v>
      </c>
      <c r="K148" s="16">
        <f>sales_data[[#This Row],[Column6]]/sales_data[[#This Row],[Column8]]</f>
        <v>1.0959199831951782</v>
      </c>
      <c r="L148">
        <v>47134236</v>
      </c>
      <c r="M148" s="7">
        <v>47134236</v>
      </c>
      <c r="N148" s="16">
        <f>(sales_data[[#This Row],[Column9]]-sales_data[[#This Row],[Column10]])/sales_data[[#This Row],[Column10]]</f>
        <v>0</v>
      </c>
      <c r="O148" s="16">
        <f>sales_data[[#This Row],[Column9]]/sales_data[[#This Row],[Column10]]</f>
        <v>1</v>
      </c>
      <c r="P148" s="16">
        <f>VLOOKUP(sales_data[[#This Row],[Column7]],sales_data[[Column1]:[Column7]],7,FALSE)</f>
        <v>3.2824865016381509E-2</v>
      </c>
      <c r="Q148" s="16">
        <f>sales_data[[#This Row],[Order/Listing]]/sales_data[[#This Row],[Column11]]</f>
        <v>1.0959199831951785</v>
      </c>
      <c r="R148" s="8">
        <f>sales_data[[#This Row],[Column3]]/sales_data[[#This Row],[Column2]]</f>
        <v>0.2078999982984768</v>
      </c>
      <c r="S148" s="8">
        <f>sales_data[[#This Row],[Column4]]/sales_data[[#This Row],[Column3]]</f>
        <v>0.34339999722426545</v>
      </c>
      <c r="T148" s="8">
        <f>sales_data[[#This Row],[Column5]]/sales_data[[#This Row],[Column4]]</f>
        <v>0.67999980980954799</v>
      </c>
      <c r="U148" s="8">
        <f>sales_data[[#This Row],[Column6]]/sales_data[[#This Row],[Column5]]</f>
        <v>0.74100003845763895</v>
      </c>
      <c r="AC148" s="3">
        <v>43611</v>
      </c>
      <c r="AD148" s="4">
        <v>1695580</v>
      </c>
    </row>
    <row r="149" spans="2:30" x14ac:dyDescent="0.25">
      <c r="B149" s="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10">
        <f t="shared" si="4"/>
        <v>5.3456784497351632E-2</v>
      </c>
      <c r="I149" s="11">
        <f t="shared" si="5"/>
        <v>43605</v>
      </c>
      <c r="J149" s="15">
        <f>VLOOKUP(sales_data[[#This Row],[Column7]],$AC$2:$AD$368,2,FALSE)</f>
        <v>1310666</v>
      </c>
      <c r="K149" s="16">
        <f>sales_data[[#This Row],[Column6]]/sales_data[[#This Row],[Column8]]</f>
        <v>0.85918990803148931</v>
      </c>
      <c r="L149">
        <v>21065819</v>
      </c>
      <c r="M149" s="7">
        <v>22368858</v>
      </c>
      <c r="N149" s="16">
        <f>(sales_data[[#This Row],[Column9]]-sales_data[[#This Row],[Column10]])/sales_data[[#This Row],[Column10]]</f>
        <v>-5.8252370326638936E-2</v>
      </c>
      <c r="O149" s="16">
        <f>sales_data[[#This Row],[Column9]]/sales_data[[#This Row],[Column10]]</f>
        <v>0.94174762967336101</v>
      </c>
      <c r="P149" s="16">
        <f>VLOOKUP(sales_data[[#This Row],[Column7]],sales_data[[Column1]:[Column7]],7,FALSE)</f>
        <v>5.8593330192061643E-2</v>
      </c>
      <c r="Q149" s="16">
        <f>sales_data[[#This Row],[Order/Listing]]/sales_data[[#This Row],[Column11]]</f>
        <v>0.91233565871963496</v>
      </c>
      <c r="R149" s="8">
        <f>sales_data[[#This Row],[Column3]]/sales_data[[#This Row],[Column2]]</f>
        <v>0.2399999620237902</v>
      </c>
      <c r="S149" s="8">
        <f>sales_data[[#This Row],[Column4]]/sales_data[[#This Row],[Column3]]</f>
        <v>0.383999868665587</v>
      </c>
      <c r="T149" s="8">
        <f>sales_data[[#This Row],[Column5]]/sales_data[[#This Row],[Column4]]</f>
        <v>0.74459997167029368</v>
      </c>
      <c r="U149" s="8">
        <f>sales_data[[#This Row],[Column6]]/sales_data[[#This Row],[Column5]]</f>
        <v>0.77900019715201807</v>
      </c>
      <c r="AC149" s="3">
        <v>43612</v>
      </c>
      <c r="AD149" s="4">
        <v>1126111</v>
      </c>
    </row>
    <row r="150" spans="2:30" x14ac:dyDescent="0.25">
      <c r="B150" s="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10">
        <f t="shared" si="4"/>
        <v>5.457624831344892E-2</v>
      </c>
      <c r="I150" s="11">
        <f t="shared" si="5"/>
        <v>43606</v>
      </c>
      <c r="J150" s="15">
        <f>VLOOKUP(sales_data[[#This Row],[Column7]],$AC$2:$AD$368,2,FALSE)</f>
        <v>1234793</v>
      </c>
      <c r="K150" s="16">
        <f>sales_data[[#This Row],[Column6]]/sales_data[[#This Row],[Column8]]</f>
        <v>0.9982733948119239</v>
      </c>
      <c r="L150">
        <v>22586032</v>
      </c>
      <c r="M150" s="7">
        <v>22368858</v>
      </c>
      <c r="N150" s="16">
        <f>(sales_data[[#This Row],[Column9]]-sales_data[[#This Row],[Column10]])/sales_data[[#This Row],[Column10]]</f>
        <v>9.7087656419473888E-3</v>
      </c>
      <c r="O150" s="16">
        <f>sales_data[[#This Row],[Column9]]/sales_data[[#This Row],[Column10]]</f>
        <v>1.0097087656419474</v>
      </c>
      <c r="P150" s="16">
        <f>VLOOKUP(sales_data[[#This Row],[Column7]],sales_data[[Column1]:[Column7]],7,FALSE)</f>
        <v>5.5201427341402286E-2</v>
      </c>
      <c r="Q150" s="16">
        <f>sales_data[[#This Row],[Order/Listing]]/sales_data[[#This Row],[Column11]]</f>
        <v>0.98867458582027523</v>
      </c>
      <c r="R150" s="8">
        <f>sales_data[[#This Row],[Column3]]/sales_data[[#This Row],[Column2]]</f>
        <v>0.24249998915258872</v>
      </c>
      <c r="S150" s="8">
        <f>sales_data[[#This Row],[Column4]]/sales_data[[#This Row],[Column3]]</f>
        <v>0.38799984590421999</v>
      </c>
      <c r="T150" s="8">
        <f>sales_data[[#This Row],[Column5]]/sales_data[[#This Row],[Column4]]</f>
        <v>0.74460018474259559</v>
      </c>
      <c r="U150" s="8">
        <f>sales_data[[#This Row],[Column6]]/sales_data[[#This Row],[Column5]]</f>
        <v>0.778999648626991</v>
      </c>
      <c r="AC150" s="3">
        <v>43613</v>
      </c>
      <c r="AD150" s="4">
        <v>1232661</v>
      </c>
    </row>
    <row r="151" spans="2:30" x14ac:dyDescent="0.25">
      <c r="B151" s="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10">
        <f t="shared" si="4"/>
        <v>6.1643102264196066E-2</v>
      </c>
      <c r="I151" s="11">
        <f t="shared" si="5"/>
        <v>43607</v>
      </c>
      <c r="J151" s="15">
        <f>VLOOKUP(sales_data[[#This Row],[Column7]],$AC$2:$AD$368,2,FALSE)</f>
        <v>1476099</v>
      </c>
      <c r="K151" s="16">
        <f>sales_data[[#This Row],[Column6]]/sales_data[[#This Row],[Column8]]</f>
        <v>0.86158719706469555</v>
      </c>
      <c r="L151">
        <v>20631472</v>
      </c>
      <c r="M151" s="7">
        <v>21934511</v>
      </c>
      <c r="N151" s="16">
        <f>(sales_data[[#This Row],[Column9]]-sales_data[[#This Row],[Column10]])/sales_data[[#This Row],[Column10]]</f>
        <v>-5.9405883267696281E-2</v>
      </c>
      <c r="O151" s="16">
        <f>sales_data[[#This Row],[Column9]]/sales_data[[#This Row],[Column10]]</f>
        <v>0.94059411673230375</v>
      </c>
      <c r="P151" s="16">
        <f>VLOOKUP(sales_data[[#This Row],[Column7]],sales_data[[Column1]:[Column7]],7,FALSE)</f>
        <v>6.7295727058084218E-2</v>
      </c>
      <c r="Q151" s="16">
        <f>sales_data[[#This Row],[Order/Listing]]/sales_data[[#This Row],[Column11]]</f>
        <v>0.91600321385919103</v>
      </c>
      <c r="R151" s="8">
        <f>sales_data[[#This Row],[Column3]]/sales_data[[#This Row],[Column2]]</f>
        <v>0.25499997019117343</v>
      </c>
      <c r="S151" s="8">
        <f>sales_data[[#This Row],[Column4]]/sales_data[[#This Row],[Column3]]</f>
        <v>0.40799996198459426</v>
      </c>
      <c r="T151" s="8">
        <f>sales_data[[#This Row],[Column5]]/sales_data[[#This Row],[Column4]]</f>
        <v>0.71540015411148761</v>
      </c>
      <c r="U151" s="8">
        <f>sales_data[[#This Row],[Column6]]/sales_data[[#This Row],[Column5]]</f>
        <v>0.82819996027624287</v>
      </c>
      <c r="AC151" s="3">
        <v>43614</v>
      </c>
      <c r="AD151" s="4">
        <v>1271788</v>
      </c>
    </row>
    <row r="152" spans="2:30" x14ac:dyDescent="0.25">
      <c r="B152" s="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10">
        <f t="shared" si="4"/>
        <v>5.8645079361476588E-2</v>
      </c>
      <c r="I152" s="11">
        <f t="shared" si="5"/>
        <v>43608</v>
      </c>
      <c r="J152" s="15">
        <f>VLOOKUP(sales_data[[#This Row],[Column7]],$AC$2:$AD$368,2,FALSE)</f>
        <v>1310678</v>
      </c>
      <c r="K152" s="16">
        <f>sales_data[[#This Row],[Column6]]/sales_data[[#This Row],[Column8]]</f>
        <v>0.96200516068782727</v>
      </c>
      <c r="L152">
        <v>21500166</v>
      </c>
      <c r="M152" s="7">
        <v>21065819</v>
      </c>
      <c r="N152" s="16">
        <f>(sales_data[[#This Row],[Column9]]-sales_data[[#This Row],[Column10]])/sales_data[[#This Row],[Column10]]</f>
        <v>2.0618566978098503E-2</v>
      </c>
      <c r="O152" s="16">
        <f>sales_data[[#This Row],[Column9]]/sales_data[[#This Row],[Column10]]</f>
        <v>1.0206185669780985</v>
      </c>
      <c r="P152" s="16">
        <f>VLOOKUP(sales_data[[#This Row],[Column7]],sales_data[[Column1]:[Column7]],7,FALSE)</f>
        <v>6.2218228390824568E-2</v>
      </c>
      <c r="Q152" s="16">
        <f>sales_data[[#This Row],[Order/Listing]]/sales_data[[#This Row],[Column11]]</f>
        <v>0.94257070440991664</v>
      </c>
      <c r="R152" s="8">
        <f>sales_data[[#This Row],[Column3]]/sales_data[[#This Row],[Column2]]</f>
        <v>0.25249999220936281</v>
      </c>
      <c r="S152" s="8">
        <f>sales_data[[#This Row],[Column4]]/sales_data[[#This Row],[Column3]]</f>
        <v>0.39199991452978861</v>
      </c>
      <c r="T152" s="8">
        <f>sales_data[[#This Row],[Column5]]/sales_data[[#This Row],[Column4]]</f>
        <v>0.73730009031589894</v>
      </c>
      <c r="U152" s="8">
        <f>sales_data[[#This Row],[Column6]]/sales_data[[#This Row],[Column5]]</f>
        <v>0.80360004027945786</v>
      </c>
      <c r="AC152" s="3">
        <v>43615</v>
      </c>
      <c r="AD152" s="4">
        <v>1260879</v>
      </c>
    </row>
    <row r="153" spans="2:30" x14ac:dyDescent="0.25">
      <c r="B153" s="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10">
        <f t="shared" si="4"/>
        <v>5.8011673370927261E-2</v>
      </c>
      <c r="I153" s="11">
        <f t="shared" si="5"/>
        <v>43609</v>
      </c>
      <c r="J153" s="15">
        <f>VLOOKUP(sales_data[[#This Row],[Column7]],$AC$2:$AD$368,2,FALSE)</f>
        <v>1295850</v>
      </c>
      <c r="K153" s="16">
        <f>sales_data[[#This Row],[Column6]]/sales_data[[#This Row],[Column8]]</f>
        <v>1.001392908129799</v>
      </c>
      <c r="L153">
        <v>22368858</v>
      </c>
      <c r="M153" s="7">
        <v>22368858</v>
      </c>
      <c r="N153" s="16">
        <f>(sales_data[[#This Row],[Column9]]-sales_data[[#This Row],[Column10]])/sales_data[[#This Row],[Column10]]</f>
        <v>0</v>
      </c>
      <c r="O153" s="16">
        <f>sales_data[[#This Row],[Column9]]/sales_data[[#This Row],[Column10]]</f>
        <v>1</v>
      </c>
      <c r="P153" s="16">
        <f>VLOOKUP(sales_data[[#This Row],[Column7]],sales_data[[Column1]:[Column7]],7,FALSE)</f>
        <v>5.7930980836752521E-2</v>
      </c>
      <c r="Q153" s="16">
        <f>sales_data[[#This Row],[Order/Listing]]/sales_data[[#This Row],[Column11]]</f>
        <v>1.001392908129799</v>
      </c>
      <c r="R153" s="8">
        <f>sales_data[[#This Row],[Column3]]/sales_data[[#This Row],[Column2]]</f>
        <v>0.23999998211799797</v>
      </c>
      <c r="S153" s="8">
        <f>sales_data[[#This Row],[Column4]]/sales_data[[#This Row],[Column3]]</f>
        <v>0.41199986737514172</v>
      </c>
      <c r="T153" s="8">
        <f>sales_data[[#This Row],[Column5]]/sales_data[[#This Row],[Column4]]</f>
        <v>0.72270000614874907</v>
      </c>
      <c r="U153" s="8">
        <f>sales_data[[#This Row],[Column6]]/sales_data[[#This Row],[Column5]]</f>
        <v>0.81180000387865803</v>
      </c>
      <c r="AC153" s="3">
        <v>43616</v>
      </c>
      <c r="AD153" s="4">
        <v>1297655</v>
      </c>
    </row>
    <row r="154" spans="2:30" x14ac:dyDescent="0.25">
      <c r="B154" s="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10">
        <f t="shared" si="4"/>
        <v>3.8169433916514263E-2</v>
      </c>
      <c r="I154" s="11">
        <f t="shared" si="5"/>
        <v>43610</v>
      </c>
      <c r="J154" s="15">
        <f>VLOOKUP(sales_data[[#This Row],[Column7]],$AC$2:$AD$368,2,FALSE)</f>
        <v>1853429</v>
      </c>
      <c r="K154" s="16">
        <f>sales_data[[#This Row],[Column6]]/sales_data[[#This Row],[Column8]]</f>
        <v>0.9614358035835201</v>
      </c>
      <c r="L154">
        <v>46685339</v>
      </c>
      <c r="M154" s="7">
        <v>47134236</v>
      </c>
      <c r="N154" s="16">
        <f>(sales_data[[#This Row],[Column9]]-sales_data[[#This Row],[Column10]])/sales_data[[#This Row],[Column10]]</f>
        <v>-9.5237992188947334E-3</v>
      </c>
      <c r="O154" s="16">
        <f>sales_data[[#This Row],[Column9]]/sales_data[[#This Row],[Column10]]</f>
        <v>0.99047620078110532</v>
      </c>
      <c r="P154" s="16">
        <f>VLOOKUP(sales_data[[#This Row],[Column7]],sales_data[[Column1]:[Column7]],7,FALSE)</f>
        <v>3.9322349923212929E-2</v>
      </c>
      <c r="Q154" s="16">
        <f>sales_data[[#This Row],[Order/Listing]]/sales_data[[#This Row],[Column11]]</f>
        <v>0.97068038891495467</v>
      </c>
      <c r="R154" s="8">
        <f>sales_data[[#This Row],[Column3]]/sales_data[[#This Row],[Column2]]</f>
        <v>0.2183999945164799</v>
      </c>
      <c r="S154" s="8">
        <f>sales_data[[#This Row],[Column4]]/sales_data[[#This Row],[Column3]]</f>
        <v>0.35019994943153632</v>
      </c>
      <c r="T154" s="8">
        <f>sales_data[[#This Row],[Column5]]/sales_data[[#This Row],[Column4]]</f>
        <v>0.65959991777444316</v>
      </c>
      <c r="U154" s="8">
        <f>sales_data[[#This Row],[Column6]]/sales_data[[#This Row],[Column5]]</f>
        <v>0.75660015174861195</v>
      </c>
      <c r="AC154" s="3">
        <v>43617</v>
      </c>
      <c r="AD154" s="4">
        <v>1781953</v>
      </c>
    </row>
    <row r="155" spans="2:30" x14ac:dyDescent="0.25">
      <c r="B155" s="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10">
        <f t="shared" si="4"/>
        <v>3.935848970460458E-2</v>
      </c>
      <c r="I155" s="11">
        <f t="shared" si="5"/>
        <v>43611</v>
      </c>
      <c r="J155" s="15">
        <f>VLOOKUP(sales_data[[#This Row],[Column7]],$AC$2:$AD$368,2,FALSE)</f>
        <v>1695580</v>
      </c>
      <c r="K155" s="16">
        <f>sales_data[[#This Row],[Column6]]/sales_data[[#This Row],[Column8]]</f>
        <v>1.0107390981257152</v>
      </c>
      <c r="L155">
        <v>43543056</v>
      </c>
      <c r="M155" s="7">
        <v>47134236</v>
      </c>
      <c r="N155" s="16">
        <f>(sales_data[[#This Row],[Column9]]-sales_data[[#This Row],[Column10]])/sales_data[[#This Row],[Column10]]</f>
        <v>-7.6190478615162024E-2</v>
      </c>
      <c r="O155" s="16">
        <f>sales_data[[#This Row],[Column9]]/sales_data[[#This Row],[Column10]]</f>
        <v>0.92380952138483796</v>
      </c>
      <c r="P155" s="16">
        <f>VLOOKUP(sales_data[[#This Row],[Column7]],sales_data[[Column1]:[Column7]],7,FALSE)</f>
        <v>3.5973425517136823E-2</v>
      </c>
      <c r="Q155" s="16">
        <f>sales_data[[#This Row],[Order/Listing]]/sales_data[[#This Row],[Column11]]</f>
        <v>1.0940990227871181</v>
      </c>
      <c r="R155" s="8">
        <f>sales_data[[#This Row],[Column3]]/sales_data[[#This Row],[Column2]]</f>
        <v>0.2099999958661608</v>
      </c>
      <c r="S155" s="8">
        <f>sales_data[[#This Row],[Column4]]/sales_data[[#This Row],[Column3]]</f>
        <v>0.33319991312375863</v>
      </c>
      <c r="T155" s="8">
        <f>sales_data[[#This Row],[Column5]]/sales_data[[#This Row],[Column4]]</f>
        <v>0.71400002756996372</v>
      </c>
      <c r="U155" s="8">
        <f>sales_data[[#This Row],[Column6]]/sales_data[[#This Row],[Column5]]</f>
        <v>0.78780009846415233</v>
      </c>
      <c r="AC155" s="3">
        <v>43618</v>
      </c>
      <c r="AD155" s="4">
        <v>1713789</v>
      </c>
    </row>
    <row r="156" spans="2:30" x14ac:dyDescent="0.25">
      <c r="B156" s="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10">
        <f t="shared" si="4"/>
        <v>5.5166966842629638E-2</v>
      </c>
      <c r="I156" s="11">
        <f t="shared" si="5"/>
        <v>43612</v>
      </c>
      <c r="J156" s="15">
        <f>VLOOKUP(sales_data[[#This Row],[Column7]],$AC$2:$AD$368,2,FALSE)</f>
        <v>1126111</v>
      </c>
      <c r="K156" s="16">
        <f>sales_data[[#This Row],[Column6]]/sales_data[[#This Row],[Column8]]</f>
        <v>1.0532700595234394</v>
      </c>
      <c r="L156">
        <v>21500166</v>
      </c>
      <c r="M156" s="7">
        <v>21065819</v>
      </c>
      <c r="N156" s="16">
        <f>(sales_data[[#This Row],[Column9]]-sales_data[[#This Row],[Column10]])/sales_data[[#This Row],[Column10]]</f>
        <v>2.0618566978098503E-2</v>
      </c>
      <c r="O156" s="16">
        <f>sales_data[[#This Row],[Column9]]/sales_data[[#This Row],[Column10]]</f>
        <v>1.0206185669780985</v>
      </c>
      <c r="P156" s="16">
        <f>VLOOKUP(sales_data[[#This Row],[Column7]],sales_data[[Column1]:[Column7]],7,FALSE)</f>
        <v>5.3456784497351632E-2</v>
      </c>
      <c r="Q156" s="16">
        <f>sales_data[[#This Row],[Order/Listing]]/sales_data[[#This Row],[Column11]]</f>
        <v>1.0319918671008492</v>
      </c>
      <c r="R156" s="8">
        <f>sales_data[[#This Row],[Column3]]/sales_data[[#This Row],[Column2]]</f>
        <v>0.24999996511655004</v>
      </c>
      <c r="S156" s="8">
        <f>sales_data[[#This Row],[Column4]]/sales_data[[#This Row],[Column3]]</f>
        <v>0.39999992558196301</v>
      </c>
      <c r="T156" s="8">
        <f>sales_data[[#This Row],[Column5]]/sales_data[[#This Row],[Column4]]</f>
        <v>0.70079990102399237</v>
      </c>
      <c r="U156" s="8">
        <f>sales_data[[#This Row],[Column6]]/sales_data[[#This Row],[Column5]]</f>
        <v>0.78720023680404794</v>
      </c>
      <c r="AC156" s="3">
        <v>43619</v>
      </c>
      <c r="AD156" s="4">
        <v>1186099</v>
      </c>
    </row>
    <row r="157" spans="2:30" x14ac:dyDescent="0.25">
      <c r="B157" s="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10">
        <f t="shared" si="4"/>
        <v>6.2241705656881932E-2</v>
      </c>
      <c r="I157" s="11">
        <f t="shared" si="5"/>
        <v>43613</v>
      </c>
      <c r="J157" s="15">
        <f>VLOOKUP(sales_data[[#This Row],[Column7]],$AC$2:$AD$368,2,FALSE)</f>
        <v>1232661</v>
      </c>
      <c r="K157" s="16">
        <f>sales_data[[#This Row],[Column6]]/sales_data[[#This Row],[Column8]]</f>
        <v>1.1294881561110475</v>
      </c>
      <c r="L157">
        <v>22368858</v>
      </c>
      <c r="M157" s="7">
        <v>22586032</v>
      </c>
      <c r="N157" s="16">
        <f>(sales_data[[#This Row],[Column9]]-sales_data[[#This Row],[Column10]])/sales_data[[#This Row],[Column10]]</f>
        <v>-9.6154118616320026E-3</v>
      </c>
      <c r="O157" s="16">
        <f>sales_data[[#This Row],[Column9]]/sales_data[[#This Row],[Column10]]</f>
        <v>0.99038458813836805</v>
      </c>
      <c r="P157" s="16">
        <f>VLOOKUP(sales_data[[#This Row],[Column7]],sales_data[[Column1]:[Column7]],7,FALSE)</f>
        <v>5.457624831344892E-2</v>
      </c>
      <c r="Q157" s="16">
        <f>sales_data[[#This Row],[Order/Listing]]/sales_data[[#This Row],[Column11]]</f>
        <v>1.1404540909336205</v>
      </c>
      <c r="R157" s="14">
        <f>sales_data[[#This Row],[Column3]]/sales_data[[#This Row],[Column2]]</f>
        <v>0.2574999798827477</v>
      </c>
      <c r="S157" s="8">
        <f>sales_data[[#This Row],[Column4]]/sales_data[[#This Row],[Column3]]</f>
        <v>0.3959999173608385</v>
      </c>
      <c r="T157" s="8">
        <f>sales_data[[#This Row],[Column5]]/sales_data[[#This Row],[Column4]]</f>
        <v>0.75190008382464868</v>
      </c>
      <c r="U157" s="8">
        <f>sales_data[[#This Row],[Column6]]/sales_data[[#This Row],[Column5]]</f>
        <v>0.81180001959128845</v>
      </c>
      <c r="AC157" s="3">
        <v>43620</v>
      </c>
      <c r="AD157" s="4">
        <v>1392276</v>
      </c>
    </row>
    <row r="158" spans="2:30" x14ac:dyDescent="0.25">
      <c r="B158" s="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10">
        <f t="shared" si="4"/>
        <v>5.5770522056108357E-2</v>
      </c>
      <c r="I158" s="11">
        <f t="shared" si="5"/>
        <v>43614</v>
      </c>
      <c r="J158" s="15">
        <f>VLOOKUP(sales_data[[#This Row],[Column7]],$AC$2:$AD$368,2,FALSE)</f>
        <v>1271788</v>
      </c>
      <c r="K158" s="16">
        <f>sales_data[[#This Row],[Column6]]/sales_data[[#This Row],[Column8]]</f>
        <v>0.98092056223207014</v>
      </c>
      <c r="L158">
        <v>22368858</v>
      </c>
      <c r="M158" s="7">
        <v>20631472</v>
      </c>
      <c r="N158" s="16">
        <f>(sales_data[[#This Row],[Column9]]-sales_data[[#This Row],[Column10]])/sales_data[[#This Row],[Column10]]</f>
        <v>8.4210472233876482E-2</v>
      </c>
      <c r="O158" s="16">
        <f>sales_data[[#This Row],[Column9]]/sales_data[[#This Row],[Column10]]</f>
        <v>1.0842104722338766</v>
      </c>
      <c r="P158" s="16">
        <f>VLOOKUP(sales_data[[#This Row],[Column7]],sales_data[[Column1]:[Column7]],7,FALSE)</f>
        <v>6.1643102264196066E-2</v>
      </c>
      <c r="Q158" s="16">
        <f>sales_data[[#This Row],[Order/Listing]]/sales_data[[#This Row],[Column11]]</f>
        <v>0.90473256548772596</v>
      </c>
      <c r="R158" s="8">
        <f>sales_data[[#This Row],[Column3]]/sales_data[[#This Row],[Column2]]</f>
        <v>0.24750000670575076</v>
      </c>
      <c r="S158" s="8">
        <f>sales_data[[#This Row],[Column4]]/sales_data[[#This Row],[Column3]]</f>
        <v>0.39199984538390581</v>
      </c>
      <c r="T158" s="8">
        <f>sales_data[[#This Row],[Column5]]/sales_data[[#This Row],[Column4]]</f>
        <v>0.70809998590008594</v>
      </c>
      <c r="U158" s="8">
        <f>sales_data[[#This Row],[Column6]]/sales_data[[#This Row],[Column5]]</f>
        <v>0.81179993713953658</v>
      </c>
      <c r="AC158" s="3">
        <v>43621</v>
      </c>
      <c r="AD158" s="4">
        <v>1247523</v>
      </c>
    </row>
    <row r="159" spans="2:30" x14ac:dyDescent="0.25">
      <c r="B159" s="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10">
        <f t="shared" si="4"/>
        <v>6.6039440543684394E-2</v>
      </c>
      <c r="I159" s="11">
        <f t="shared" si="5"/>
        <v>43615</v>
      </c>
      <c r="J159" s="15">
        <f>VLOOKUP(sales_data[[#This Row],[Column7]],$AC$2:$AD$368,2,FALSE)</f>
        <v>1260879</v>
      </c>
      <c r="K159" s="16">
        <f>sales_data[[#This Row],[Column6]]/sales_data[[#This Row],[Column8]]</f>
        <v>1.1715850608979925</v>
      </c>
      <c r="L159">
        <v>22368858</v>
      </c>
      <c r="M159" s="7">
        <v>21500166</v>
      </c>
      <c r="N159" s="16">
        <f>(sales_data[[#This Row],[Column9]]-sales_data[[#This Row],[Column10]])/sales_data[[#This Row],[Column10]]</f>
        <v>4.040396711355624E-2</v>
      </c>
      <c r="O159" s="16">
        <f>sales_data[[#This Row],[Column9]]/sales_data[[#This Row],[Column10]]</f>
        <v>1.0404039671135563</v>
      </c>
      <c r="P159" s="16">
        <f>VLOOKUP(sales_data[[#This Row],[Column7]],sales_data[[Column1]:[Column7]],7,FALSE)</f>
        <v>5.8645079361476588E-2</v>
      </c>
      <c r="Q159" s="16">
        <f>sales_data[[#This Row],[Order/Listing]]/sales_data[[#This Row],[Column11]]</f>
        <v>1.1260866429497083</v>
      </c>
      <c r="R159" s="14">
        <f>sales_data[[#This Row],[Column3]]/sales_data[[#This Row],[Column2]]</f>
        <v>0.25999997317699697</v>
      </c>
      <c r="S159" s="8">
        <f>sales_data[[#This Row],[Column4]]/sales_data[[#This Row],[Column3]]</f>
        <v>0.39999996561153101</v>
      </c>
      <c r="T159" s="8">
        <f>sales_data[[#This Row],[Column5]]/sales_data[[#This Row],[Column4]]</f>
        <v>0.75919988342308009</v>
      </c>
      <c r="U159" s="8">
        <f>sales_data[[#This Row],[Column6]]/sales_data[[#This Row],[Column5]]</f>
        <v>0.83639994496575365</v>
      </c>
      <c r="AC159" s="3">
        <v>43622</v>
      </c>
      <c r="AD159" s="4">
        <v>1477227</v>
      </c>
    </row>
    <row r="160" spans="2:30" x14ac:dyDescent="0.25">
      <c r="B160" s="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10">
        <f t="shared" si="4"/>
        <v>6.4019392551536089E-2</v>
      </c>
      <c r="I160" s="11">
        <f t="shared" si="5"/>
        <v>43616</v>
      </c>
      <c r="J160" s="15">
        <f>VLOOKUP(sales_data[[#This Row],[Column7]],$AC$2:$AD$368,2,FALSE)</f>
        <v>1297655</v>
      </c>
      <c r="K160" s="16">
        <f>sales_data[[#This Row],[Column6]]/sales_data[[#This Row],[Column8]]</f>
        <v>1.0392754622761828</v>
      </c>
      <c r="L160">
        <v>21065819</v>
      </c>
      <c r="M160" s="7">
        <v>22368858</v>
      </c>
      <c r="N160" s="16">
        <f>(sales_data[[#This Row],[Column9]]-sales_data[[#This Row],[Column10]])/sales_data[[#This Row],[Column10]]</f>
        <v>-5.8252370326638936E-2</v>
      </c>
      <c r="O160" s="16">
        <f>sales_data[[#This Row],[Column9]]/sales_data[[#This Row],[Column10]]</f>
        <v>0.94174762967336101</v>
      </c>
      <c r="P160" s="16">
        <f>VLOOKUP(sales_data[[#This Row],[Column7]],sales_data[[Column1]:[Column7]],7,FALSE)</f>
        <v>5.8011673370927261E-2</v>
      </c>
      <c r="Q160" s="16">
        <f>sales_data[[#This Row],[Order/Listing]]/sales_data[[#This Row],[Column11]]</f>
        <v>1.1035605220727802</v>
      </c>
      <c r="R160" s="14">
        <f>sales_data[[#This Row],[Column3]]/sales_data[[#This Row],[Column2]]</f>
        <v>0.25999999050594758</v>
      </c>
      <c r="S160" s="8">
        <f>sales_data[[#This Row],[Column4]]/sales_data[[#This Row],[Column3]]</f>
        <v>0.41599999853937647</v>
      </c>
      <c r="T160" s="8">
        <f>sales_data[[#This Row],[Column5]]/sales_data[[#This Row],[Column4]]</f>
        <v>0.7007999634844122</v>
      </c>
      <c r="U160" s="8">
        <f>sales_data[[#This Row],[Column6]]/sales_data[[#This Row],[Column5]]</f>
        <v>0.84459949472618889</v>
      </c>
      <c r="AC160" s="3">
        <v>43623</v>
      </c>
      <c r="AD160" s="4">
        <v>1348621</v>
      </c>
    </row>
    <row r="161" spans="2:30" x14ac:dyDescent="0.25">
      <c r="B161" s="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10">
        <f t="shared" si="4"/>
        <v>3.3467257547456095E-2</v>
      </c>
      <c r="I161" s="11">
        <f t="shared" si="5"/>
        <v>43617</v>
      </c>
      <c r="J161" s="15">
        <f>VLOOKUP(sales_data[[#This Row],[Column7]],$AC$2:$AD$368,2,FALSE)</f>
        <v>1781953</v>
      </c>
      <c r="K161" s="16">
        <f>sales_data[[#This Row],[Column6]]/sales_data[[#This Row],[Column8]]</f>
        <v>0.80093021533115627</v>
      </c>
      <c r="L161">
        <v>42645261</v>
      </c>
      <c r="M161" s="7">
        <v>46685339</v>
      </c>
      <c r="N161" s="16">
        <f>(sales_data[[#This Row],[Column9]]-sales_data[[#This Row],[Column10]])/sales_data[[#This Row],[Column10]]</f>
        <v>-8.6538474102115875E-2</v>
      </c>
      <c r="O161" s="16">
        <f>sales_data[[#This Row],[Column9]]/sales_data[[#This Row],[Column10]]</f>
        <v>0.9134615258978841</v>
      </c>
      <c r="P161" s="16">
        <f>VLOOKUP(sales_data[[#This Row],[Column7]],sales_data[[Column1]:[Column7]],7,FALSE)</f>
        <v>3.8169433916514263E-2</v>
      </c>
      <c r="Q161" s="16">
        <f>sales_data[[#This Row],[Order/Listing]]/sales_data[[#This Row],[Column11]]</f>
        <v>0.87680780439806993</v>
      </c>
      <c r="R161" s="8">
        <f>sales_data[[#This Row],[Column3]]/sales_data[[#This Row],[Column2]]</f>
        <v>0.20159999951225532</v>
      </c>
      <c r="S161" s="8">
        <f>sales_data[[#This Row],[Column4]]/sales_data[[#This Row],[Column3]]</f>
        <v>0.32299999360263154</v>
      </c>
      <c r="T161" s="8">
        <f>sales_data[[#This Row],[Column5]]/sales_data[[#This Row],[Column4]]</f>
        <v>0.69359971450414726</v>
      </c>
      <c r="U161" s="8">
        <f>sales_data[[#This Row],[Column6]]/sales_data[[#This Row],[Column5]]</f>
        <v>0.7409999517152257</v>
      </c>
      <c r="AC161" s="3">
        <v>43624</v>
      </c>
      <c r="AD161" s="4">
        <v>1427220</v>
      </c>
    </row>
    <row r="162" spans="2:30" x14ac:dyDescent="0.25">
      <c r="B162" s="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10">
        <f t="shared" si="4"/>
        <v>3.6667791645086018E-2</v>
      </c>
      <c r="I162" s="11">
        <f t="shared" si="5"/>
        <v>43618</v>
      </c>
      <c r="J162" s="15">
        <f>VLOOKUP(sales_data[[#This Row],[Column7]],$AC$2:$AD$368,2,FALSE)</f>
        <v>1713789</v>
      </c>
      <c r="K162" s="16">
        <f>sales_data[[#This Row],[Column6]]/sales_data[[#This Row],[Column8]]</f>
        <v>0.96044962361177488</v>
      </c>
      <c r="L162">
        <v>44889749</v>
      </c>
      <c r="M162" s="7">
        <v>43543056</v>
      </c>
      <c r="N162" s="16">
        <f>(sales_data[[#This Row],[Column9]]-sales_data[[#This Row],[Column10]])/sales_data[[#This Row],[Column10]]</f>
        <v>3.0927847599856107E-2</v>
      </c>
      <c r="O162" s="16">
        <f>sales_data[[#This Row],[Column9]]/sales_data[[#This Row],[Column10]]</f>
        <v>1.030927847599856</v>
      </c>
      <c r="P162" s="16">
        <f>VLOOKUP(sales_data[[#This Row],[Column7]],sales_data[[Column1]:[Column7]],7,FALSE)</f>
        <v>3.935848970460458E-2</v>
      </c>
      <c r="Q162" s="16">
        <f>sales_data[[#This Row],[Order/Listing]]/sales_data[[#This Row],[Column11]]</f>
        <v>0.93163614560129382</v>
      </c>
      <c r="R162" s="8">
        <f>sales_data[[#This Row],[Column3]]/sales_data[[#This Row],[Column2]]</f>
        <v>0.21839999108927985</v>
      </c>
      <c r="S162" s="8">
        <f>sales_data[[#This Row],[Column4]]/sales_data[[#This Row],[Column3]]</f>
        <v>0.33999998571999918</v>
      </c>
      <c r="T162" s="8">
        <f>sales_data[[#This Row],[Column5]]/sales_data[[#This Row],[Column4]]</f>
        <v>0.64599996459999642</v>
      </c>
      <c r="U162" s="8">
        <f>sales_data[[#This Row],[Column6]]/sales_data[[#This Row],[Column5]]</f>
        <v>0.76440011832819166</v>
      </c>
      <c r="AC162" s="3">
        <v>43625</v>
      </c>
      <c r="AD162" s="4">
        <v>1646008</v>
      </c>
    </row>
    <row r="163" spans="2:30" x14ac:dyDescent="0.25">
      <c r="B163" s="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10">
        <f t="shared" si="4"/>
        <v>5.9746664993200443E-2</v>
      </c>
      <c r="I163" s="11">
        <f t="shared" si="5"/>
        <v>43619</v>
      </c>
      <c r="J163" s="15">
        <f>VLOOKUP(sales_data[[#This Row],[Column7]],$AC$2:$AD$368,2,FALSE)</f>
        <v>1186099</v>
      </c>
      <c r="K163" s="16">
        <f>sales_data[[#This Row],[Column6]]/sales_data[[#This Row],[Column8]]</f>
        <v>1.1048942794825727</v>
      </c>
      <c r="L163">
        <v>21934511</v>
      </c>
      <c r="M163" s="7">
        <v>21500166</v>
      </c>
      <c r="N163" s="16">
        <f>(sales_data[[#This Row],[Column9]]-sales_data[[#This Row],[Column10]])/sales_data[[#This Row],[Column10]]</f>
        <v>2.0201937045509322E-2</v>
      </c>
      <c r="O163" s="16">
        <f>sales_data[[#This Row],[Column9]]/sales_data[[#This Row],[Column10]]</f>
        <v>1.0202019370455093</v>
      </c>
      <c r="P163" s="16">
        <f>VLOOKUP(sales_data[[#This Row],[Column7]],sales_data[[Column1]:[Column7]],7,FALSE)</f>
        <v>5.5166966842629638E-2</v>
      </c>
      <c r="Q163" s="16">
        <f>sales_data[[#This Row],[Order/Listing]]/sales_data[[#This Row],[Column11]]</f>
        <v>1.083015224738292</v>
      </c>
      <c r="R163" s="8">
        <f>sales_data[[#This Row],[Column3]]/sales_data[[#This Row],[Column2]]</f>
        <v>0.24249998164992312</v>
      </c>
      <c r="S163" s="8">
        <f>sales_data[[#This Row],[Column4]]/sales_data[[#This Row],[Column3]]</f>
        <v>0.41599990524746672</v>
      </c>
      <c r="T163" s="8">
        <f>sales_data[[#This Row],[Column5]]/sales_data[[#This Row],[Column4]]</f>
        <v>0.74460005251376904</v>
      </c>
      <c r="U163" s="8">
        <f>sales_data[[#This Row],[Column6]]/sales_data[[#This Row],[Column5]]</f>
        <v>0.79540014178060903</v>
      </c>
      <c r="AC163" s="3">
        <v>43626</v>
      </c>
      <c r="AD163" s="4">
        <v>1310514</v>
      </c>
    </row>
    <row r="164" spans="2:30" x14ac:dyDescent="0.25">
      <c r="B164" s="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10">
        <f t="shared" si="4"/>
        <v>5.8549563992085427E-2</v>
      </c>
      <c r="I164" s="11">
        <f t="shared" si="5"/>
        <v>43620</v>
      </c>
      <c r="J164" s="15">
        <f>VLOOKUP(sales_data[[#This Row],[Column7]],$AC$2:$AD$368,2,FALSE)</f>
        <v>1392276</v>
      </c>
      <c r="K164" s="16">
        <f>sales_data[[#This Row],[Column6]]/sales_data[[#This Row],[Column8]]</f>
        <v>0.9406805834475348</v>
      </c>
      <c r="L164">
        <v>22368858</v>
      </c>
      <c r="M164" s="7">
        <v>22368858</v>
      </c>
      <c r="N164" s="16">
        <f>(sales_data[[#This Row],[Column9]]-sales_data[[#This Row],[Column10]])/sales_data[[#This Row],[Column10]]</f>
        <v>0</v>
      </c>
      <c r="O164" s="16">
        <f>sales_data[[#This Row],[Column9]]/sales_data[[#This Row],[Column10]]</f>
        <v>1</v>
      </c>
      <c r="P164" s="16">
        <f>VLOOKUP(sales_data[[#This Row],[Column7]],sales_data[[Column1]:[Column7]],7,FALSE)</f>
        <v>6.2241705656881932E-2</v>
      </c>
      <c r="Q164" s="16">
        <f>sales_data[[#This Row],[Order/Listing]]/sales_data[[#This Row],[Column11]]</f>
        <v>0.9406805834475348</v>
      </c>
      <c r="R164" s="14">
        <f>sales_data[[#This Row],[Column3]]/sales_data[[#This Row],[Column2]]</f>
        <v>0.2574999798827477</v>
      </c>
      <c r="S164" s="8">
        <f>sales_data[[#This Row],[Column4]]/sales_data[[#This Row],[Column3]]</f>
        <v>0.40799995694430241</v>
      </c>
      <c r="T164" s="8">
        <f>sales_data[[#This Row],[Column5]]/sales_data[[#This Row],[Column4]]</f>
        <v>0.71539978349599498</v>
      </c>
      <c r="U164" s="8">
        <f>sales_data[[#This Row],[Column6]]/sales_data[[#This Row],[Column5]]</f>
        <v>0.77900015524246669</v>
      </c>
      <c r="AC164" s="3">
        <v>43627</v>
      </c>
      <c r="AD164" s="4">
        <v>1309687</v>
      </c>
    </row>
    <row r="165" spans="2:30" x14ac:dyDescent="0.25">
      <c r="B165" s="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10">
        <f t="shared" si="4"/>
        <v>6.5830638683430087E-2</v>
      </c>
      <c r="I165" s="11">
        <f t="shared" si="5"/>
        <v>43621</v>
      </c>
      <c r="J165" s="15">
        <f>VLOOKUP(sales_data[[#This Row],[Column7]],$AC$2:$AD$368,2,FALSE)</f>
        <v>1247523</v>
      </c>
      <c r="K165" s="16">
        <f>sales_data[[#This Row],[Column6]]/sales_data[[#This Row],[Column8]]</f>
        <v>1.1574640307232813</v>
      </c>
      <c r="L165">
        <v>21934511</v>
      </c>
      <c r="M165" s="7">
        <v>22368858</v>
      </c>
      <c r="N165" s="16">
        <f>(sales_data[[#This Row],[Column9]]-sales_data[[#This Row],[Column10]])/sales_data[[#This Row],[Column10]]</f>
        <v>-1.9417486578885697E-2</v>
      </c>
      <c r="O165" s="16">
        <f>sales_data[[#This Row],[Column9]]/sales_data[[#This Row],[Column10]]</f>
        <v>0.98058251342111435</v>
      </c>
      <c r="P165" s="16">
        <f>VLOOKUP(sales_data[[#This Row],[Column7]],sales_data[[Column1]:[Column7]],7,FALSE)</f>
        <v>5.5770522056108357E-2</v>
      </c>
      <c r="Q165" s="16">
        <f>sales_data[[#This Row],[Order/Listing]]/sales_data[[#This Row],[Column11]]</f>
        <v>1.1803841215113724</v>
      </c>
      <c r="R165" s="14">
        <f>sales_data[[#This Row],[Column3]]/sales_data[[#This Row],[Column2]]</f>
        <v>0.26249996979645729</v>
      </c>
      <c r="S165" s="8">
        <f>sales_data[[#This Row],[Column4]]/sales_data[[#This Row],[Column3]]</f>
        <v>0.42000003820897847</v>
      </c>
      <c r="T165" s="8">
        <f>sales_data[[#This Row],[Column5]]/sales_data[[#This Row],[Column4]]</f>
        <v>0.76649974361943196</v>
      </c>
      <c r="U165" s="8">
        <f>sales_data[[#This Row],[Column6]]/sales_data[[#This Row],[Column5]]</f>
        <v>0.77900001672411312</v>
      </c>
      <c r="AC165" s="3">
        <v>43628</v>
      </c>
      <c r="AD165" s="4">
        <v>1443963</v>
      </c>
    </row>
    <row r="166" spans="2:30" x14ac:dyDescent="0.25">
      <c r="B166" s="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10">
        <f t="shared" si="4"/>
        <v>6.2172715443051495E-2</v>
      </c>
      <c r="I166" s="11">
        <f t="shared" si="5"/>
        <v>43622</v>
      </c>
      <c r="J166" s="15">
        <f>VLOOKUP(sales_data[[#This Row],[Column7]],$AC$2:$AD$368,2,FALSE)</f>
        <v>1477227</v>
      </c>
      <c r="K166" s="16">
        <f>sales_data[[#This Row],[Column6]]/sales_data[[#This Row],[Column8]]</f>
        <v>0.91402743112602192</v>
      </c>
      <c r="L166">
        <v>21717338</v>
      </c>
      <c r="M166" s="7">
        <v>22368858</v>
      </c>
      <c r="N166" s="16">
        <f>(sales_data[[#This Row],[Column9]]-sales_data[[#This Row],[Column10]])/sales_data[[#This Row],[Column10]]</f>
        <v>-2.912620751582401E-2</v>
      </c>
      <c r="O166" s="16">
        <f>sales_data[[#This Row],[Column9]]/sales_data[[#This Row],[Column10]]</f>
        <v>0.97087379248417605</v>
      </c>
      <c r="P166" s="16">
        <f>VLOOKUP(sales_data[[#This Row],[Column7]],sales_data[[Column1]:[Column7]],7,FALSE)</f>
        <v>6.6039440543684394E-2</v>
      </c>
      <c r="Q166" s="16">
        <f>sales_data[[#This Row],[Order/Listing]]/sales_data[[#This Row],[Column11]]</f>
        <v>0.94144824564231278</v>
      </c>
      <c r="R166" s="8">
        <f>sales_data[[#This Row],[Column3]]/sales_data[[#This Row],[Column2]]</f>
        <v>0.25249998388384581</v>
      </c>
      <c r="S166" s="8">
        <f>sales_data[[#This Row],[Column4]]/sales_data[[#This Row],[Column3]]</f>
        <v>0.38399997228112481</v>
      </c>
      <c r="T166" s="8">
        <f>sales_data[[#This Row],[Column5]]/sales_data[[#This Row],[Column4]]</f>
        <v>0.75189971282886126</v>
      </c>
      <c r="U166" s="8">
        <f>sales_data[[#This Row],[Column6]]/sales_data[[#This Row],[Column5]]</f>
        <v>0.85280034864222176</v>
      </c>
      <c r="AC166" s="3">
        <v>43629</v>
      </c>
      <c r="AD166" s="4">
        <v>1350226</v>
      </c>
    </row>
    <row r="167" spans="2:30" x14ac:dyDescent="0.25">
      <c r="B167" s="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10">
        <f t="shared" si="4"/>
        <v>5.7379231664018641E-2</v>
      </c>
      <c r="I167" s="11">
        <f t="shared" si="5"/>
        <v>43623</v>
      </c>
      <c r="J167" s="15">
        <f>VLOOKUP(sales_data[[#This Row],[Column7]],$AC$2:$AD$368,2,FALSE)</f>
        <v>1348621</v>
      </c>
      <c r="K167" s="16">
        <f>sales_data[[#This Row],[Column6]]/sales_data[[#This Row],[Column8]]</f>
        <v>0.95171882982691214</v>
      </c>
      <c r="L167">
        <v>22368858</v>
      </c>
      <c r="M167" s="7">
        <v>21065819</v>
      </c>
      <c r="N167" s="16">
        <f>(sales_data[[#This Row],[Column9]]-sales_data[[#This Row],[Column10]])/sales_data[[#This Row],[Column10]]</f>
        <v>6.1855605993766487E-2</v>
      </c>
      <c r="O167" s="16">
        <f>sales_data[[#This Row],[Column9]]/sales_data[[#This Row],[Column10]]</f>
        <v>1.0618556059937665</v>
      </c>
      <c r="P167" s="16">
        <f>VLOOKUP(sales_data[[#This Row],[Column7]],sales_data[[Column1]:[Column7]],7,FALSE)</f>
        <v>6.4019392551536089E-2</v>
      </c>
      <c r="Q167" s="16">
        <f>sales_data[[#This Row],[Order/Listing]]/sales_data[[#This Row],[Column11]]</f>
        <v>0.8962789145152843</v>
      </c>
      <c r="R167" s="14">
        <f>sales_data[[#This Row],[Column3]]/sales_data[[#This Row],[Column2]]</f>
        <v>0.25999997317699697</v>
      </c>
      <c r="S167" s="8">
        <f>sales_data[[#This Row],[Column4]]/sales_data[[#This Row],[Column3]]</f>
        <v>0.39200000412661629</v>
      </c>
      <c r="T167" s="8">
        <f>sales_data[[#This Row],[Column5]]/sales_data[[#This Row],[Column4]]</f>
        <v>0.72269998605161601</v>
      </c>
      <c r="U167" s="8">
        <f>sales_data[[#This Row],[Column6]]/sales_data[[#This Row],[Column5]]</f>
        <v>0.77899973052300386</v>
      </c>
      <c r="AC167" s="3">
        <v>43630</v>
      </c>
      <c r="AD167" s="4">
        <v>1283508</v>
      </c>
    </row>
    <row r="168" spans="2:30" x14ac:dyDescent="0.25">
      <c r="B168" s="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10">
        <f t="shared" si="4"/>
        <v>3.6301103401413112E-2</v>
      </c>
      <c r="I168" s="11">
        <f t="shared" si="5"/>
        <v>43624</v>
      </c>
      <c r="J168" s="15">
        <f>VLOOKUP(sales_data[[#This Row],[Column7]],$AC$2:$AD$368,2,FALSE)</f>
        <v>1427220</v>
      </c>
      <c r="K168" s="16">
        <f>sales_data[[#This Row],[Column6]]/sales_data[[#This Row],[Column8]]</f>
        <v>1.1303457070388587</v>
      </c>
      <c r="L168">
        <v>44440851</v>
      </c>
      <c r="M168" s="7">
        <v>42645261</v>
      </c>
      <c r="N168" s="16">
        <f>(sales_data[[#This Row],[Column9]]-sales_data[[#This Row],[Column10]])/sales_data[[#This Row],[Column10]]</f>
        <v>4.2105264638900908E-2</v>
      </c>
      <c r="O168" s="16">
        <f>sales_data[[#This Row],[Column9]]/sales_data[[#This Row],[Column10]]</f>
        <v>1.0421052646389009</v>
      </c>
      <c r="P168" s="16">
        <f>VLOOKUP(sales_data[[#This Row],[Column7]],sales_data[[Column1]:[Column7]],7,FALSE)</f>
        <v>3.3467257547456095E-2</v>
      </c>
      <c r="Q168" s="16">
        <f>sales_data[[#This Row],[Order/Listing]]/sales_data[[#This Row],[Column11]]</f>
        <v>1.084675173934962</v>
      </c>
      <c r="R168" s="8">
        <f>sales_data[[#This Row],[Column3]]/sales_data[[#This Row],[Column2]]</f>
        <v>0.19949999609593452</v>
      </c>
      <c r="S168" s="8">
        <f>sales_data[[#This Row],[Column4]]/sales_data[[#This Row],[Column3]]</f>
        <v>0.3536000090232857</v>
      </c>
      <c r="T168" s="8">
        <f>sales_data[[#This Row],[Column5]]/sales_data[[#This Row],[Column4]]</f>
        <v>0.67320000000000002</v>
      </c>
      <c r="U168" s="8">
        <f>sales_data[[#This Row],[Column6]]/sales_data[[#This Row],[Column5]]</f>
        <v>0.76439979113775902</v>
      </c>
      <c r="AC168" s="3">
        <v>43631</v>
      </c>
      <c r="AD168" s="4">
        <v>1613252</v>
      </c>
    </row>
    <row r="169" spans="2:30" x14ac:dyDescent="0.25">
      <c r="B169" s="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10">
        <f t="shared" si="4"/>
        <v>3.7068006157569708E-2</v>
      </c>
      <c r="I169" s="11">
        <f t="shared" si="5"/>
        <v>43625</v>
      </c>
      <c r="J169" s="15">
        <f>VLOOKUP(sales_data[[#This Row],[Column7]],$AC$2:$AD$368,2,FALSE)</f>
        <v>1646008</v>
      </c>
      <c r="K169" s="16">
        <f>sales_data[[#This Row],[Column6]]/sales_data[[#This Row],[Column8]]</f>
        <v>1.0311328985035311</v>
      </c>
      <c r="L169">
        <v>45787544</v>
      </c>
      <c r="M169" s="7">
        <v>44889749</v>
      </c>
      <c r="N169" s="16">
        <f>(sales_data[[#This Row],[Column9]]-sales_data[[#This Row],[Column10]])/sales_data[[#This Row],[Column10]]</f>
        <v>2.0000000445536018E-2</v>
      </c>
      <c r="O169" s="16">
        <f>sales_data[[#This Row],[Column9]]/sales_data[[#This Row],[Column10]]</f>
        <v>1.0200000004455361</v>
      </c>
      <c r="P169" s="16">
        <f>VLOOKUP(sales_data[[#This Row],[Column7]],sales_data[[Column1]:[Column7]],7,FALSE)</f>
        <v>3.6667791645086018E-2</v>
      </c>
      <c r="Q169" s="16">
        <f>sales_data[[#This Row],[Order/Listing]]/sales_data[[#This Row],[Column11]]</f>
        <v>1.0109146063760108</v>
      </c>
      <c r="R169" s="8">
        <f>sales_data[[#This Row],[Column3]]/sales_data[[#This Row],[Column2]]</f>
        <v>0.20159999842751997</v>
      </c>
      <c r="S169" s="8">
        <f>sales_data[[#This Row],[Column4]]/sales_data[[#This Row],[Column3]]</f>
        <v>0.34679992533666482</v>
      </c>
      <c r="T169" s="8">
        <f>sales_data[[#This Row],[Column5]]/sales_data[[#This Row],[Column4]]</f>
        <v>0.66640010246061665</v>
      </c>
      <c r="U169" s="8">
        <f>sales_data[[#This Row],[Column6]]/sales_data[[#This Row],[Column5]]</f>
        <v>0.79559977499648427</v>
      </c>
      <c r="AC169" s="3">
        <v>43632</v>
      </c>
      <c r="AD169" s="4">
        <v>1697253</v>
      </c>
    </row>
    <row r="170" spans="2:30" x14ac:dyDescent="0.25">
      <c r="B170" s="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10">
        <f t="shared" si="4"/>
        <v>6.0271626262494778E-2</v>
      </c>
      <c r="I170" s="11">
        <f t="shared" si="5"/>
        <v>43626</v>
      </c>
      <c r="J170" s="15">
        <f>VLOOKUP(sales_data[[#This Row],[Column7]],$AC$2:$AD$368,2,FALSE)</f>
        <v>1310514</v>
      </c>
      <c r="K170" s="16">
        <f>sales_data[[#This Row],[Column6]]/sales_data[[#This Row],[Column8]]</f>
        <v>1.0387504444820888</v>
      </c>
      <c r="L170">
        <v>22586032</v>
      </c>
      <c r="M170" s="7">
        <v>21934511</v>
      </c>
      <c r="N170" s="16">
        <f>(sales_data[[#This Row],[Column9]]-sales_data[[#This Row],[Column10]])/sales_data[[#This Row],[Column10]]</f>
        <v>2.9703010019234075E-2</v>
      </c>
      <c r="O170" s="16">
        <f>sales_data[[#This Row],[Column9]]/sales_data[[#This Row],[Column10]]</f>
        <v>1.0297030100192341</v>
      </c>
      <c r="P170" s="16">
        <f>VLOOKUP(sales_data[[#This Row],[Column7]],sales_data[[Column1]:[Column7]],7,FALSE)</f>
        <v>5.9746664993200443E-2</v>
      </c>
      <c r="Q170" s="16">
        <f>sales_data[[#This Row],[Order/Listing]]/sales_data[[#This Row],[Column11]]</f>
        <v>1.0087864530907973</v>
      </c>
      <c r="R170" s="14">
        <f>sales_data[[#This Row],[Column3]]/sales_data[[#This Row],[Column2]]</f>
        <v>0.26249995904548801</v>
      </c>
      <c r="S170" s="8">
        <f>sales_data[[#This Row],[Column4]]/sales_data[[#This Row],[Column3]]</f>
        <v>0.37999990891968116</v>
      </c>
      <c r="T170" s="8">
        <f>sales_data[[#This Row],[Column5]]/sales_data[[#This Row],[Column4]]</f>
        <v>0.71540012321589952</v>
      </c>
      <c r="U170" s="8">
        <f>sales_data[[#This Row],[Column6]]/sales_data[[#This Row],[Column5]]</f>
        <v>0.84460017434303392</v>
      </c>
      <c r="AC170" s="3">
        <v>43633</v>
      </c>
      <c r="AD170" s="4">
        <v>1361297</v>
      </c>
    </row>
    <row r="171" spans="2:30" x14ac:dyDescent="0.25">
      <c r="B171" s="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10">
        <f t="shared" si="4"/>
        <v>5.965659062880059E-2</v>
      </c>
      <c r="I171" s="11">
        <f t="shared" si="5"/>
        <v>43627</v>
      </c>
      <c r="J171" s="15">
        <f>VLOOKUP(sales_data[[#This Row],[Column7]],$AC$2:$AD$368,2,FALSE)</f>
        <v>1309687</v>
      </c>
      <c r="K171" s="16">
        <f>sales_data[[#This Row],[Column6]]/sales_data[[#This Row],[Column8]]</f>
        <v>0.95955369489045861</v>
      </c>
      <c r="L171">
        <v>21065819</v>
      </c>
      <c r="M171" s="7">
        <v>22368858</v>
      </c>
      <c r="N171" s="16">
        <f>(sales_data[[#This Row],[Column9]]-sales_data[[#This Row],[Column10]])/sales_data[[#This Row],[Column10]]</f>
        <v>-5.8252370326638936E-2</v>
      </c>
      <c r="O171" s="16">
        <f>sales_data[[#This Row],[Column9]]/sales_data[[#This Row],[Column10]]</f>
        <v>0.94174762967336101</v>
      </c>
      <c r="P171" s="16">
        <f>VLOOKUP(sales_data[[#This Row],[Column7]],sales_data[[Column1]:[Column7]],7,FALSE)</f>
        <v>5.8549563992085427E-2</v>
      </c>
      <c r="Q171" s="16">
        <f>sales_data[[#This Row],[Order/Listing]]/sales_data[[#This Row],[Column11]]</f>
        <v>1.0189075129041918</v>
      </c>
      <c r="R171" s="14">
        <f>sales_data[[#This Row],[Column3]]/sales_data[[#This Row],[Column2]]</f>
        <v>0.26249996439730333</v>
      </c>
      <c r="S171" s="8">
        <f>sales_data[[#This Row],[Column4]]/sales_data[[#This Row],[Column3]]</f>
        <v>0.37999995298182909</v>
      </c>
      <c r="T171" s="8">
        <f>sales_data[[#This Row],[Column5]]/sales_data[[#This Row],[Column4]]</f>
        <v>0.75190011968695791</v>
      </c>
      <c r="U171" s="8">
        <f>sales_data[[#This Row],[Column6]]/sales_data[[#This Row],[Column5]]</f>
        <v>0.795399812275986</v>
      </c>
      <c r="AC171" s="3">
        <v>43634</v>
      </c>
      <c r="AD171" s="4">
        <v>1256715</v>
      </c>
    </row>
    <row r="172" spans="2:30" x14ac:dyDescent="0.25">
      <c r="B172" s="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10">
        <f t="shared" si="4"/>
        <v>5.8514775872374865E-2</v>
      </c>
      <c r="I172" s="11">
        <f t="shared" si="5"/>
        <v>43628</v>
      </c>
      <c r="J172" s="15">
        <f>VLOOKUP(sales_data[[#This Row],[Column7]],$AC$2:$AD$368,2,FALSE)</f>
        <v>1443963</v>
      </c>
      <c r="K172" s="16">
        <f>sales_data[[#This Row],[Column6]]/sales_data[[#This Row],[Column8]]</f>
        <v>0.89766912310079972</v>
      </c>
      <c r="L172">
        <v>22151685</v>
      </c>
      <c r="M172" s="7">
        <v>21934511</v>
      </c>
      <c r="N172" s="16">
        <f>(sales_data[[#This Row],[Column9]]-sales_data[[#This Row],[Column10]])/sales_data[[#This Row],[Column10]]</f>
        <v>9.9010185364971203E-3</v>
      </c>
      <c r="O172" s="16">
        <f>sales_data[[#This Row],[Column9]]/sales_data[[#This Row],[Column10]]</f>
        <v>1.0099010185364972</v>
      </c>
      <c r="P172" s="16">
        <f>VLOOKUP(sales_data[[#This Row],[Column7]],sales_data[[Column1]:[Column7]],7,FALSE)</f>
        <v>6.5830638683430087E-2</v>
      </c>
      <c r="Q172" s="16">
        <f>sales_data[[#This Row],[Order/Listing]]/sales_data[[#This Row],[Column11]]</f>
        <v>0.88886842118855725</v>
      </c>
      <c r="R172" s="8">
        <f>sales_data[[#This Row],[Column3]]/sales_data[[#This Row],[Column2]]</f>
        <v>0.23749997009257129</v>
      </c>
      <c r="S172" s="8">
        <f>sales_data[[#This Row],[Column4]]/sales_data[[#This Row],[Column3]]</f>
        <v>0.40799996198459426</v>
      </c>
      <c r="T172" s="8">
        <f>sales_data[[#This Row],[Column5]]/sales_data[[#This Row],[Column4]]</f>
        <v>0.70809989107839844</v>
      </c>
      <c r="U172" s="8">
        <f>sales_data[[#This Row],[Column6]]/sales_data[[#This Row],[Column5]]</f>
        <v>0.85280028422268062</v>
      </c>
      <c r="AC172" s="3">
        <v>43635</v>
      </c>
      <c r="AD172" s="4">
        <v>1296201</v>
      </c>
    </row>
    <row r="173" spans="2:30" x14ac:dyDescent="0.25">
      <c r="B173" s="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10">
        <f t="shared" si="4"/>
        <v>6.035553509059826E-2</v>
      </c>
      <c r="I173" s="11">
        <f t="shared" si="5"/>
        <v>43629</v>
      </c>
      <c r="J173" s="15">
        <f>VLOOKUP(sales_data[[#This Row],[Column7]],$AC$2:$AD$368,2,FALSE)</f>
        <v>1350226</v>
      </c>
      <c r="K173" s="16">
        <f>sales_data[[#This Row],[Column6]]/sales_data[[#This Row],[Column8]]</f>
        <v>0.45626287747384514</v>
      </c>
      <c r="L173">
        <v>10207149</v>
      </c>
      <c r="M173" s="7">
        <v>21717338</v>
      </c>
      <c r="N173" s="16">
        <f>(sales_data[[#This Row],[Column9]]-sales_data[[#This Row],[Column10]])/sales_data[[#This Row],[Column10]]</f>
        <v>-0.52999999355353777</v>
      </c>
      <c r="O173" s="17">
        <f>sales_data[[#This Row],[Column9]]/sales_data[[#This Row],[Column10]]</f>
        <v>0.47000000644646228</v>
      </c>
      <c r="P173" s="16">
        <f>VLOOKUP(sales_data[[#This Row],[Column7]],sales_data[[Column1]:[Column7]],7,FALSE)</f>
        <v>6.2172715443051495E-2</v>
      </c>
      <c r="Q173" s="16">
        <f>sales_data[[#This Row],[Order/Listing]]/sales_data[[#This Row],[Column11]]</f>
        <v>0.97077206071017241</v>
      </c>
      <c r="R173" s="8">
        <f>sales_data[[#This Row],[Column3]]/sales_data[[#This Row],[Column2]]</f>
        <v>0.24749993876841234</v>
      </c>
      <c r="S173" s="8">
        <f>sales_data[[#This Row],[Column4]]/sales_data[[#This Row],[Column3]]</f>
        <v>0.41200006808459433</v>
      </c>
      <c r="T173" s="8">
        <f>sales_data[[#This Row],[Column5]]/sales_data[[#This Row],[Column4]]</f>
        <v>0.70079927134584841</v>
      </c>
      <c r="U173" s="8">
        <f>sales_data[[#This Row],[Column6]]/sales_data[[#This Row],[Column5]]</f>
        <v>0.84460000438711946</v>
      </c>
      <c r="AC173" s="3">
        <v>43636</v>
      </c>
      <c r="AD173" s="4">
        <v>616058</v>
      </c>
    </row>
    <row r="174" spans="2:30" x14ac:dyDescent="0.25"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10">
        <f t="shared" si="4"/>
        <v>6.342435281417956E-2</v>
      </c>
      <c r="I174" s="11">
        <f t="shared" si="5"/>
        <v>43630</v>
      </c>
      <c r="J174" s="15">
        <f>VLOOKUP(sales_data[[#This Row],[Column7]],$AC$2:$AD$368,2,FALSE)</f>
        <v>1283508</v>
      </c>
      <c r="K174" s="16">
        <f>sales_data[[#This Row],[Column6]]/sales_data[[#This Row],[Column8]]</f>
        <v>1.0409642947297562</v>
      </c>
      <c r="L174">
        <v>21065819</v>
      </c>
      <c r="M174" s="7">
        <v>22368858</v>
      </c>
      <c r="N174" s="16">
        <f>(sales_data[[#This Row],[Column9]]-sales_data[[#This Row],[Column10]])/sales_data[[#This Row],[Column10]]</f>
        <v>-5.8252370326638936E-2</v>
      </c>
      <c r="O174" s="16">
        <f>sales_data[[#This Row],[Column9]]/sales_data[[#This Row],[Column10]]</f>
        <v>0.94174762967336101</v>
      </c>
      <c r="P174" s="16">
        <f>VLOOKUP(sales_data[[#This Row],[Column7]],sales_data[[Column1]:[Column7]],7,FALSE)</f>
        <v>5.7379231664018641E-2</v>
      </c>
      <c r="Q174" s="16">
        <f>sales_data[[#This Row],[Order/Listing]]/sales_data[[#This Row],[Column11]]</f>
        <v>1.1053538183564018</v>
      </c>
      <c r="R174" s="8">
        <f>sales_data[[#This Row],[Column3]]/sales_data[[#This Row],[Column2]]</f>
        <v>0.24249998338540821</v>
      </c>
      <c r="S174" s="8">
        <f>sales_data[[#This Row],[Column4]]/sales_data[[#This Row],[Column3]]</f>
        <v>0.41200001331124969</v>
      </c>
      <c r="T174" s="8">
        <f>sales_data[[#This Row],[Column5]]/sales_data[[#This Row],[Column4]]</f>
        <v>0.76649961086831953</v>
      </c>
      <c r="U174" s="8">
        <f>sales_data[[#This Row],[Column6]]/sales_data[[#This Row],[Column5]]</f>
        <v>0.82819987838146936</v>
      </c>
      <c r="AC174" s="3">
        <v>43637</v>
      </c>
      <c r="AD174" s="4">
        <v>1336086</v>
      </c>
    </row>
    <row r="175" spans="2:30" x14ac:dyDescent="0.25">
      <c r="B175" s="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10">
        <f t="shared" si="4"/>
        <v>3.51898373236652E-2</v>
      </c>
      <c r="I175" s="11">
        <f t="shared" si="5"/>
        <v>43631</v>
      </c>
      <c r="J175" s="15">
        <f>VLOOKUP(sales_data[[#This Row],[Column7]],$AC$2:$AD$368,2,FALSE)</f>
        <v>1613252</v>
      </c>
      <c r="K175" s="16">
        <f>sales_data[[#This Row],[Column6]]/sales_data[[#This Row],[Column8]]</f>
        <v>0.9791793222633538</v>
      </c>
      <c r="L175">
        <v>44889749</v>
      </c>
      <c r="M175" s="7">
        <v>44440851</v>
      </c>
      <c r="N175" s="16">
        <f>(sales_data[[#This Row],[Column9]]-sales_data[[#This Row],[Column10]])/sales_data[[#This Row],[Column10]]</f>
        <v>1.0101021692856421E-2</v>
      </c>
      <c r="O175" s="16">
        <f>sales_data[[#This Row],[Column9]]/sales_data[[#This Row],[Column10]]</f>
        <v>1.0101010216928563</v>
      </c>
      <c r="P175" s="16">
        <f>VLOOKUP(sales_data[[#This Row],[Column7]],sales_data[[Column1]:[Column7]],7,FALSE)</f>
        <v>3.6301103401413112E-2</v>
      </c>
      <c r="Q175" s="16">
        <f>sales_data[[#This Row],[Order/Listing]]/sales_data[[#This Row],[Column11]]</f>
        <v>0.96938753994721127</v>
      </c>
      <c r="R175" s="8">
        <f>sales_data[[#This Row],[Column3]]/sales_data[[#This Row],[Column2]]</f>
        <v>0.20789999944307999</v>
      </c>
      <c r="S175" s="8">
        <f>sales_data[[#This Row],[Column4]]/sales_data[[#This Row],[Column3]]</f>
        <v>0.32299999817842423</v>
      </c>
      <c r="T175" s="8">
        <f>sales_data[[#This Row],[Column5]]/sales_data[[#This Row],[Column4]]</f>
        <v>0.7072000180465714</v>
      </c>
      <c r="U175" s="8">
        <f>sales_data[[#This Row],[Column6]]/sales_data[[#This Row],[Column5]]</f>
        <v>0.74099962473027492</v>
      </c>
      <c r="AC175" s="3">
        <v>43638</v>
      </c>
      <c r="AD175" s="4">
        <v>1579663</v>
      </c>
    </row>
    <row r="176" spans="2:30" x14ac:dyDescent="0.25">
      <c r="B176" s="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10">
        <f t="shared" si="4"/>
        <v>3.8169436790590136E-2</v>
      </c>
      <c r="I176" s="11">
        <f t="shared" si="5"/>
        <v>43632</v>
      </c>
      <c r="J176" s="15">
        <f>VLOOKUP(sales_data[[#This Row],[Column7]],$AC$2:$AD$368,2,FALSE)</f>
        <v>1697253</v>
      </c>
      <c r="K176" s="16">
        <f>sales_data[[#This Row],[Column6]]/sales_data[[#This Row],[Column8]]</f>
        <v>0.97923762691832039</v>
      </c>
      <c r="L176">
        <v>43543056</v>
      </c>
      <c r="M176" s="7">
        <v>45787544</v>
      </c>
      <c r="N176" s="16">
        <f>(sales_data[[#This Row],[Column9]]-sales_data[[#This Row],[Column10]])/sales_data[[#This Row],[Column10]]</f>
        <v>-4.9019619833725957E-2</v>
      </c>
      <c r="O176" s="16">
        <f>sales_data[[#This Row],[Column9]]/sales_data[[#This Row],[Column10]]</f>
        <v>0.95098038016627406</v>
      </c>
      <c r="P176" s="16">
        <f>VLOOKUP(sales_data[[#This Row],[Column7]],sales_data[[Column1]:[Column7]],7,FALSE)</f>
        <v>3.7068006157569708E-2</v>
      </c>
      <c r="Q176" s="16">
        <f>sales_data[[#This Row],[Order/Listing]]/sales_data[[#This Row],[Column11]]</f>
        <v>1.0297137814302295</v>
      </c>
      <c r="R176" s="8">
        <f>sales_data[[#This Row],[Column3]]/sales_data[[#This Row],[Column2]]</f>
        <v>0.20369997899550371</v>
      </c>
      <c r="S176" s="8">
        <f>sales_data[[#This Row],[Column4]]/sales_data[[#This Row],[Column3]]</f>
        <v>0.35360000090194504</v>
      </c>
      <c r="T176" s="8">
        <f>sales_data[[#This Row],[Column5]]/sales_data[[#This Row],[Column4]]</f>
        <v>0.65959992130937628</v>
      </c>
      <c r="U176" s="8">
        <f>sales_data[[#This Row],[Column6]]/sales_data[[#This Row],[Column5]]</f>
        <v>0.80340016193549169</v>
      </c>
      <c r="AC176" s="3">
        <v>43639</v>
      </c>
      <c r="AD176" s="4">
        <v>1662014</v>
      </c>
    </row>
    <row r="177" spans="2:30" x14ac:dyDescent="0.25">
      <c r="B177" s="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10">
        <f t="shared" si="4"/>
        <v>5.7975539436582062E-2</v>
      </c>
      <c r="I177" s="11">
        <f t="shared" si="5"/>
        <v>43633</v>
      </c>
      <c r="J177" s="15">
        <f>VLOOKUP(sales_data[[#This Row],[Column7]],$AC$2:$AD$368,2,FALSE)</f>
        <v>1361297</v>
      </c>
      <c r="K177" s="16">
        <f>sales_data[[#This Row],[Column6]]/sales_data[[#This Row],[Column8]]</f>
        <v>0.90640984296593619</v>
      </c>
      <c r="L177">
        <v>21282992</v>
      </c>
      <c r="M177" s="7">
        <v>22586032</v>
      </c>
      <c r="N177" s="16">
        <f>(sales_data[[#This Row],[Column9]]-sales_data[[#This Row],[Column10]])/sales_data[[#This Row],[Column10]]</f>
        <v>-5.7692294069183997E-2</v>
      </c>
      <c r="O177" s="16">
        <f>sales_data[[#This Row],[Column9]]/sales_data[[#This Row],[Column10]]</f>
        <v>0.94230770593081603</v>
      </c>
      <c r="P177" s="16">
        <f>VLOOKUP(sales_data[[#This Row],[Column7]],sales_data[[Column1]:[Column7]],7,FALSE)</f>
        <v>6.0271626262494778E-2</v>
      </c>
      <c r="Q177" s="16">
        <f>sales_data[[#This Row],[Order/Listing]]/sales_data[[#This Row],[Column11]]</f>
        <v>0.96190434922208989</v>
      </c>
      <c r="R177" s="8">
        <f>sales_data[[#This Row],[Column3]]/sales_data[[#This Row],[Column2]]</f>
        <v>0.2374999606493316</v>
      </c>
      <c r="S177" s="8">
        <f>sales_data[[#This Row],[Column4]]/sales_data[[#This Row],[Column3]]</f>
        <v>0.40400003165364579</v>
      </c>
      <c r="T177" s="8">
        <f>sales_data[[#This Row],[Column5]]/sales_data[[#This Row],[Column4]]</f>
        <v>0.7153997619121073</v>
      </c>
      <c r="U177" s="8">
        <f>sales_data[[#This Row],[Column6]]/sales_data[[#This Row],[Column5]]</f>
        <v>0.8445999780959943</v>
      </c>
      <c r="AC177" s="3">
        <v>43640</v>
      </c>
      <c r="AD177" s="4">
        <v>1233893</v>
      </c>
    </row>
    <row r="178" spans="2:30" x14ac:dyDescent="0.25">
      <c r="B178" s="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10">
        <f t="shared" si="4"/>
        <v>5.6298330198210095E-2</v>
      </c>
      <c r="I178" s="11">
        <f t="shared" si="5"/>
        <v>43634</v>
      </c>
      <c r="J178" s="15">
        <f>VLOOKUP(sales_data[[#This Row],[Column7]],$AC$2:$AD$368,2,FALSE)</f>
        <v>1256715</v>
      </c>
      <c r="K178" s="16">
        <f>sales_data[[#This Row],[Column6]]/sales_data[[#This Row],[Column8]]</f>
        <v>1.0118093601174492</v>
      </c>
      <c r="L178">
        <v>22586032</v>
      </c>
      <c r="M178" s="7">
        <v>21065819</v>
      </c>
      <c r="N178" s="16">
        <f>(sales_data[[#This Row],[Column9]]-sales_data[[#This Row],[Column10]])/sales_data[[#This Row],[Column10]]</f>
        <v>7.216491321794799E-2</v>
      </c>
      <c r="O178" s="16">
        <f>sales_data[[#This Row],[Column9]]/sales_data[[#This Row],[Column10]]</f>
        <v>1.072164913217948</v>
      </c>
      <c r="P178" s="16">
        <f>VLOOKUP(sales_data[[#This Row],[Column7]],sales_data[[Column1]:[Column7]],7,FALSE)</f>
        <v>5.965659062880059E-2</v>
      </c>
      <c r="Q178" s="16">
        <f>sales_data[[#This Row],[Order/Listing]]/sales_data[[#This Row],[Column11]]</f>
        <v>0.94370679927911905</v>
      </c>
      <c r="R178" s="8">
        <f>sales_data[[#This Row],[Column3]]/sales_data[[#This Row],[Column2]]</f>
        <v>0.24999997786242595</v>
      </c>
      <c r="S178" s="8">
        <f>sales_data[[#This Row],[Column4]]/sales_data[[#This Row],[Column3]]</f>
        <v>0.39599997024709788</v>
      </c>
      <c r="T178" s="8">
        <f>sales_data[[#This Row],[Column5]]/sales_data[[#This Row],[Column4]]</f>
        <v>0.72999981663824565</v>
      </c>
      <c r="U178" s="8">
        <f>sales_data[[#This Row],[Column6]]/sales_data[[#This Row],[Column5]]</f>
        <v>0.77900032592207769</v>
      </c>
      <c r="AC178" s="3">
        <v>43641</v>
      </c>
      <c r="AD178" s="4">
        <v>1271556</v>
      </c>
    </row>
    <row r="179" spans="2:30" x14ac:dyDescent="0.25">
      <c r="B179" s="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10">
        <f t="shared" si="4"/>
        <v>5.9208024011952333E-2</v>
      </c>
      <c r="I179" s="11">
        <f t="shared" si="5"/>
        <v>43635</v>
      </c>
      <c r="J179" s="15">
        <f>VLOOKUP(sales_data[[#This Row],[Column7]],$AC$2:$AD$368,2,FALSE)</f>
        <v>1296201</v>
      </c>
      <c r="K179" s="16">
        <f>sales_data[[#This Row],[Column6]]/sales_data[[#This Row],[Column8]]</f>
        <v>1.0217674573619369</v>
      </c>
      <c r="L179">
        <v>22368858</v>
      </c>
      <c r="M179" s="7">
        <v>22151685</v>
      </c>
      <c r="N179" s="16">
        <f>(sales_data[[#This Row],[Column9]]-sales_data[[#This Row],[Column10]])/sales_data[[#This Row],[Column10]]</f>
        <v>9.8039043079567092E-3</v>
      </c>
      <c r="O179" s="16">
        <f>sales_data[[#This Row],[Column9]]/sales_data[[#This Row],[Column10]]</f>
        <v>1.0098039043079567</v>
      </c>
      <c r="P179" s="16">
        <f>VLOOKUP(sales_data[[#This Row],[Column7]],sales_data[[Column1]:[Column7]],7,FALSE)</f>
        <v>5.8514775872374865E-2</v>
      </c>
      <c r="Q179" s="16">
        <f>sales_data[[#This Row],[Order/Listing]]/sales_data[[#This Row],[Column11]]</f>
        <v>1.0118474031429172</v>
      </c>
      <c r="R179" s="14">
        <f>sales_data[[#This Row],[Column3]]/sales_data[[#This Row],[Column2]]</f>
        <v>0.2574999798827477</v>
      </c>
      <c r="S179" s="8">
        <f>sales_data[[#This Row],[Column4]]/sales_data[[#This Row],[Column3]]</f>
        <v>0.3879998909718626</v>
      </c>
      <c r="T179" s="8">
        <f>sales_data[[#This Row],[Column5]]/sales_data[[#This Row],[Column4]]</f>
        <v>0.72270000250573629</v>
      </c>
      <c r="U179" s="8">
        <f>sales_data[[#This Row],[Column6]]/sales_data[[#This Row],[Column5]]</f>
        <v>0.81999972757813244</v>
      </c>
      <c r="AC179" s="3">
        <v>43642</v>
      </c>
      <c r="AD179" s="4">
        <v>1324416</v>
      </c>
    </row>
    <row r="180" spans="2:30" x14ac:dyDescent="0.25">
      <c r="B180" s="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10">
        <f t="shared" si="4"/>
        <v>5.9136272478794182E-2</v>
      </c>
      <c r="I180" s="11">
        <f t="shared" si="5"/>
        <v>43636</v>
      </c>
      <c r="J180" s="15">
        <f>VLOOKUP(sales_data[[#This Row],[Column7]],$AC$2:$AD$368,2,FALSE)</f>
        <v>616058</v>
      </c>
      <c r="K180" s="16">
        <f>sales_data[[#This Row],[Column6]]/sales_data[[#This Row],[Column8]]</f>
        <v>2.1472182813955829</v>
      </c>
      <c r="L180">
        <v>22368858</v>
      </c>
      <c r="M180" s="7">
        <v>10207149</v>
      </c>
      <c r="N180" s="16">
        <f>(sales_data[[#This Row],[Column9]]-sales_data[[#This Row],[Column10]])/sales_data[[#This Row],[Column10]]</f>
        <v>1.1914893179280521</v>
      </c>
      <c r="O180" s="21">
        <f>sales_data[[#This Row],[Column9]]/sales_data[[#This Row],[Column10]]</f>
        <v>2.1914893179280521</v>
      </c>
      <c r="P180" s="16">
        <f>VLOOKUP(sales_data[[#This Row],[Column7]],sales_data[[Column1]:[Column7]],7,FALSE)</f>
        <v>6.035553509059826E-2</v>
      </c>
      <c r="Q180" s="16">
        <f>sales_data[[#This Row],[Order/Listing]]/sales_data[[#This Row],[Column11]]</f>
        <v>0.97979866121684001</v>
      </c>
      <c r="R180" s="14">
        <f>sales_data[[#This Row],[Column3]]/sales_data[[#This Row],[Column2]]</f>
        <v>0.2574999798827477</v>
      </c>
      <c r="S180" s="8">
        <f>sales_data[[#This Row],[Column4]]/sales_data[[#This Row],[Column3]]</f>
        <v>0.3879998909718626</v>
      </c>
      <c r="T180" s="8">
        <f>sales_data[[#This Row],[Column5]]/sales_data[[#This Row],[Column4]]</f>
        <v>0.75189988509409045</v>
      </c>
      <c r="U180" s="8">
        <f>sales_data[[#This Row],[Column6]]/sales_data[[#This Row],[Column5]]</f>
        <v>0.78720007141156867</v>
      </c>
      <c r="AC180" s="3">
        <v>43643</v>
      </c>
      <c r="AD180" s="4">
        <v>1322811</v>
      </c>
    </row>
    <row r="181" spans="2:30" x14ac:dyDescent="0.25">
      <c r="B181" s="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10">
        <f t="shared" si="4"/>
        <v>5.7987990692850391E-2</v>
      </c>
      <c r="I181" s="11">
        <f t="shared" si="5"/>
        <v>43637</v>
      </c>
      <c r="J181" s="15">
        <f>VLOOKUP(sales_data[[#This Row],[Column7]],$AC$2:$AD$368,2,FALSE)</f>
        <v>1336086</v>
      </c>
      <c r="K181" s="16">
        <f>sales_data[[#This Row],[Column6]]/sales_data[[#This Row],[Column8]]</f>
        <v>0.92371149761317761</v>
      </c>
      <c r="L181">
        <v>21282992</v>
      </c>
      <c r="M181" s="7">
        <v>21065819</v>
      </c>
      <c r="N181" s="16">
        <f>(sales_data[[#This Row],[Column9]]-sales_data[[#This Row],[Column10]])/sales_data[[#This Row],[Column10]]</f>
        <v>1.0309259753916998E-2</v>
      </c>
      <c r="O181" s="16">
        <f>sales_data[[#This Row],[Column9]]/sales_data[[#This Row],[Column10]]</f>
        <v>1.0103092597539169</v>
      </c>
      <c r="P181" s="16">
        <f>VLOOKUP(sales_data[[#This Row],[Column7]],sales_data[[Column1]:[Column7]],7,FALSE)</f>
        <v>6.342435281417956E-2</v>
      </c>
      <c r="Q181" s="16">
        <f>sales_data[[#This Row],[Order/Listing]]/sales_data[[#This Row],[Column11]]</f>
        <v>0.91428588735849459</v>
      </c>
      <c r="R181" s="8">
        <f>sales_data[[#This Row],[Column3]]/sales_data[[#This Row],[Column2]]</f>
        <v>0.25249996558284826</v>
      </c>
      <c r="S181" s="8">
        <f>sales_data[[#This Row],[Column4]]/sales_data[[#This Row],[Column3]]</f>
        <v>0.38400005210315308</v>
      </c>
      <c r="T181" s="8">
        <f>sales_data[[#This Row],[Column5]]/sales_data[[#This Row],[Column4]]</f>
        <v>0.70809978101365623</v>
      </c>
      <c r="U181" s="8">
        <f>sales_data[[#This Row],[Column6]]/sales_data[[#This Row],[Column5]]</f>
        <v>0.84459983821893003</v>
      </c>
      <c r="AC181" s="3">
        <v>43644</v>
      </c>
      <c r="AD181" s="4">
        <v>1234158</v>
      </c>
    </row>
    <row r="182" spans="2:30" x14ac:dyDescent="0.25">
      <c r="B182" s="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10">
        <f t="shared" si="4"/>
        <v>3.7049467777250843E-2</v>
      </c>
      <c r="I182" s="11">
        <f t="shared" si="5"/>
        <v>43638</v>
      </c>
      <c r="J182" s="15">
        <f>VLOOKUP(sales_data[[#This Row],[Column7]],$AC$2:$AD$368,2,FALSE)</f>
        <v>1579663</v>
      </c>
      <c r="K182" s="16">
        <f>sales_data[[#This Row],[Column6]]/sales_data[[#This Row],[Column8]]</f>
        <v>1.094959494525098</v>
      </c>
      <c r="L182">
        <v>46685339</v>
      </c>
      <c r="M182" s="7">
        <v>44889749</v>
      </c>
      <c r="N182" s="16">
        <f>(sales_data[[#This Row],[Column9]]-sales_data[[#This Row],[Column10]])/sales_data[[#This Row],[Column10]]</f>
        <v>4.0000000891072036E-2</v>
      </c>
      <c r="O182" s="16">
        <f>sales_data[[#This Row],[Column9]]/sales_data[[#This Row],[Column10]]</f>
        <v>1.0400000008910721</v>
      </c>
      <c r="P182" s="16">
        <f>VLOOKUP(sales_data[[#This Row],[Column7]],sales_data[[Column1]:[Column7]],7,FALSE)</f>
        <v>3.51898373236652E-2</v>
      </c>
      <c r="Q182" s="16">
        <f>sales_data[[#This Row],[Order/Listing]]/sales_data[[#This Row],[Column11]]</f>
        <v>1.0528456678125944</v>
      </c>
      <c r="R182" s="8">
        <f>sales_data[[#This Row],[Column3]]/sales_data[[#This Row],[Column2]]</f>
        <v>0.2141999822642397</v>
      </c>
      <c r="S182" s="8">
        <f>sales_data[[#This Row],[Column4]]/sales_data[[#This Row],[Column3]]</f>
        <v>0.35020003502000352</v>
      </c>
      <c r="T182" s="8">
        <f>sales_data[[#This Row],[Column5]]/sales_data[[#This Row],[Column4]]</f>
        <v>0.65279982866933184</v>
      </c>
      <c r="U182" s="8">
        <f>sales_data[[#This Row],[Column6]]/sales_data[[#This Row],[Column5]]</f>
        <v>0.75659998119071525</v>
      </c>
      <c r="AC182" s="3">
        <v>43645</v>
      </c>
      <c r="AD182" s="4">
        <v>1729667</v>
      </c>
    </row>
    <row r="183" spans="2:30" x14ac:dyDescent="0.25">
      <c r="B183" s="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10">
        <f t="shared" si="4"/>
        <v>3.8474716570336555E-2</v>
      </c>
      <c r="I183" s="11">
        <f t="shared" si="5"/>
        <v>43639</v>
      </c>
      <c r="J183" s="15">
        <f>VLOOKUP(sales_data[[#This Row],[Column7]],$AC$2:$AD$368,2,FALSE)</f>
        <v>1662014</v>
      </c>
      <c r="K183" s="16">
        <f>sales_data[[#This Row],[Column6]]/sales_data[[#This Row],[Column8]]</f>
        <v>1.0183897367892207</v>
      </c>
      <c r="L183">
        <v>43991955</v>
      </c>
      <c r="M183" s="7">
        <v>43543056</v>
      </c>
      <c r="N183" s="16">
        <f>(sales_data[[#This Row],[Column9]]-sales_data[[#This Row],[Column10]])/sales_data[[#This Row],[Column10]]</f>
        <v>1.0309313154317878E-2</v>
      </c>
      <c r="O183" s="16">
        <f>sales_data[[#This Row],[Column9]]/sales_data[[#This Row],[Column10]]</f>
        <v>1.0103093131543179</v>
      </c>
      <c r="P183" s="16">
        <f>VLOOKUP(sales_data[[#This Row],[Column7]],sales_data[[Column1]:[Column7]],7,FALSE)</f>
        <v>3.8169436790590136E-2</v>
      </c>
      <c r="Q183" s="16">
        <f>sales_data[[#This Row],[Order/Listing]]/sales_data[[#This Row],[Column11]]</f>
        <v>1.0079980163558944</v>
      </c>
      <c r="R183" s="8">
        <f>sales_data[[#This Row],[Column3]]/sales_data[[#This Row],[Column2]]</f>
        <v>0.19949999948854286</v>
      </c>
      <c r="S183" s="8">
        <f>sales_data[[#This Row],[Column4]]/sales_data[[#This Row],[Column3]]</f>
        <v>0.35699999829086998</v>
      </c>
      <c r="T183" s="8">
        <f>sales_data[[#This Row],[Column5]]/sales_data[[#This Row],[Column4]]</f>
        <v>0.65959970930427403</v>
      </c>
      <c r="U183" s="8">
        <f>sales_data[[#This Row],[Column6]]/sales_data[[#This Row],[Column5]]</f>
        <v>0.81899992257964616</v>
      </c>
      <c r="AC183" s="3">
        <v>43646</v>
      </c>
      <c r="AD183" s="4">
        <v>1692578</v>
      </c>
    </row>
    <row r="184" spans="2:30" x14ac:dyDescent="0.25">
      <c r="B184" s="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10">
        <f t="shared" si="4"/>
        <v>6.0357717221452278E-2</v>
      </c>
      <c r="I184" s="11">
        <f t="shared" si="5"/>
        <v>43640</v>
      </c>
      <c r="J184" s="15">
        <f>VLOOKUP(sales_data[[#This Row],[Column7]],$AC$2:$AD$368,2,FALSE)</f>
        <v>1233893</v>
      </c>
      <c r="K184" s="16">
        <f>sales_data[[#This Row],[Column6]]/sales_data[[#This Row],[Column8]]</f>
        <v>1.051712749808938</v>
      </c>
      <c r="L184">
        <v>21500166</v>
      </c>
      <c r="M184" s="7">
        <v>21282992</v>
      </c>
      <c r="N184" s="16">
        <f>(sales_data[[#This Row],[Column9]]-sales_data[[#This Row],[Column10]])/sales_data[[#This Row],[Column10]]</f>
        <v>1.0204110399515257E-2</v>
      </c>
      <c r="O184" s="16">
        <f>sales_data[[#This Row],[Column9]]/sales_data[[#This Row],[Column10]]</f>
        <v>1.0102041103995152</v>
      </c>
      <c r="P184" s="16">
        <f>VLOOKUP(sales_data[[#This Row],[Column7]],sales_data[[Column1]:[Column7]],7,FALSE)</f>
        <v>5.7975539436582062E-2</v>
      </c>
      <c r="Q184" s="16">
        <f>sales_data[[#This Row],[Order/Listing]]/sales_data[[#This Row],[Column11]]</f>
        <v>1.0410893595475039</v>
      </c>
      <c r="R184" s="8">
        <f>sales_data[[#This Row],[Column3]]/sales_data[[#This Row],[Column2]]</f>
        <v>0.24249997686064484</v>
      </c>
      <c r="S184" s="8">
        <f>sales_data[[#This Row],[Column4]]/sales_data[[#This Row],[Column3]]</f>
        <v>0.4200000383598112</v>
      </c>
      <c r="T184" s="8">
        <f>sales_data[[#This Row],[Column5]]/sales_data[[#This Row],[Column4]]</f>
        <v>0.72269969019888647</v>
      </c>
      <c r="U184" s="8">
        <f>sales_data[[#This Row],[Column6]]/sales_data[[#This Row],[Column5]]</f>
        <v>0.82000010110188415</v>
      </c>
      <c r="AC184" s="3">
        <v>43647</v>
      </c>
      <c r="AD184" s="4">
        <v>1297701</v>
      </c>
    </row>
    <row r="185" spans="2:30" x14ac:dyDescent="0.25">
      <c r="B185" s="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10">
        <f t="shared" si="4"/>
        <v>5.9781450356340256E-2</v>
      </c>
      <c r="I185" s="11">
        <f t="shared" si="5"/>
        <v>43641</v>
      </c>
      <c r="J185" s="15">
        <f>VLOOKUP(sales_data[[#This Row],[Column7]],$AC$2:$AD$368,2,FALSE)</f>
        <v>1271556</v>
      </c>
      <c r="K185" s="16">
        <f>sales_data[[#This Row],[Column6]]/sales_data[[#This Row],[Column8]]</f>
        <v>1.0312381051247448</v>
      </c>
      <c r="L185">
        <v>21934511</v>
      </c>
      <c r="M185" s="7">
        <v>22586032</v>
      </c>
      <c r="N185" s="16">
        <f>(sales_data[[#This Row],[Column9]]-sales_data[[#This Row],[Column10]])/sales_data[[#This Row],[Column10]]</f>
        <v>-2.8846191309744005E-2</v>
      </c>
      <c r="O185" s="16">
        <f>sales_data[[#This Row],[Column9]]/sales_data[[#This Row],[Column10]]</f>
        <v>0.97115380869025603</v>
      </c>
      <c r="P185" s="16">
        <f>VLOOKUP(sales_data[[#This Row],[Column7]],sales_data[[Column1]:[Column7]],7,FALSE)</f>
        <v>5.6298330198210095E-2</v>
      </c>
      <c r="Q185" s="16">
        <f>sales_data[[#This Row],[Order/Listing]]/sales_data[[#This Row],[Column11]]</f>
        <v>1.0618689781005424</v>
      </c>
      <c r="R185" s="8">
        <f>sales_data[[#This Row],[Column3]]/sales_data[[#This Row],[Column2]]</f>
        <v>0.23999999452916962</v>
      </c>
      <c r="S185" s="8">
        <f>sales_data[[#This Row],[Column4]]/sales_data[[#This Row],[Column3]]</f>
        <v>0.39999996200812155</v>
      </c>
      <c r="T185" s="8">
        <f>sales_data[[#This Row],[Column5]]/sales_data[[#This Row],[Column4]]</f>
        <v>0.75189971282886126</v>
      </c>
      <c r="U185" s="8">
        <f>sales_data[[#This Row],[Column6]]/sales_data[[#This Row],[Column5]]</f>
        <v>0.82820022927015668</v>
      </c>
      <c r="AC185" s="3">
        <v>43648</v>
      </c>
      <c r="AD185" s="4">
        <v>1311277</v>
      </c>
    </row>
    <row r="186" spans="2:30" x14ac:dyDescent="0.25">
      <c r="B186" s="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10">
        <f t="shared" si="4"/>
        <v>6.6013933837183597E-2</v>
      </c>
      <c r="I186" s="11">
        <f t="shared" si="5"/>
        <v>43642</v>
      </c>
      <c r="J186" s="15">
        <f>VLOOKUP(sales_data[[#This Row],[Column7]],$AC$2:$AD$368,2,FALSE)</f>
        <v>1324416</v>
      </c>
      <c r="K186" s="16">
        <f>sales_data[[#This Row],[Column6]]/sales_data[[#This Row],[Column8]]</f>
        <v>1.1041243838793853</v>
      </c>
      <c r="L186">
        <v>22151685</v>
      </c>
      <c r="M186" s="7">
        <v>22368858</v>
      </c>
      <c r="N186" s="16">
        <f>(sales_data[[#This Row],[Column9]]-sales_data[[#This Row],[Column10]])/sales_data[[#This Row],[Column10]]</f>
        <v>-9.7087209369383087E-3</v>
      </c>
      <c r="O186" s="16">
        <f>sales_data[[#This Row],[Column9]]/sales_data[[#This Row],[Column10]]</f>
        <v>0.99029127906306169</v>
      </c>
      <c r="P186" s="16">
        <f>VLOOKUP(sales_data[[#This Row],[Column7]],sales_data[[Column1]:[Column7]],7,FALSE)</f>
        <v>5.9208024011952333E-2</v>
      </c>
      <c r="Q186" s="16">
        <f>sales_data[[#This Row],[Order/Listing]]/sales_data[[#This Row],[Column11]]</f>
        <v>1.1149491127056925</v>
      </c>
      <c r="R186" s="14">
        <f>sales_data[[#This Row],[Column3]]/sales_data[[#This Row],[Column2]]</f>
        <v>0.26249996219249577</v>
      </c>
      <c r="S186" s="8">
        <f>sales_data[[#This Row],[Column4]]/sales_data[[#This Row],[Column3]]</f>
        <v>0.39599990850958855</v>
      </c>
      <c r="T186" s="8">
        <f>sales_data[[#This Row],[Column5]]/sales_data[[#This Row],[Column4]]</f>
        <v>0.75189986220326255</v>
      </c>
      <c r="U186" s="8">
        <f>sales_data[[#This Row],[Column6]]/sales_data[[#This Row],[Column5]]</f>
        <v>0.8446003898635478</v>
      </c>
      <c r="AC186" s="3">
        <v>43649</v>
      </c>
      <c r="AD186" s="4">
        <v>1462320</v>
      </c>
    </row>
    <row r="187" spans="2:30" x14ac:dyDescent="0.25">
      <c r="B187" s="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10">
        <f t="shared" si="4"/>
        <v>6.0330164344539687E-2</v>
      </c>
      <c r="I187" s="11">
        <f t="shared" si="5"/>
        <v>43643</v>
      </c>
      <c r="J187" s="15">
        <f>VLOOKUP(sales_data[[#This Row],[Column7]],$AC$2:$AD$368,2,FALSE)</f>
        <v>1322811</v>
      </c>
      <c r="K187" s="16">
        <f>sales_data[[#This Row],[Column6]]/sales_data[[#This Row],[Column8]]</f>
        <v>1.0201888251609641</v>
      </c>
      <c r="L187">
        <v>22368858</v>
      </c>
      <c r="M187" s="7">
        <v>22368858</v>
      </c>
      <c r="N187" s="16">
        <f>(sales_data[[#This Row],[Column9]]-sales_data[[#This Row],[Column10]])/sales_data[[#This Row],[Column10]]</f>
        <v>0</v>
      </c>
      <c r="O187" s="16">
        <f>sales_data[[#This Row],[Column9]]/sales_data[[#This Row],[Column10]]</f>
        <v>1</v>
      </c>
      <c r="P187" s="16">
        <f>VLOOKUP(sales_data[[#This Row],[Column7]],sales_data[[Column1]:[Column7]],7,FALSE)</f>
        <v>5.9136272478794182E-2</v>
      </c>
      <c r="Q187" s="16">
        <f>sales_data[[#This Row],[Order/Listing]]/sales_data[[#This Row],[Column11]]</f>
        <v>1.0201888251609641</v>
      </c>
      <c r="R187" s="14">
        <f>sales_data[[#This Row],[Column3]]/sales_data[[#This Row],[Column2]]</f>
        <v>0.2574999798827477</v>
      </c>
      <c r="S187" s="8">
        <f>sales_data[[#This Row],[Column4]]/sales_data[[#This Row],[Column3]]</f>
        <v>0.41199997013879036</v>
      </c>
      <c r="T187" s="8">
        <f>sales_data[[#This Row],[Column5]]/sales_data[[#This Row],[Column4]]</f>
        <v>0.69349992752133061</v>
      </c>
      <c r="U187" s="8">
        <f>sales_data[[#This Row],[Column6]]/sales_data[[#This Row],[Column5]]</f>
        <v>0.81999972049268632</v>
      </c>
      <c r="AC187" s="3">
        <v>43650</v>
      </c>
      <c r="AD187" s="4">
        <v>1349517</v>
      </c>
    </row>
    <row r="188" spans="2:30" x14ac:dyDescent="0.25">
      <c r="B188" s="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10">
        <f t="shared" si="4"/>
        <v>6.0856779348716403E-2</v>
      </c>
      <c r="I188" s="11">
        <f t="shared" si="5"/>
        <v>43644</v>
      </c>
      <c r="J188" s="15">
        <f>VLOOKUP(sales_data[[#This Row],[Column7]],$AC$2:$AD$368,2,FALSE)</f>
        <v>1234158</v>
      </c>
      <c r="K188" s="16">
        <f>sales_data[[#This Row],[Column6]]/sales_data[[#This Row],[Column8]]</f>
        <v>1.0173454290293462</v>
      </c>
      <c r="L188">
        <v>20631472</v>
      </c>
      <c r="M188" s="7">
        <v>21282992</v>
      </c>
      <c r="N188" s="16">
        <f>(sales_data[[#This Row],[Column9]]-sales_data[[#This Row],[Column10]])/sales_data[[#This Row],[Column10]]</f>
        <v>-3.0612237226795933E-2</v>
      </c>
      <c r="O188" s="16">
        <f>sales_data[[#This Row],[Column9]]/sales_data[[#This Row],[Column10]]</f>
        <v>0.96938776277320404</v>
      </c>
      <c r="P188" s="16">
        <f>VLOOKUP(sales_data[[#This Row],[Column7]],sales_data[[Column1]:[Column7]],7,FALSE)</f>
        <v>5.7987990692850391E-2</v>
      </c>
      <c r="Q188" s="16">
        <f>sales_data[[#This Row],[Order/Listing]]/sales_data[[#This Row],[Column11]]</f>
        <v>1.0494721169260952</v>
      </c>
      <c r="R188" s="8">
        <f>sales_data[[#This Row],[Column3]]/sales_data[[#This Row],[Column2]]</f>
        <v>0.23749995940667931</v>
      </c>
      <c r="S188" s="8">
        <f>sales_data[[#This Row],[Column4]]/sales_data[[#This Row],[Column3]]</f>
        <v>0.41599996244878035</v>
      </c>
      <c r="T188" s="8">
        <f>sales_data[[#This Row],[Column5]]/sales_data[[#This Row],[Column4]]</f>
        <v>0.7664999173366811</v>
      </c>
      <c r="U188" s="8">
        <f>sales_data[[#This Row],[Column6]]/sales_data[[#This Row],[Column5]]</f>
        <v>0.80360017280829477</v>
      </c>
      <c r="AC188" s="3">
        <v>43651</v>
      </c>
      <c r="AD188" s="4">
        <v>1255565</v>
      </c>
    </row>
    <row r="189" spans="2:30" x14ac:dyDescent="0.25">
      <c r="B189" s="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10">
        <f t="shared" si="4"/>
        <v>3.9002756754047414E-2</v>
      </c>
      <c r="I189" s="11">
        <f t="shared" si="5"/>
        <v>43645</v>
      </c>
      <c r="J189" s="15">
        <f>VLOOKUP(sales_data[[#This Row],[Column7]],$AC$2:$AD$368,2,FALSE)</f>
        <v>1729667</v>
      </c>
      <c r="K189" s="16">
        <f>sales_data[[#This Row],[Column6]]/sales_data[[#This Row],[Column8]]</f>
        <v>1.0122318342201129</v>
      </c>
      <c r="L189">
        <v>44889749</v>
      </c>
      <c r="M189" s="7">
        <v>46685339</v>
      </c>
      <c r="N189" s="16">
        <f>(sales_data[[#This Row],[Column9]]-sales_data[[#This Row],[Column10]])/sales_data[[#This Row],[Column10]]</f>
        <v>-3.8461539285384649E-2</v>
      </c>
      <c r="O189" s="16">
        <f>sales_data[[#This Row],[Column9]]/sales_data[[#This Row],[Column10]]</f>
        <v>0.96153846071461535</v>
      </c>
      <c r="P189" s="16">
        <f>VLOOKUP(sales_data[[#This Row],[Column7]],sales_data[[Column1]:[Column7]],7,FALSE)</f>
        <v>3.7049467777250843E-2</v>
      </c>
      <c r="Q189" s="16">
        <f>sales_data[[#This Row],[Order/Listing]]/sales_data[[#This Row],[Column11]]</f>
        <v>1.0527211075889173</v>
      </c>
      <c r="R189" s="8">
        <f>sales_data[[#This Row],[Column3]]/sales_data[[#This Row],[Column2]]</f>
        <v>0.20789999944307999</v>
      </c>
      <c r="S189" s="8">
        <f>sales_data[[#This Row],[Column4]]/sales_data[[#This Row],[Column3]]</f>
        <v>0.34339993264455626</v>
      </c>
      <c r="T189" s="8">
        <f>sales_data[[#This Row],[Column5]]/sales_data[[#This Row],[Column4]]</f>
        <v>0.68000007488750491</v>
      </c>
      <c r="U189" s="8">
        <f>sales_data[[#This Row],[Column6]]/sales_data[[#This Row],[Column5]]</f>
        <v>0.80339967209188035</v>
      </c>
      <c r="AC189" s="3">
        <v>43652</v>
      </c>
      <c r="AD189" s="4">
        <v>1750824</v>
      </c>
    </row>
    <row r="190" spans="2:30" x14ac:dyDescent="0.25">
      <c r="B190" s="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10">
        <f t="shared" si="4"/>
        <v>3.748427590914722E-2</v>
      </c>
      <c r="I190" s="11">
        <f t="shared" si="5"/>
        <v>43646</v>
      </c>
      <c r="J190" s="15">
        <f>VLOOKUP(sales_data[[#This Row],[Column7]],$AC$2:$AD$368,2,FALSE)</f>
        <v>1692578</v>
      </c>
      <c r="K190" s="16">
        <f>sales_data[[#This Row],[Column6]]/sales_data[[#This Row],[Column8]]</f>
        <v>0.96431597243967482</v>
      </c>
      <c r="L190">
        <v>43543056</v>
      </c>
      <c r="M190" s="7">
        <v>43991955</v>
      </c>
      <c r="N190" s="16">
        <f>(sales_data[[#This Row],[Column9]]-sales_data[[#This Row],[Column10]])/sales_data[[#This Row],[Column10]]</f>
        <v>-1.0204115729796504E-2</v>
      </c>
      <c r="O190" s="16">
        <f>sales_data[[#This Row],[Column9]]/sales_data[[#This Row],[Column10]]</f>
        <v>0.98979588427020349</v>
      </c>
      <c r="P190" s="16">
        <f>VLOOKUP(sales_data[[#This Row],[Column7]],sales_data[[Column1]:[Column7]],7,FALSE)</f>
        <v>3.8474716570336555E-2</v>
      </c>
      <c r="Q190" s="16">
        <f>sales_data[[#This Row],[Order/Listing]]/sales_data[[#This Row],[Column11]]</f>
        <v>0.97425736303011656</v>
      </c>
      <c r="R190" s="8">
        <f>sales_data[[#This Row],[Column3]]/sales_data[[#This Row],[Column2]]</f>
        <v>0.2099999958661608</v>
      </c>
      <c r="S190" s="8">
        <f>sales_data[[#This Row],[Column4]]/sales_data[[#This Row],[Column3]]</f>
        <v>0.34339999750657313</v>
      </c>
      <c r="T190" s="8">
        <f>sales_data[[#This Row],[Column5]]/sales_data[[#This Row],[Column4]]</f>
        <v>0.67999983439827982</v>
      </c>
      <c r="U190" s="8">
        <f>sales_data[[#This Row],[Column6]]/sales_data[[#This Row],[Column5]]</f>
        <v>0.76440011745735736</v>
      </c>
      <c r="AC190" s="3">
        <v>43653</v>
      </c>
      <c r="AD190" s="4">
        <v>1632180</v>
      </c>
    </row>
    <row r="191" spans="2:30" x14ac:dyDescent="0.25">
      <c r="B191" s="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10">
        <f t="shared" si="4"/>
        <v>6.0349876542270156E-2</v>
      </c>
      <c r="I191" s="11">
        <f t="shared" si="5"/>
        <v>43647</v>
      </c>
      <c r="J191" s="15">
        <f>VLOOKUP(sales_data[[#This Row],[Column7]],$AC$2:$AD$368,2,FALSE)</f>
        <v>1297701</v>
      </c>
      <c r="K191" s="16">
        <f>sales_data[[#This Row],[Column6]]/sales_data[[#This Row],[Column8]]</f>
        <v>0.98977037083272645</v>
      </c>
      <c r="L191">
        <v>21282992</v>
      </c>
      <c r="M191" s="7">
        <v>21500166</v>
      </c>
      <c r="N191" s="16">
        <f>(sales_data[[#This Row],[Column9]]-sales_data[[#This Row],[Column10]])/sales_data[[#This Row],[Column10]]</f>
        <v>-1.0101038289657856E-2</v>
      </c>
      <c r="O191" s="16">
        <f>sales_data[[#This Row],[Column9]]/sales_data[[#This Row],[Column10]]</f>
        <v>0.9898989617103422</v>
      </c>
      <c r="P191" s="16">
        <f>VLOOKUP(sales_data[[#This Row],[Column7]],sales_data[[Column1]:[Column7]],7,FALSE)</f>
        <v>6.0357717221452278E-2</v>
      </c>
      <c r="Q191" s="16">
        <f>sales_data[[#This Row],[Order/Listing]]/sales_data[[#This Row],[Column11]]</f>
        <v>0.99987009649232828</v>
      </c>
      <c r="R191" s="8">
        <f>sales_data[[#This Row],[Column3]]/sales_data[[#This Row],[Column2]]</f>
        <v>0.2474999639383427</v>
      </c>
      <c r="S191" s="8">
        <f>sales_data[[#This Row],[Column4]]/sales_data[[#This Row],[Column3]]</f>
        <v>0.38399993165690244</v>
      </c>
      <c r="T191" s="8">
        <f>sales_data[[#This Row],[Column5]]/sales_data[[#This Row],[Column4]]</f>
        <v>0.75919979631538481</v>
      </c>
      <c r="U191" s="8">
        <f>sales_data[[#This Row],[Column6]]/sales_data[[#This Row],[Column5]]</f>
        <v>0.83639998437154062</v>
      </c>
      <c r="AC191" s="3">
        <v>43654</v>
      </c>
      <c r="AD191" s="4">
        <v>1284426</v>
      </c>
    </row>
    <row r="192" spans="2:30" x14ac:dyDescent="0.25">
      <c r="B192" s="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10">
        <f t="shared" si="4"/>
        <v>5.9255437184778437E-2</v>
      </c>
      <c r="I192" s="11">
        <f t="shared" si="5"/>
        <v>43648</v>
      </c>
      <c r="J192" s="15">
        <f>VLOOKUP(sales_data[[#This Row],[Column7]],$AC$2:$AD$368,2,FALSE)</f>
        <v>1311277</v>
      </c>
      <c r="K192" s="16">
        <f>sales_data[[#This Row],[Column6]]/sales_data[[#This Row],[Column8]]</f>
        <v>1.0304565701983639</v>
      </c>
      <c r="L192">
        <v>22803205</v>
      </c>
      <c r="M192" s="7">
        <v>21934511</v>
      </c>
      <c r="N192" s="16">
        <f>(sales_data[[#This Row],[Column9]]-sales_data[[#This Row],[Column10]])/sales_data[[#This Row],[Column10]]</f>
        <v>3.9603982965473905E-2</v>
      </c>
      <c r="O192" s="16">
        <f>sales_data[[#This Row],[Column9]]/sales_data[[#This Row],[Column10]]</f>
        <v>1.039603982965474</v>
      </c>
      <c r="P192" s="16">
        <f>VLOOKUP(sales_data[[#This Row],[Column7]],sales_data[[Column1]:[Column7]],7,FALSE)</f>
        <v>5.9781450356340256E-2</v>
      </c>
      <c r="Q192" s="16">
        <f>sales_data[[#This Row],[Order/Listing]]/sales_data[[#This Row],[Column11]]</f>
        <v>0.9912010637342118</v>
      </c>
      <c r="R192" s="8">
        <f>sales_data[[#This Row],[Column3]]/sales_data[[#This Row],[Column2]]</f>
        <v>0.24749996787732534</v>
      </c>
      <c r="S192" s="8">
        <f>sales_data[[#This Row],[Column4]]/sales_data[[#This Row],[Column3]]</f>
        <v>0.39599999503879751</v>
      </c>
      <c r="T192" s="8">
        <f>sales_data[[#This Row],[Column5]]/sales_data[[#This Row],[Column4]]</f>
        <v>0.73730011785540739</v>
      </c>
      <c r="U192" s="8">
        <f>sales_data[[#This Row],[Column6]]/sales_data[[#This Row],[Column5]]</f>
        <v>0.81999947809928619</v>
      </c>
      <c r="AC192" s="3">
        <v>43655</v>
      </c>
      <c r="AD192" s="4">
        <v>1351214</v>
      </c>
    </row>
    <row r="193" spans="2:30" x14ac:dyDescent="0.25">
      <c r="B193" s="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10">
        <f t="shared" si="4"/>
        <v>6.6058515365843062E-2</v>
      </c>
      <c r="I193" s="11">
        <f t="shared" si="5"/>
        <v>43649</v>
      </c>
      <c r="J193" s="15">
        <f>VLOOKUP(sales_data[[#This Row],[Column7]],$AC$2:$AD$368,2,FALSE)</f>
        <v>1462320</v>
      </c>
      <c r="K193" s="16">
        <f>sales_data[[#This Row],[Column6]]/sales_data[[#This Row],[Column8]]</f>
        <v>1.0301069533344276</v>
      </c>
      <c r="L193">
        <v>22803205</v>
      </c>
      <c r="M193" s="7">
        <v>22151685</v>
      </c>
      <c r="N193" s="16">
        <f>(sales_data[[#This Row],[Column9]]-sales_data[[#This Row],[Column10]])/sales_data[[#This Row],[Column10]]</f>
        <v>2.9411758067162837E-2</v>
      </c>
      <c r="O193" s="16">
        <f>sales_data[[#This Row],[Column9]]/sales_data[[#This Row],[Column10]]</f>
        <v>1.0294117580671629</v>
      </c>
      <c r="P193" s="16">
        <f>VLOOKUP(sales_data[[#This Row],[Column7]],sales_data[[Column1]:[Column7]],7,FALSE)</f>
        <v>6.6013933837183597E-2</v>
      </c>
      <c r="Q193" s="16">
        <f>sales_data[[#This Row],[Order/Listing]]/sales_data[[#This Row],[Column11]]</f>
        <v>1.0006753351310562</v>
      </c>
      <c r="R193" s="8">
        <f>sales_data[[#This Row],[Column3]]/sales_data[[#This Row],[Column2]]</f>
        <v>0.25499996557501758</v>
      </c>
      <c r="S193" s="8">
        <f>sales_data[[#This Row],[Column4]]/sales_data[[#This Row],[Column3]]</f>
        <v>0.41199989612742755</v>
      </c>
      <c r="T193" s="8">
        <f>sales_data[[#This Row],[Column5]]/sales_data[[#This Row],[Column4]]</f>
        <v>0.75920021839091978</v>
      </c>
      <c r="U193" s="8">
        <f>sales_data[[#This Row],[Column6]]/sales_data[[#This Row],[Column5]]</f>
        <v>0.82820005728992274</v>
      </c>
      <c r="AC193" s="3">
        <v>43656</v>
      </c>
      <c r="AD193" s="4">
        <v>1506346</v>
      </c>
    </row>
    <row r="194" spans="2:30" x14ac:dyDescent="0.25">
      <c r="B194" s="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10">
        <f t="shared" si="4"/>
        <v>6.2272074444817103E-2</v>
      </c>
      <c r="I194" s="11">
        <f t="shared" si="5"/>
        <v>43650</v>
      </c>
      <c r="J194" s="15">
        <f>VLOOKUP(sales_data[[#This Row],[Column7]],$AC$2:$AD$368,2,FALSE)</f>
        <v>1349517</v>
      </c>
      <c r="K194" s="16">
        <f>sales_data[[#This Row],[Column6]]/sales_data[[#This Row],[Column8]]</f>
        <v>0.99210310059080398</v>
      </c>
      <c r="L194">
        <v>21500166</v>
      </c>
      <c r="M194" s="7">
        <v>22368858</v>
      </c>
      <c r="N194" s="16">
        <f>(sales_data[[#This Row],[Column9]]-sales_data[[#This Row],[Column10]])/sales_data[[#This Row],[Column10]]</f>
        <v>-3.8834883747753235E-2</v>
      </c>
      <c r="O194" s="16">
        <f>sales_data[[#This Row],[Column9]]/sales_data[[#This Row],[Column10]]</f>
        <v>0.96116511625224677</v>
      </c>
      <c r="P194" s="16">
        <f>VLOOKUP(sales_data[[#This Row],[Column7]],sales_data[[Column1]:[Column7]],7,FALSE)</f>
        <v>6.0330164344539687E-2</v>
      </c>
      <c r="Q194" s="16">
        <f>sales_data[[#This Row],[Order/Listing]]/sales_data[[#This Row],[Column11]]</f>
        <v>1.0321880459199042</v>
      </c>
      <c r="R194" s="8">
        <f>sales_data[[#This Row],[Column3]]/sales_data[[#This Row],[Column2]]</f>
        <v>0.24749998453500385</v>
      </c>
      <c r="S194" s="8">
        <f>sales_data[[#This Row],[Column4]]/sales_data[[#This Row],[Column3]]</f>
        <v>0.40399989401068276</v>
      </c>
      <c r="T194" s="8">
        <f>sales_data[[#This Row],[Column5]]/sales_data[[#This Row],[Column4]]</f>
        <v>0.74460008158894708</v>
      </c>
      <c r="U194" s="8">
        <f>sales_data[[#This Row],[Column6]]/sales_data[[#This Row],[Column5]]</f>
        <v>0.83639961967637511</v>
      </c>
      <c r="AC194" s="3">
        <v>43657</v>
      </c>
      <c r="AD194" s="4">
        <v>1338860</v>
      </c>
    </row>
    <row r="195" spans="2:30" x14ac:dyDescent="0.25">
      <c r="B195" s="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10">
        <f t="shared" si="4"/>
        <v>6.6013927235370584E-2</v>
      </c>
      <c r="I195" s="11">
        <f t="shared" si="5"/>
        <v>43651</v>
      </c>
      <c r="J195" s="15">
        <f>VLOOKUP(sales_data[[#This Row],[Column7]],$AC$2:$AD$368,2,FALSE)</f>
        <v>1255565</v>
      </c>
      <c r="K195" s="16">
        <f>sales_data[[#This Row],[Column6]]/sales_data[[#This Row],[Column8]]</f>
        <v>1.0961606925965601</v>
      </c>
      <c r="L195">
        <v>20848645</v>
      </c>
      <c r="M195" s="7">
        <v>20631472</v>
      </c>
      <c r="N195" s="16">
        <f>(sales_data[[#This Row],[Column9]]-sales_data[[#This Row],[Column10]])/sales_data[[#This Row],[Column10]]</f>
        <v>1.0526296911824808E-2</v>
      </c>
      <c r="O195" s="16">
        <f>sales_data[[#This Row],[Column9]]/sales_data[[#This Row],[Column10]]</f>
        <v>1.0105262969118247</v>
      </c>
      <c r="P195" s="16">
        <f>VLOOKUP(sales_data[[#This Row],[Column7]],sales_data[[Column1]:[Column7]],7,FALSE)</f>
        <v>6.0856779348716403E-2</v>
      </c>
      <c r="Q195" s="16">
        <f>sales_data[[#This Row],[Order/Listing]]/sales_data[[#This Row],[Column11]]</f>
        <v>1.0847423728604355</v>
      </c>
      <c r="R195" s="8">
        <f>sales_data[[#This Row],[Column3]]/sales_data[[#This Row],[Column2]]</f>
        <v>0.24750000551594573</v>
      </c>
      <c r="S195" s="8">
        <f>sales_data[[#This Row],[Column4]]/sales_data[[#This Row],[Column3]]</f>
        <v>0.4119999069774653</v>
      </c>
      <c r="T195" s="8">
        <f>sales_data[[#This Row],[Column5]]/sales_data[[#This Row],[Column4]]</f>
        <v>0.75189986904591677</v>
      </c>
      <c r="U195" s="14">
        <f>sales_data[[#This Row],[Column6]]/sales_data[[#This Row],[Column5]]</f>
        <v>0.86100015577191236</v>
      </c>
      <c r="AC195" s="3">
        <v>43658</v>
      </c>
      <c r="AD195" s="4">
        <v>1376301</v>
      </c>
    </row>
    <row r="196" spans="2:30" x14ac:dyDescent="0.25">
      <c r="B196" s="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10">
        <f t="shared" ref="H196:H259" si="6">$G196/$C196</f>
        <v>4.2611665246520644E-2</v>
      </c>
      <c r="I196" s="11">
        <f t="shared" ref="I196:I259" si="7">$B196-7</f>
        <v>43652</v>
      </c>
      <c r="J196" s="15">
        <f>VLOOKUP(sales_data[[#This Row],[Column7]],$AC$2:$AD$368,2,FALSE)</f>
        <v>1750824</v>
      </c>
      <c r="K196" s="16">
        <f>sales_data[[#This Row],[Column6]]/sales_data[[#This Row],[Column8]]</f>
        <v>1.0925295746459953</v>
      </c>
      <c r="L196">
        <v>44889749</v>
      </c>
      <c r="M196" s="7">
        <v>44889749</v>
      </c>
      <c r="N196" s="16">
        <f>(sales_data[[#This Row],[Column9]]-sales_data[[#This Row],[Column10]])/sales_data[[#This Row],[Column10]]</f>
        <v>0</v>
      </c>
      <c r="O196" s="16">
        <f>sales_data[[#This Row],[Column9]]/sales_data[[#This Row],[Column10]]</f>
        <v>1</v>
      </c>
      <c r="P196" s="16">
        <f>VLOOKUP(sales_data[[#This Row],[Column7]],sales_data[[Column1]:[Column7]],7,FALSE)</f>
        <v>3.9002756754047414E-2</v>
      </c>
      <c r="Q196" s="16">
        <f>sales_data[[#This Row],[Order/Listing]]/sales_data[[#This Row],[Column11]]</f>
        <v>1.0925295746459953</v>
      </c>
      <c r="R196" s="8">
        <f>sales_data[[#This Row],[Column3]]/sales_data[[#This Row],[Column2]]</f>
        <v>0.22050000278460005</v>
      </c>
      <c r="S196" s="8">
        <f>sales_data[[#This Row],[Column4]]/sales_data[[#This Row],[Column3]]</f>
        <v>0.35019998605805708</v>
      </c>
      <c r="T196" s="8">
        <f>sales_data[[#This Row],[Column5]]/sales_data[[#This Row],[Column4]]</f>
        <v>0.6935998310612963</v>
      </c>
      <c r="U196" s="8">
        <f>sales_data[[#This Row],[Column6]]/sales_data[[#This Row],[Column5]]</f>
        <v>0.79560005440350179</v>
      </c>
      <c r="AC196" s="3">
        <v>43659</v>
      </c>
      <c r="AD196" s="4">
        <v>1912827</v>
      </c>
    </row>
    <row r="197" spans="2:30" x14ac:dyDescent="0.25">
      <c r="B197" s="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10">
        <f t="shared" si="6"/>
        <v>4.1800002598960044E-2</v>
      </c>
      <c r="I197" s="11">
        <f t="shared" si="7"/>
        <v>43653</v>
      </c>
      <c r="J197" s="15">
        <f>VLOOKUP(sales_data[[#This Row],[Column7]],$AC$2:$AD$368,2,FALSE)</f>
        <v>1632180</v>
      </c>
      <c r="K197" s="16">
        <f>sales_data[[#This Row],[Column6]]/sales_data[[#This Row],[Column8]]</f>
        <v>1.1036380791334288</v>
      </c>
      <c r="L197">
        <v>43094158</v>
      </c>
      <c r="M197" s="7">
        <v>43543056</v>
      </c>
      <c r="N197" s="16">
        <f>(sales_data[[#This Row],[Column9]]-sales_data[[#This Row],[Column10]])/sales_data[[#This Row],[Column10]]</f>
        <v>-1.0309290188543496E-2</v>
      </c>
      <c r="O197" s="16">
        <f>sales_data[[#This Row],[Column9]]/sales_data[[#This Row],[Column10]]</f>
        <v>0.98969070981145646</v>
      </c>
      <c r="P197" s="16">
        <f>VLOOKUP(sales_data[[#This Row],[Column7]],sales_data[[Column1]:[Column7]],7,FALSE)</f>
        <v>3.748427590914722E-2</v>
      </c>
      <c r="Q197" s="16">
        <f>sales_data[[#This Row],[Order/Listing]]/sales_data[[#This Row],[Column11]]</f>
        <v>1.115134321929363</v>
      </c>
      <c r="R197" s="8">
        <f>sales_data[[#This Row],[Column3]]/sales_data[[#This Row],[Column2]]</f>
        <v>0.21419999832923997</v>
      </c>
      <c r="S197" s="8">
        <f>sales_data[[#This Row],[Column4]]/sales_data[[#This Row],[Column3]]</f>
        <v>0.35019996708833251</v>
      </c>
      <c r="T197" s="8">
        <f>sales_data[[#This Row],[Column5]]/sales_data[[#This Row],[Column4]]</f>
        <v>0.70039983109649617</v>
      </c>
      <c r="U197" s="8">
        <f>sales_data[[#This Row],[Column6]]/sales_data[[#This Row],[Column5]]</f>
        <v>0.79559988569525597</v>
      </c>
      <c r="AC197" s="3">
        <v>43660</v>
      </c>
      <c r="AD197" s="4">
        <v>1801336</v>
      </c>
    </row>
    <row r="198" spans="2:30" x14ac:dyDescent="0.25">
      <c r="B198" s="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10">
        <f t="shared" si="6"/>
        <v>6.0399205271289287E-2</v>
      </c>
      <c r="I198" s="11">
        <f t="shared" si="7"/>
        <v>43654</v>
      </c>
      <c r="J198" s="15">
        <f>VLOOKUP(sales_data[[#This Row],[Column7]],$AC$2:$AD$368,2,FALSE)</f>
        <v>1284426</v>
      </c>
      <c r="K198" s="16">
        <f>sales_data[[#This Row],[Column6]]/sales_data[[#This Row],[Column8]]</f>
        <v>1.0110298296671043</v>
      </c>
      <c r="L198">
        <v>21500166</v>
      </c>
      <c r="M198" s="7">
        <v>21282992</v>
      </c>
      <c r="N198" s="16">
        <f>(sales_data[[#This Row],[Column9]]-sales_data[[#This Row],[Column10]])/sales_data[[#This Row],[Column10]]</f>
        <v>1.0204110399515257E-2</v>
      </c>
      <c r="O198" s="16">
        <f>sales_data[[#This Row],[Column9]]/sales_data[[#This Row],[Column10]]</f>
        <v>1.0102041103995152</v>
      </c>
      <c r="P198" s="16">
        <f>VLOOKUP(sales_data[[#This Row],[Column7]],sales_data[[Column1]:[Column7]],7,FALSE)</f>
        <v>6.0349876542270156E-2</v>
      </c>
      <c r="Q198" s="16">
        <f>sales_data[[#This Row],[Order/Listing]]/sales_data[[#This Row],[Column11]]</f>
        <v>1.0008173791206445</v>
      </c>
      <c r="R198" s="14">
        <f>sales_data[[#This Row],[Column3]]/sales_data[[#This Row],[Column2]]</f>
        <v>0.25999998046526801</v>
      </c>
      <c r="S198" s="8">
        <f>sales_data[[#This Row],[Column4]]/sales_data[[#This Row],[Column3]]</f>
        <v>0.39999996422209988</v>
      </c>
      <c r="T198" s="8">
        <f>sales_data[[#This Row],[Column5]]/sales_data[[#This Row],[Column4]]</f>
        <v>0.71539974874967405</v>
      </c>
      <c r="U198" s="8">
        <f>sales_data[[#This Row],[Column6]]/sales_data[[#This Row],[Column5]]</f>
        <v>0.8118002358021712</v>
      </c>
      <c r="AC198" s="3">
        <v>43661</v>
      </c>
      <c r="AD198" s="4">
        <v>1298593</v>
      </c>
    </row>
    <row r="199" spans="2:30" x14ac:dyDescent="0.25">
      <c r="B199" s="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18">
        <f t="shared" si="6"/>
        <v>2.4178642019404045E-2</v>
      </c>
      <c r="I199" s="11">
        <f t="shared" si="7"/>
        <v>43655</v>
      </c>
      <c r="J199" s="15">
        <f>VLOOKUP(sales_data[[#This Row],[Column7]],$AC$2:$AD$368,2,FALSE)</f>
        <v>1351214</v>
      </c>
      <c r="K199" s="16">
        <f>sales_data[[#This Row],[Column6]]/sales_data[[#This Row],[Column8]]</f>
        <v>0.3691798634413202</v>
      </c>
      <c r="L199">
        <v>20631472</v>
      </c>
      <c r="M199" s="7">
        <v>22803205</v>
      </c>
      <c r="N199" s="16">
        <f>(sales_data[[#This Row],[Column9]]-sales_data[[#This Row],[Column10]])/sales_data[[#This Row],[Column10]]</f>
        <v>-9.5238059737655298E-2</v>
      </c>
      <c r="O199" s="16">
        <f>sales_data[[#This Row],[Column9]]/sales_data[[#This Row],[Column10]]</f>
        <v>0.90476194026234469</v>
      </c>
      <c r="P199" s="16">
        <f>VLOOKUP(sales_data[[#This Row],[Column7]],sales_data[[Column1]:[Column7]],7,FALSE)</f>
        <v>5.9255437184778437E-2</v>
      </c>
      <c r="Q199" s="17">
        <f>sales_data[[#This Row],[Order/Listing]]/sales_data[[#This Row],[Column11]]</f>
        <v>0.40804090169830126</v>
      </c>
      <c r="R199" s="19">
        <f>sales_data[[#This Row],[Column3]]/sales_data[[#This Row],[Column2]]</f>
        <v>9.9999985459109E-2</v>
      </c>
      <c r="S199" s="8">
        <f>sales_data[[#This Row],[Column4]]/sales_data[[#This Row],[Column3]]</f>
        <v>0.39599989724435536</v>
      </c>
      <c r="T199" s="8">
        <f>sales_data[[#This Row],[Column5]]/sales_data[[#This Row],[Column4]]</f>
        <v>0.72999953488713665</v>
      </c>
      <c r="U199" s="8">
        <f>sales_data[[#This Row],[Column6]]/sales_data[[#This Row],[Column5]]</f>
        <v>0.83640055397760615</v>
      </c>
      <c r="AC199" s="3">
        <v>43662</v>
      </c>
      <c r="AD199" s="4">
        <v>498841</v>
      </c>
    </row>
    <row r="200" spans="2:30" x14ac:dyDescent="0.25">
      <c r="B200" s="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10">
        <f t="shared" si="6"/>
        <v>5.9806372666779753E-2</v>
      </c>
      <c r="I200" s="11">
        <f t="shared" si="7"/>
        <v>43656</v>
      </c>
      <c r="J200" s="15">
        <f>VLOOKUP(sales_data[[#This Row],[Column7]],$AC$2:$AD$368,2,FALSE)</f>
        <v>1506346</v>
      </c>
      <c r="K200" s="16">
        <f>sales_data[[#This Row],[Column6]]/sales_data[[#This Row],[Column8]]</f>
        <v>0.85361995185701023</v>
      </c>
      <c r="L200">
        <v>21500166</v>
      </c>
      <c r="M200" s="7">
        <v>22803205</v>
      </c>
      <c r="N200" s="16">
        <f>(sales_data[[#This Row],[Column9]]-sales_data[[#This Row],[Column10]])/sales_data[[#This Row],[Column10]]</f>
        <v>-5.7142800759805476E-2</v>
      </c>
      <c r="O200" s="16">
        <f>sales_data[[#This Row],[Column9]]/sales_data[[#This Row],[Column10]]</f>
        <v>0.94285719924019451</v>
      </c>
      <c r="P200" s="16">
        <f>VLOOKUP(sales_data[[#This Row],[Column7]],sales_data[[Column1]:[Column7]],7,FALSE)</f>
        <v>6.6058515365843062E-2</v>
      </c>
      <c r="Q200" s="16">
        <f>sales_data[[#This Row],[Order/Listing]]/sales_data[[#This Row],[Column11]]</f>
        <v>0.90535447755012499</v>
      </c>
      <c r="R200" s="8">
        <f>sales_data[[#This Row],[Column3]]/sales_data[[#This Row],[Column2]]</f>
        <v>0.24499995744219102</v>
      </c>
      <c r="S200" s="8">
        <f>sales_data[[#This Row],[Column4]]/sales_data[[#This Row],[Column3]]</f>
        <v>0.39200006074942001</v>
      </c>
      <c r="T200" s="8">
        <f>sales_data[[#This Row],[Column5]]/sales_data[[#This Row],[Column4]]</f>
        <v>0.75189987195357011</v>
      </c>
      <c r="U200" s="8">
        <f>sales_data[[#This Row],[Column6]]/sales_data[[#This Row],[Column5]]</f>
        <v>0.82820015715776318</v>
      </c>
      <c r="AC200" s="3">
        <v>43663</v>
      </c>
      <c r="AD200" s="4">
        <v>1285847</v>
      </c>
    </row>
    <row r="201" spans="2:30" x14ac:dyDescent="0.25">
      <c r="B201" s="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10">
        <f t="shared" si="6"/>
        <v>6.5262523797848901E-2</v>
      </c>
      <c r="I201" s="11">
        <f t="shared" si="7"/>
        <v>43657</v>
      </c>
      <c r="J201" s="15">
        <f>VLOOKUP(sales_data[[#This Row],[Column7]],$AC$2:$AD$368,2,FALSE)</f>
        <v>1338860</v>
      </c>
      <c r="K201" s="16">
        <f>sales_data[[#This Row],[Column6]]/sales_data[[#This Row],[Column8]]</f>
        <v>1.0797805595805388</v>
      </c>
      <c r="L201">
        <v>22151685</v>
      </c>
      <c r="M201" s="7">
        <v>21500166</v>
      </c>
      <c r="N201" s="16">
        <f>(sales_data[[#This Row],[Column9]]-sales_data[[#This Row],[Column10]])/sales_data[[#This Row],[Column10]]</f>
        <v>3.0302975335167178E-2</v>
      </c>
      <c r="O201" s="16">
        <f>sales_data[[#This Row],[Column9]]/sales_data[[#This Row],[Column10]]</f>
        <v>1.0303029753351671</v>
      </c>
      <c r="P201" s="16">
        <f>VLOOKUP(sales_data[[#This Row],[Column7]],sales_data[[Column1]:[Column7]],7,FALSE)</f>
        <v>6.2272074444817103E-2</v>
      </c>
      <c r="Q201" s="16">
        <f>sales_data[[#This Row],[Order/Listing]]/sales_data[[#This Row],[Column11]]</f>
        <v>1.0480223178638735</v>
      </c>
      <c r="R201" s="14">
        <f>sales_data[[#This Row],[Column3]]/sales_data[[#This Row],[Column2]]</f>
        <v>0.25999997201116104</v>
      </c>
      <c r="S201" s="8">
        <f>sales_data[[#This Row],[Column4]]/sales_data[[#This Row],[Column3]]</f>
        <v>0.38399996666341402</v>
      </c>
      <c r="T201" s="8">
        <f>sales_data[[#This Row],[Column5]]/sales_data[[#This Row],[Column4]]</f>
        <v>0.76650009223991056</v>
      </c>
      <c r="U201" s="8">
        <f>sales_data[[#This Row],[Column6]]/sales_data[[#This Row],[Column5]]</f>
        <v>0.85279994808902737</v>
      </c>
      <c r="AC201" s="3">
        <v>43664</v>
      </c>
      <c r="AD201" s="4">
        <v>1445675</v>
      </c>
    </row>
    <row r="202" spans="2:30" x14ac:dyDescent="0.25">
      <c r="B202" s="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10">
        <f t="shared" si="6"/>
        <v>6.6039438353807489E-2</v>
      </c>
      <c r="I202" s="11">
        <f t="shared" si="7"/>
        <v>43658</v>
      </c>
      <c r="J202" s="15">
        <f>VLOOKUP(sales_data[[#This Row],[Column7]],$AC$2:$AD$368,2,FALSE)</f>
        <v>1376301</v>
      </c>
      <c r="K202" s="16">
        <f>sales_data[[#This Row],[Column6]]/sales_data[[#This Row],[Column8]]</f>
        <v>1.0837520280810666</v>
      </c>
      <c r="L202">
        <v>22586032</v>
      </c>
      <c r="M202" s="7">
        <v>20848645</v>
      </c>
      <c r="N202" s="16">
        <f>(sales_data[[#This Row],[Column9]]-sales_data[[#This Row],[Column10]])/sales_data[[#This Row],[Column10]]</f>
        <v>8.3333329336271009E-2</v>
      </c>
      <c r="O202" s="16">
        <f>sales_data[[#This Row],[Column9]]/sales_data[[#This Row],[Column10]]</f>
        <v>1.083333329336271</v>
      </c>
      <c r="P202" s="16">
        <f>VLOOKUP(sales_data[[#This Row],[Column7]],sales_data[[Column1]:[Column7]],7,FALSE)</f>
        <v>6.6013927235370584E-2</v>
      </c>
      <c r="Q202" s="16">
        <f>sales_data[[#This Row],[Order/Listing]]/sales_data[[#This Row],[Column11]]</f>
        <v>1.0003864505492295</v>
      </c>
      <c r="R202" s="14">
        <f>sales_data[[#This Row],[Column3]]/sales_data[[#This Row],[Column2]]</f>
        <v>0.25999996280887561</v>
      </c>
      <c r="S202" s="8">
        <f>sales_data[[#This Row],[Column4]]/sales_data[[#This Row],[Column3]]</f>
        <v>0.41599998501456315</v>
      </c>
      <c r="T202" s="8">
        <f>sales_data[[#This Row],[Column5]]/sales_data[[#This Row],[Column4]]</f>
        <v>0.72999973392334128</v>
      </c>
      <c r="U202" s="8">
        <f>sales_data[[#This Row],[Column6]]/sales_data[[#This Row],[Column5]]</f>
        <v>0.83640008523428211</v>
      </c>
      <c r="AC202" s="3">
        <v>43665</v>
      </c>
      <c r="AD202" s="4">
        <v>1491569</v>
      </c>
    </row>
    <row r="203" spans="2:30" x14ac:dyDescent="0.25">
      <c r="B203" s="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10">
        <f t="shared" si="6"/>
        <v>3.8909154151474099E-2</v>
      </c>
      <c r="I203" s="11">
        <f t="shared" si="7"/>
        <v>43659</v>
      </c>
      <c r="J203" s="15">
        <f>VLOOKUP(sales_data[[#This Row],[Column7]],$AC$2:$AD$368,2,FALSE)</f>
        <v>1912827</v>
      </c>
      <c r="K203" s="16">
        <f>sales_data[[#This Row],[Column6]]/sales_data[[#This Row],[Column8]]</f>
        <v>0.90397929347505024</v>
      </c>
      <c r="L203">
        <v>44440851</v>
      </c>
      <c r="M203" s="7">
        <v>44889749</v>
      </c>
      <c r="N203" s="16">
        <f>(sales_data[[#This Row],[Column9]]-sales_data[[#This Row],[Column10]])/sales_data[[#This Row],[Column10]]</f>
        <v>-1.0000011361168449E-2</v>
      </c>
      <c r="O203" s="16">
        <f>sales_data[[#This Row],[Column9]]/sales_data[[#This Row],[Column10]]</f>
        <v>0.98999998863883154</v>
      </c>
      <c r="P203" s="16">
        <f>VLOOKUP(sales_data[[#This Row],[Column7]],sales_data[[Column1]:[Column7]],7,FALSE)</f>
        <v>4.2611665246520644E-2</v>
      </c>
      <c r="Q203" s="16">
        <f>sales_data[[#This Row],[Order/Listing]]/sales_data[[#This Row],[Column11]]</f>
        <v>0.91311038717622361</v>
      </c>
      <c r="R203" s="8">
        <f>sales_data[[#This Row],[Column3]]/sales_data[[#This Row],[Column2]]</f>
        <v>0.20999999707476361</v>
      </c>
      <c r="S203" s="8">
        <f>sales_data[[#This Row],[Column4]]/sales_data[[#This Row],[Column3]]</f>
        <v>0.35699992467248337</v>
      </c>
      <c r="T203" s="8">
        <f>sales_data[[#This Row],[Column5]]/sales_data[[#This Row],[Column4]]</f>
        <v>0.64600012606063517</v>
      </c>
      <c r="U203" s="8">
        <f>sales_data[[#This Row],[Column6]]/sales_data[[#This Row],[Column5]]</f>
        <v>0.803399900943085</v>
      </c>
      <c r="AC203" s="3">
        <v>43666</v>
      </c>
      <c r="AD203" s="4">
        <v>1729156</v>
      </c>
    </row>
    <row r="204" spans="2:30" x14ac:dyDescent="0.25">
      <c r="B204" s="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10">
        <f t="shared" si="6"/>
        <v>3.6285554154045198E-2</v>
      </c>
      <c r="I204" s="11">
        <f t="shared" si="7"/>
        <v>43660</v>
      </c>
      <c r="J204" s="15">
        <f>VLOOKUP(sales_data[[#This Row],[Column7]],$AC$2:$AD$368,2,FALSE)</f>
        <v>1801336</v>
      </c>
      <c r="K204" s="16">
        <f>sales_data[[#This Row],[Column6]]/sales_data[[#This Row],[Column8]]</f>
        <v>0.85903296220138825</v>
      </c>
      <c r="L204">
        <v>42645261</v>
      </c>
      <c r="M204" s="7">
        <v>43094158</v>
      </c>
      <c r="N204" s="16">
        <f>(sales_data[[#This Row],[Column9]]-sales_data[[#This Row],[Column10]])/sales_data[[#This Row],[Column10]]</f>
        <v>-1.0416655547603459E-2</v>
      </c>
      <c r="O204" s="16">
        <f>sales_data[[#This Row],[Column9]]/sales_data[[#This Row],[Column10]]</f>
        <v>0.9895833444523966</v>
      </c>
      <c r="P204" s="16">
        <f>VLOOKUP(sales_data[[#This Row],[Column7]],sales_data[[Column1]:[Column7]],7,FALSE)</f>
        <v>4.1800002598960044E-2</v>
      </c>
      <c r="Q204" s="16">
        <f>sales_data[[#This Row],[Order/Listing]]/sales_data[[#This Row],[Column11]]</f>
        <v>0.86807540425722263</v>
      </c>
      <c r="R204" s="8">
        <f>sales_data[[#This Row],[Column3]]/sales_data[[#This Row],[Column2]]</f>
        <v>0.2141999921538765</v>
      </c>
      <c r="S204" s="8">
        <f>sales_data[[#This Row],[Column4]]/sales_data[[#This Row],[Column3]]</f>
        <v>0.3229999293894707</v>
      </c>
      <c r="T204" s="8">
        <f>sales_data[[#This Row],[Column5]]/sales_data[[#This Row],[Column4]]</f>
        <v>0.65279988340880124</v>
      </c>
      <c r="U204" s="8">
        <f>sales_data[[#This Row],[Column6]]/sales_data[[#This Row],[Column5]]</f>
        <v>0.80339997497498794</v>
      </c>
      <c r="AC204" s="3">
        <v>43667</v>
      </c>
      <c r="AD204" s="4">
        <v>1547407</v>
      </c>
    </row>
    <row r="205" spans="2:30" x14ac:dyDescent="0.25">
      <c r="B205" s="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10">
        <f t="shared" si="6"/>
        <v>5.9854000203812367E-2</v>
      </c>
      <c r="I205" s="11">
        <f t="shared" si="7"/>
        <v>43661</v>
      </c>
      <c r="J205" s="15">
        <f>VLOOKUP(sales_data[[#This Row],[Column7]],$AC$2:$AD$368,2,FALSE)</f>
        <v>1298593</v>
      </c>
      <c r="K205" s="16">
        <f>sales_data[[#This Row],[Column6]]/sales_data[[#This Row],[Column8]]</f>
        <v>0.99097330726409272</v>
      </c>
      <c r="L205">
        <v>21500166</v>
      </c>
      <c r="M205" s="7">
        <v>21500166</v>
      </c>
      <c r="N205" s="16">
        <f>(sales_data[[#This Row],[Column9]]-sales_data[[#This Row],[Column10]])/sales_data[[#This Row],[Column10]]</f>
        <v>0</v>
      </c>
      <c r="O205" s="16">
        <f>sales_data[[#This Row],[Column9]]/sales_data[[#This Row],[Column10]]</f>
        <v>1</v>
      </c>
      <c r="P205" s="16">
        <f>VLOOKUP(sales_data[[#This Row],[Column7]],sales_data[[Column1]:[Column7]],7,FALSE)</f>
        <v>6.0399205271289287E-2</v>
      </c>
      <c r="Q205" s="16">
        <f>sales_data[[#This Row],[Order/Listing]]/sales_data[[#This Row],[Column11]]</f>
        <v>0.99097330726409272</v>
      </c>
      <c r="R205" s="8">
        <f>sales_data[[#This Row],[Column3]]/sales_data[[#This Row],[Column2]]</f>
        <v>0.24749998453500385</v>
      </c>
      <c r="S205" s="8">
        <f>sales_data[[#This Row],[Column4]]/sales_data[[#This Row],[Column3]]</f>
        <v>0.39999992483027147</v>
      </c>
      <c r="T205" s="8">
        <f>sales_data[[#This Row],[Column5]]/sales_data[[#This Row],[Column4]]</f>
        <v>0.7300001503394854</v>
      </c>
      <c r="U205" s="8">
        <f>sales_data[[#This Row],[Column6]]/sales_data[[#This Row],[Column5]]</f>
        <v>0.82819984592780227</v>
      </c>
      <c r="AC205" s="3">
        <v>43668</v>
      </c>
      <c r="AD205" s="4">
        <v>1286871</v>
      </c>
    </row>
    <row r="206" spans="2:30" x14ac:dyDescent="0.25">
      <c r="B206" s="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10">
        <f t="shared" si="6"/>
        <v>5.5087881671529941E-2</v>
      </c>
      <c r="I206" s="11">
        <f t="shared" si="7"/>
        <v>43662</v>
      </c>
      <c r="J206" s="15">
        <f>VLOOKUP(sales_data[[#This Row],[Column7]],$AC$2:$AD$368,2,FALSE)</f>
        <v>498841</v>
      </c>
      <c r="K206" s="21">
        <f>sales_data[[#This Row],[Column6]]/sales_data[[#This Row],[Column8]]</f>
        <v>2.3503180372102532</v>
      </c>
      <c r="L206">
        <v>21282992</v>
      </c>
      <c r="M206" s="7">
        <v>20631472</v>
      </c>
      <c r="N206" s="16">
        <f>(sales_data[[#This Row],[Column9]]-sales_data[[#This Row],[Column10]])/sales_data[[#This Row],[Column10]]</f>
        <v>3.1578939205113433E-2</v>
      </c>
      <c r="O206" s="16">
        <f>sales_data[[#This Row],[Column9]]/sales_data[[#This Row],[Column10]]</f>
        <v>1.0315789392051133</v>
      </c>
      <c r="P206" s="16">
        <f>VLOOKUP(sales_data[[#This Row],[Column7]],sales_data[[Column1]:[Column7]],7,FALSE)</f>
        <v>2.4178642019404045E-2</v>
      </c>
      <c r="Q206" s="21">
        <f>sales_data[[#This Row],[Order/Listing]]/sales_data[[#This Row],[Column11]]</f>
        <v>2.2783695472773182</v>
      </c>
      <c r="R206" s="8">
        <f>sales_data[[#This Row],[Column3]]/sales_data[[#This Row],[Column2]]</f>
        <v>0.2374999606493316</v>
      </c>
      <c r="S206" s="8">
        <f>sales_data[[#This Row],[Column4]]/sales_data[[#This Row],[Column3]]</f>
        <v>0.3959999683463542</v>
      </c>
      <c r="T206" s="8">
        <f>sales_data[[#This Row],[Column5]]/sales_data[[#This Row],[Column4]]</f>
        <v>0.75190004321402437</v>
      </c>
      <c r="U206" s="8">
        <f>sales_data[[#This Row],[Column6]]/sales_data[[#This Row],[Column5]]</f>
        <v>0.77899966247013397</v>
      </c>
      <c r="AC206" s="3">
        <v>43669</v>
      </c>
      <c r="AD206" s="4">
        <v>1172435</v>
      </c>
    </row>
    <row r="207" spans="2:30" x14ac:dyDescent="0.25">
      <c r="B207" s="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10">
        <f t="shared" si="6"/>
        <v>5.9165890758550235E-2</v>
      </c>
      <c r="I207" s="11">
        <f t="shared" si="7"/>
        <v>43663</v>
      </c>
      <c r="J207" s="15">
        <f>VLOOKUP(sales_data[[#This Row],[Column7]],$AC$2:$AD$368,2,FALSE)</f>
        <v>1285847</v>
      </c>
      <c r="K207" s="16">
        <f>sales_data[[#This Row],[Column6]]/sales_data[[#This Row],[Column8]]</f>
        <v>1.0092763758052086</v>
      </c>
      <c r="L207">
        <v>21934511</v>
      </c>
      <c r="M207" s="7">
        <v>21500166</v>
      </c>
      <c r="N207" s="16">
        <f>(sales_data[[#This Row],[Column9]]-sales_data[[#This Row],[Column10]])/sales_data[[#This Row],[Column10]]</f>
        <v>2.0201937045509322E-2</v>
      </c>
      <c r="O207" s="16">
        <f>sales_data[[#This Row],[Column9]]/sales_data[[#This Row],[Column10]]</f>
        <v>1.0202019370455093</v>
      </c>
      <c r="P207" s="16">
        <f>VLOOKUP(sales_data[[#This Row],[Column7]],sales_data[[Column1]:[Column7]],7,FALSE)</f>
        <v>5.9806372666779753E-2</v>
      </c>
      <c r="Q207" s="16">
        <f>sales_data[[#This Row],[Order/Listing]]/sales_data[[#This Row],[Column11]]</f>
        <v>0.98929074144325624</v>
      </c>
      <c r="R207" s="14">
        <f>sales_data[[#This Row],[Column3]]/sales_data[[#This Row],[Column2]]</f>
        <v>0.25500000843419685</v>
      </c>
      <c r="S207" s="8">
        <f>sales_data[[#This Row],[Column4]]/sales_data[[#This Row],[Column3]]</f>
        <v>0.39200000143028241</v>
      </c>
      <c r="T207" s="8">
        <f>sales_data[[#This Row],[Column5]]/sales_data[[#This Row],[Column4]]</f>
        <v>0.70079960813181219</v>
      </c>
      <c r="U207" s="8">
        <f>sales_data[[#This Row],[Column6]]/sales_data[[#This Row],[Column5]]</f>
        <v>0.84460042107181321</v>
      </c>
      <c r="AC207" s="3">
        <v>43670</v>
      </c>
      <c r="AD207" s="4">
        <v>1297775</v>
      </c>
    </row>
    <row r="208" spans="2:30" x14ac:dyDescent="0.25">
      <c r="B208" s="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10">
        <f t="shared" si="6"/>
        <v>6.2827845592992801E-2</v>
      </c>
      <c r="I208" s="11">
        <f t="shared" si="7"/>
        <v>43664</v>
      </c>
      <c r="J208" s="15">
        <f>VLOOKUP(sales_data[[#This Row],[Column7]],$AC$2:$AD$368,2,FALSE)</f>
        <v>1445675</v>
      </c>
      <c r="K208" s="16">
        <f>sales_data[[#This Row],[Column6]]/sales_data[[#This Row],[Column8]]</f>
        <v>0.89662683521538378</v>
      </c>
      <c r="L208">
        <v>20631472</v>
      </c>
      <c r="M208" s="7">
        <v>22151685</v>
      </c>
      <c r="N208" s="16">
        <f>(sales_data[[#This Row],[Column9]]-sales_data[[#This Row],[Column10]])/sales_data[[#This Row],[Column10]]</f>
        <v>-6.8627420442282386E-2</v>
      </c>
      <c r="O208" s="16">
        <f>sales_data[[#This Row],[Column9]]/sales_data[[#This Row],[Column10]]</f>
        <v>0.93137257955771757</v>
      </c>
      <c r="P208" s="16">
        <f>VLOOKUP(sales_data[[#This Row],[Column7]],sales_data[[Column1]:[Column7]],7,FALSE)</f>
        <v>6.5262523797848901E-2</v>
      </c>
      <c r="Q208" s="16">
        <f>sales_data[[#This Row],[Order/Listing]]/sales_data[[#This Row],[Column11]]</f>
        <v>0.96269408439677373</v>
      </c>
      <c r="R208" s="14">
        <f>sales_data[[#This Row],[Column3]]/sales_data[[#This Row],[Column2]]</f>
        <v>0.2624999678888657</v>
      </c>
      <c r="S208" s="8">
        <f>sales_data[[#This Row],[Column4]]/sales_data[[#This Row],[Column3]]</f>
        <v>0.39199994239036767</v>
      </c>
      <c r="T208" s="8">
        <f>sales_data[[#This Row],[Column5]]/sales_data[[#This Row],[Column4]]</f>
        <v>0.74459980272993875</v>
      </c>
      <c r="U208" s="8">
        <f>sales_data[[#This Row],[Column6]]/sales_data[[#This Row],[Column5]]</f>
        <v>0.8200002656934694</v>
      </c>
      <c r="AC208" s="3">
        <v>43671</v>
      </c>
      <c r="AD208" s="4">
        <v>1296231</v>
      </c>
    </row>
    <row r="209" spans="2:30" x14ac:dyDescent="0.25">
      <c r="B209" s="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10">
        <f t="shared" si="6"/>
        <v>5.916090615034212E-2</v>
      </c>
      <c r="I209" s="11">
        <f t="shared" si="7"/>
        <v>43665</v>
      </c>
      <c r="J209" s="15">
        <f>VLOOKUP(sales_data[[#This Row],[Column7]],$AC$2:$AD$368,2,FALSE)</f>
        <v>1491569</v>
      </c>
      <c r="K209" s="16">
        <f>sales_data[[#This Row],[Column6]]/sales_data[[#This Row],[Column8]]</f>
        <v>0.83554498652090514</v>
      </c>
      <c r="L209">
        <v>21065819</v>
      </c>
      <c r="M209" s="7">
        <v>22586032</v>
      </c>
      <c r="N209" s="16">
        <f>(sales_data[[#This Row],[Column9]]-sales_data[[#This Row],[Column10]])/sales_data[[#This Row],[Column10]]</f>
        <v>-6.7307661655664E-2</v>
      </c>
      <c r="O209" s="16">
        <f>sales_data[[#This Row],[Column9]]/sales_data[[#This Row],[Column10]]</f>
        <v>0.93269233834433596</v>
      </c>
      <c r="P209" s="16">
        <f>VLOOKUP(sales_data[[#This Row],[Column7]],sales_data[[Column1]:[Column7]],7,FALSE)</f>
        <v>6.6039438353807489E-2</v>
      </c>
      <c r="Q209" s="16">
        <f>sales_data[[#This Row],[Order/Listing]]/sales_data[[#This Row],[Column11]]</f>
        <v>0.89584205476410161</v>
      </c>
      <c r="R209" s="8">
        <f>sales_data[[#This Row],[Column3]]/sales_data[[#This Row],[Column2]]</f>
        <v>0.25249997389135576</v>
      </c>
      <c r="S209" s="8">
        <f>sales_data[[#This Row],[Column4]]/sales_data[[#This Row],[Column3]]</f>
        <v>0.387999967663818</v>
      </c>
      <c r="T209" s="8">
        <f>sales_data[[#This Row],[Column5]]/sales_data[[#This Row],[Column4]]</f>
        <v>0.75919969687249556</v>
      </c>
      <c r="U209" s="8">
        <f>sales_data[[#This Row],[Column6]]/sales_data[[#This Row],[Column5]]</f>
        <v>0.79540032549382522</v>
      </c>
      <c r="AC209" s="3">
        <v>43672</v>
      </c>
      <c r="AD209" s="4">
        <v>1246273</v>
      </c>
    </row>
    <row r="210" spans="2:30" x14ac:dyDescent="0.25">
      <c r="B210" s="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10">
        <f t="shared" si="6"/>
        <v>3.7843806214113464E-2</v>
      </c>
      <c r="I210" s="11">
        <f t="shared" si="7"/>
        <v>43666</v>
      </c>
      <c r="J210" s="15">
        <f>VLOOKUP(sales_data[[#This Row],[Column7]],$AC$2:$AD$368,2,FALSE)</f>
        <v>1729156</v>
      </c>
      <c r="K210" s="16">
        <f>sales_data[[#This Row],[Column6]]/sales_data[[#This Row],[Column8]]</f>
        <v>0.98244403628128407</v>
      </c>
      <c r="L210">
        <v>44889749</v>
      </c>
      <c r="M210" s="7">
        <v>44440851</v>
      </c>
      <c r="N210" s="16">
        <f>(sales_data[[#This Row],[Column9]]-sales_data[[#This Row],[Column10]])/sales_data[[#This Row],[Column10]]</f>
        <v>1.0101021692856421E-2</v>
      </c>
      <c r="O210" s="16">
        <f>sales_data[[#This Row],[Column9]]/sales_data[[#This Row],[Column10]]</f>
        <v>1.0101010216928563</v>
      </c>
      <c r="P210" s="16">
        <f>VLOOKUP(sales_data[[#This Row],[Column7]],sales_data[[Column1]:[Column7]],7,FALSE)</f>
        <v>3.8909154151474099E-2</v>
      </c>
      <c r="Q210" s="16">
        <f>sales_data[[#This Row],[Order/Listing]]/sales_data[[#This Row],[Column11]]</f>
        <v>0.97261960686132587</v>
      </c>
      <c r="R210" s="8">
        <f>sales_data[[#This Row],[Column3]]/sales_data[[#This Row],[Column2]]</f>
        <v>0.21419998997543982</v>
      </c>
      <c r="S210" s="8">
        <f>sales_data[[#This Row],[Column4]]/sales_data[[#This Row],[Column3]]</f>
        <v>0.32979993310719574</v>
      </c>
      <c r="T210" s="8">
        <f>sales_data[[#This Row],[Column5]]/sales_data[[#This Row],[Column4]]</f>
        <v>0.6799999873862913</v>
      </c>
      <c r="U210" s="8">
        <f>sales_data[[#This Row],[Column6]]/sales_data[[#This Row],[Column5]]</f>
        <v>0.78779985382937356</v>
      </c>
      <c r="AC210" s="3">
        <v>43673</v>
      </c>
      <c r="AD210" s="4">
        <v>1698799</v>
      </c>
    </row>
    <row r="211" spans="2:30" x14ac:dyDescent="0.25">
      <c r="B211" s="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10">
        <f t="shared" si="6"/>
        <v>3.8139167901344917E-2</v>
      </c>
      <c r="I211" s="11">
        <f t="shared" si="7"/>
        <v>43667</v>
      </c>
      <c r="J211" s="15">
        <f>VLOOKUP(sales_data[[#This Row],[Column7]],$AC$2:$AD$368,2,FALSE)</f>
        <v>1547407</v>
      </c>
      <c r="K211" s="16">
        <f>sales_data[[#This Row],[Column6]]/sales_data[[#This Row],[Column8]]</f>
        <v>1.0732121542683988</v>
      </c>
      <c r="L211">
        <v>43543056</v>
      </c>
      <c r="M211" s="7">
        <v>42645261</v>
      </c>
      <c r="N211" s="16">
        <f>(sales_data[[#This Row],[Column9]]-sales_data[[#This Row],[Column10]])/sales_data[[#This Row],[Column10]]</f>
        <v>2.1052632319450454E-2</v>
      </c>
      <c r="O211" s="16">
        <f>sales_data[[#This Row],[Column9]]/sales_data[[#This Row],[Column10]]</f>
        <v>1.0210526323194504</v>
      </c>
      <c r="P211" s="16">
        <f>VLOOKUP(sales_data[[#This Row],[Column7]],sales_data[[Column1]:[Column7]],7,FALSE)</f>
        <v>3.6285554154045198E-2</v>
      </c>
      <c r="Q211" s="16">
        <f>sales_data[[#This Row],[Order/Listing]]/sales_data[[#This Row],[Column11]]</f>
        <v>1.0510840688674745</v>
      </c>
      <c r="R211" s="8">
        <f>sales_data[[#This Row],[Column3]]/sales_data[[#This Row],[Column2]]</f>
        <v>0.2015999886824669</v>
      </c>
      <c r="S211" s="8">
        <f>sales_data[[#This Row],[Column4]]/sales_data[[#This Row],[Column3]]</f>
        <v>0.35019992527009847</v>
      </c>
      <c r="T211" s="8">
        <f>sales_data[[#This Row],[Column5]]/sales_data[[#This Row],[Column4]]</f>
        <v>0.65959989629663851</v>
      </c>
      <c r="U211" s="8">
        <f>sales_data[[#This Row],[Column6]]/sales_data[[#This Row],[Column5]]</f>
        <v>0.8190003407783456</v>
      </c>
      <c r="AC211" s="3">
        <v>43674</v>
      </c>
      <c r="AD211" s="4">
        <v>1660696</v>
      </c>
    </row>
    <row r="212" spans="2:30" x14ac:dyDescent="0.25">
      <c r="B212" s="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10">
        <f t="shared" si="6"/>
        <v>6.0373345007041106E-2</v>
      </c>
      <c r="I212" s="11">
        <f t="shared" si="7"/>
        <v>43668</v>
      </c>
      <c r="J212" s="15">
        <f>VLOOKUP(sales_data[[#This Row],[Column7]],$AC$2:$AD$368,2,FALSE)</f>
        <v>1286871</v>
      </c>
      <c r="K212" s="16">
        <f>sales_data[[#This Row],[Column6]]/sales_data[[#This Row],[Column8]]</f>
        <v>1.0086768603846072</v>
      </c>
      <c r="L212">
        <v>21500166</v>
      </c>
      <c r="M212" s="7">
        <v>21500166</v>
      </c>
      <c r="N212" s="16">
        <f>(sales_data[[#This Row],[Column9]]-sales_data[[#This Row],[Column10]])/sales_data[[#This Row],[Column10]]</f>
        <v>0</v>
      </c>
      <c r="O212" s="16">
        <f>sales_data[[#This Row],[Column9]]/sales_data[[#This Row],[Column10]]</f>
        <v>1</v>
      </c>
      <c r="P212" s="16">
        <f>VLOOKUP(sales_data[[#This Row],[Column7]],sales_data[[Column1]:[Column7]],7,FALSE)</f>
        <v>5.9854000203812367E-2</v>
      </c>
      <c r="Q212" s="16">
        <f>sales_data[[#This Row],[Order/Listing]]/sales_data[[#This Row],[Column11]]</f>
        <v>1.0086768603846072</v>
      </c>
      <c r="R212" s="14">
        <f>sales_data[[#This Row],[Column3]]/sales_data[[#This Row],[Column2]]</f>
        <v>0.25749999988372185</v>
      </c>
      <c r="S212" s="8">
        <f>sales_data[[#This Row],[Column4]]/sales_data[[#This Row],[Column3]]</f>
        <v>0.39999996387474435</v>
      </c>
      <c r="T212" s="8">
        <f>sales_data[[#This Row],[Column5]]/sales_data[[#This Row],[Column4]]</f>
        <v>0.70079976807583777</v>
      </c>
      <c r="U212" s="8">
        <f>sales_data[[#This Row],[Column6]]/sales_data[[#This Row],[Column5]]</f>
        <v>0.83640015387262212</v>
      </c>
      <c r="AC212" s="3">
        <v>43675</v>
      </c>
      <c r="AD212" s="4">
        <v>1298037</v>
      </c>
    </row>
    <row r="213" spans="2:30" x14ac:dyDescent="0.25">
      <c r="B213" s="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10">
        <f t="shared" si="6"/>
        <v>5.7958823800835793E-2</v>
      </c>
      <c r="I213" s="11">
        <f t="shared" si="7"/>
        <v>43669</v>
      </c>
      <c r="J213" s="15">
        <f>VLOOKUP(sales_data[[#This Row],[Column7]],$AC$2:$AD$368,2,FALSE)</f>
        <v>1172435</v>
      </c>
      <c r="K213" s="16">
        <f>sales_data[[#This Row],[Column6]]/sales_data[[#This Row],[Column8]]</f>
        <v>1.030643916293867</v>
      </c>
      <c r="L213">
        <v>20848645</v>
      </c>
      <c r="M213" s="7">
        <v>21282992</v>
      </c>
      <c r="N213" s="16">
        <f>(sales_data[[#This Row],[Column9]]-sales_data[[#This Row],[Column10]])/sales_data[[#This Row],[Column10]]</f>
        <v>-2.0408173813155593E-2</v>
      </c>
      <c r="O213" s="16">
        <f>sales_data[[#This Row],[Column9]]/sales_data[[#This Row],[Column10]]</f>
        <v>0.97959182618684437</v>
      </c>
      <c r="P213" s="16">
        <f>VLOOKUP(sales_data[[#This Row],[Column7]],sales_data[[Column1]:[Column7]],7,FALSE)</f>
        <v>5.5087881671529941E-2</v>
      </c>
      <c r="Q213" s="16">
        <f>sales_data[[#This Row],[Order/Listing]]/sales_data[[#This Row],[Column11]]</f>
        <v>1.0521156748488587</v>
      </c>
      <c r="R213" s="8">
        <f>sales_data[[#This Row],[Column3]]/sales_data[[#This Row],[Column2]]</f>
        <v>0.24999997601762725</v>
      </c>
      <c r="S213" s="8">
        <f>sales_data[[#This Row],[Column4]]/sales_data[[#This Row],[Column3]]</f>
        <v>0.39199997851179197</v>
      </c>
      <c r="T213" s="8">
        <f>sales_data[[#This Row],[Column5]]/sales_data[[#This Row],[Column4]]</f>
        <v>0.69349984607229853</v>
      </c>
      <c r="U213" s="8">
        <f>sales_data[[#This Row],[Column6]]/sales_data[[#This Row],[Column5]]</f>
        <v>0.85279998532043788</v>
      </c>
      <c r="AC213" s="3">
        <v>43676</v>
      </c>
      <c r="AD213" s="4">
        <v>1208363</v>
      </c>
    </row>
    <row r="214" spans="2:30" x14ac:dyDescent="0.25">
      <c r="B214" s="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10">
        <f t="shared" si="6"/>
        <v>5.9113204696171373E-2</v>
      </c>
      <c r="I214" s="11">
        <f t="shared" si="7"/>
        <v>43670</v>
      </c>
      <c r="J214" s="15">
        <f>VLOOKUP(sales_data[[#This Row],[Column7]],$AC$2:$AD$368,2,FALSE)</f>
        <v>1297775</v>
      </c>
      <c r="K214" s="16">
        <f>sales_data[[#This Row],[Column6]]/sales_data[[#This Row],[Column8]]</f>
        <v>1.0188938760570978</v>
      </c>
      <c r="L214">
        <v>22368858</v>
      </c>
      <c r="M214" s="7">
        <v>21934511</v>
      </c>
      <c r="N214" s="16">
        <f>(sales_data[[#This Row],[Column9]]-sales_data[[#This Row],[Column10]])/sales_data[[#This Row],[Column10]]</f>
        <v>1.9801991482736953E-2</v>
      </c>
      <c r="O214" s="16">
        <f>sales_data[[#This Row],[Column9]]/sales_data[[#This Row],[Column10]]</f>
        <v>1.019801991482737</v>
      </c>
      <c r="P214" s="16">
        <f>VLOOKUP(sales_data[[#This Row],[Column7]],sales_data[[Column1]:[Column7]],7,FALSE)</f>
        <v>5.9165890758550235E-2</v>
      </c>
      <c r="Q214" s="16">
        <f>sales_data[[#This Row],[Order/Listing]]/sales_data[[#This Row],[Column11]]</f>
        <v>0.99910951966236983</v>
      </c>
      <c r="R214" s="8">
        <f>sales_data[[#This Row],[Column3]]/sales_data[[#This Row],[Column2]]</f>
        <v>0.25</v>
      </c>
      <c r="S214" s="8">
        <f>sales_data[[#This Row],[Column4]]/sales_data[[#This Row],[Column3]]</f>
        <v>0.39599997496519718</v>
      </c>
      <c r="T214" s="8">
        <f>sales_data[[#This Row],[Column5]]/sales_data[[#This Row],[Column4]]</f>
        <v>0.69349975638028516</v>
      </c>
      <c r="U214" s="14">
        <f>sales_data[[#This Row],[Column6]]/sales_data[[#This Row],[Column5]]</f>
        <v>0.86099974800864976</v>
      </c>
      <c r="AC214" s="3">
        <v>43677</v>
      </c>
      <c r="AD214" s="4">
        <v>1322295</v>
      </c>
    </row>
    <row r="215" spans="2:30" x14ac:dyDescent="0.25">
      <c r="B215" s="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10">
        <f t="shared" si="6"/>
        <v>6.8014323243191371E-2</v>
      </c>
      <c r="I215" s="11">
        <f t="shared" si="7"/>
        <v>43671</v>
      </c>
      <c r="J215" s="15">
        <f>VLOOKUP(sales_data[[#This Row],[Column7]],$AC$2:$AD$368,2,FALSE)</f>
        <v>1296231</v>
      </c>
      <c r="K215" s="16">
        <f>sales_data[[#This Row],[Column6]]/sales_data[[#This Row],[Column8]]</f>
        <v>1.1623175190224582</v>
      </c>
      <c r="L215">
        <v>22151685</v>
      </c>
      <c r="M215" s="7">
        <v>20631472</v>
      </c>
      <c r="N215" s="16">
        <f>(sales_data[[#This Row],[Column9]]-sales_data[[#This Row],[Column10]])/sales_data[[#This Row],[Column10]]</f>
        <v>7.3684175322051668E-2</v>
      </c>
      <c r="O215" s="16">
        <f>sales_data[[#This Row],[Column9]]/sales_data[[#This Row],[Column10]]</f>
        <v>1.0736841753220516</v>
      </c>
      <c r="P215" s="16">
        <f>VLOOKUP(sales_data[[#This Row],[Column7]],sales_data[[Column1]:[Column7]],7,FALSE)</f>
        <v>6.2827845592992801E-2</v>
      </c>
      <c r="Q215" s="16">
        <f>sales_data[[#This Row],[Order/Listing]]/sales_data[[#This Row],[Column11]]</f>
        <v>1.0825506206881144</v>
      </c>
      <c r="R215" s="14">
        <f>sales_data[[#This Row],[Column3]]/sales_data[[#This Row],[Column2]]</f>
        <v>0.25749998182982631</v>
      </c>
      <c r="S215" s="8">
        <f>sales_data[[#This Row],[Column4]]/sales_data[[#This Row],[Column3]]</f>
        <v>0.40799998737740967</v>
      </c>
      <c r="T215" s="8">
        <f>sales_data[[#This Row],[Column5]]/sales_data[[#This Row],[Column4]]</f>
        <v>0.75189966209132131</v>
      </c>
      <c r="U215" s="14">
        <f>sales_data[[#This Row],[Column6]]/sales_data[[#This Row],[Column5]]</f>
        <v>0.86099997542664763</v>
      </c>
      <c r="AC215" s="3">
        <v>43678</v>
      </c>
      <c r="AD215" s="4">
        <v>1506632</v>
      </c>
    </row>
    <row r="216" spans="2:30" x14ac:dyDescent="0.25">
      <c r="B216" s="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10">
        <f t="shared" si="6"/>
        <v>5.7993553275203794E-2</v>
      </c>
      <c r="I216" s="11">
        <f t="shared" si="7"/>
        <v>43672</v>
      </c>
      <c r="J216" s="15">
        <f>VLOOKUP(sales_data[[#This Row],[Column7]],$AC$2:$AD$368,2,FALSE)</f>
        <v>1246273</v>
      </c>
      <c r="K216" s="16">
        <f>sales_data[[#This Row],[Column6]]/sales_data[[#This Row],[Column8]]</f>
        <v>1.0611150205452577</v>
      </c>
      <c r="L216">
        <v>22803205</v>
      </c>
      <c r="M216" s="7">
        <v>21065819</v>
      </c>
      <c r="N216" s="16">
        <f>(sales_data[[#This Row],[Column9]]-sales_data[[#This Row],[Column10]])/sales_data[[#This Row],[Column10]]</f>
        <v>8.247417297186499E-2</v>
      </c>
      <c r="O216" s="16">
        <f>sales_data[[#This Row],[Column9]]/sales_data[[#This Row],[Column10]]</f>
        <v>1.082474172971865</v>
      </c>
      <c r="P216" s="16">
        <f>VLOOKUP(sales_data[[#This Row],[Column7]],sales_data[[Column1]:[Column7]],7,FALSE)</f>
        <v>5.916090615034212E-2</v>
      </c>
      <c r="Q216" s="16">
        <f>sales_data[[#This Row],[Order/Listing]]/sales_data[[#This Row],[Column11]]</f>
        <v>0.98026817114376508</v>
      </c>
      <c r="R216" s="8">
        <f>sales_data[[#This Row],[Column3]]/sales_data[[#This Row],[Column2]]</f>
        <v>0.25499996557501758</v>
      </c>
      <c r="S216" s="8">
        <f>sales_data[[#This Row],[Column4]]/sales_data[[#This Row],[Column3]]</f>
        <v>0.38800000068789781</v>
      </c>
      <c r="T216" s="8">
        <f>sales_data[[#This Row],[Column5]]/sales_data[[#This Row],[Column4]]</f>
        <v>0.7007999028432963</v>
      </c>
      <c r="U216" s="8">
        <f>sales_data[[#This Row],[Column6]]/sales_data[[#This Row],[Column5]]</f>
        <v>0.83639964101146724</v>
      </c>
      <c r="AC216" s="3">
        <v>43679</v>
      </c>
      <c r="AD216" s="4">
        <v>1322439</v>
      </c>
    </row>
    <row r="217" spans="2:30" x14ac:dyDescent="0.25">
      <c r="B217" s="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10">
        <f t="shared" si="6"/>
        <v>3.930935479152356E-2</v>
      </c>
      <c r="I217" s="11">
        <f t="shared" si="7"/>
        <v>43673</v>
      </c>
      <c r="J217" s="15">
        <f>VLOOKUP(sales_data[[#This Row],[Column7]],$AC$2:$AD$368,2,FALSE)</f>
        <v>1698799</v>
      </c>
      <c r="K217" s="16">
        <f>sales_data[[#This Row],[Column6]]/sales_data[[#This Row],[Column8]]</f>
        <v>1.0491135207873328</v>
      </c>
      <c r="L217">
        <v>45338647</v>
      </c>
      <c r="M217" s="7">
        <v>44889749</v>
      </c>
      <c r="N217" s="16">
        <f>(sales_data[[#This Row],[Column9]]-sales_data[[#This Row],[Column10]])/sales_data[[#This Row],[Column10]]</f>
        <v>1.0000011361168449E-2</v>
      </c>
      <c r="O217" s="16">
        <f>sales_data[[#This Row],[Column9]]/sales_data[[#This Row],[Column10]]</f>
        <v>1.0100000113611685</v>
      </c>
      <c r="P217" s="16">
        <f>VLOOKUP(sales_data[[#This Row],[Column7]],sales_data[[Column1]:[Column7]],7,FALSE)</f>
        <v>3.7843806214113464E-2</v>
      </c>
      <c r="Q217" s="16">
        <f>sales_data[[#This Row],[Order/Listing]]/sales_data[[#This Row],[Column11]]</f>
        <v>1.0387262467500833</v>
      </c>
      <c r="R217" s="8">
        <f>sales_data[[#This Row],[Column3]]/sales_data[[#This Row],[Column2]]</f>
        <v>0.19949999391247838</v>
      </c>
      <c r="S217" s="8">
        <f>sales_data[[#This Row],[Column4]]/sales_data[[#This Row],[Column3]]</f>
        <v>0.35019999867330898</v>
      </c>
      <c r="T217" s="8">
        <f>sales_data[[#This Row],[Column5]]/sales_data[[#This Row],[Column4]]</f>
        <v>0.70719981815771027</v>
      </c>
      <c r="U217" s="8">
        <f>sales_data[[#This Row],[Column6]]/sales_data[[#This Row],[Column5]]</f>
        <v>0.79559995214524992</v>
      </c>
      <c r="AC217" s="3">
        <v>43680</v>
      </c>
      <c r="AD217" s="4">
        <v>1782233</v>
      </c>
    </row>
    <row r="218" spans="2:30" x14ac:dyDescent="0.25">
      <c r="B218" s="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10">
        <f t="shared" si="6"/>
        <v>3.8134495273056179E-2</v>
      </c>
      <c r="I218" s="11">
        <f t="shared" si="7"/>
        <v>43674</v>
      </c>
      <c r="J218" s="15">
        <f>VLOOKUP(sales_data[[#This Row],[Column7]],$AC$2:$AD$368,2,FALSE)</f>
        <v>1660696</v>
      </c>
      <c r="K218" s="16">
        <f>sales_data[[#This Row],[Column6]]/sales_data[[#This Row],[Column8]]</f>
        <v>1.0101854884939809</v>
      </c>
      <c r="L218">
        <v>43991955</v>
      </c>
      <c r="M218" s="7">
        <v>43543056</v>
      </c>
      <c r="N218" s="16">
        <f>(sales_data[[#This Row],[Column9]]-sales_data[[#This Row],[Column10]])/sales_data[[#This Row],[Column10]]</f>
        <v>1.0309313154317878E-2</v>
      </c>
      <c r="O218" s="16">
        <f>sales_data[[#This Row],[Column9]]/sales_data[[#This Row],[Column10]]</f>
        <v>1.0103093131543179</v>
      </c>
      <c r="P218" s="16">
        <f>VLOOKUP(sales_data[[#This Row],[Column7]],sales_data[[Column1]:[Column7]],7,FALSE)</f>
        <v>3.8139167901344917E-2</v>
      </c>
      <c r="Q218" s="16">
        <f>sales_data[[#This Row],[Order/Listing]]/sales_data[[#This Row],[Column11]]</f>
        <v>0.99987748478674665</v>
      </c>
      <c r="R218" s="8">
        <f>sales_data[[#This Row],[Column3]]/sales_data[[#This Row],[Column2]]</f>
        <v>0.20579999229404558</v>
      </c>
      <c r="S218" s="8">
        <f>sales_data[[#This Row],[Column4]]/sales_data[[#This Row],[Column3]]</f>
        <v>0.3229999213567637</v>
      </c>
      <c r="T218" s="8">
        <f>sales_data[[#This Row],[Column5]]/sales_data[[#This Row],[Column4]]</f>
        <v>0.70720009684388774</v>
      </c>
      <c r="U218" s="8">
        <f>sales_data[[#This Row],[Column6]]/sales_data[[#This Row],[Column5]]</f>
        <v>0.81119995976907833</v>
      </c>
      <c r="AC218" s="3">
        <v>43681</v>
      </c>
      <c r="AD218" s="4">
        <v>1677611</v>
      </c>
    </row>
    <row r="219" spans="2:30" x14ac:dyDescent="0.25">
      <c r="B219" s="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10">
        <f t="shared" si="6"/>
        <v>5.4046384125073878E-2</v>
      </c>
      <c r="I219" s="11">
        <f t="shared" si="7"/>
        <v>43675</v>
      </c>
      <c r="J219" s="15">
        <f>VLOOKUP(sales_data[[#This Row],[Column7]],$AC$2:$AD$368,2,FALSE)</f>
        <v>1298037</v>
      </c>
      <c r="K219" s="16">
        <f>sales_data[[#This Row],[Column6]]/sales_data[[#This Row],[Column8]]</f>
        <v>0.93137252636095891</v>
      </c>
      <c r="L219">
        <v>22368858</v>
      </c>
      <c r="M219" s="7">
        <v>21500166</v>
      </c>
      <c r="N219" s="16">
        <f>(sales_data[[#This Row],[Column9]]-sales_data[[#This Row],[Column10]])/sales_data[[#This Row],[Column10]]</f>
        <v>4.040396711355624E-2</v>
      </c>
      <c r="O219" s="16">
        <f>sales_data[[#This Row],[Column9]]/sales_data[[#This Row],[Column10]]</f>
        <v>1.0404039671135563</v>
      </c>
      <c r="P219" s="16">
        <f>VLOOKUP(sales_data[[#This Row],[Column7]],sales_data[[Column1]:[Column7]],7,FALSE)</f>
        <v>6.0373345007041106E-2</v>
      </c>
      <c r="Q219" s="16">
        <f>sales_data[[#This Row],[Order/Listing]]/sales_data[[#This Row],[Column11]]</f>
        <v>0.89520274417080359</v>
      </c>
      <c r="R219" s="8">
        <f>sales_data[[#This Row],[Column3]]/sales_data[[#This Row],[Column2]]</f>
        <v>0.25</v>
      </c>
      <c r="S219" s="8">
        <f>sales_data[[#This Row],[Column4]]/sales_data[[#This Row],[Column3]]</f>
        <v>0.39599997496519718</v>
      </c>
      <c r="T219" s="8">
        <f>sales_data[[#This Row],[Column5]]/sales_data[[#This Row],[Column4]]</f>
        <v>0.70079976807583777</v>
      </c>
      <c r="U219" s="8">
        <f>sales_data[[#This Row],[Column6]]/sales_data[[#This Row],[Column5]]</f>
        <v>0.77900012436103883</v>
      </c>
      <c r="AC219" s="3">
        <v>43682</v>
      </c>
      <c r="AD219" s="4">
        <v>1208956</v>
      </c>
    </row>
    <row r="220" spans="2:30" x14ac:dyDescent="0.25">
      <c r="B220" s="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10">
        <f t="shared" si="6"/>
        <v>5.4080499480342589E-2</v>
      </c>
      <c r="I220" s="11">
        <f t="shared" si="7"/>
        <v>43676</v>
      </c>
      <c r="J220" s="15">
        <f>VLOOKUP(sales_data[[#This Row],[Column7]],$AC$2:$AD$368,2,FALSE)</f>
        <v>1208363</v>
      </c>
      <c r="K220" s="16">
        <f>sales_data[[#This Row],[Column6]]/sales_data[[#This Row],[Column8]]</f>
        <v>1.0108419407082143</v>
      </c>
      <c r="L220">
        <v>22586032</v>
      </c>
      <c r="M220" s="7">
        <v>20848645</v>
      </c>
      <c r="N220" s="16">
        <f>(sales_data[[#This Row],[Column9]]-sales_data[[#This Row],[Column10]])/sales_data[[#This Row],[Column10]]</f>
        <v>8.3333329336271009E-2</v>
      </c>
      <c r="O220" s="16">
        <f>sales_data[[#This Row],[Column9]]/sales_data[[#This Row],[Column10]]</f>
        <v>1.083333329336271</v>
      </c>
      <c r="P220" s="16">
        <f>VLOOKUP(sales_data[[#This Row],[Column7]],sales_data[[Column1]:[Column7]],7,FALSE)</f>
        <v>5.7958823800835793E-2</v>
      </c>
      <c r="Q220" s="16">
        <f>sales_data[[#This Row],[Order/Listing]]/sales_data[[#This Row],[Column11]]</f>
        <v>0.93308483391898511</v>
      </c>
      <c r="R220" s="8">
        <f>sales_data[[#This Row],[Column3]]/sales_data[[#This Row],[Column2]]</f>
        <v>0.23999999291597632</v>
      </c>
      <c r="S220" s="8">
        <f>sales_data[[#This Row],[Column4]]/sales_data[[#This Row],[Column3]]</f>
        <v>0.39199999704832339</v>
      </c>
      <c r="T220" s="8">
        <f>sales_data[[#This Row],[Column5]]/sales_data[[#This Row],[Column4]]</f>
        <v>0.72269957936725315</v>
      </c>
      <c r="U220" s="8">
        <f>sales_data[[#This Row],[Column6]]/sales_data[[#This Row],[Column5]]</f>
        <v>0.79540002344268912</v>
      </c>
      <c r="AC220" s="3">
        <v>43683</v>
      </c>
      <c r="AD220" s="4">
        <v>1221464</v>
      </c>
    </row>
    <row r="221" spans="2:30" x14ac:dyDescent="0.25">
      <c r="B221" s="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10">
        <f t="shared" si="6"/>
        <v>5.2424963143152974E-2</v>
      </c>
      <c r="I221" s="11">
        <f t="shared" si="7"/>
        <v>43677</v>
      </c>
      <c r="J221" s="15">
        <f>VLOOKUP(sales_data[[#This Row],[Column7]],$AC$2:$AD$368,2,FALSE)</f>
        <v>1322295</v>
      </c>
      <c r="K221" s="16">
        <f>sales_data[[#This Row],[Column6]]/sales_data[[#This Row],[Column8]]</f>
        <v>0.89546735032651559</v>
      </c>
      <c r="L221">
        <v>22586032</v>
      </c>
      <c r="M221" s="7">
        <v>22368858</v>
      </c>
      <c r="N221" s="16">
        <f>(sales_data[[#This Row],[Column9]]-sales_data[[#This Row],[Column10]])/sales_data[[#This Row],[Column10]]</f>
        <v>9.7087656419473888E-3</v>
      </c>
      <c r="O221" s="16">
        <f>sales_data[[#This Row],[Column9]]/sales_data[[#This Row],[Column10]]</f>
        <v>1.0097087656419474</v>
      </c>
      <c r="P221" s="16">
        <f>VLOOKUP(sales_data[[#This Row],[Column7]],sales_data[[Column1]:[Column7]],7,FALSE)</f>
        <v>5.9113204696171373E-2</v>
      </c>
      <c r="Q221" s="16">
        <f>sales_data[[#This Row],[Order/Listing]]/sales_data[[#This Row],[Column11]]</f>
        <v>0.8868570637069253</v>
      </c>
      <c r="R221" s="8">
        <f>sales_data[[#This Row],[Column3]]/sales_data[[#This Row],[Column2]]</f>
        <v>0.23749999667936389</v>
      </c>
      <c r="S221" s="8">
        <f>sales_data[[#This Row],[Column4]]/sales_data[[#This Row],[Column3]]</f>
        <v>0.39599991275465435</v>
      </c>
      <c r="T221" s="8">
        <f>sales_data[[#This Row],[Column5]]/sales_data[[#This Row],[Column4]]</f>
        <v>0.70079973034757292</v>
      </c>
      <c r="U221" s="8">
        <f>sales_data[[#This Row],[Column6]]/sales_data[[#This Row],[Column5]]</f>
        <v>0.79539985893258991</v>
      </c>
      <c r="AC221" s="3">
        <v>43684</v>
      </c>
      <c r="AD221" s="4">
        <v>1184072</v>
      </c>
    </row>
    <row r="222" spans="2:30" x14ac:dyDescent="0.25">
      <c r="B222" s="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10">
        <f t="shared" si="6"/>
        <v>5.9183603577901416E-2</v>
      </c>
      <c r="I222" s="11">
        <f t="shared" si="7"/>
        <v>43678</v>
      </c>
      <c r="J222" s="15">
        <f>VLOOKUP(sales_data[[#This Row],[Column7]],$AC$2:$AD$368,2,FALSE)</f>
        <v>1506632</v>
      </c>
      <c r="K222" s="16">
        <f>sales_data[[#This Row],[Column6]]/sales_data[[#This Row],[Column8]]</f>
        <v>0.81897769329205805</v>
      </c>
      <c r="L222">
        <v>20848645</v>
      </c>
      <c r="M222" s="7">
        <v>22151685</v>
      </c>
      <c r="N222" s="16">
        <f>(sales_data[[#This Row],[Column9]]-sales_data[[#This Row],[Column10]])/sales_data[[#This Row],[Column10]]</f>
        <v>-5.8823516134325675E-2</v>
      </c>
      <c r="O222" s="16">
        <f>sales_data[[#This Row],[Column9]]/sales_data[[#This Row],[Column10]]</f>
        <v>0.94117648386567432</v>
      </c>
      <c r="P222" s="16">
        <f>VLOOKUP(sales_data[[#This Row],[Column7]],sales_data[[Column1]:[Column7]],7,FALSE)</f>
        <v>6.8014323243191371E-2</v>
      </c>
      <c r="Q222" s="16">
        <f>sales_data[[#This Row],[Order/Listing]]/sales_data[[#This Row],[Column11]]</f>
        <v>0.87016382367409706</v>
      </c>
      <c r="R222" s="8">
        <f>sales_data[[#This Row],[Column3]]/sales_data[[#This Row],[Column2]]</f>
        <v>0.25249999448405425</v>
      </c>
      <c r="S222" s="8">
        <f>sales_data[[#This Row],[Column4]]/sales_data[[#This Row],[Column3]]</f>
        <v>0.41199988678420213</v>
      </c>
      <c r="T222" s="8">
        <f>sales_data[[#This Row],[Column5]]/sales_data[[#This Row],[Column4]]</f>
        <v>0.70080004278698171</v>
      </c>
      <c r="U222" s="8">
        <f>sales_data[[#This Row],[Column6]]/sales_data[[#This Row],[Column5]]</f>
        <v>0.8117995676184937</v>
      </c>
      <c r="AC222" s="3">
        <v>43685</v>
      </c>
      <c r="AD222" s="4">
        <v>1233898</v>
      </c>
    </row>
    <row r="223" spans="2:30" x14ac:dyDescent="0.25">
      <c r="B223" s="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10">
        <f t="shared" si="6"/>
        <v>5.8567121611523297E-2</v>
      </c>
      <c r="I223" s="11">
        <f t="shared" si="7"/>
        <v>43679</v>
      </c>
      <c r="J223" s="15">
        <f>VLOOKUP(sales_data[[#This Row],[Column7]],$AC$2:$AD$368,2,FALSE)</f>
        <v>1322439</v>
      </c>
      <c r="K223" s="16">
        <f>sales_data[[#This Row],[Column6]]/sales_data[[#This Row],[Column8]]</f>
        <v>1.0002722242765072</v>
      </c>
      <c r="L223">
        <v>22586032</v>
      </c>
      <c r="M223" s="7">
        <v>22803205</v>
      </c>
      <c r="N223" s="16">
        <f>(sales_data[[#This Row],[Column9]]-sales_data[[#This Row],[Column10]])/sales_data[[#This Row],[Column10]]</f>
        <v>-9.5237928177201413E-3</v>
      </c>
      <c r="O223" s="16">
        <f>sales_data[[#This Row],[Column9]]/sales_data[[#This Row],[Column10]]</f>
        <v>0.99047620718227991</v>
      </c>
      <c r="P223" s="16">
        <f>VLOOKUP(sales_data[[#This Row],[Column7]],sales_data[[Column1]:[Column7]],7,FALSE)</f>
        <v>5.7993553275203794E-2</v>
      </c>
      <c r="Q223" s="16">
        <f>sales_data[[#This Row],[Order/Listing]]/sales_data[[#This Row],[Column11]]</f>
        <v>1.0098902085477963</v>
      </c>
      <c r="R223" s="8">
        <f>sales_data[[#This Row],[Column3]]/sales_data[[#This Row],[Column2]]</f>
        <v>0.24749998162581355</v>
      </c>
      <c r="S223" s="8">
        <f>sales_data[[#This Row],[Column4]]/sales_data[[#This Row],[Column3]]</f>
        <v>0.37999993917756986</v>
      </c>
      <c r="T223" s="8">
        <f>sales_data[[#This Row],[Column5]]/sales_data[[#This Row],[Column4]]</f>
        <v>0.7372997849559555</v>
      </c>
      <c r="U223" s="8">
        <f>sales_data[[#This Row],[Column6]]/sales_data[[#This Row],[Column5]]</f>
        <v>0.84459999591363466</v>
      </c>
      <c r="AC223" s="3">
        <v>43686</v>
      </c>
      <c r="AD223" s="4">
        <v>1322799</v>
      </c>
    </row>
    <row r="224" spans="2:30" x14ac:dyDescent="0.25">
      <c r="B224" s="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10">
        <f t="shared" si="6"/>
        <v>4.0502029116634898E-2</v>
      </c>
      <c r="I224" s="11">
        <f t="shared" si="7"/>
        <v>43680</v>
      </c>
      <c r="J224" s="15">
        <f>VLOOKUP(sales_data[[#This Row],[Column7]],$AC$2:$AD$368,2,FALSE)</f>
        <v>1782233</v>
      </c>
      <c r="K224" s="16">
        <f>sales_data[[#This Row],[Column6]]/sales_data[[#This Row],[Column8]]</f>
        <v>1.0609448932883636</v>
      </c>
      <c r="L224">
        <v>46685339</v>
      </c>
      <c r="M224" s="7">
        <v>45338647</v>
      </c>
      <c r="N224" s="16">
        <f>(sales_data[[#This Row],[Column9]]-sales_data[[#This Row],[Column10]])/sales_data[[#This Row],[Column10]]</f>
        <v>2.9702959596478475E-2</v>
      </c>
      <c r="O224" s="16">
        <f>sales_data[[#This Row],[Column9]]/sales_data[[#This Row],[Column10]]</f>
        <v>1.0297029595964784</v>
      </c>
      <c r="P224" s="16">
        <f>VLOOKUP(sales_data[[#This Row],[Column7]],sales_data[[Column1]:[Column7]],7,FALSE)</f>
        <v>3.930935479152356E-2</v>
      </c>
      <c r="Q224" s="16">
        <f>sales_data[[#This Row],[Order/Listing]]/sales_data[[#This Row],[Column11]]</f>
        <v>1.030340725036996</v>
      </c>
      <c r="R224" s="8">
        <f>sales_data[[#This Row],[Column3]]/sales_data[[#This Row],[Column2]]</f>
        <v>0.2015999883475198</v>
      </c>
      <c r="S224" s="8">
        <f>sales_data[[#This Row],[Column4]]/sales_data[[#This Row],[Column3]]</f>
        <v>0.353600026520002</v>
      </c>
      <c r="T224" s="8">
        <f>sales_data[[#This Row],[Column5]]/sales_data[[#This Row],[Column4]]</f>
        <v>0.70039993990384619</v>
      </c>
      <c r="U224" s="8">
        <f>sales_data[[#This Row],[Column6]]/sales_data[[#This Row],[Column5]]</f>
        <v>0.81119990252821728</v>
      </c>
      <c r="AC224" s="3">
        <v>43687</v>
      </c>
      <c r="AD224" s="4">
        <v>1890851</v>
      </c>
    </row>
    <row r="225" spans="2:30" x14ac:dyDescent="0.25">
      <c r="B225" s="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18">
        <f t="shared" si="6"/>
        <v>1.7407114550830941E-2</v>
      </c>
      <c r="I225" s="11">
        <f t="shared" si="7"/>
        <v>43681</v>
      </c>
      <c r="J225" s="15">
        <f>VLOOKUP(sales_data[[#This Row],[Column7]],$AC$2:$AD$368,2,FALSE)</f>
        <v>1677611</v>
      </c>
      <c r="K225" s="16">
        <f>sales_data[[#This Row],[Column6]]/sales_data[[#This Row],[Column8]]</f>
        <v>0.45646636794823114</v>
      </c>
      <c r="L225">
        <v>43991955</v>
      </c>
      <c r="M225" s="7">
        <v>43991955</v>
      </c>
      <c r="N225" s="16">
        <f>(sales_data[[#This Row],[Column9]]-sales_data[[#This Row],[Column10]])/sales_data[[#This Row],[Column10]]</f>
        <v>0</v>
      </c>
      <c r="O225" s="16">
        <f>sales_data[[#This Row],[Column9]]/sales_data[[#This Row],[Column10]]</f>
        <v>1</v>
      </c>
      <c r="P225" s="16">
        <f>VLOOKUP(sales_data[[#This Row],[Column7]],sales_data[[Column1]:[Column7]],7,FALSE)</f>
        <v>3.8134495273056179E-2</v>
      </c>
      <c r="Q225" s="16">
        <f>sales_data[[#This Row],[Order/Listing]]/sales_data[[#This Row],[Column11]]</f>
        <v>0.45646636794823109</v>
      </c>
      <c r="R225" s="8">
        <f>sales_data[[#This Row],[Column3]]/sales_data[[#This Row],[Column2]]</f>
        <v>0.22049999823831426</v>
      </c>
      <c r="S225" s="8">
        <f>sales_data[[#This Row],[Column4]]/sales_data[[#This Row],[Column3]]</f>
        <v>0.32639992099153153</v>
      </c>
      <c r="T225" s="19">
        <f>sales_data[[#This Row],[Column5]]/sales_data[[#This Row],[Column4]]</f>
        <v>0.32639989286683241</v>
      </c>
      <c r="U225" s="8">
        <f>sales_data[[#This Row],[Column6]]/sales_data[[#This Row],[Column5]]</f>
        <v>0.74099989162325142</v>
      </c>
      <c r="AC225" s="3">
        <v>43688</v>
      </c>
      <c r="AD225" s="4">
        <v>765773</v>
      </c>
    </row>
    <row r="226" spans="2:30" x14ac:dyDescent="0.25">
      <c r="B226" s="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10">
        <f t="shared" si="6"/>
        <v>6.0338881281040861E-2</v>
      </c>
      <c r="I226" s="11">
        <f t="shared" si="7"/>
        <v>43682</v>
      </c>
      <c r="J226" s="15">
        <f>VLOOKUP(sales_data[[#This Row],[Column7]],$AC$2:$AD$368,2,FALSE)</f>
        <v>1208956</v>
      </c>
      <c r="K226" s="16">
        <f>sales_data[[#This Row],[Column6]]/sales_data[[#This Row],[Column8]]</f>
        <v>1.0297148945040184</v>
      </c>
      <c r="L226">
        <v>20631472</v>
      </c>
      <c r="M226" s="7">
        <v>22368858</v>
      </c>
      <c r="N226" s="16">
        <f>(sales_data[[#This Row],[Column9]]-sales_data[[#This Row],[Column10]])/sales_data[[#This Row],[Column10]]</f>
        <v>-7.7669856905524637E-2</v>
      </c>
      <c r="O226" s="16">
        <f>sales_data[[#This Row],[Column9]]/sales_data[[#This Row],[Column10]]</f>
        <v>0.92233014309447536</v>
      </c>
      <c r="P226" s="16">
        <f>VLOOKUP(sales_data[[#This Row],[Column7]],sales_data[[Column1]:[Column7]],7,FALSE)</f>
        <v>5.4046384125073878E-2</v>
      </c>
      <c r="Q226" s="16">
        <f>sales_data[[#This Row],[Order/Listing]]/sales_data[[#This Row],[Column11]]</f>
        <v>1.1164277177434279</v>
      </c>
      <c r="R226" s="8">
        <f>sales_data[[#This Row],[Column3]]/sales_data[[#This Row],[Column2]]</f>
        <v>0.24999998788259084</v>
      </c>
      <c r="S226" s="8">
        <f>sales_data[[#This Row],[Column4]]/sales_data[[#This Row],[Column3]]</f>
        <v>0.39999996122428877</v>
      </c>
      <c r="T226" s="8">
        <f>sales_data[[#This Row],[Column5]]/sales_data[[#This Row],[Column4]]</f>
        <v>0.70079979759076794</v>
      </c>
      <c r="U226" s="14">
        <f>sales_data[[#This Row],[Column6]]/sales_data[[#This Row],[Column5]]</f>
        <v>0.86100039215604907</v>
      </c>
      <c r="AC226" s="3">
        <v>43689</v>
      </c>
      <c r="AD226" s="4">
        <v>1244880</v>
      </c>
    </row>
    <row r="227" spans="2:30" x14ac:dyDescent="0.25">
      <c r="B227" s="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10">
        <f t="shared" si="6"/>
        <v>6.4007466000429961E-2</v>
      </c>
      <c r="I227" s="11">
        <f t="shared" si="7"/>
        <v>43683</v>
      </c>
      <c r="J227" s="15">
        <f>VLOOKUP(sales_data[[#This Row],[Column7]],$AC$2:$AD$368,2,FALSE)</f>
        <v>1221464</v>
      </c>
      <c r="K227" s="16">
        <f>sales_data[[#This Row],[Column6]]/sales_data[[#This Row],[Column8]]</f>
        <v>1.0925160299443946</v>
      </c>
      <c r="L227">
        <v>20848645</v>
      </c>
      <c r="M227" s="7">
        <v>22586032</v>
      </c>
      <c r="N227" s="16">
        <f>(sales_data[[#This Row],[Column9]]-sales_data[[#This Row],[Column10]])/sales_data[[#This Row],[Column10]]</f>
        <v>-7.6923073517296006E-2</v>
      </c>
      <c r="O227" s="16">
        <f>sales_data[[#This Row],[Column9]]/sales_data[[#This Row],[Column10]]</f>
        <v>0.92307692648270401</v>
      </c>
      <c r="P227" s="16">
        <f>VLOOKUP(sales_data[[#This Row],[Column7]],sales_data[[Column1]:[Column7]],7,FALSE)</f>
        <v>5.4080499480342589E-2</v>
      </c>
      <c r="Q227" s="16">
        <f>sales_data[[#This Row],[Order/Listing]]/sales_data[[#This Row],[Column11]]</f>
        <v>1.1835590761083052</v>
      </c>
      <c r="R227" s="8">
        <f>sales_data[[#This Row],[Column3]]/sales_data[[#This Row],[Column2]]</f>
        <v>0.25499996498573574</v>
      </c>
      <c r="S227" s="8">
        <f>sales_data[[#This Row],[Column4]]/sales_data[[#This Row],[Column3]]</f>
        <v>0.41599998796178772</v>
      </c>
      <c r="T227" s="8">
        <f>sales_data[[#This Row],[Column5]]/sales_data[[#This Row],[Column4]]</f>
        <v>0.70079995514608273</v>
      </c>
      <c r="U227" s="14">
        <f>sales_data[[#This Row],[Column6]]/sales_data[[#This Row],[Column5]]</f>
        <v>0.86099995741677238</v>
      </c>
      <c r="AC227" s="3">
        <v>43690</v>
      </c>
      <c r="AD227" s="4">
        <v>1334469</v>
      </c>
    </row>
    <row r="228" spans="2:30" x14ac:dyDescent="0.25">
      <c r="B228" s="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10">
        <f t="shared" si="6"/>
        <v>5.9150579512985767E-2</v>
      </c>
      <c r="I228" s="11">
        <f t="shared" si="7"/>
        <v>43684</v>
      </c>
      <c r="J228" s="15">
        <f>VLOOKUP(sales_data[[#This Row],[Column7]],$AC$2:$AD$368,2,FALSE)</f>
        <v>1184072</v>
      </c>
      <c r="K228" s="16">
        <f>sales_data[[#This Row],[Column6]]/sales_data[[#This Row],[Column8]]</f>
        <v>1.1282903404522697</v>
      </c>
      <c r="L228">
        <v>22586032</v>
      </c>
      <c r="M228" s="7">
        <v>22586032</v>
      </c>
      <c r="N228" s="16">
        <f>(sales_data[[#This Row],[Column9]]-sales_data[[#This Row],[Column10]])/sales_data[[#This Row],[Column10]]</f>
        <v>0</v>
      </c>
      <c r="O228" s="16">
        <f>sales_data[[#This Row],[Column9]]/sales_data[[#This Row],[Column10]]</f>
        <v>1</v>
      </c>
      <c r="P228" s="16">
        <f>VLOOKUP(sales_data[[#This Row],[Column7]],sales_data[[Column1]:[Column7]],7,FALSE)</f>
        <v>5.2424963143152974E-2</v>
      </c>
      <c r="Q228" s="16">
        <f>sales_data[[#This Row],[Order/Listing]]/sales_data[[#This Row],[Column11]]</f>
        <v>1.1282903404522697</v>
      </c>
      <c r="R228" s="8">
        <f>sales_data[[#This Row],[Column3]]/sales_data[[#This Row],[Column2]]</f>
        <v>0.24249998915258872</v>
      </c>
      <c r="S228" s="8">
        <f>sales_data[[#This Row],[Column4]]/sales_data[[#This Row],[Column3]]</f>
        <v>0.39199994595693022</v>
      </c>
      <c r="T228" s="8">
        <f>sales_data[[#This Row],[Column5]]/sales_data[[#This Row],[Column4]]</f>
        <v>0.72269993684292888</v>
      </c>
      <c r="U228" s="14">
        <f>sales_data[[#This Row],[Column6]]/sales_data[[#This Row],[Column5]]</f>
        <v>0.86100020816456213</v>
      </c>
      <c r="AC228" s="3">
        <v>43691</v>
      </c>
      <c r="AD228" s="4">
        <v>1335977</v>
      </c>
    </row>
    <row r="229" spans="2:30" x14ac:dyDescent="0.25">
      <c r="B229" s="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10">
        <f t="shared" si="6"/>
        <v>5.9191193349038565E-2</v>
      </c>
      <c r="I229" s="11">
        <f t="shared" si="7"/>
        <v>43685</v>
      </c>
      <c r="J229" s="15">
        <f>VLOOKUP(sales_data[[#This Row],[Column7]],$AC$2:$AD$368,2,FALSE)</f>
        <v>1233898</v>
      </c>
      <c r="K229" s="16">
        <f>sales_data[[#This Row],[Column6]]/sales_data[[#This Row],[Column8]]</f>
        <v>1.0522182546693486</v>
      </c>
      <c r="L229">
        <v>21934511</v>
      </c>
      <c r="M229" s="7">
        <v>20848645</v>
      </c>
      <c r="N229" s="16">
        <f>(sales_data[[#This Row],[Column9]]-sales_data[[#This Row],[Column10]])/sales_data[[#This Row],[Column10]]</f>
        <v>5.2083288866015036E-2</v>
      </c>
      <c r="O229" s="16">
        <f>sales_data[[#This Row],[Column9]]/sales_data[[#This Row],[Column10]]</f>
        <v>1.052083288866015</v>
      </c>
      <c r="P229" s="16">
        <f>VLOOKUP(sales_data[[#This Row],[Column7]],sales_data[[Column1]:[Column7]],7,FALSE)</f>
        <v>5.9183603577901416E-2</v>
      </c>
      <c r="Q229" s="16">
        <f>sales_data[[#This Row],[Order/Listing]]/sales_data[[#This Row],[Column11]]</f>
        <v>1.0001282411120365</v>
      </c>
      <c r="R229" s="14">
        <f>sales_data[[#This Row],[Column3]]/sales_data[[#This Row],[Column2]]</f>
        <v>0.25999998267570379</v>
      </c>
      <c r="S229" s="8">
        <f>sales_data[[#This Row],[Column4]]/sales_data[[#This Row],[Column3]]</f>
        <v>0.39199992705559011</v>
      </c>
      <c r="T229" s="8">
        <f>sales_data[[#This Row],[Column5]]/sales_data[[#This Row],[Column4]]</f>
        <v>0.7227000780563303</v>
      </c>
      <c r="U229" s="8">
        <f>sales_data[[#This Row],[Column6]]/sales_data[[#This Row],[Column5]]</f>
        <v>0.8035995575755287</v>
      </c>
      <c r="AC229" s="3">
        <v>43692</v>
      </c>
      <c r="AD229" s="4">
        <v>1298330</v>
      </c>
    </row>
    <row r="230" spans="2:30" x14ac:dyDescent="0.25">
      <c r="B230" s="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10">
        <f t="shared" si="6"/>
        <v>5.9088446817606902E-2</v>
      </c>
      <c r="I230" s="11">
        <f t="shared" si="7"/>
        <v>43686</v>
      </c>
      <c r="J230" s="15">
        <f>VLOOKUP(sales_data[[#This Row],[Column7]],$AC$2:$AD$368,2,FALSE)</f>
        <v>1322799</v>
      </c>
      <c r="K230" s="16">
        <f>sales_data[[#This Row],[Column6]]/sales_data[[#This Row],[Column8]]</f>
        <v>0.95069545713294312</v>
      </c>
      <c r="L230">
        <v>21282992</v>
      </c>
      <c r="M230" s="7">
        <v>22586032</v>
      </c>
      <c r="N230" s="16">
        <f>(sales_data[[#This Row],[Column9]]-sales_data[[#This Row],[Column10]])/sales_data[[#This Row],[Column10]]</f>
        <v>-5.7692294069183997E-2</v>
      </c>
      <c r="O230" s="16">
        <f>sales_data[[#This Row],[Column9]]/sales_data[[#This Row],[Column10]]</f>
        <v>0.94230770593081603</v>
      </c>
      <c r="P230" s="16">
        <f>VLOOKUP(sales_data[[#This Row],[Column7]],sales_data[[Column1]:[Column7]],7,FALSE)</f>
        <v>5.8567121611523297E-2</v>
      </c>
      <c r="Q230" s="16">
        <f>sales_data[[#This Row],[Order/Listing]]/sales_data[[#This Row],[Column11]]</f>
        <v>1.0089013287957289</v>
      </c>
      <c r="R230" s="14">
        <f>sales_data[[#This Row],[Column3]]/sales_data[[#This Row],[Column2]]</f>
        <v>0.2574999672273538</v>
      </c>
      <c r="S230" s="8">
        <f>sales_data[[#This Row],[Column4]]/sales_data[[#This Row],[Column3]]</f>
        <v>0.41600001459755453</v>
      </c>
      <c r="T230" s="8">
        <f>sales_data[[#This Row],[Column5]]/sales_data[[#This Row],[Column4]]</f>
        <v>0.69350005307403961</v>
      </c>
      <c r="U230" s="8">
        <f>sales_data[[#This Row],[Column6]]/sales_data[[#This Row],[Column5]]</f>
        <v>0.79539993611900839</v>
      </c>
      <c r="AC230" s="3">
        <v>43693</v>
      </c>
      <c r="AD230" s="4">
        <v>1257579</v>
      </c>
    </row>
    <row r="231" spans="2:30" x14ac:dyDescent="0.25">
      <c r="B231" s="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10">
        <f t="shared" si="6"/>
        <v>3.9782831184264698E-2</v>
      </c>
      <c r="I231" s="11">
        <f t="shared" si="7"/>
        <v>43687</v>
      </c>
      <c r="J231" s="15">
        <f>VLOOKUP(sales_data[[#This Row],[Column7]],$AC$2:$AD$368,2,FALSE)</f>
        <v>1890851</v>
      </c>
      <c r="K231" s="16">
        <f>sales_data[[#This Row],[Column6]]/sales_data[[#This Row],[Column8]]</f>
        <v>0.98224291602035274</v>
      </c>
      <c r="L231">
        <v>46685339</v>
      </c>
      <c r="M231" s="7">
        <v>46685339</v>
      </c>
      <c r="N231" s="16">
        <f>(sales_data[[#This Row],[Column9]]-sales_data[[#This Row],[Column10]])/sales_data[[#This Row],[Column10]]</f>
        <v>0</v>
      </c>
      <c r="O231" s="16">
        <f>sales_data[[#This Row],[Column9]]/sales_data[[#This Row],[Column10]]</f>
        <v>1</v>
      </c>
      <c r="P231" s="16">
        <f>VLOOKUP(sales_data[[#This Row],[Column7]],sales_data[[Column1]:[Column7]],7,FALSE)</f>
        <v>4.0502029116634898E-2</v>
      </c>
      <c r="Q231" s="16">
        <f>sales_data[[#This Row],[Order/Listing]]/sales_data[[#This Row],[Column11]]</f>
        <v>0.98224291602035285</v>
      </c>
      <c r="R231" s="8">
        <f>sales_data[[#This Row],[Column3]]/sales_data[[#This Row],[Column2]]</f>
        <v>0.21629999910035999</v>
      </c>
      <c r="S231" s="8">
        <f>sales_data[[#This Row],[Column4]]/sales_data[[#This Row],[Column3]]</f>
        <v>0.33660000718951472</v>
      </c>
      <c r="T231" s="8">
        <f>sales_data[[#This Row],[Column5]]/sales_data[[#This Row],[Column4]]</f>
        <v>0.69359988231832892</v>
      </c>
      <c r="U231" s="8">
        <f>sales_data[[#This Row],[Column6]]/sales_data[[#This Row],[Column5]]</f>
        <v>0.78780011079317225</v>
      </c>
      <c r="AC231" s="3">
        <v>43694</v>
      </c>
      <c r="AD231" s="4">
        <v>1857275</v>
      </c>
    </row>
    <row r="232" spans="2:30" x14ac:dyDescent="0.25">
      <c r="B232" s="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10">
        <f t="shared" si="6"/>
        <v>3.4897710227265712E-2</v>
      </c>
      <c r="I232" s="11">
        <f t="shared" si="7"/>
        <v>43688</v>
      </c>
      <c r="J232" s="15">
        <f>VLOOKUP(sales_data[[#This Row],[Column7]],$AC$2:$AD$368,2,FALSE)</f>
        <v>765773</v>
      </c>
      <c r="K232" s="16">
        <f>sales_data[[#This Row],[Column6]]/sales_data[[#This Row],[Column8]]</f>
        <v>2.0661671278564273</v>
      </c>
      <c r="L232">
        <v>45338647</v>
      </c>
      <c r="M232" s="7">
        <v>43991955</v>
      </c>
      <c r="N232" s="16">
        <f>(sales_data[[#This Row],[Column9]]-sales_data[[#This Row],[Column10]])/sales_data[[#This Row],[Column10]]</f>
        <v>3.0612233532244702E-2</v>
      </c>
      <c r="O232" s="16">
        <f>sales_data[[#This Row],[Column9]]/sales_data[[#This Row],[Column10]]</f>
        <v>1.0306122335322447</v>
      </c>
      <c r="P232" s="16">
        <f>VLOOKUP(sales_data[[#This Row],[Column7]],sales_data[[Column1]:[Column7]],7,FALSE)</f>
        <v>1.7407114550830941E-2</v>
      </c>
      <c r="Q232" s="16">
        <f>sales_data[[#This Row],[Order/Listing]]/sales_data[[#This Row],[Column11]]</f>
        <v>2.0047958049198824</v>
      </c>
      <c r="R232" s="8">
        <f>sales_data[[#This Row],[Column3]]/sales_data[[#This Row],[Column2]]</f>
        <v>0.20999999823550097</v>
      </c>
      <c r="S232" s="8">
        <f>sales_data[[#This Row],[Column4]]/sales_data[[#This Row],[Column3]]</f>
        <v>0.32979999403431276</v>
      </c>
      <c r="T232" s="8">
        <f>sales_data[[#This Row],[Column5]]/sales_data[[#This Row],[Column4]]</f>
        <v>0.64599989044809281</v>
      </c>
      <c r="U232" s="8">
        <f>sales_data[[#This Row],[Column6]]/sales_data[[#This Row],[Column5]]</f>
        <v>0.77999991126364998</v>
      </c>
      <c r="AC232" s="3">
        <v>43695</v>
      </c>
      <c r="AD232" s="4">
        <v>1582215</v>
      </c>
    </row>
    <row r="233" spans="2:30" x14ac:dyDescent="0.25">
      <c r="B233" s="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10">
        <f t="shared" si="6"/>
        <v>5.8549536642770135E-2</v>
      </c>
      <c r="I233" s="11">
        <f t="shared" si="7"/>
        <v>43689</v>
      </c>
      <c r="J233" s="15">
        <f>VLOOKUP(sales_data[[#This Row],[Column7]],$AC$2:$AD$368,2,FALSE)</f>
        <v>1244880</v>
      </c>
      <c r="K233" s="16">
        <f>sales_data[[#This Row],[Column6]]/sales_data[[#This Row],[Column8]]</f>
        <v>0.99077340787867108</v>
      </c>
      <c r="L233">
        <v>21065819</v>
      </c>
      <c r="M233" s="7">
        <v>20631472</v>
      </c>
      <c r="N233" s="16">
        <f>(sales_data[[#This Row],[Column9]]-sales_data[[#This Row],[Column10]])/sales_data[[#This Row],[Column10]]</f>
        <v>2.1052642293288622E-2</v>
      </c>
      <c r="O233" s="16">
        <f>sales_data[[#This Row],[Column9]]/sales_data[[#This Row],[Column10]]</f>
        <v>1.0210526422932886</v>
      </c>
      <c r="P233" s="16">
        <f>VLOOKUP(sales_data[[#This Row],[Column7]],sales_data[[Column1]:[Column7]],7,FALSE)</f>
        <v>6.0338881281040861E-2</v>
      </c>
      <c r="Q233" s="16">
        <f>sales_data[[#This Row],[Order/Listing]]/sales_data[[#This Row],[Column11]]</f>
        <v>0.97034508097794381</v>
      </c>
      <c r="R233" s="8">
        <f>sales_data[[#This Row],[Column3]]/sales_data[[#This Row],[Column2]]</f>
        <v>0.23749998813243445</v>
      </c>
      <c r="S233" s="8">
        <f>sales_data[[#This Row],[Column4]]/sales_data[[#This Row],[Column3]]</f>
        <v>0.40799982890717257</v>
      </c>
      <c r="T233" s="8">
        <f>sales_data[[#This Row],[Column5]]/sales_data[[#This Row],[Column4]]</f>
        <v>0.75189991363249575</v>
      </c>
      <c r="U233" s="8">
        <f>sales_data[[#This Row],[Column6]]/sales_data[[#This Row],[Column5]]</f>
        <v>0.80359986343817846</v>
      </c>
      <c r="AC233" s="3">
        <v>43696</v>
      </c>
      <c r="AD233" s="4">
        <v>1233394</v>
      </c>
    </row>
    <row r="234" spans="2:30" x14ac:dyDescent="0.25">
      <c r="B234" s="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10">
        <f t="shared" si="6"/>
        <v>6.3468926800426345E-2</v>
      </c>
      <c r="I234" s="11">
        <f t="shared" si="7"/>
        <v>43690</v>
      </c>
      <c r="J234" s="15">
        <f>VLOOKUP(sales_data[[#This Row],[Column7]],$AC$2:$AD$368,2,FALSE)</f>
        <v>1334469</v>
      </c>
      <c r="K234" s="16">
        <f>sales_data[[#This Row],[Column6]]/sales_data[[#This Row],[Column8]]</f>
        <v>1.0432314276315149</v>
      </c>
      <c r="L234">
        <v>21934511</v>
      </c>
      <c r="M234" s="7">
        <v>20848645</v>
      </c>
      <c r="N234" s="16">
        <f>(sales_data[[#This Row],[Column9]]-sales_data[[#This Row],[Column10]])/sales_data[[#This Row],[Column10]]</f>
        <v>5.2083288866015036E-2</v>
      </c>
      <c r="O234" s="16">
        <f>sales_data[[#This Row],[Column9]]/sales_data[[#This Row],[Column10]]</f>
        <v>1.052083288866015</v>
      </c>
      <c r="P234" s="16">
        <f>VLOOKUP(sales_data[[#This Row],[Column7]],sales_data[[Column1]:[Column7]],7,FALSE)</f>
        <v>6.4007466000429961E-2</v>
      </c>
      <c r="Q234" s="16">
        <f>sales_data[[#This Row],[Order/Listing]]/sales_data[[#This Row],[Column11]]</f>
        <v>0.99158630650993118</v>
      </c>
      <c r="R234" s="14">
        <f>sales_data[[#This Row],[Column3]]/sales_data[[#This Row],[Column2]]</f>
        <v>0.26249996979645729</v>
      </c>
      <c r="S234" s="8">
        <f>sales_data[[#This Row],[Column4]]/sales_data[[#This Row],[Column3]]</f>
        <v>0.39999989579369516</v>
      </c>
      <c r="T234" s="8">
        <f>sales_data[[#This Row],[Column5]]/sales_data[[#This Row],[Column4]]</f>
        <v>0.74460026668137136</v>
      </c>
      <c r="U234" s="8">
        <f>sales_data[[#This Row],[Column6]]/sales_data[[#This Row],[Column5]]</f>
        <v>0.81179959717908734</v>
      </c>
      <c r="AC234" s="3">
        <v>43697</v>
      </c>
      <c r="AD234" s="4">
        <v>1392160</v>
      </c>
    </row>
    <row r="235" spans="2:30" x14ac:dyDescent="0.25">
      <c r="B235" s="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10">
        <f t="shared" si="6"/>
        <v>6.0404151127951985E-2</v>
      </c>
      <c r="I235" s="11">
        <f t="shared" si="7"/>
        <v>43691</v>
      </c>
      <c r="J235" s="15">
        <f>VLOOKUP(sales_data[[#This Row],[Column7]],$AC$2:$AD$368,2,FALSE)</f>
        <v>1335977</v>
      </c>
      <c r="K235" s="16">
        <f>sales_data[[#This Row],[Column6]]/sales_data[[#This Row],[Column8]]</f>
        <v>1.0113736987987068</v>
      </c>
      <c r="L235">
        <v>22368858</v>
      </c>
      <c r="M235" s="7">
        <v>22586032</v>
      </c>
      <c r="N235" s="16">
        <f>(sales_data[[#This Row],[Column9]]-sales_data[[#This Row],[Column10]])/sales_data[[#This Row],[Column10]]</f>
        <v>-9.6154118616320026E-3</v>
      </c>
      <c r="O235" s="16">
        <f>sales_data[[#This Row],[Column9]]/sales_data[[#This Row],[Column10]]</f>
        <v>0.99038458813836805</v>
      </c>
      <c r="P235" s="16">
        <f>VLOOKUP(sales_data[[#This Row],[Column7]],sales_data[[Column1]:[Column7]],7,FALSE)</f>
        <v>5.9150579512985767E-2</v>
      </c>
      <c r="Q235" s="16">
        <f>sales_data[[#This Row],[Order/Listing]]/sales_data[[#This Row],[Column11]]</f>
        <v>1.0211928881388392</v>
      </c>
      <c r="R235" s="8">
        <f>sales_data[[#This Row],[Column3]]/sales_data[[#This Row],[Column2]]</f>
        <v>0.25</v>
      </c>
      <c r="S235" s="8">
        <f>sales_data[[#This Row],[Column4]]/sales_data[[#This Row],[Column3]]</f>
        <v>0.40399984621478252</v>
      </c>
      <c r="T235" s="8">
        <f>sales_data[[#This Row],[Column5]]/sales_data[[#This Row],[Column4]]</f>
        <v>0.70810010738057783</v>
      </c>
      <c r="U235" s="8">
        <f>sales_data[[#This Row],[Column6]]/sales_data[[#This Row],[Column5]]</f>
        <v>0.8445996882067387</v>
      </c>
      <c r="AC235" s="3">
        <v>43698</v>
      </c>
      <c r="AD235" s="4">
        <v>1351172</v>
      </c>
    </row>
    <row r="236" spans="2:30" x14ac:dyDescent="0.25">
      <c r="B236" s="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10">
        <f t="shared" si="6"/>
        <v>6.3481509710290804E-2</v>
      </c>
      <c r="I236" s="11">
        <f t="shared" si="7"/>
        <v>43692</v>
      </c>
      <c r="J236" s="15">
        <f>VLOOKUP(sales_data[[#This Row],[Column7]],$AC$2:$AD$368,2,FALSE)</f>
        <v>1298330</v>
      </c>
      <c r="K236" s="16">
        <f>sales_data[[#This Row],[Column6]]/sales_data[[#This Row],[Column8]]</f>
        <v>1.0724823427017784</v>
      </c>
      <c r="L236">
        <v>21934511</v>
      </c>
      <c r="M236" s="7">
        <v>21934511</v>
      </c>
      <c r="N236" s="16">
        <f>(sales_data[[#This Row],[Column9]]-sales_data[[#This Row],[Column10]])/sales_data[[#This Row],[Column10]]</f>
        <v>0</v>
      </c>
      <c r="O236" s="16">
        <f>sales_data[[#This Row],[Column9]]/sales_data[[#This Row],[Column10]]</f>
        <v>1</v>
      </c>
      <c r="P236" s="16">
        <f>VLOOKUP(sales_data[[#This Row],[Column7]],sales_data[[Column1]:[Column7]],7,FALSE)</f>
        <v>5.9191193349038565E-2</v>
      </c>
      <c r="Q236" s="16">
        <f>sales_data[[#This Row],[Order/Listing]]/sales_data[[#This Row],[Column11]]</f>
        <v>1.0724823427017784</v>
      </c>
      <c r="R236" s="8">
        <f>sales_data[[#This Row],[Column3]]/sales_data[[#This Row],[Column2]]</f>
        <v>0.24999998860243672</v>
      </c>
      <c r="S236" s="8">
        <f>sales_data[[#This Row],[Column4]]/sales_data[[#This Row],[Column3]]</f>
        <v>0.39999996352779582</v>
      </c>
      <c r="T236" s="8">
        <f>sales_data[[#This Row],[Column5]]/sales_data[[#This Row],[Column4]]</f>
        <v>0.7372998074723347</v>
      </c>
      <c r="U236" s="14">
        <f>sales_data[[#This Row],[Column6]]/sales_data[[#This Row],[Column5]]</f>
        <v>0.86100006739915325</v>
      </c>
      <c r="AC236" s="3">
        <v>43699</v>
      </c>
      <c r="AD236" s="4">
        <v>1392436</v>
      </c>
    </row>
    <row r="237" spans="2:30" x14ac:dyDescent="0.25">
      <c r="B237" s="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10">
        <f t="shared" si="6"/>
        <v>6.2174205461592087E-2</v>
      </c>
      <c r="I237" s="11">
        <f t="shared" si="7"/>
        <v>43693</v>
      </c>
      <c r="J237" s="15">
        <f>VLOOKUP(sales_data[[#This Row],[Column7]],$AC$2:$AD$368,2,FALSE)</f>
        <v>1257579</v>
      </c>
      <c r="K237" s="16">
        <f>sales_data[[#This Row],[Column6]]/sales_data[[#This Row],[Column8]]</f>
        <v>1.030748764093548</v>
      </c>
      <c r="L237">
        <v>20848645</v>
      </c>
      <c r="M237" s="7">
        <v>21282992</v>
      </c>
      <c r="N237" s="16">
        <f>(sales_data[[#This Row],[Column9]]-sales_data[[#This Row],[Column10]])/sales_data[[#This Row],[Column10]]</f>
        <v>-2.0408173813155593E-2</v>
      </c>
      <c r="O237" s="16">
        <f>sales_data[[#This Row],[Column9]]/sales_data[[#This Row],[Column10]]</f>
        <v>0.97959182618684437</v>
      </c>
      <c r="P237" s="16">
        <f>VLOOKUP(sales_data[[#This Row],[Column7]],sales_data[[Column1]:[Column7]],7,FALSE)</f>
        <v>5.9088446817606902E-2</v>
      </c>
      <c r="Q237" s="16">
        <f>sales_data[[#This Row],[Order/Listing]]/sales_data[[#This Row],[Column11]]</f>
        <v>1.0522227069787473</v>
      </c>
      <c r="R237" s="14">
        <f>sales_data[[#This Row],[Column3]]/sales_data[[#This Row],[Column2]]</f>
        <v>0.2600000019185898</v>
      </c>
      <c r="S237" s="8">
        <f>sales_data[[#This Row],[Column4]]/sales_data[[#This Row],[Column3]]</f>
        <v>0.3959998878362882</v>
      </c>
      <c r="T237" s="8">
        <f>sales_data[[#This Row],[Column5]]/sales_data[[#This Row],[Column4]]</f>
        <v>0.70809978309642896</v>
      </c>
      <c r="U237" s="8">
        <f>sales_data[[#This Row],[Column6]]/sales_data[[#This Row],[Column5]]</f>
        <v>0.85280034737070642</v>
      </c>
      <c r="AC237" s="3">
        <v>43700</v>
      </c>
      <c r="AD237" s="4">
        <v>1296248</v>
      </c>
    </row>
    <row r="238" spans="2:30" x14ac:dyDescent="0.25">
      <c r="B238" s="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10">
        <f t="shared" si="6"/>
        <v>3.7786349704925212E-2</v>
      </c>
      <c r="I238" s="11">
        <f t="shared" si="7"/>
        <v>43694</v>
      </c>
      <c r="J238" s="15">
        <f>VLOOKUP(sales_data[[#This Row],[Column7]],$AC$2:$AD$368,2,FALSE)</f>
        <v>1857275</v>
      </c>
      <c r="K238" s="16">
        <f>sales_data[[#This Row],[Column6]]/sales_data[[#This Row],[Column8]]</f>
        <v>0.87675276951447689</v>
      </c>
      <c r="L238">
        <v>43094158</v>
      </c>
      <c r="M238" s="7">
        <v>46685339</v>
      </c>
      <c r="N238" s="16">
        <f>(sales_data[[#This Row],[Column9]]-sales_data[[#This Row],[Column10]])/sales_data[[#This Row],[Column10]]</f>
        <v>-7.6923099990770127E-2</v>
      </c>
      <c r="O238" s="16">
        <f>sales_data[[#This Row],[Column9]]/sales_data[[#This Row],[Column10]]</f>
        <v>0.92307690000922993</v>
      </c>
      <c r="P238" s="16">
        <f>VLOOKUP(sales_data[[#This Row],[Column7]],sales_data[[Column1]:[Column7]],7,FALSE)</f>
        <v>3.9782831184264698E-2</v>
      </c>
      <c r="Q238" s="16">
        <f>sales_data[[#This Row],[Order/Listing]]/sales_data[[#This Row],[Column11]]</f>
        <v>0.94981550030734985</v>
      </c>
      <c r="R238" s="8">
        <f>sales_data[[#This Row],[Column3]]/sales_data[[#This Row],[Column2]]</f>
        <v>0.21629998125035968</v>
      </c>
      <c r="S238" s="8">
        <f>sales_data[[#This Row],[Column4]]/sales_data[[#This Row],[Column3]]</f>
        <v>0.35019996210815141</v>
      </c>
      <c r="T238" s="8">
        <f>sales_data[[#This Row],[Column5]]/sales_data[[#This Row],[Column4]]</f>
        <v>0.64599990135731722</v>
      </c>
      <c r="U238" s="8">
        <f>sales_data[[#This Row],[Column6]]/sales_data[[#This Row],[Column5]]</f>
        <v>0.77220020277492463</v>
      </c>
      <c r="AC238" s="3">
        <v>43701</v>
      </c>
      <c r="AD238" s="4">
        <v>1628371</v>
      </c>
    </row>
    <row r="239" spans="2:30" x14ac:dyDescent="0.25">
      <c r="B239" s="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10">
        <f t="shared" si="6"/>
        <v>4.0161717868016616E-2</v>
      </c>
      <c r="I239" s="11">
        <f t="shared" si="7"/>
        <v>43695</v>
      </c>
      <c r="J239" s="15">
        <f>VLOOKUP(sales_data[[#This Row],[Column7]],$AC$2:$AD$368,2,FALSE)</f>
        <v>1582215</v>
      </c>
      <c r="K239" s="16">
        <f>sales_data[[#This Row],[Column6]]/sales_data[[#This Row],[Column8]]</f>
        <v>1.1280521294514336</v>
      </c>
      <c r="L239">
        <v>44440851</v>
      </c>
      <c r="M239" s="7">
        <v>45338647</v>
      </c>
      <c r="N239" s="16">
        <f>(sales_data[[#This Row],[Column9]]-sales_data[[#This Row],[Column10]])/sales_data[[#This Row],[Column10]]</f>
        <v>-1.9802002472636644E-2</v>
      </c>
      <c r="O239" s="16">
        <f>sales_data[[#This Row],[Column9]]/sales_data[[#This Row],[Column10]]</f>
        <v>0.98019799752736336</v>
      </c>
      <c r="P239" s="16">
        <f>VLOOKUP(sales_data[[#This Row],[Column7]],sales_data[[Column1]:[Column7]],7,FALSE)</f>
        <v>3.4897710227265712E-2</v>
      </c>
      <c r="Q239" s="16">
        <f>sales_data[[#This Row],[Order/Listing]]/sales_data[[#This Row],[Column11]]</f>
        <v>1.150841061103147</v>
      </c>
      <c r="R239" s="8">
        <f>sales_data[[#This Row],[Column3]]/sales_data[[#This Row],[Column2]]</f>
        <v>0.20999999707476361</v>
      </c>
      <c r="S239" s="8">
        <f>sales_data[[#This Row],[Column4]]/sales_data[[#This Row],[Column3]]</f>
        <v>0.35699992467248337</v>
      </c>
      <c r="T239" s="8">
        <f>sales_data[[#This Row],[Column5]]/sales_data[[#This Row],[Column4]]</f>
        <v>0.68679995077632339</v>
      </c>
      <c r="U239" s="8">
        <f>sales_data[[#This Row],[Column6]]/sales_data[[#This Row],[Column5]]</f>
        <v>0.78000001748074499</v>
      </c>
      <c r="AC239" s="3">
        <v>43702</v>
      </c>
      <c r="AD239" s="4">
        <v>1784821</v>
      </c>
    </row>
    <row r="240" spans="2:30" x14ac:dyDescent="0.25">
      <c r="B240" s="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10">
        <f t="shared" si="6"/>
        <v>5.6333849825158724E-2</v>
      </c>
      <c r="I240" s="11">
        <f t="shared" si="7"/>
        <v>43696</v>
      </c>
      <c r="J240" s="15">
        <f>VLOOKUP(sales_data[[#This Row],[Column7]],$AC$2:$AD$368,2,FALSE)</f>
        <v>1233394</v>
      </c>
      <c r="K240" s="16">
        <f>sales_data[[#This Row],[Column6]]/sales_data[[#This Row],[Column8]]</f>
        <v>1.021671906949442</v>
      </c>
      <c r="L240">
        <v>22368858</v>
      </c>
      <c r="M240" s="7">
        <v>21065819</v>
      </c>
      <c r="N240" s="16">
        <f>(sales_data[[#This Row],[Column9]]-sales_data[[#This Row],[Column10]])/sales_data[[#This Row],[Column10]]</f>
        <v>6.1855605993766487E-2</v>
      </c>
      <c r="O240" s="16">
        <f>sales_data[[#This Row],[Column9]]/sales_data[[#This Row],[Column10]]</f>
        <v>1.0618556059937665</v>
      </c>
      <c r="P240" s="16">
        <f>VLOOKUP(sales_data[[#This Row],[Column7]],sales_data[[Column1]:[Column7]],7,FALSE)</f>
        <v>5.8549536642770135E-2</v>
      </c>
      <c r="Q240" s="16">
        <f>sales_data[[#This Row],[Order/Listing]]/sales_data[[#This Row],[Column11]]</f>
        <v>0.96215705632087167</v>
      </c>
      <c r="R240" s="8">
        <f>sales_data[[#This Row],[Column3]]/sales_data[[#This Row],[Column2]]</f>
        <v>0.24249997541224722</v>
      </c>
      <c r="S240" s="8">
        <f>sales_data[[#This Row],[Column4]]/sales_data[[#This Row],[Column3]]</f>
        <v>0.399999963129889</v>
      </c>
      <c r="T240" s="8">
        <f>sales_data[[#This Row],[Column5]]/sales_data[[#This Row],[Column4]]</f>
        <v>0.72269986943370734</v>
      </c>
      <c r="U240" s="8">
        <f>sales_data[[#This Row],[Column6]]/sales_data[[#This Row],[Column5]]</f>
        <v>0.80359977271843164</v>
      </c>
      <c r="AC240" s="3">
        <v>43703</v>
      </c>
      <c r="AD240" s="4">
        <v>1260124</v>
      </c>
    </row>
    <row r="241" spans="2:30" x14ac:dyDescent="0.25">
      <c r="B241" s="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10">
        <f t="shared" si="6"/>
        <v>5.5173031380551046E-2</v>
      </c>
      <c r="I241" s="11">
        <f t="shared" si="7"/>
        <v>43697</v>
      </c>
      <c r="J241" s="15">
        <f>VLOOKUP(sales_data[[#This Row],[Column7]],$AC$2:$AD$368,2,FALSE)</f>
        <v>1392160</v>
      </c>
      <c r="K241" s="16">
        <f>sales_data[[#This Row],[Column6]]/sales_data[[#This Row],[Column8]]</f>
        <v>0.82625775772899668</v>
      </c>
      <c r="L241">
        <v>20848645</v>
      </c>
      <c r="M241" s="7">
        <v>21934511</v>
      </c>
      <c r="N241" s="16">
        <f>(sales_data[[#This Row],[Column9]]-sales_data[[#This Row],[Column10]])/sales_data[[#This Row],[Column10]]</f>
        <v>-4.9504910321456451E-2</v>
      </c>
      <c r="O241" s="16">
        <f>sales_data[[#This Row],[Column9]]/sales_data[[#This Row],[Column10]]</f>
        <v>0.95049508967854357</v>
      </c>
      <c r="P241" s="16">
        <f>VLOOKUP(sales_data[[#This Row],[Column7]],sales_data[[Column1]:[Column7]],7,FALSE)</f>
        <v>6.3468926800426345E-2</v>
      </c>
      <c r="Q241" s="16">
        <f>sales_data[[#This Row],[Order/Listing]]/sales_data[[#This Row],[Column11]]</f>
        <v>0.86929201676969947</v>
      </c>
      <c r="R241" s="8">
        <f>sales_data[[#This Row],[Column3]]/sales_data[[#This Row],[Column2]]</f>
        <v>0.23999999808141018</v>
      </c>
      <c r="S241" s="8">
        <f>sales_data[[#This Row],[Column4]]/sales_data[[#This Row],[Column3]]</f>
        <v>0.39199988008813524</v>
      </c>
      <c r="T241" s="8">
        <f>sales_data[[#This Row],[Column5]]/sales_data[[#This Row],[Column4]]</f>
        <v>0.73730014683089973</v>
      </c>
      <c r="U241" s="8">
        <f>sales_data[[#This Row],[Column6]]/sales_data[[#This Row],[Column5]]</f>
        <v>0.79539957266434791</v>
      </c>
      <c r="AC241" s="3">
        <v>43704</v>
      </c>
      <c r="AD241" s="4">
        <v>1150283</v>
      </c>
    </row>
    <row r="242" spans="2:30" x14ac:dyDescent="0.25">
      <c r="B242" s="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10">
        <f t="shared" si="6"/>
        <v>6.4788126365057666E-2</v>
      </c>
      <c r="I242" s="11">
        <f t="shared" si="7"/>
        <v>43698</v>
      </c>
      <c r="J242" s="15">
        <f>VLOOKUP(sales_data[[#This Row],[Column7]],$AC$2:$AD$368,2,FALSE)</f>
        <v>1351172</v>
      </c>
      <c r="K242" s="16">
        <f>sales_data[[#This Row],[Column6]]/sales_data[[#This Row],[Column8]]</f>
        <v>1.0517506283433937</v>
      </c>
      <c r="L242">
        <v>21934511</v>
      </c>
      <c r="M242" s="7">
        <v>22368858</v>
      </c>
      <c r="N242" s="16">
        <f>(sales_data[[#This Row],[Column9]]-sales_data[[#This Row],[Column10]])/sales_data[[#This Row],[Column10]]</f>
        <v>-1.9417486578885697E-2</v>
      </c>
      <c r="O242" s="16">
        <f>sales_data[[#This Row],[Column9]]/sales_data[[#This Row],[Column10]]</f>
        <v>0.98058251342111435</v>
      </c>
      <c r="P242" s="16">
        <f>VLOOKUP(sales_data[[#This Row],[Column7]],sales_data[[Column1]:[Column7]],7,FALSE)</f>
        <v>6.0404151127951985E-2</v>
      </c>
      <c r="Q242" s="16">
        <f>sales_data[[#This Row],[Order/Listing]]/sales_data[[#This Row],[Column11]]</f>
        <v>1.0725773834288186</v>
      </c>
      <c r="R242" s="14">
        <f>sales_data[[#This Row],[Column3]]/sales_data[[#This Row],[Column2]]</f>
        <v>0.25500000843419685</v>
      </c>
      <c r="S242" s="8">
        <f>sales_data[[#This Row],[Column4]]/sales_data[[#This Row],[Column3]]</f>
        <v>0.41199999785457642</v>
      </c>
      <c r="T242" s="8">
        <f>sales_data[[#This Row],[Column5]]/sales_data[[#This Row],[Column4]]</f>
        <v>0.73729973442571728</v>
      </c>
      <c r="U242" s="8">
        <f>sales_data[[#This Row],[Column6]]/sales_data[[#This Row],[Column5]]</f>
        <v>0.83639982743429764</v>
      </c>
      <c r="AC242" s="3">
        <v>43705</v>
      </c>
      <c r="AD242" s="4">
        <v>1421096</v>
      </c>
    </row>
    <row r="243" spans="2:30" x14ac:dyDescent="0.25">
      <c r="B243" s="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10">
        <f t="shared" si="6"/>
        <v>6.1571274303383924E-2</v>
      </c>
      <c r="I243" s="11">
        <f t="shared" si="7"/>
        <v>43699</v>
      </c>
      <c r="J243" s="15">
        <f>VLOOKUP(sales_data[[#This Row],[Column7]],$AC$2:$AD$368,2,FALSE)</f>
        <v>1392436</v>
      </c>
      <c r="K243" s="16">
        <f>sales_data[[#This Row],[Column6]]/sales_data[[#This Row],[Column8]]</f>
        <v>0.94109962684101822</v>
      </c>
      <c r="L243">
        <v>21282992</v>
      </c>
      <c r="M243" s="7">
        <v>21934511</v>
      </c>
      <c r="N243" s="16">
        <f>(sales_data[[#This Row],[Column9]]-sales_data[[#This Row],[Column10]])/sales_data[[#This Row],[Column10]]</f>
        <v>-2.9702918838719495E-2</v>
      </c>
      <c r="O243" s="16">
        <f>sales_data[[#This Row],[Column9]]/sales_data[[#This Row],[Column10]]</f>
        <v>0.97029708116128055</v>
      </c>
      <c r="P243" s="16">
        <f>VLOOKUP(sales_data[[#This Row],[Column7]],sales_data[[Column1]:[Column7]],7,FALSE)</f>
        <v>6.3481509710290804E-2</v>
      </c>
      <c r="Q243" s="16">
        <f>sales_data[[#This Row],[Order/Listing]]/sales_data[[#This Row],[Column11]]</f>
        <v>0.96990879051830081</v>
      </c>
      <c r="R243" s="8">
        <f>sales_data[[#This Row],[Column3]]/sales_data[[#This Row],[Column2]]</f>
        <v>0.24499998660902628</v>
      </c>
      <c r="S243" s="8">
        <f>sales_data[[#This Row],[Column4]]/sales_data[[#This Row],[Column3]]</f>
        <v>0.39199989720641165</v>
      </c>
      <c r="T243" s="8">
        <f>sales_data[[#This Row],[Column5]]/sales_data[[#This Row],[Column4]]</f>
        <v>0.76650009931419394</v>
      </c>
      <c r="U243" s="8">
        <f>sales_data[[#This Row],[Column6]]/sales_data[[#This Row],[Column5]]</f>
        <v>0.83639978554195338</v>
      </c>
      <c r="AC243" s="3">
        <v>43706</v>
      </c>
      <c r="AD243" s="4">
        <v>1310421</v>
      </c>
    </row>
    <row r="244" spans="2:30" x14ac:dyDescent="0.25">
      <c r="B244" s="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10">
        <f t="shared" si="6"/>
        <v>5.5195800335298077E-2</v>
      </c>
      <c r="I244" s="11">
        <f t="shared" si="7"/>
        <v>43700</v>
      </c>
      <c r="J244" s="15">
        <f>VLOOKUP(sales_data[[#This Row],[Column7]],$AC$2:$AD$368,2,FALSE)</f>
        <v>1296248</v>
      </c>
      <c r="K244" s="16">
        <f>sales_data[[#This Row],[Column6]]/sales_data[[#This Row],[Column8]]</f>
        <v>0.93399796952435032</v>
      </c>
      <c r="L244">
        <v>21934511</v>
      </c>
      <c r="M244" s="7">
        <v>20848645</v>
      </c>
      <c r="N244" s="16">
        <f>(sales_data[[#This Row],[Column9]]-sales_data[[#This Row],[Column10]])/sales_data[[#This Row],[Column10]]</f>
        <v>5.2083288866015036E-2</v>
      </c>
      <c r="O244" s="16">
        <f>sales_data[[#This Row],[Column9]]/sales_data[[#This Row],[Column10]]</f>
        <v>1.052083288866015</v>
      </c>
      <c r="P244" s="16">
        <f>VLOOKUP(sales_data[[#This Row],[Column7]],sales_data[[Column1]:[Column7]],7,FALSE)</f>
        <v>6.2174205461592087E-2</v>
      </c>
      <c r="Q244" s="16">
        <f>sales_data[[#This Row],[Order/Listing]]/sales_data[[#This Row],[Column11]]</f>
        <v>0.88776044543737842</v>
      </c>
      <c r="R244" s="8">
        <f>sales_data[[#This Row],[Column3]]/sales_data[[#This Row],[Column2]]</f>
        <v>0.24249998164992312</v>
      </c>
      <c r="S244" s="8">
        <f>sales_data[[#This Row],[Column4]]/sales_data[[#This Row],[Column3]]</f>
        <v>0.39999988719936513</v>
      </c>
      <c r="T244" s="8">
        <f>sales_data[[#This Row],[Column5]]/sales_data[[#This Row],[Column4]]</f>
        <v>0.71540015801493384</v>
      </c>
      <c r="U244" s="8">
        <f>sales_data[[#This Row],[Column6]]/sales_data[[#This Row],[Column5]]</f>
        <v>0.79539970265136961</v>
      </c>
      <c r="AC244" s="3">
        <v>43707</v>
      </c>
      <c r="AD244" s="4">
        <v>1210693</v>
      </c>
    </row>
    <row r="245" spans="2:30" x14ac:dyDescent="0.25">
      <c r="B245" s="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10">
        <f t="shared" si="6"/>
        <v>3.6690948525858115E-2</v>
      </c>
      <c r="I245" s="11">
        <f t="shared" si="7"/>
        <v>43701</v>
      </c>
      <c r="J245" s="15">
        <f>VLOOKUP(sales_data[[#This Row],[Column7]],$AC$2:$AD$368,2,FALSE)</f>
        <v>1628371</v>
      </c>
      <c r="K245" s="16">
        <f>sales_data[[#This Row],[Column6]]/sales_data[[#This Row],[Column8]]</f>
        <v>1.0215841475929011</v>
      </c>
      <c r="L245">
        <v>45338647</v>
      </c>
      <c r="M245" s="7">
        <v>43094158</v>
      </c>
      <c r="N245" s="16">
        <f>(sales_data[[#This Row],[Column9]]-sales_data[[#This Row],[Column10]])/sales_data[[#This Row],[Column10]]</f>
        <v>5.2083370558023201E-2</v>
      </c>
      <c r="O245" s="16">
        <f>sales_data[[#This Row],[Column9]]/sales_data[[#This Row],[Column10]]</f>
        <v>1.0520833705580233</v>
      </c>
      <c r="P245" s="16">
        <f>VLOOKUP(sales_data[[#This Row],[Column7]],sales_data[[Column1]:[Column7]],7,FALSE)</f>
        <v>3.7786349704925212E-2</v>
      </c>
      <c r="Q245" s="16">
        <f>sales_data[[#This Row],[Order/Listing]]/sales_data[[#This Row],[Column11]]</f>
        <v>0.97101066423136606</v>
      </c>
      <c r="R245" s="8">
        <f>sales_data[[#This Row],[Column3]]/sales_data[[#This Row],[Column2]]</f>
        <v>0.20369998681919232</v>
      </c>
      <c r="S245" s="8">
        <f>sales_data[[#This Row],[Column4]]/sales_data[[#This Row],[Column3]]</f>
        <v>0.35359995287739177</v>
      </c>
      <c r="T245" s="8">
        <f>sales_data[[#This Row],[Column5]]/sales_data[[#This Row],[Column4]]</f>
        <v>0.66640005438400618</v>
      </c>
      <c r="U245" s="8">
        <f>sales_data[[#This Row],[Column6]]/sales_data[[#This Row],[Column5]]</f>
        <v>0.76440006616917255</v>
      </c>
      <c r="AC245" s="3">
        <v>43708</v>
      </c>
      <c r="AD245" s="4">
        <v>1663518</v>
      </c>
    </row>
    <row r="246" spans="2:30" x14ac:dyDescent="0.25">
      <c r="B246" s="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10">
        <f t="shared" si="6"/>
        <v>3.8944255074707827E-2</v>
      </c>
      <c r="I246" s="11">
        <f t="shared" si="7"/>
        <v>43702</v>
      </c>
      <c r="J246" s="15">
        <f>VLOOKUP(sales_data[[#This Row],[Column7]],$AC$2:$AD$368,2,FALSE)</f>
        <v>1784821</v>
      </c>
      <c r="K246" s="16">
        <f>sales_data[[#This Row],[Column6]]/sales_data[[#This Row],[Column8]]</f>
        <v>0.93050675669997163</v>
      </c>
      <c r="L246">
        <v>42645261</v>
      </c>
      <c r="M246" s="7">
        <v>44440851</v>
      </c>
      <c r="N246" s="16">
        <f>(sales_data[[#This Row],[Column9]]-sales_data[[#This Row],[Column10]])/sales_data[[#This Row],[Column10]]</f>
        <v>-4.040404176778703E-2</v>
      </c>
      <c r="O246" s="16">
        <f>sales_data[[#This Row],[Column9]]/sales_data[[#This Row],[Column10]]</f>
        <v>0.959595958232213</v>
      </c>
      <c r="P246" s="16">
        <f>VLOOKUP(sales_data[[#This Row],[Column7]],sales_data[[Column1]:[Column7]],7,FALSE)</f>
        <v>4.0161717868016616E-2</v>
      </c>
      <c r="Q246" s="16">
        <f>sales_data[[#This Row],[Order/Listing]]/sales_data[[#This Row],[Column11]]</f>
        <v>0.96968598810166107</v>
      </c>
      <c r="R246" s="8">
        <f>sales_data[[#This Row],[Column3]]/sales_data[[#This Row],[Column2]]</f>
        <v>0.21629999092748003</v>
      </c>
      <c r="S246" s="8">
        <f>sales_data[[#This Row],[Column4]]/sales_data[[#This Row],[Column3]]</f>
        <v>0.3535999444936509</v>
      </c>
      <c r="T246" s="8">
        <f>sales_data[[#This Row],[Column5]]/sales_data[[#This Row],[Column4]]</f>
        <v>0.68000003679101417</v>
      </c>
      <c r="U246" s="8">
        <f>sales_data[[#This Row],[Column6]]/sales_data[[#This Row],[Column5]]</f>
        <v>0.74879989611949505</v>
      </c>
      <c r="AC246" s="3">
        <v>43709</v>
      </c>
      <c r="AD246" s="4">
        <v>1660788</v>
      </c>
    </row>
    <row r="247" spans="2:30" x14ac:dyDescent="0.25">
      <c r="B247" s="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10">
        <f t="shared" si="6"/>
        <v>5.8562157507055915E-2</v>
      </c>
      <c r="I247" s="11">
        <f t="shared" si="7"/>
        <v>43703</v>
      </c>
      <c r="J247" s="15">
        <f>VLOOKUP(sales_data[[#This Row],[Column7]],$AC$2:$AD$368,2,FALSE)</f>
        <v>1260124</v>
      </c>
      <c r="K247" s="16">
        <f>sales_data[[#This Row],[Column6]]/sales_data[[#This Row],[Column8]]</f>
        <v>1.0597409461291112</v>
      </c>
      <c r="L247">
        <v>22803205</v>
      </c>
      <c r="M247" s="7">
        <v>22368858</v>
      </c>
      <c r="N247" s="16">
        <f>(sales_data[[#This Row],[Column9]]-sales_data[[#This Row],[Column10]])/sales_data[[#This Row],[Column10]]</f>
        <v>1.9417486578885697E-2</v>
      </c>
      <c r="O247" s="16">
        <f>sales_data[[#This Row],[Column9]]/sales_data[[#This Row],[Column10]]</f>
        <v>1.0194174865788856</v>
      </c>
      <c r="P247" s="16">
        <f>VLOOKUP(sales_data[[#This Row],[Column7]],sales_data[[Column1]:[Column7]],7,FALSE)</f>
        <v>5.6333849825158724E-2</v>
      </c>
      <c r="Q247" s="16">
        <f>sales_data[[#This Row],[Order/Listing]]/sales_data[[#This Row],[Column11]]</f>
        <v>1.0395553950034147</v>
      </c>
      <c r="R247" s="8">
        <f>sales_data[[#This Row],[Column3]]/sales_data[[#This Row],[Column2]]</f>
        <v>0.24249996941219715</v>
      </c>
      <c r="S247" s="8">
        <f>sales_data[[#This Row],[Column4]]/sales_data[[#This Row],[Column3]]</f>
        <v>0.41199997757594925</v>
      </c>
      <c r="T247" s="8">
        <f>sales_data[[#This Row],[Column5]]/sales_data[[#This Row],[Column4]]</f>
        <v>0.7445998451455228</v>
      </c>
      <c r="U247" s="8">
        <f>sales_data[[#This Row],[Column6]]/sales_data[[#This Row],[Column5]]</f>
        <v>0.78720029144104153</v>
      </c>
      <c r="AC247" s="3">
        <v>43710</v>
      </c>
      <c r="AD247" s="4">
        <v>1335405</v>
      </c>
    </row>
    <row r="248" spans="2:30" x14ac:dyDescent="0.25">
      <c r="B248" s="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10">
        <f t="shared" si="6"/>
        <v>5.1835660922143305E-2</v>
      </c>
      <c r="I248" s="11">
        <f t="shared" si="7"/>
        <v>43704</v>
      </c>
      <c r="J248" s="15">
        <f>VLOOKUP(sales_data[[#This Row],[Column7]],$AC$2:$AD$368,2,FALSE)</f>
        <v>1150283</v>
      </c>
      <c r="K248" s="16">
        <f>sales_data[[#This Row],[Column6]]/sales_data[[#This Row],[Column8]]</f>
        <v>1.0178034448913875</v>
      </c>
      <c r="L248">
        <v>22586032</v>
      </c>
      <c r="M248" s="7">
        <v>20848645</v>
      </c>
      <c r="N248" s="16">
        <f>(sales_data[[#This Row],[Column9]]-sales_data[[#This Row],[Column10]])/sales_data[[#This Row],[Column10]]</f>
        <v>8.3333329336271009E-2</v>
      </c>
      <c r="O248" s="16">
        <f>sales_data[[#This Row],[Column9]]/sales_data[[#This Row],[Column10]]</f>
        <v>1.083333329336271</v>
      </c>
      <c r="P248" s="16">
        <f>VLOOKUP(sales_data[[#This Row],[Column7]],sales_data[[Column1]:[Column7]],7,FALSE)</f>
        <v>5.5173031380551046E-2</v>
      </c>
      <c r="Q248" s="16">
        <f>sales_data[[#This Row],[Order/Listing]]/sales_data[[#This Row],[Column11]]</f>
        <v>0.93951083754328224</v>
      </c>
      <c r="R248" s="8">
        <f>sales_data[[#This Row],[Column3]]/sales_data[[#This Row],[Column2]]</f>
        <v>0.25249997409903835</v>
      </c>
      <c r="S248" s="8">
        <f>sales_data[[#This Row],[Column4]]/sales_data[[#This Row],[Column3]]</f>
        <v>0.37999987024311704</v>
      </c>
      <c r="T248" s="8">
        <f>sales_data[[#This Row],[Column5]]/sales_data[[#This Row],[Column4]]</f>
        <v>0.6935000177654399</v>
      </c>
      <c r="U248" s="8">
        <f>sales_data[[#This Row],[Column6]]/sales_data[[#This Row],[Column5]]</f>
        <v>0.77899985627824531</v>
      </c>
      <c r="AC248" s="3">
        <v>43711</v>
      </c>
      <c r="AD248" s="4">
        <v>1170762</v>
      </c>
    </row>
    <row r="249" spans="2:30" x14ac:dyDescent="0.25">
      <c r="B249" s="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10">
        <f t="shared" si="6"/>
        <v>5.8584344486039969E-2</v>
      </c>
      <c r="I249" s="11">
        <f t="shared" si="7"/>
        <v>43705</v>
      </c>
      <c r="J249" s="15">
        <f>VLOOKUP(sales_data[[#This Row],[Column7]],$AC$2:$AD$368,2,FALSE)</f>
        <v>1421096</v>
      </c>
      <c r="K249" s="16">
        <f>sales_data[[#This Row],[Column6]]/sales_data[[#This Row],[Column8]]</f>
        <v>0.92215093139379745</v>
      </c>
      <c r="L249">
        <v>22368858</v>
      </c>
      <c r="M249" s="7">
        <v>21934511</v>
      </c>
      <c r="N249" s="16">
        <f>(sales_data[[#This Row],[Column9]]-sales_data[[#This Row],[Column10]])/sales_data[[#This Row],[Column10]]</f>
        <v>1.9801991482736953E-2</v>
      </c>
      <c r="O249" s="16">
        <f>sales_data[[#This Row],[Column9]]/sales_data[[#This Row],[Column10]]</f>
        <v>1.019801991482737</v>
      </c>
      <c r="P249" s="16">
        <f>VLOOKUP(sales_data[[#This Row],[Column7]],sales_data[[Column1]:[Column7]],7,FALSE)</f>
        <v>6.4788126365057666E-2</v>
      </c>
      <c r="Q249" s="16">
        <f>sales_data[[#This Row],[Order/Listing]]/sales_data[[#This Row],[Column11]]</f>
        <v>0.90424507966071388</v>
      </c>
      <c r="R249" s="8">
        <f>sales_data[[#This Row],[Column3]]/sales_data[[#This Row],[Column2]]</f>
        <v>0.25</v>
      </c>
      <c r="S249" s="8">
        <f>sales_data[[#This Row],[Column4]]/sales_data[[#This Row],[Column3]]</f>
        <v>0.40399984621478252</v>
      </c>
      <c r="T249" s="8">
        <f>sales_data[[#This Row],[Column5]]/sales_data[[#This Row],[Column4]]</f>
        <v>0.69350015536101739</v>
      </c>
      <c r="U249" s="8">
        <f>sales_data[[#This Row],[Column6]]/sales_data[[#This Row],[Column5]]</f>
        <v>0.83639957543849119</v>
      </c>
      <c r="AC249" s="3">
        <v>43712</v>
      </c>
      <c r="AD249" s="4">
        <v>1310465</v>
      </c>
    </row>
    <row r="250" spans="2:30" x14ac:dyDescent="0.25">
      <c r="B250" s="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10">
        <f t="shared" si="6"/>
        <v>6.22534319289757E-2</v>
      </c>
      <c r="I250" s="11">
        <f t="shared" si="7"/>
        <v>43706</v>
      </c>
      <c r="J250" s="15">
        <f>VLOOKUP(sales_data[[#This Row],[Column7]],$AC$2:$AD$368,2,FALSE)</f>
        <v>1310421</v>
      </c>
      <c r="K250" s="16">
        <f>sales_data[[#This Row],[Column6]]/sales_data[[#This Row],[Column8]]</f>
        <v>0.98012776046781913</v>
      </c>
      <c r="L250">
        <v>20631472</v>
      </c>
      <c r="M250" s="7">
        <v>21282992</v>
      </c>
      <c r="N250" s="16">
        <f>(sales_data[[#This Row],[Column9]]-sales_data[[#This Row],[Column10]])/sales_data[[#This Row],[Column10]]</f>
        <v>-3.0612237226795933E-2</v>
      </c>
      <c r="O250" s="16">
        <f>sales_data[[#This Row],[Column9]]/sales_data[[#This Row],[Column10]]</f>
        <v>0.96938776277320404</v>
      </c>
      <c r="P250" s="16">
        <f>VLOOKUP(sales_data[[#This Row],[Column7]],sales_data[[Column1]:[Column7]],7,FALSE)</f>
        <v>6.1571274303383924E-2</v>
      </c>
      <c r="Q250" s="16">
        <f>sales_data[[#This Row],[Order/Listing]]/sales_data[[#This Row],[Column11]]</f>
        <v>1.0110791539286736</v>
      </c>
      <c r="R250" s="8">
        <f>sales_data[[#This Row],[Column3]]/sales_data[[#This Row],[Column2]]</f>
        <v>0.25499997019117343</v>
      </c>
      <c r="S250" s="8">
        <f>sales_data[[#This Row],[Column4]]/sales_data[[#This Row],[Column3]]</f>
        <v>0.40799996198459426</v>
      </c>
      <c r="T250" s="8">
        <f>sales_data[[#This Row],[Column5]]/sales_data[[#This Row],[Column4]]</f>
        <v>0.74459980861850328</v>
      </c>
      <c r="U250" s="8">
        <f>sales_data[[#This Row],[Column6]]/sales_data[[#This Row],[Column5]]</f>
        <v>0.80360036589287742</v>
      </c>
      <c r="AC250" s="3">
        <v>43713</v>
      </c>
      <c r="AD250" s="4">
        <v>1284380</v>
      </c>
    </row>
    <row r="251" spans="2:30" x14ac:dyDescent="0.25">
      <c r="B251" s="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10">
        <f t="shared" si="6"/>
        <v>5.9183603577901416E-2</v>
      </c>
      <c r="I251" s="11">
        <f t="shared" si="7"/>
        <v>43707</v>
      </c>
      <c r="J251" s="15">
        <f>VLOOKUP(sales_data[[#This Row],[Column7]],$AC$2:$AD$368,2,FALSE)</f>
        <v>1210693</v>
      </c>
      <c r="K251" s="16">
        <f>sales_data[[#This Row],[Column6]]/sales_data[[#This Row],[Column8]]</f>
        <v>1.0191667086536389</v>
      </c>
      <c r="L251">
        <v>20848645</v>
      </c>
      <c r="M251" s="7">
        <v>21934511</v>
      </c>
      <c r="N251" s="16">
        <f>(sales_data[[#This Row],[Column9]]-sales_data[[#This Row],[Column10]])/sales_data[[#This Row],[Column10]]</f>
        <v>-4.9504910321456451E-2</v>
      </c>
      <c r="O251" s="16">
        <f>sales_data[[#This Row],[Column9]]/sales_data[[#This Row],[Column10]]</f>
        <v>0.95049508967854357</v>
      </c>
      <c r="P251" s="16">
        <f>VLOOKUP(sales_data[[#This Row],[Column7]],sales_data[[Column1]:[Column7]],7,FALSE)</f>
        <v>5.5195800335298077E-2</v>
      </c>
      <c r="Q251" s="16">
        <f>sales_data[[#This Row],[Order/Listing]]/sales_data[[#This Row],[Column11]]</f>
        <v>1.0722483090811008</v>
      </c>
      <c r="R251" s="8">
        <f>sales_data[[#This Row],[Column3]]/sales_data[[#This Row],[Column2]]</f>
        <v>0.25249999448405425</v>
      </c>
      <c r="S251" s="8">
        <f>sales_data[[#This Row],[Column4]]/sales_data[[#This Row],[Column3]]</f>
        <v>0.3959999870827613</v>
      </c>
      <c r="T251" s="8">
        <f>sales_data[[#This Row],[Column5]]/sales_data[[#This Row],[Column4]]</f>
        <v>0.70080003607309793</v>
      </c>
      <c r="U251" s="8">
        <f>sales_data[[#This Row],[Column6]]/sales_data[[#This Row],[Column5]]</f>
        <v>0.84459935369802874</v>
      </c>
      <c r="AC251" s="3">
        <v>43714</v>
      </c>
      <c r="AD251" s="4">
        <v>1233898</v>
      </c>
    </row>
    <row r="252" spans="2:30" x14ac:dyDescent="0.25">
      <c r="B252" s="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10">
        <f t="shared" si="6"/>
        <v>3.2144566152886536E-2</v>
      </c>
      <c r="I252" s="11">
        <f t="shared" si="7"/>
        <v>43708</v>
      </c>
      <c r="J252" s="15">
        <f>VLOOKUP(sales_data[[#This Row],[Column7]],$AC$2:$AD$368,2,FALSE)</f>
        <v>1663518</v>
      </c>
      <c r="K252" s="16">
        <f>sales_data[[#This Row],[Column6]]/sales_data[[#This Row],[Column8]]</f>
        <v>0.90211227050143128</v>
      </c>
      <c r="L252">
        <v>46685339</v>
      </c>
      <c r="M252" s="7">
        <v>45338647</v>
      </c>
      <c r="N252" s="16">
        <f>(sales_data[[#This Row],[Column9]]-sales_data[[#This Row],[Column10]])/sales_data[[#This Row],[Column10]]</f>
        <v>2.9702959596478475E-2</v>
      </c>
      <c r="O252" s="16">
        <f>sales_data[[#This Row],[Column9]]/sales_data[[#This Row],[Column10]]</f>
        <v>1.0297029595964784</v>
      </c>
      <c r="P252" s="16">
        <f>VLOOKUP(sales_data[[#This Row],[Column7]],sales_data[[Column1]:[Column7]],7,FALSE)</f>
        <v>3.6690948525858115E-2</v>
      </c>
      <c r="Q252" s="16">
        <f>sales_data[[#This Row],[Order/Listing]]/sales_data[[#This Row],[Column11]]</f>
        <v>0.87608981082166637</v>
      </c>
      <c r="R252" s="8">
        <f>sales_data[[#This Row],[Column3]]/sales_data[[#This Row],[Column2]]</f>
        <v>0.19949999293139989</v>
      </c>
      <c r="S252" s="8">
        <f>sales_data[[#This Row],[Column4]]/sales_data[[#This Row],[Column3]]</f>
        <v>0.3366000177157904</v>
      </c>
      <c r="T252" s="8">
        <f>sales_data[[#This Row],[Column5]]/sales_data[[#This Row],[Column4]]</f>
        <v>0.64600000000000002</v>
      </c>
      <c r="U252" s="8">
        <f>sales_data[[#This Row],[Column6]]/sales_data[[#This Row],[Column5]]</f>
        <v>0.74099969879666805</v>
      </c>
      <c r="AC252" s="3">
        <v>43715</v>
      </c>
      <c r="AD252" s="4">
        <v>1500680</v>
      </c>
    </row>
    <row r="253" spans="2:30" x14ac:dyDescent="0.25">
      <c r="B253" s="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10">
        <f t="shared" si="6"/>
        <v>3.9396591092621364E-2</v>
      </c>
      <c r="I253" s="11">
        <f t="shared" si="7"/>
        <v>43709</v>
      </c>
      <c r="J253" s="15">
        <f>VLOOKUP(sales_data[[#This Row],[Column7]],$AC$2:$AD$368,2,FALSE)</f>
        <v>1660788</v>
      </c>
      <c r="K253" s="16">
        <f>sales_data[[#This Row],[Column6]]/sales_data[[#This Row],[Column8]]</f>
        <v>1.0222635279156642</v>
      </c>
      <c r="L253">
        <v>43094158</v>
      </c>
      <c r="M253" s="7">
        <v>42645261</v>
      </c>
      <c r="N253" s="16">
        <f>(sales_data[[#This Row],[Column9]]-sales_data[[#This Row],[Column10]])/sales_data[[#This Row],[Column10]]</f>
        <v>1.0526304435093035E-2</v>
      </c>
      <c r="O253" s="16">
        <f>sales_data[[#This Row],[Column9]]/sales_data[[#This Row],[Column10]]</f>
        <v>1.0105263044350929</v>
      </c>
      <c r="P253" s="16">
        <f>VLOOKUP(sales_data[[#This Row],[Column7]],sales_data[[Column1]:[Column7]],7,FALSE)</f>
        <v>3.8944255074707827E-2</v>
      </c>
      <c r="Q253" s="16">
        <f>sales_data[[#This Row],[Order/Listing]]/sales_data[[#This Row],[Column11]]</f>
        <v>1.0116149613606886</v>
      </c>
      <c r="R253" s="8">
        <f>sales_data[[#This Row],[Column3]]/sales_data[[#This Row],[Column2]]</f>
        <v>0.21419999832923997</v>
      </c>
      <c r="S253" s="8">
        <f>sales_data[[#This Row],[Column4]]/sales_data[[#This Row],[Column3]]</f>
        <v>0.34339999191833315</v>
      </c>
      <c r="T253" s="8">
        <f>sales_data[[#This Row],[Column5]]/sales_data[[#This Row],[Column4]]</f>
        <v>0.67319989677731973</v>
      </c>
      <c r="U253" s="8">
        <f>sales_data[[#This Row],[Column6]]/sales_data[[#This Row],[Column5]]</f>
        <v>0.79560015745522372</v>
      </c>
      <c r="AC253" s="3">
        <v>43716</v>
      </c>
      <c r="AD253" s="4">
        <v>1697763</v>
      </c>
    </row>
    <row r="254" spans="2:30" x14ac:dyDescent="0.25">
      <c r="B254" s="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10">
        <f t="shared" si="6"/>
        <v>6.5373015295611708E-2</v>
      </c>
      <c r="I254" s="11">
        <f t="shared" si="7"/>
        <v>43710</v>
      </c>
      <c r="J254" s="15">
        <f>VLOOKUP(sales_data[[#This Row],[Column7]],$AC$2:$AD$368,2,FALSE)</f>
        <v>1335405</v>
      </c>
      <c r="K254" s="16">
        <f>sales_data[[#This Row],[Column6]]/sales_data[[#This Row],[Column8]]</f>
        <v>1.063144139792797</v>
      </c>
      <c r="L254">
        <v>21717338</v>
      </c>
      <c r="M254" s="7">
        <v>22803205</v>
      </c>
      <c r="N254" s="16">
        <f>(sales_data[[#This Row],[Column9]]-sales_data[[#This Row],[Column10]])/sales_data[[#This Row],[Column10]]</f>
        <v>-4.7619051795569967E-2</v>
      </c>
      <c r="O254" s="16">
        <f>sales_data[[#This Row],[Column9]]/sales_data[[#This Row],[Column10]]</f>
        <v>0.95238094820443009</v>
      </c>
      <c r="P254" s="16">
        <f>VLOOKUP(sales_data[[#This Row],[Column7]],sales_data[[Column1]:[Column7]],7,FALSE)</f>
        <v>5.8562157507055915E-2</v>
      </c>
      <c r="Q254" s="16">
        <f>sales_data[[#This Row],[Order/Listing]]/sales_data[[#This Row],[Column11]]</f>
        <v>1.1163013467824368</v>
      </c>
      <c r="R254" s="8">
        <f>sales_data[[#This Row],[Column3]]/sales_data[[#This Row],[Column2]]</f>
        <v>0.24749997006999935</v>
      </c>
      <c r="S254" s="8">
        <f>sales_data[[#This Row],[Column4]]/sales_data[[#This Row],[Column3]]</f>
        <v>0.41999995907007964</v>
      </c>
      <c r="T254" s="8">
        <f>sales_data[[#This Row],[Column5]]/sales_data[[#This Row],[Column4]]</f>
        <v>0.75189998569224503</v>
      </c>
      <c r="U254" s="8">
        <f>sales_data[[#This Row],[Column6]]/sales_data[[#This Row],[Column5]]</f>
        <v>0.83640003369806182</v>
      </c>
      <c r="AC254" s="3">
        <v>43717</v>
      </c>
      <c r="AD254" s="4">
        <v>1419728</v>
      </c>
    </row>
    <row r="255" spans="2:30" x14ac:dyDescent="0.25">
      <c r="B255" s="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10">
        <f t="shared" si="6"/>
        <v>5.2987993129734817E-2</v>
      </c>
      <c r="I255" s="11">
        <f t="shared" si="7"/>
        <v>43711</v>
      </c>
      <c r="J255" s="15">
        <f>VLOOKUP(sales_data[[#This Row],[Column7]],$AC$2:$AD$368,2,FALSE)</f>
        <v>1170762</v>
      </c>
      <c r="K255" s="16">
        <f>sales_data[[#This Row],[Column6]]/sales_data[[#This Row],[Column8]]</f>
        <v>1.0124013249490502</v>
      </c>
      <c r="L255">
        <v>22368858</v>
      </c>
      <c r="M255" s="7">
        <v>22586032</v>
      </c>
      <c r="N255" s="16">
        <f>(sales_data[[#This Row],[Column9]]-sales_data[[#This Row],[Column10]])/sales_data[[#This Row],[Column10]]</f>
        <v>-9.6154118616320026E-3</v>
      </c>
      <c r="O255" s="16">
        <f>sales_data[[#This Row],[Column9]]/sales_data[[#This Row],[Column10]]</f>
        <v>0.99038458813836805</v>
      </c>
      <c r="P255" s="16">
        <f>VLOOKUP(sales_data[[#This Row],[Column7]],sales_data[[Column1]:[Column7]],7,FALSE)</f>
        <v>5.1835660922143305E-2</v>
      </c>
      <c r="Q255" s="16">
        <f>sales_data[[#This Row],[Order/Listing]]/sales_data[[#This Row],[Column11]]</f>
        <v>1.0222304912697515</v>
      </c>
      <c r="R255" s="8">
        <f>sales_data[[#This Row],[Column3]]/sales_data[[#This Row],[Column2]]</f>
        <v>0.24499996870649643</v>
      </c>
      <c r="S255" s="8">
        <f>sales_data[[#This Row],[Column4]]/sales_data[[#This Row],[Column3]]</f>
        <v>0.38799989781711819</v>
      </c>
      <c r="T255" s="8">
        <f>sales_data[[#This Row],[Column5]]/sales_data[[#This Row],[Column4]]</f>
        <v>0.70810009297478393</v>
      </c>
      <c r="U255" s="8">
        <f>sales_data[[#This Row],[Column6]]/sales_data[[#This Row],[Column5]]</f>
        <v>0.7872001710841261</v>
      </c>
      <c r="AC255" s="3">
        <v>43718</v>
      </c>
      <c r="AD255" s="4">
        <v>1185281</v>
      </c>
    </row>
    <row r="256" spans="2:30" x14ac:dyDescent="0.25">
      <c r="B256" s="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10">
        <f t="shared" si="6"/>
        <v>5.9154592605462311E-2</v>
      </c>
      <c r="I256" s="11">
        <f t="shared" si="7"/>
        <v>43712</v>
      </c>
      <c r="J256" s="15">
        <f>VLOOKUP(sales_data[[#This Row],[Column7]],$AC$2:$AD$368,2,FALSE)</f>
        <v>1310465</v>
      </c>
      <c r="K256" s="16">
        <f>sales_data[[#This Row],[Column6]]/sales_data[[#This Row],[Column8]]</f>
        <v>0.95091437009000623</v>
      </c>
      <c r="L256">
        <v>21065819</v>
      </c>
      <c r="M256" s="7">
        <v>22368858</v>
      </c>
      <c r="N256" s="16">
        <f>(sales_data[[#This Row],[Column9]]-sales_data[[#This Row],[Column10]])/sales_data[[#This Row],[Column10]]</f>
        <v>-5.8252370326638936E-2</v>
      </c>
      <c r="O256" s="16">
        <f>sales_data[[#This Row],[Column9]]/sales_data[[#This Row],[Column10]]</f>
        <v>0.94174762967336101</v>
      </c>
      <c r="P256" s="16">
        <f>VLOOKUP(sales_data[[#This Row],[Column7]],sales_data[[Column1]:[Column7]],7,FALSE)</f>
        <v>5.8584344486039969E-2</v>
      </c>
      <c r="Q256" s="16">
        <f>sales_data[[#This Row],[Order/Listing]]/sales_data[[#This Row],[Column11]]</f>
        <v>1.0097337970480873</v>
      </c>
      <c r="R256" s="8">
        <f>sales_data[[#This Row],[Column3]]/sales_data[[#This Row],[Column2]]</f>
        <v>0.2399999620237902</v>
      </c>
      <c r="S256" s="8">
        <f>sales_data[[#This Row],[Column4]]/sales_data[[#This Row],[Column3]]</f>
        <v>0.39199999367063071</v>
      </c>
      <c r="T256" s="8">
        <f>sales_data[[#This Row],[Column5]]/sales_data[[#This Row],[Column4]]</f>
        <v>0.75919988778286385</v>
      </c>
      <c r="U256" s="8">
        <f>sales_data[[#This Row],[Column6]]/sales_data[[#This Row],[Column5]]</f>
        <v>0.82819975847995231</v>
      </c>
      <c r="AC256" s="3">
        <v>43719</v>
      </c>
      <c r="AD256" s="4">
        <v>1246140</v>
      </c>
    </row>
    <row r="257" spans="2:30" x14ac:dyDescent="0.25">
      <c r="B257" s="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10">
        <f t="shared" si="6"/>
        <v>6.2815158356087003E-2</v>
      </c>
      <c r="I257" s="11">
        <f t="shared" si="7"/>
        <v>43713</v>
      </c>
      <c r="J257" s="15">
        <f>VLOOKUP(sales_data[[#This Row],[Column7]],$AC$2:$AD$368,2,FALSE)</f>
        <v>1284380</v>
      </c>
      <c r="K257" s="16">
        <f>sales_data[[#This Row],[Column6]]/sales_data[[#This Row],[Column8]]</f>
        <v>1.0196444977343153</v>
      </c>
      <c r="L257">
        <v>20848645</v>
      </c>
      <c r="M257" s="7">
        <v>20631472</v>
      </c>
      <c r="N257" s="16">
        <f>(sales_data[[#This Row],[Column9]]-sales_data[[#This Row],[Column10]])/sales_data[[#This Row],[Column10]]</f>
        <v>1.0526296911824808E-2</v>
      </c>
      <c r="O257" s="16">
        <f>sales_data[[#This Row],[Column9]]/sales_data[[#This Row],[Column10]]</f>
        <v>1.0105262969118247</v>
      </c>
      <c r="P257" s="16">
        <f>VLOOKUP(sales_data[[#This Row],[Column7]],sales_data[[Column1]:[Column7]],7,FALSE)</f>
        <v>6.22534319289757E-2</v>
      </c>
      <c r="Q257" s="16">
        <f>sales_data[[#This Row],[Order/Listing]]/sales_data[[#This Row],[Column11]]</f>
        <v>1.0090232202419325</v>
      </c>
      <c r="R257" s="8">
        <f>sales_data[[#This Row],[Column3]]/sales_data[[#This Row],[Column2]]</f>
        <v>0.24750000551594573</v>
      </c>
      <c r="S257" s="8">
        <f>sales_data[[#This Row],[Column4]]/sales_data[[#This Row],[Column3]]</f>
        <v>0.39199986821807581</v>
      </c>
      <c r="T257" s="8">
        <f>sales_data[[#This Row],[Column5]]/sales_data[[#This Row],[Column4]]</f>
        <v>0.75919979631538481</v>
      </c>
      <c r="U257" s="8">
        <f>sales_data[[#This Row],[Column6]]/sales_data[[#This Row],[Column5]]</f>
        <v>0.852800098980243</v>
      </c>
      <c r="AC257" s="3">
        <v>43720</v>
      </c>
      <c r="AD257" s="4">
        <v>1309611</v>
      </c>
    </row>
    <row r="258" spans="2:30" x14ac:dyDescent="0.25">
      <c r="B258" s="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10">
        <f t="shared" si="6"/>
        <v>5.9656608826995257E-2</v>
      </c>
      <c r="I258" s="11">
        <f t="shared" si="7"/>
        <v>43714</v>
      </c>
      <c r="J258" s="15">
        <f>VLOOKUP(sales_data[[#This Row],[Column7]],$AC$2:$AD$368,2,FALSE)</f>
        <v>1233898</v>
      </c>
      <c r="K258" s="16">
        <f>sales_data[[#This Row],[Column6]]/sales_data[[#This Row],[Column8]]</f>
        <v>1.1024914539127222</v>
      </c>
      <c r="L258">
        <v>22803205</v>
      </c>
      <c r="M258" s="7">
        <v>20848645</v>
      </c>
      <c r="N258" s="16">
        <f>(sales_data[[#This Row],[Column9]]-sales_data[[#This Row],[Column10]])/sales_data[[#This Row],[Column10]]</f>
        <v>9.374997751652446E-2</v>
      </c>
      <c r="O258" s="16">
        <f>sales_data[[#This Row],[Column9]]/sales_data[[#This Row],[Column10]]</f>
        <v>1.0937499775165245</v>
      </c>
      <c r="P258" s="16">
        <f>VLOOKUP(sales_data[[#This Row],[Column7]],sales_data[[Column1]:[Column7]],7,FALSE)</f>
        <v>5.9183603577901416E-2</v>
      </c>
      <c r="Q258" s="16">
        <f>sales_data[[#This Row],[Order/Listing]]/sales_data[[#This Row],[Column11]]</f>
        <v>1.0079921670952536</v>
      </c>
      <c r="R258" s="14">
        <f>sales_data[[#This Row],[Column3]]/sales_data[[#This Row],[Column2]]</f>
        <v>0.26249996327270986</v>
      </c>
      <c r="S258" s="8">
        <f>sales_data[[#This Row],[Column4]]/sales_data[[#This Row],[Column3]]</f>
        <v>0.387999948545242</v>
      </c>
      <c r="T258" s="8">
        <f>sales_data[[#This Row],[Column5]]/sales_data[[#This Row],[Column4]]</f>
        <v>0.69350003832067608</v>
      </c>
      <c r="U258" s="8">
        <f>sales_data[[#This Row],[Column6]]/sales_data[[#This Row],[Column5]]</f>
        <v>0.84460015720283266</v>
      </c>
      <c r="AC258" s="3">
        <v>43721</v>
      </c>
      <c r="AD258" s="4">
        <v>1360362</v>
      </c>
    </row>
    <row r="259" spans="2:30" x14ac:dyDescent="0.25">
      <c r="B259" s="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18">
        <f t="shared" si="6"/>
        <v>1.5671593882322647E-2</v>
      </c>
      <c r="I259" s="11">
        <f t="shared" si="7"/>
        <v>43715</v>
      </c>
      <c r="J259" s="15">
        <f>VLOOKUP(sales_data[[#This Row],[Column7]],$AC$2:$AD$368,2,FALSE)</f>
        <v>1500680</v>
      </c>
      <c r="K259" s="16">
        <f>sales_data[[#This Row],[Column6]]/sales_data[[#This Row],[Column8]]</f>
        <v>0.46409560999013783</v>
      </c>
      <c r="L259">
        <v>44440851</v>
      </c>
      <c r="M259" s="7">
        <v>46685339</v>
      </c>
      <c r="N259" s="16">
        <f>(sales_data[[#This Row],[Column9]]-sales_data[[#This Row],[Column10]])/sales_data[[#This Row],[Column10]]</f>
        <v>-4.8076934816731226E-2</v>
      </c>
      <c r="O259" s="16">
        <f>sales_data[[#This Row],[Column9]]/sales_data[[#This Row],[Column10]]</f>
        <v>0.95192306518326875</v>
      </c>
      <c r="P259" s="16">
        <f>VLOOKUP(sales_data[[#This Row],[Column7]],sales_data[[Column1]:[Column7]],7,FALSE)</f>
        <v>3.2144566152886536E-2</v>
      </c>
      <c r="Q259" s="16">
        <f>sales_data[[#This Row],[Order/Listing]]/sales_data[[#This Row],[Column11]]</f>
        <v>0.48753477672665246</v>
      </c>
      <c r="R259" s="8">
        <f>sales_data[[#This Row],[Column3]]/sales_data[[#This Row],[Column2]]</f>
        <v>0.20999999707476361</v>
      </c>
      <c r="S259" s="8">
        <f>sales_data[[#This Row],[Column4]]/sales_data[[#This Row],[Column3]]</f>
        <v>0.14959991230719827</v>
      </c>
      <c r="T259" s="8">
        <f>sales_data[[#This Row],[Column5]]/sales_data[[#This Row],[Column4]]</f>
        <v>0.67319985703572605</v>
      </c>
      <c r="U259" s="8">
        <f>sales_data[[#This Row],[Column6]]/sales_data[[#This Row],[Column5]]</f>
        <v>0.74100054261668924</v>
      </c>
      <c r="AC259" s="3">
        <v>43722</v>
      </c>
      <c r="AD259" s="4">
        <v>696459</v>
      </c>
    </row>
    <row r="260" spans="2:30" x14ac:dyDescent="0.25">
      <c r="B260" s="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10">
        <f t="shared" ref="H260:H323" si="8">$G260/$C260</f>
        <v>4.0157003426928843E-2</v>
      </c>
      <c r="I260" s="11">
        <f t="shared" ref="I260:I323" si="9">$B260-7</f>
        <v>43716</v>
      </c>
      <c r="J260" s="15">
        <f>VLOOKUP(sales_data[[#This Row],[Column7]],$AC$2:$AD$368,2,FALSE)</f>
        <v>1697763</v>
      </c>
      <c r="K260" s="16">
        <f>sales_data[[#This Row],[Column6]]/sales_data[[#This Row],[Column8]]</f>
        <v>1.0936255531543566</v>
      </c>
      <c r="L260">
        <v>46236441</v>
      </c>
      <c r="M260" s="7">
        <v>43094158</v>
      </c>
      <c r="N260" s="16">
        <f>(sales_data[[#This Row],[Column9]]-sales_data[[#This Row],[Column10]])/sales_data[[#This Row],[Column10]]</f>
        <v>7.291668165323012E-2</v>
      </c>
      <c r="O260" s="16">
        <f>sales_data[[#This Row],[Column9]]/sales_data[[#This Row],[Column10]]</f>
        <v>1.0729166816532301</v>
      </c>
      <c r="P260" s="16">
        <f>VLOOKUP(sales_data[[#This Row],[Column7]],sales_data[[Column1]:[Column7]],7,FALSE)</f>
        <v>3.9396591092621364E-2</v>
      </c>
      <c r="Q260" s="16">
        <f>sales_data[[#This Row],[Order/Listing]]/sales_data[[#This Row],[Column11]]</f>
        <v>1.0193014754124221</v>
      </c>
      <c r="R260" s="8">
        <f>sales_data[[#This Row],[Column3]]/sales_data[[#This Row],[Column2]]</f>
        <v>0.20580000066181561</v>
      </c>
      <c r="S260" s="8">
        <f>sales_data[[#This Row],[Column4]]/sales_data[[#This Row],[Column3]]</f>
        <v>0.35359993105955989</v>
      </c>
      <c r="T260" s="8">
        <f>sales_data[[#This Row],[Column5]]/sales_data[[#This Row],[Column4]]</f>
        <v>0.69359989966314639</v>
      </c>
      <c r="U260" s="8">
        <f>sales_data[[#This Row],[Column6]]/sales_data[[#This Row],[Column5]]</f>
        <v>0.79559992321311956</v>
      </c>
      <c r="AC260" s="3">
        <v>43723</v>
      </c>
      <c r="AD260" s="4">
        <v>1856717</v>
      </c>
    </row>
    <row r="261" spans="2:30" x14ac:dyDescent="0.25">
      <c r="B261" s="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10">
        <f t="shared" si="8"/>
        <v>5.631061824814932E-2</v>
      </c>
      <c r="I261" s="11">
        <f t="shared" si="9"/>
        <v>43717</v>
      </c>
      <c r="J261" s="15">
        <f>VLOOKUP(sales_data[[#This Row],[Column7]],$AC$2:$AD$368,2,FALSE)</f>
        <v>1419728</v>
      </c>
      <c r="K261" s="16">
        <f>sales_data[[#This Row],[Column6]]/sales_data[[#This Row],[Column8]]</f>
        <v>0.81830533736039579</v>
      </c>
      <c r="L261">
        <v>20631472</v>
      </c>
      <c r="M261" s="7">
        <v>21717338</v>
      </c>
      <c r="N261" s="16">
        <f>(sales_data[[#This Row],[Column9]]-sales_data[[#This Row],[Column10]])/sales_data[[#This Row],[Column10]]</f>
        <v>-4.999995855845684E-2</v>
      </c>
      <c r="O261" s="16">
        <f>sales_data[[#This Row],[Column9]]/sales_data[[#This Row],[Column10]]</f>
        <v>0.95000004144154315</v>
      </c>
      <c r="P261" s="16">
        <f>VLOOKUP(sales_data[[#This Row],[Column7]],sales_data[[Column1]:[Column7]],7,FALSE)</f>
        <v>6.5373015295611708E-2</v>
      </c>
      <c r="Q261" s="16">
        <f>sales_data[[#This Row],[Order/Listing]]/sales_data[[#This Row],[Column11]]</f>
        <v>0.8613740393267324</v>
      </c>
      <c r="R261" s="8">
        <f>sales_data[[#This Row],[Column3]]/sales_data[[#This Row],[Column2]]</f>
        <v>0.24749997249348119</v>
      </c>
      <c r="S261" s="8">
        <f>sales_data[[#This Row],[Column4]]/sales_data[[#This Row],[Column3]]</f>
        <v>0.38400000470008649</v>
      </c>
      <c r="T261" s="8">
        <f>sales_data[[#This Row],[Column5]]/sales_data[[#This Row],[Column4]]</f>
        <v>0.73730005125419784</v>
      </c>
      <c r="U261" s="8">
        <f>sales_data[[#This Row],[Column6]]/sales_data[[#This Row],[Column5]]</f>
        <v>0.80359947956331457</v>
      </c>
      <c r="AC261" s="3">
        <v>43724</v>
      </c>
      <c r="AD261" s="4">
        <v>1161771</v>
      </c>
    </row>
    <row r="262" spans="2:30" x14ac:dyDescent="0.25">
      <c r="B262" s="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10">
        <f t="shared" si="8"/>
        <v>6.0886607542807281E-2</v>
      </c>
      <c r="I262" s="11">
        <f t="shared" si="9"/>
        <v>43718</v>
      </c>
      <c r="J262" s="15">
        <f>VLOOKUP(sales_data[[#This Row],[Column7]],$AC$2:$AD$368,2,FALSE)</f>
        <v>1185281</v>
      </c>
      <c r="K262" s="16">
        <f>sales_data[[#This Row],[Column6]]/sales_data[[#This Row],[Column8]]</f>
        <v>1.1490642303386285</v>
      </c>
      <c r="L262">
        <v>22368858</v>
      </c>
      <c r="M262" s="7">
        <v>22368858</v>
      </c>
      <c r="N262" s="16">
        <f>(sales_data[[#This Row],[Column9]]-sales_data[[#This Row],[Column10]])/sales_data[[#This Row],[Column10]]</f>
        <v>0</v>
      </c>
      <c r="O262" s="16">
        <f>sales_data[[#This Row],[Column9]]/sales_data[[#This Row],[Column10]]</f>
        <v>1</v>
      </c>
      <c r="P262" s="16">
        <f>VLOOKUP(sales_data[[#This Row],[Column7]],sales_data[[Column1]:[Column7]],7,FALSE)</f>
        <v>5.2987993129734817E-2</v>
      </c>
      <c r="Q262" s="16">
        <f>sales_data[[#This Row],[Order/Listing]]/sales_data[[#This Row],[Column11]]</f>
        <v>1.1490642303386287</v>
      </c>
      <c r="R262" s="8">
        <f>sales_data[[#This Row],[Column3]]/sales_data[[#This Row],[Column2]]</f>
        <v>0.23749998882374873</v>
      </c>
      <c r="S262" s="8">
        <f>sales_data[[#This Row],[Column4]]/sales_data[[#This Row],[Column3]]</f>
        <v>0.41200002861120461</v>
      </c>
      <c r="T262" s="8">
        <f>sales_data[[#This Row],[Column5]]/sales_data[[#This Row],[Column4]]</f>
        <v>0.72269967968647564</v>
      </c>
      <c r="U262" s="14">
        <f>sales_data[[#This Row],[Column6]]/sales_data[[#This Row],[Column5]]</f>
        <v>0.86099984827795484</v>
      </c>
      <c r="AC262" s="3">
        <v>43725</v>
      </c>
      <c r="AD262" s="4">
        <v>1361964</v>
      </c>
    </row>
    <row r="263" spans="2:30" x14ac:dyDescent="0.25">
      <c r="B263" s="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10">
        <f t="shared" si="8"/>
        <v>5.5602265787051797E-2</v>
      </c>
      <c r="I263" s="11">
        <f t="shared" si="9"/>
        <v>43719</v>
      </c>
      <c r="J263" s="15">
        <f>VLOOKUP(sales_data[[#This Row],[Column7]],$AC$2:$AD$368,2,FALSE)</f>
        <v>1246140</v>
      </c>
      <c r="K263" s="16">
        <f>sales_data[[#This Row],[Column6]]/sales_data[[#This Row],[Column8]]</f>
        <v>0.95932880735711878</v>
      </c>
      <c r="L263">
        <v>21500166</v>
      </c>
      <c r="M263" s="7">
        <v>21065819</v>
      </c>
      <c r="N263" s="16">
        <f>(sales_data[[#This Row],[Column9]]-sales_data[[#This Row],[Column10]])/sales_data[[#This Row],[Column10]]</f>
        <v>2.0618566978098503E-2</v>
      </c>
      <c r="O263" s="16">
        <f>sales_data[[#This Row],[Column9]]/sales_data[[#This Row],[Column10]]</f>
        <v>1.0206185669780985</v>
      </c>
      <c r="P263" s="16">
        <f>VLOOKUP(sales_data[[#This Row],[Column7]],sales_data[[Column1]:[Column7]],7,FALSE)</f>
        <v>5.9154592605462311E-2</v>
      </c>
      <c r="Q263" s="16">
        <f>sales_data[[#This Row],[Order/Listing]]/sales_data[[#This Row],[Column11]]</f>
        <v>0.93994841884715319</v>
      </c>
      <c r="R263" s="14">
        <f>sales_data[[#This Row],[Column3]]/sales_data[[#This Row],[Column2]]</f>
        <v>0.26249996104681417</v>
      </c>
      <c r="S263" s="8">
        <f>sales_data[[#This Row],[Column4]]/sales_data[[#This Row],[Column3]]</f>
        <v>0.37999993975682667</v>
      </c>
      <c r="T263" s="8">
        <f>sales_data[[#This Row],[Column5]]/sales_data[[#This Row],[Column4]]</f>
        <v>0.70079980752023296</v>
      </c>
      <c r="U263" s="8">
        <f>sales_data[[#This Row],[Column6]]/sales_data[[#This Row],[Column5]]</f>
        <v>0.79540028902887894</v>
      </c>
      <c r="AC263" s="3">
        <v>43726</v>
      </c>
      <c r="AD263" s="4">
        <v>1195458</v>
      </c>
    </row>
    <row r="264" spans="2:30" x14ac:dyDescent="0.25">
      <c r="B264" s="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10">
        <f t="shared" si="8"/>
        <v>5.9164422973780051E-2</v>
      </c>
      <c r="I264" s="11">
        <f t="shared" si="9"/>
        <v>43720</v>
      </c>
      <c r="J264" s="15">
        <f>VLOOKUP(sales_data[[#This Row],[Column7]],$AC$2:$AD$368,2,FALSE)</f>
        <v>1309611</v>
      </c>
      <c r="K264" s="16">
        <f>sales_data[[#This Row],[Column6]]/sales_data[[#This Row],[Column8]]</f>
        <v>0.96150383587187338</v>
      </c>
      <c r="L264">
        <v>21282992</v>
      </c>
      <c r="M264" s="7">
        <v>20848645</v>
      </c>
      <c r="N264" s="16">
        <f>(sales_data[[#This Row],[Column9]]-sales_data[[#This Row],[Column10]])/sales_data[[#This Row],[Column10]]</f>
        <v>2.0833344325254712E-2</v>
      </c>
      <c r="O264" s="16">
        <f>sales_data[[#This Row],[Column9]]/sales_data[[#This Row],[Column10]]</f>
        <v>1.0208333443252546</v>
      </c>
      <c r="P264" s="16">
        <f>VLOOKUP(sales_data[[#This Row],[Column7]],sales_data[[Column1]:[Column7]],7,FALSE)</f>
        <v>6.2815158356087003E-2</v>
      </c>
      <c r="Q264" s="16">
        <f>sales_data[[#This Row],[Order/Listing]]/sales_data[[#This Row],[Column11]]</f>
        <v>0.94188129938936649</v>
      </c>
      <c r="R264" s="8">
        <f>sales_data[[#This Row],[Column3]]/sales_data[[#This Row],[Column2]]</f>
        <v>0.2374999606493316</v>
      </c>
      <c r="S264" s="8">
        <f>sales_data[[#This Row],[Column4]]/sales_data[[#This Row],[Column3]]</f>
        <v>0.4080000633072916</v>
      </c>
      <c r="T264" s="8">
        <f>sales_data[[#This Row],[Column5]]/sales_data[[#This Row],[Column4]]</f>
        <v>0.74460001881374493</v>
      </c>
      <c r="U264" s="8">
        <f>sales_data[[#This Row],[Column6]]/sales_data[[#This Row],[Column5]]</f>
        <v>0.81999993487908673</v>
      </c>
      <c r="AC264" s="3">
        <v>43727</v>
      </c>
      <c r="AD264" s="4">
        <v>1259196</v>
      </c>
    </row>
    <row r="265" spans="2:30" x14ac:dyDescent="0.25">
      <c r="B265" s="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10">
        <f t="shared" si="8"/>
        <v>5.8040238983304654E-2</v>
      </c>
      <c r="I265" s="11">
        <f t="shared" si="9"/>
        <v>43721</v>
      </c>
      <c r="J265" s="15">
        <f>VLOOKUP(sales_data[[#This Row],[Column7]],$AC$2:$AD$368,2,FALSE)</f>
        <v>1360362</v>
      </c>
      <c r="K265" s="16">
        <f>sales_data[[#This Row],[Column6]]/sales_data[[#This Row],[Column8]]</f>
        <v>0.90804506447548516</v>
      </c>
      <c r="L265">
        <v>21282992</v>
      </c>
      <c r="M265" s="7">
        <v>22803205</v>
      </c>
      <c r="N265" s="16">
        <f>(sales_data[[#This Row],[Column9]]-sales_data[[#This Row],[Column10]])/sales_data[[#This Row],[Column10]]</f>
        <v>-6.6666637431010242E-2</v>
      </c>
      <c r="O265" s="16">
        <f>sales_data[[#This Row],[Column9]]/sales_data[[#This Row],[Column10]]</f>
        <v>0.9333333625689898</v>
      </c>
      <c r="P265" s="16">
        <f>VLOOKUP(sales_data[[#This Row],[Column7]],sales_data[[Column1]:[Column7]],7,FALSE)</f>
        <v>5.9656608826995257E-2</v>
      </c>
      <c r="Q265" s="16">
        <f>sales_data[[#This Row],[Order/Listing]]/sales_data[[#This Row],[Column11]]</f>
        <v>0.97290543536629626</v>
      </c>
      <c r="R265" s="8">
        <f>sales_data[[#This Row],[Column3]]/sales_data[[#This Row],[Column2]]</f>
        <v>0.23999998496452074</v>
      </c>
      <c r="S265" s="8">
        <f>sales_data[[#This Row],[Column4]]/sales_data[[#This Row],[Column3]]</f>
        <v>0.39999996084510364</v>
      </c>
      <c r="T265" s="8">
        <f>sales_data[[#This Row],[Column5]]/sales_data[[#This Row],[Column4]]</f>
        <v>0.73729998575740507</v>
      </c>
      <c r="U265" s="8">
        <f>sales_data[[#This Row],[Column6]]/sales_data[[#This Row],[Column5]]</f>
        <v>0.8199999070648627</v>
      </c>
      <c r="AC265" s="3">
        <v>43728</v>
      </c>
      <c r="AD265" s="4">
        <v>1235270</v>
      </c>
    </row>
    <row r="266" spans="2:30" x14ac:dyDescent="0.25">
      <c r="B266" s="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10">
        <f t="shared" si="8"/>
        <v>3.3487986610279082E-2</v>
      </c>
      <c r="I266" s="11">
        <f t="shared" si="9"/>
        <v>43722</v>
      </c>
      <c r="J266" s="15">
        <f>VLOOKUP(sales_data[[#This Row],[Column7]],$AC$2:$AD$368,2,FALSE)</f>
        <v>696459</v>
      </c>
      <c r="K266" s="16">
        <f>sales_data[[#This Row],[Column6]]/sales_data[[#This Row],[Column8]]</f>
        <v>2.1152745531323451</v>
      </c>
      <c r="L266">
        <v>43991955</v>
      </c>
      <c r="M266" s="7">
        <v>44440851</v>
      </c>
      <c r="N266" s="16">
        <f>(sales_data[[#This Row],[Column9]]-sales_data[[#This Row],[Column10]])/sales_data[[#This Row],[Column10]]</f>
        <v>-1.0100976689217766E-2</v>
      </c>
      <c r="O266" s="16">
        <f>sales_data[[#This Row],[Column9]]/sales_data[[#This Row],[Column10]]</f>
        <v>0.98989902331078228</v>
      </c>
      <c r="P266" s="16">
        <f>VLOOKUP(sales_data[[#This Row],[Column7]],sales_data[[Column1]:[Column7]],7,FALSE)</f>
        <v>1.5671593882322647E-2</v>
      </c>
      <c r="Q266" s="16">
        <f>sales_data[[#This Row],[Order/Listing]]/sales_data[[#This Row],[Column11]]</f>
        <v>2.1368590113895878</v>
      </c>
      <c r="R266" s="8">
        <f>sales_data[[#This Row],[Column3]]/sales_data[[#This Row],[Column2]]</f>
        <v>0.2015999970903771</v>
      </c>
      <c r="S266" s="8">
        <f>sales_data[[#This Row],[Column4]]/sales_data[[#This Row],[Column3]]</f>
        <v>0.34339995882183544</v>
      </c>
      <c r="T266" s="8">
        <f>sales_data[[#This Row],[Column5]]/sales_data[[#This Row],[Column4]]</f>
        <v>0.6459998200646323</v>
      </c>
      <c r="U266" s="8">
        <f>sales_data[[#This Row],[Column6]]/sales_data[[#This Row],[Column5]]</f>
        <v>0.74880007644541036</v>
      </c>
      <c r="AC266" s="3">
        <v>43729</v>
      </c>
      <c r="AD266" s="4">
        <v>1473202</v>
      </c>
    </row>
    <row r="267" spans="2:30" x14ac:dyDescent="0.25">
      <c r="B267" s="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10">
        <f t="shared" si="8"/>
        <v>4.1326413110814308E-2</v>
      </c>
      <c r="I267" s="11">
        <f t="shared" si="9"/>
        <v>43723</v>
      </c>
      <c r="J267" s="15">
        <f>VLOOKUP(sales_data[[#This Row],[Column7]],$AC$2:$AD$368,2,FALSE)</f>
        <v>1856717</v>
      </c>
      <c r="K267" s="16">
        <f>sales_data[[#This Row],[Column6]]/sales_data[[#This Row],[Column8]]</f>
        <v>1.0191294634561971</v>
      </c>
      <c r="L267">
        <v>45787544</v>
      </c>
      <c r="M267" s="7">
        <v>46236441</v>
      </c>
      <c r="N267" s="16">
        <f>(sales_data[[#This Row],[Column9]]-sales_data[[#This Row],[Column10]])/sales_data[[#This Row],[Column10]]</f>
        <v>-9.7087273650668746E-3</v>
      </c>
      <c r="O267" s="16">
        <f>sales_data[[#This Row],[Column9]]/sales_data[[#This Row],[Column10]]</f>
        <v>0.99029127263493311</v>
      </c>
      <c r="P267" s="16">
        <f>VLOOKUP(sales_data[[#This Row],[Column7]],sales_data[[Column1]:[Column7]],7,FALSE)</f>
        <v>4.0157003426928843E-2</v>
      </c>
      <c r="Q267" s="16">
        <f>sales_data[[#This Row],[Order/Listing]]/sales_data[[#This Row],[Column11]]</f>
        <v>1.0291209399130929</v>
      </c>
      <c r="R267" s="8">
        <f>sales_data[[#This Row],[Column3]]/sales_data[[#This Row],[Column2]]</f>
        <v>0.20579998337975972</v>
      </c>
      <c r="S267" s="8">
        <f>sales_data[[#This Row],[Column4]]/sales_data[[#This Row],[Column3]]</f>
        <v>0.35699998599183536</v>
      </c>
      <c r="T267" s="8">
        <f>sales_data[[#This Row],[Column5]]/sales_data[[#This Row],[Column4]]</f>
        <v>0.71399996076144201</v>
      </c>
      <c r="U267" s="8">
        <f>sales_data[[#This Row],[Column6]]/sales_data[[#This Row],[Column5]]</f>
        <v>0.78780002522978465</v>
      </c>
      <c r="AC267" s="3">
        <v>43730</v>
      </c>
      <c r="AD267" s="4">
        <v>1892235</v>
      </c>
    </row>
    <row r="268" spans="2:30" x14ac:dyDescent="0.25">
      <c r="B268" s="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10">
        <f t="shared" si="8"/>
        <v>5.8538429785799997E-2</v>
      </c>
      <c r="I268" s="11">
        <f t="shared" si="9"/>
        <v>43724</v>
      </c>
      <c r="J268" s="15">
        <f>VLOOKUP(sales_data[[#This Row],[Column7]],$AC$2:$AD$368,2,FALSE)</f>
        <v>1161771</v>
      </c>
      <c r="K268" s="16">
        <f>sales_data[[#This Row],[Column6]]/sales_data[[#This Row],[Column8]]</f>
        <v>1.0505056504250838</v>
      </c>
      <c r="L268">
        <v>20848645</v>
      </c>
      <c r="M268" s="7">
        <v>20631472</v>
      </c>
      <c r="N268" s="16">
        <f>(sales_data[[#This Row],[Column9]]-sales_data[[#This Row],[Column10]])/sales_data[[#This Row],[Column10]]</f>
        <v>1.0526296911824808E-2</v>
      </c>
      <c r="O268" s="16">
        <f>sales_data[[#This Row],[Column9]]/sales_data[[#This Row],[Column10]]</f>
        <v>1.0105262969118247</v>
      </c>
      <c r="P268" s="16">
        <f>VLOOKUP(sales_data[[#This Row],[Column7]],sales_data[[Column1]:[Column7]],7,FALSE)</f>
        <v>5.631061824814932E-2</v>
      </c>
      <c r="Q268" s="16">
        <f>sales_data[[#This Row],[Order/Listing]]/sales_data[[#This Row],[Column11]]</f>
        <v>1.0395629031781035</v>
      </c>
      <c r="R268" s="8">
        <f>sales_data[[#This Row],[Column3]]/sales_data[[#This Row],[Column2]]</f>
        <v>0.25249999448405425</v>
      </c>
      <c r="S268" s="8">
        <f>sales_data[[#This Row],[Column4]]/sales_data[[#This Row],[Column3]]</f>
        <v>0.41599986170956232</v>
      </c>
      <c r="T268" s="8">
        <f>sales_data[[#This Row],[Column5]]/sales_data[[#This Row],[Column4]]</f>
        <v>0.69349996187111895</v>
      </c>
      <c r="U268" s="8">
        <f>sales_data[[#This Row],[Column6]]/sales_data[[#This Row],[Column5]]</f>
        <v>0.80360025916493061</v>
      </c>
      <c r="AC268" s="3">
        <v>43731</v>
      </c>
      <c r="AD268" s="4">
        <v>1220447</v>
      </c>
    </row>
    <row r="269" spans="2:30" x14ac:dyDescent="0.25">
      <c r="B269" s="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10">
        <f t="shared" si="8"/>
        <v>6.1003177959775085E-2</v>
      </c>
      <c r="I269" s="11">
        <f t="shared" si="9"/>
        <v>43725</v>
      </c>
      <c r="J269" s="15">
        <f>VLOOKUP(sales_data[[#This Row],[Column7]],$AC$2:$AD$368,2,FALSE)</f>
        <v>1361964</v>
      </c>
      <c r="K269" s="16">
        <f>sales_data[[#This Row],[Column6]]/sales_data[[#This Row],[Column8]]</f>
        <v>0.98245988880763369</v>
      </c>
      <c r="L269">
        <v>21934511</v>
      </c>
      <c r="M269" s="7">
        <v>22368858</v>
      </c>
      <c r="N269" s="16">
        <f>(sales_data[[#This Row],[Column9]]-sales_data[[#This Row],[Column10]])/sales_data[[#This Row],[Column10]]</f>
        <v>-1.9417486578885697E-2</v>
      </c>
      <c r="O269" s="16">
        <f>sales_data[[#This Row],[Column9]]/sales_data[[#This Row],[Column10]]</f>
        <v>0.98058251342111435</v>
      </c>
      <c r="P269" s="16">
        <f>VLOOKUP(sales_data[[#This Row],[Column7]],sales_data[[Column1]:[Column7]],7,FALSE)</f>
        <v>6.0886607542807281E-2</v>
      </c>
      <c r="Q269" s="16">
        <f>sales_data[[#This Row],[Order/Listing]]/sales_data[[#This Row],[Column11]]</f>
        <v>1.0019145493840471</v>
      </c>
      <c r="R269" s="14">
        <f>sales_data[[#This Row],[Column3]]/sales_data[[#This Row],[Column2]]</f>
        <v>0.25999998267570379</v>
      </c>
      <c r="S269" s="8">
        <f>sales_data[[#This Row],[Column4]]/sales_data[[#This Row],[Column3]]</f>
        <v>0.39199992705559011</v>
      </c>
      <c r="T269" s="8">
        <f>sales_data[[#This Row],[Column5]]/sales_data[[#This Row],[Column4]]</f>
        <v>0.7227000780563303</v>
      </c>
      <c r="U269" s="8">
        <f>sales_data[[#This Row],[Column6]]/sales_data[[#This Row],[Column5]]</f>
        <v>0.82819967034796671</v>
      </c>
      <c r="AC269" s="3">
        <v>43732</v>
      </c>
      <c r="AD269" s="4">
        <v>1338075</v>
      </c>
    </row>
    <row r="270" spans="2:30" x14ac:dyDescent="0.25">
      <c r="B270" s="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10">
        <f t="shared" si="8"/>
        <v>6.5969245960847703E-2</v>
      </c>
      <c r="I270" s="11">
        <f t="shared" si="9"/>
        <v>43726</v>
      </c>
      <c r="J270" s="15">
        <f>VLOOKUP(sales_data[[#This Row],[Column7]],$AC$2:$AD$368,2,FALSE)</f>
        <v>1195458</v>
      </c>
      <c r="K270" s="16">
        <f>sales_data[[#This Row],[Column6]]/sales_data[[#This Row],[Column8]]</f>
        <v>1.1744645148553943</v>
      </c>
      <c r="L270">
        <v>21282992</v>
      </c>
      <c r="M270" s="7">
        <v>21500166</v>
      </c>
      <c r="N270" s="16">
        <f>(sales_data[[#This Row],[Column9]]-sales_data[[#This Row],[Column10]])/sales_data[[#This Row],[Column10]]</f>
        <v>-1.0101038289657856E-2</v>
      </c>
      <c r="O270" s="16">
        <f>sales_data[[#This Row],[Column9]]/sales_data[[#This Row],[Column10]]</f>
        <v>0.9898989617103422</v>
      </c>
      <c r="P270" s="16">
        <f>VLOOKUP(sales_data[[#This Row],[Column7]],sales_data[[Column1]:[Column7]],7,FALSE)</f>
        <v>5.5602265787051797E-2</v>
      </c>
      <c r="Q270" s="16">
        <f>sales_data[[#This Row],[Order/Listing]]/sales_data[[#This Row],[Column11]]</f>
        <v>1.1864488798621959</v>
      </c>
      <c r="R270" s="14">
        <f>sales_data[[#This Row],[Column3]]/sales_data[[#This Row],[Column2]]</f>
        <v>0.26249996887185933</v>
      </c>
      <c r="S270" s="8">
        <f>sales_data[[#This Row],[Column4]]/sales_data[[#This Row],[Column3]]</f>
        <v>0.40799994988172983</v>
      </c>
      <c r="T270" s="8">
        <f>sales_data[[#This Row],[Column5]]/sales_data[[#This Row],[Column4]]</f>
        <v>0.76649989821918674</v>
      </c>
      <c r="U270" s="8">
        <f>sales_data[[#This Row],[Column6]]/sales_data[[#This Row],[Column5]]</f>
        <v>0.80360023031583716</v>
      </c>
      <c r="AC270" s="3">
        <v>43733</v>
      </c>
      <c r="AD270" s="4">
        <v>1404023</v>
      </c>
    </row>
    <row r="271" spans="2:30" x14ac:dyDescent="0.25">
      <c r="B271" s="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10">
        <f t="shared" si="8"/>
        <v>5.9805864044926743E-2</v>
      </c>
      <c r="I271" s="11">
        <f t="shared" si="9"/>
        <v>43727</v>
      </c>
      <c r="J271" s="15">
        <f>VLOOKUP(sales_data[[#This Row],[Column7]],$AC$2:$AD$368,2,FALSE)</f>
        <v>1259196</v>
      </c>
      <c r="K271" s="16">
        <f>sales_data[[#This Row],[Column6]]/sales_data[[#This Row],[Column8]]</f>
        <v>1.0624152236824131</v>
      </c>
      <c r="L271">
        <v>22368858</v>
      </c>
      <c r="M271" s="7">
        <v>21282992</v>
      </c>
      <c r="N271" s="16">
        <f>(sales_data[[#This Row],[Column9]]-sales_data[[#This Row],[Column10]])/sales_data[[#This Row],[Column10]]</f>
        <v>5.102036405407661E-2</v>
      </c>
      <c r="O271" s="16">
        <f>sales_data[[#This Row],[Column9]]/sales_data[[#This Row],[Column10]]</f>
        <v>1.0510203640540765</v>
      </c>
      <c r="P271" s="16">
        <f>VLOOKUP(sales_data[[#This Row],[Column7]],sales_data[[Column1]:[Column7]],7,FALSE)</f>
        <v>5.9164422973780051E-2</v>
      </c>
      <c r="Q271" s="16">
        <f>sales_data[[#This Row],[Order/Listing]]/sales_data[[#This Row],[Column11]]</f>
        <v>1.0108416686736041</v>
      </c>
      <c r="R271" s="8">
        <f>sales_data[[#This Row],[Column3]]/sales_data[[#This Row],[Column2]]</f>
        <v>0.24249997541224722</v>
      </c>
      <c r="S271" s="8">
        <f>sales_data[[#This Row],[Column4]]/sales_data[[#This Row],[Column3]]</f>
        <v>0.40800003981971988</v>
      </c>
      <c r="T271" s="8">
        <f>sales_data[[#This Row],[Column5]]/sales_data[[#This Row],[Column4]]</f>
        <v>0.74459995255684708</v>
      </c>
      <c r="U271" s="8">
        <f>sales_data[[#This Row],[Column6]]/sales_data[[#This Row],[Column5]]</f>
        <v>0.81179965168423418</v>
      </c>
      <c r="AC271" s="3">
        <v>43734</v>
      </c>
      <c r="AD271" s="4">
        <v>1337789</v>
      </c>
    </row>
    <row r="272" spans="2:30" x14ac:dyDescent="0.25">
      <c r="B272" s="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10">
        <f t="shared" si="8"/>
        <v>5.7431787176970631E-2</v>
      </c>
      <c r="I272" s="11">
        <f t="shared" si="9"/>
        <v>43728</v>
      </c>
      <c r="J272" s="15">
        <f>VLOOKUP(sales_data[[#This Row],[Column7]],$AC$2:$AD$368,2,FALSE)</f>
        <v>1235270</v>
      </c>
      <c r="K272" s="16">
        <f>sales_data[[#This Row],[Column6]]/sales_data[[#This Row],[Column8]]</f>
        <v>0.96932249629635625</v>
      </c>
      <c r="L272">
        <v>20848645</v>
      </c>
      <c r="M272" s="7">
        <v>21282992</v>
      </c>
      <c r="N272" s="16">
        <f>(sales_data[[#This Row],[Column9]]-sales_data[[#This Row],[Column10]])/sales_data[[#This Row],[Column10]]</f>
        <v>-2.0408173813155593E-2</v>
      </c>
      <c r="O272" s="16">
        <f>sales_data[[#This Row],[Column9]]/sales_data[[#This Row],[Column10]]</f>
        <v>0.97959182618684437</v>
      </c>
      <c r="P272" s="16">
        <f>VLOOKUP(sales_data[[#This Row],[Column7]],sales_data[[Column1]:[Column7]],7,FALSE)</f>
        <v>5.8040238983304654E-2</v>
      </c>
      <c r="Q272" s="16">
        <f>sales_data[[#This Row],[Order/Listing]]/sales_data[[#This Row],[Column11]]</f>
        <v>0.9895167246553026</v>
      </c>
      <c r="R272" s="8">
        <f>sales_data[[#This Row],[Column3]]/sales_data[[#This Row],[Column2]]</f>
        <v>0.24249996858309167</v>
      </c>
      <c r="S272" s="8">
        <f>sales_data[[#This Row],[Column4]]/sales_data[[#This Row],[Column3]]</f>
        <v>0.38800003006450418</v>
      </c>
      <c r="T272" s="8">
        <f>sales_data[[#This Row],[Column5]]/sales_data[[#This Row],[Column4]]</f>
        <v>0.75190005959272022</v>
      </c>
      <c r="U272" s="8">
        <f>sales_data[[#This Row],[Column6]]/sales_data[[#This Row],[Column5]]</f>
        <v>0.81179947442785039</v>
      </c>
      <c r="AC272" s="3">
        <v>43735</v>
      </c>
      <c r="AD272" s="4">
        <v>1197375</v>
      </c>
    </row>
    <row r="273" spans="2:30" x14ac:dyDescent="0.25">
      <c r="B273" s="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10">
        <f t="shared" si="8"/>
        <v>3.5977032618804958E-2</v>
      </c>
      <c r="I273" s="11">
        <f t="shared" si="9"/>
        <v>43729</v>
      </c>
      <c r="J273" s="15">
        <f>VLOOKUP(sales_data[[#This Row],[Column7]],$AC$2:$AD$368,2,FALSE)</f>
        <v>1473202</v>
      </c>
      <c r="K273" s="16">
        <f>sales_data[[#This Row],[Column6]]/sales_data[[#This Row],[Column8]]</f>
        <v>1.0743265349897706</v>
      </c>
      <c r="L273">
        <v>43991955</v>
      </c>
      <c r="M273" s="7">
        <v>43991955</v>
      </c>
      <c r="N273" s="16">
        <f>(sales_data[[#This Row],[Column9]]-sales_data[[#This Row],[Column10]])/sales_data[[#This Row],[Column10]]</f>
        <v>0</v>
      </c>
      <c r="O273" s="16">
        <f>sales_data[[#This Row],[Column9]]/sales_data[[#This Row],[Column10]]</f>
        <v>1</v>
      </c>
      <c r="P273" s="16">
        <f>VLOOKUP(sales_data[[#This Row],[Column7]],sales_data[[Column1]:[Column7]],7,FALSE)</f>
        <v>3.3487986610279082E-2</v>
      </c>
      <c r="Q273" s="16">
        <f>sales_data[[#This Row],[Order/Listing]]/sales_data[[#This Row],[Column11]]</f>
        <v>1.0743265349897706</v>
      </c>
      <c r="R273" s="8">
        <f>sales_data[[#This Row],[Column3]]/sales_data[[#This Row],[Column2]]</f>
        <v>0.20999998749771406</v>
      </c>
      <c r="S273" s="8">
        <f>sales_data[[#This Row],[Column4]]/sales_data[[#This Row],[Column3]]</f>
        <v>0.33999995670203748</v>
      </c>
      <c r="T273" s="8">
        <f>sales_data[[#This Row],[Column5]]/sales_data[[#This Row],[Column4]]</f>
        <v>0.68</v>
      </c>
      <c r="U273" s="8">
        <f>sales_data[[#This Row],[Column6]]/sales_data[[#This Row],[Column5]]</f>
        <v>0.74100015122452068</v>
      </c>
      <c r="AC273" s="3">
        <v>43736</v>
      </c>
      <c r="AD273" s="4">
        <v>1582700</v>
      </c>
    </row>
    <row r="274" spans="2:30" x14ac:dyDescent="0.25">
      <c r="B274" s="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10">
        <f t="shared" si="8"/>
        <v>3.6701215795057938E-2</v>
      </c>
      <c r="I274" s="11">
        <f t="shared" si="9"/>
        <v>43730</v>
      </c>
      <c r="J274" s="15">
        <f>VLOOKUP(sales_data[[#This Row],[Column7]],$AC$2:$AD$368,2,FALSE)</f>
        <v>1892235</v>
      </c>
      <c r="K274" s="16">
        <f>sales_data[[#This Row],[Column6]]/sales_data[[#This Row],[Column8]]</f>
        <v>0.82713457895028897</v>
      </c>
      <c r="L274">
        <v>42645261</v>
      </c>
      <c r="M274" s="7">
        <v>45787544</v>
      </c>
      <c r="N274" s="16">
        <f>(sales_data[[#This Row],[Column9]]-sales_data[[#This Row],[Column10]])/sales_data[[#This Row],[Column10]]</f>
        <v>-6.8627463399216174E-2</v>
      </c>
      <c r="O274" s="16">
        <f>sales_data[[#This Row],[Column9]]/sales_data[[#This Row],[Column10]]</f>
        <v>0.93137253660078378</v>
      </c>
      <c r="P274" s="16">
        <f>VLOOKUP(sales_data[[#This Row],[Column7]],sales_data[[Column1]:[Column7]],7,FALSE)</f>
        <v>4.1326413110814308E-2</v>
      </c>
      <c r="Q274" s="16">
        <f>sales_data[[#This Row],[Order/Listing]]/sales_data[[#This Row],[Column11]]</f>
        <v>0.88808132698683095</v>
      </c>
      <c r="R274" s="8">
        <f>sales_data[[#This Row],[Column3]]/sales_data[[#This Row],[Column2]]</f>
        <v>0.20789999583306593</v>
      </c>
      <c r="S274" s="8">
        <f>sales_data[[#This Row],[Column4]]/sales_data[[#This Row],[Column3]]</f>
        <v>0.33659991315087495</v>
      </c>
      <c r="T274" s="8">
        <f>sales_data[[#This Row],[Column5]]/sales_data[[#This Row],[Column4]]</f>
        <v>0.65280010776475916</v>
      </c>
      <c r="U274" s="8">
        <f>sales_data[[#This Row],[Column6]]/sales_data[[#This Row],[Column5]]</f>
        <v>0.80339986356195692</v>
      </c>
      <c r="AC274" s="3">
        <v>43737</v>
      </c>
      <c r="AD274" s="4">
        <v>1565133</v>
      </c>
    </row>
    <row r="275" spans="2:30" x14ac:dyDescent="0.25">
      <c r="B275" s="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10">
        <f t="shared" si="8"/>
        <v>5.6908719023600493E-2</v>
      </c>
      <c r="I275" s="11">
        <f t="shared" si="9"/>
        <v>43731</v>
      </c>
      <c r="J275" s="15">
        <f>VLOOKUP(sales_data[[#This Row],[Column7]],$AC$2:$AD$368,2,FALSE)</f>
        <v>1220447</v>
      </c>
      <c r="K275" s="16">
        <f>sales_data[[#This Row],[Column6]]/sales_data[[#This Row],[Column8]]</f>
        <v>1.0126666704904024</v>
      </c>
      <c r="L275">
        <v>21717338</v>
      </c>
      <c r="M275" s="7">
        <v>20848645</v>
      </c>
      <c r="N275" s="16">
        <f>(sales_data[[#This Row],[Column9]]-sales_data[[#This Row],[Column10]])/sales_data[[#This Row],[Column10]]</f>
        <v>4.1666640685761591E-2</v>
      </c>
      <c r="O275" s="16">
        <f>sales_data[[#This Row],[Column9]]/sales_data[[#This Row],[Column10]]</f>
        <v>1.0416666406857615</v>
      </c>
      <c r="P275" s="16">
        <f>VLOOKUP(sales_data[[#This Row],[Column7]],sales_data[[Column1]:[Column7]],7,FALSE)</f>
        <v>5.8538429785799997E-2</v>
      </c>
      <c r="Q275" s="16">
        <f>sales_data[[#This Row],[Order/Listing]]/sales_data[[#This Row],[Column11]]</f>
        <v>0.97215998501902368</v>
      </c>
      <c r="R275" s="8">
        <f>sales_data[[#This Row],[Column3]]/sales_data[[#This Row],[Column2]]</f>
        <v>0.24749997006999935</v>
      </c>
      <c r="S275" s="8">
        <f>sales_data[[#This Row],[Column4]]/sales_data[[#This Row],[Column3]]</f>
        <v>0.39999992558196301</v>
      </c>
      <c r="T275" s="8">
        <f>sales_data[[#This Row],[Column5]]/sales_data[[#This Row],[Column4]]</f>
        <v>0.72270020316127881</v>
      </c>
      <c r="U275" s="8">
        <f>sales_data[[#This Row],[Column6]]/sales_data[[#This Row],[Column5]]</f>
        <v>0.79539997309850519</v>
      </c>
      <c r="AC275" s="3">
        <v>43738</v>
      </c>
      <c r="AD275" s="4">
        <v>1235906</v>
      </c>
    </row>
    <row r="276" spans="2:30" x14ac:dyDescent="0.25">
      <c r="B276" s="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10">
        <f t="shared" si="8"/>
        <v>5.3539916751285978E-2</v>
      </c>
      <c r="I276" s="11">
        <f t="shared" si="9"/>
        <v>43732</v>
      </c>
      <c r="J276" s="15">
        <f>VLOOKUP(sales_data[[#This Row],[Column7]],$AC$2:$AD$368,2,FALSE)</f>
        <v>1338075</v>
      </c>
      <c r="K276" s="16">
        <f>sales_data[[#This Row],[Column6]]/sales_data[[#This Row],[Column8]]</f>
        <v>0.87765782934439396</v>
      </c>
      <c r="L276">
        <v>21934511</v>
      </c>
      <c r="M276" s="7">
        <v>21934511</v>
      </c>
      <c r="N276" s="16">
        <f>(sales_data[[#This Row],[Column9]]-sales_data[[#This Row],[Column10]])/sales_data[[#This Row],[Column10]]</f>
        <v>0</v>
      </c>
      <c r="O276" s="16">
        <f>sales_data[[#This Row],[Column9]]/sales_data[[#This Row],[Column10]]</f>
        <v>1</v>
      </c>
      <c r="P276" s="16">
        <f>VLOOKUP(sales_data[[#This Row],[Column7]],sales_data[[Column1]:[Column7]],7,FALSE)</f>
        <v>6.1003177959775085E-2</v>
      </c>
      <c r="Q276" s="16">
        <f>sales_data[[#This Row],[Order/Listing]]/sales_data[[#This Row],[Column11]]</f>
        <v>0.87765782934439396</v>
      </c>
      <c r="R276" s="8">
        <f>sales_data[[#This Row],[Column3]]/sales_data[[#This Row],[Column2]]</f>
        <v>0.24249998164992312</v>
      </c>
      <c r="S276" s="8">
        <f>sales_data[[#This Row],[Column4]]/sales_data[[#This Row],[Column3]]</f>
        <v>0.3919998781753144</v>
      </c>
      <c r="T276" s="8">
        <f>sales_data[[#This Row],[Column5]]/sales_data[[#This Row],[Column4]]</f>
        <v>0.70809997055288632</v>
      </c>
      <c r="U276" s="8">
        <f>sales_data[[#This Row],[Column6]]/sales_data[[#This Row],[Column5]]</f>
        <v>0.79539979206951783</v>
      </c>
      <c r="AC276" s="3">
        <v>43739</v>
      </c>
      <c r="AD276" s="4">
        <v>1174372</v>
      </c>
    </row>
    <row r="277" spans="2:30" x14ac:dyDescent="0.25">
      <c r="B277" s="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10">
        <f t="shared" si="8"/>
        <v>5.3522979612204875E-2</v>
      </c>
      <c r="I277" s="11">
        <f t="shared" si="9"/>
        <v>43733</v>
      </c>
      <c r="J277" s="15">
        <f>VLOOKUP(sales_data[[#This Row],[Column7]],$AC$2:$AD$368,2,FALSE)</f>
        <v>1404023</v>
      </c>
      <c r="K277" s="16">
        <f>sales_data[[#This Row],[Column6]]/sales_data[[#This Row],[Column8]]</f>
        <v>0.81961121719515995</v>
      </c>
      <c r="L277">
        <v>21500166</v>
      </c>
      <c r="M277" s="7">
        <v>21282992</v>
      </c>
      <c r="N277" s="16">
        <f>(sales_data[[#This Row],[Column9]]-sales_data[[#This Row],[Column10]])/sales_data[[#This Row],[Column10]]</f>
        <v>1.0204110399515257E-2</v>
      </c>
      <c r="O277" s="16">
        <f>sales_data[[#This Row],[Column9]]/sales_data[[#This Row],[Column10]]</f>
        <v>1.0102041103995152</v>
      </c>
      <c r="P277" s="16">
        <f>VLOOKUP(sales_data[[#This Row],[Column7]],sales_data[[Column1]:[Column7]],7,FALSE)</f>
        <v>6.5969245960847703E-2</v>
      </c>
      <c r="Q277" s="16">
        <f>sales_data[[#This Row],[Order/Listing]]/sales_data[[#This Row],[Column11]]</f>
        <v>0.81133229329270184</v>
      </c>
      <c r="R277" s="8">
        <f>sales_data[[#This Row],[Column3]]/sales_data[[#This Row],[Column2]]</f>
        <v>0.24499995744219102</v>
      </c>
      <c r="S277" s="8">
        <f>sales_data[[#This Row],[Column4]]/sales_data[[#This Row],[Column3]]</f>
        <v>0.39600003037471004</v>
      </c>
      <c r="T277" s="8">
        <f>sales_data[[#This Row],[Column5]]/sales_data[[#This Row],[Column4]]</f>
        <v>0.700800020710028</v>
      </c>
      <c r="U277" s="8">
        <f>sales_data[[#This Row],[Column6]]/sales_data[[#This Row],[Column5]]</f>
        <v>0.7871997515444672</v>
      </c>
      <c r="AC277" s="3">
        <v>43740</v>
      </c>
      <c r="AD277" s="4">
        <v>1150753</v>
      </c>
    </row>
    <row r="278" spans="2:30" x14ac:dyDescent="0.25">
      <c r="B278" s="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10">
        <f t="shared" si="8"/>
        <v>6.161224598438763E-2</v>
      </c>
      <c r="I278" s="11">
        <f t="shared" si="9"/>
        <v>43734</v>
      </c>
      <c r="J278" s="15">
        <f>VLOOKUP(sales_data[[#This Row],[Column7]],$AC$2:$AD$368,2,FALSE)</f>
        <v>1337789</v>
      </c>
      <c r="K278" s="16">
        <f>sales_data[[#This Row],[Column6]]/sales_data[[#This Row],[Column8]]</f>
        <v>0.98019418607867159</v>
      </c>
      <c r="L278">
        <v>21282992</v>
      </c>
      <c r="M278" s="7">
        <v>22368858</v>
      </c>
      <c r="N278" s="16">
        <f>(sales_data[[#This Row],[Column9]]-sales_data[[#This Row],[Column10]])/sales_data[[#This Row],[Column10]]</f>
        <v>-4.8543649389700627E-2</v>
      </c>
      <c r="O278" s="16">
        <f>sales_data[[#This Row],[Column9]]/sales_data[[#This Row],[Column10]]</f>
        <v>0.95145635061029932</v>
      </c>
      <c r="P278" s="16">
        <f>VLOOKUP(sales_data[[#This Row],[Column7]],sales_data[[Column1]:[Column7]],7,FALSE)</f>
        <v>5.9805864044926743E-2</v>
      </c>
      <c r="Q278" s="16">
        <f>sales_data[[#This Row],[Order/Listing]]/sales_data[[#This Row],[Column11]]</f>
        <v>1.0302040940016168</v>
      </c>
      <c r="R278" s="14">
        <f>sales_data[[#This Row],[Column3]]/sales_data[[#This Row],[Column2]]</f>
        <v>0.2574999672273538</v>
      </c>
      <c r="S278" s="8">
        <f>sales_data[[#This Row],[Column4]]/sales_data[[#This Row],[Column3]]</f>
        <v>0.38799989781711819</v>
      </c>
      <c r="T278" s="8">
        <f>sales_data[[#This Row],[Column5]]/sales_data[[#This Row],[Column4]]</f>
        <v>0.73729991257454564</v>
      </c>
      <c r="U278" s="8">
        <f>sales_data[[#This Row],[Column6]]/sales_data[[#This Row],[Column5]]</f>
        <v>0.83640008623647932</v>
      </c>
      <c r="AC278" s="3">
        <v>43741</v>
      </c>
      <c r="AD278" s="4">
        <v>1311293</v>
      </c>
    </row>
    <row r="279" spans="2:30" x14ac:dyDescent="0.25">
      <c r="B279" s="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10">
        <f t="shared" si="8"/>
        <v>5.3505916218784741E-2</v>
      </c>
      <c r="I279" s="11">
        <f t="shared" si="9"/>
        <v>43735</v>
      </c>
      <c r="J279" s="15">
        <f>VLOOKUP(sales_data[[#This Row],[Column7]],$AC$2:$AD$368,2,FALSE)</f>
        <v>1197375</v>
      </c>
      <c r="K279" s="16">
        <f>sales_data[[#This Row],[Column6]]/sales_data[[#This Row],[Column8]]</f>
        <v>0.94134753105752167</v>
      </c>
      <c r="L279">
        <v>21065819</v>
      </c>
      <c r="M279" s="7">
        <v>20848645</v>
      </c>
      <c r="N279" s="16">
        <f>(sales_data[[#This Row],[Column9]]-sales_data[[#This Row],[Column10]])/sales_data[[#This Row],[Column10]]</f>
        <v>1.0416696145001269E-2</v>
      </c>
      <c r="O279" s="16">
        <f>sales_data[[#This Row],[Column9]]/sales_data[[#This Row],[Column10]]</f>
        <v>1.0104166961450012</v>
      </c>
      <c r="P279" s="16">
        <f>VLOOKUP(sales_data[[#This Row],[Column7]],sales_data[[Column1]:[Column7]],7,FALSE)</f>
        <v>5.7431787176970631E-2</v>
      </c>
      <c r="Q279" s="16">
        <f>sales_data[[#This Row],[Order/Listing]]/sales_data[[#This Row],[Column11]]</f>
        <v>0.93164289061580674</v>
      </c>
      <c r="R279" s="8">
        <f>sales_data[[#This Row],[Column3]]/sales_data[[#This Row],[Column2]]</f>
        <v>0.247499978638382</v>
      </c>
      <c r="S279" s="8">
        <f>sales_data[[#This Row],[Column4]]/sales_data[[#This Row],[Column3]]</f>
        <v>0.39600003068784895</v>
      </c>
      <c r="T279" s="8">
        <f>sales_data[[#This Row],[Column5]]/sales_data[[#This Row],[Column4]]</f>
        <v>0.69349980456840132</v>
      </c>
      <c r="U279" s="8">
        <f>sales_data[[#This Row],[Column6]]/sales_data[[#This Row],[Column5]]</f>
        <v>0.78719998435581584</v>
      </c>
      <c r="AC279" s="3">
        <v>43742</v>
      </c>
      <c r="AD279" s="4">
        <v>1127146</v>
      </c>
    </row>
    <row r="280" spans="2:30" x14ac:dyDescent="0.25">
      <c r="B280" s="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10">
        <f t="shared" si="8"/>
        <v>3.5643377670726097E-2</v>
      </c>
      <c r="I280" s="11">
        <f t="shared" si="9"/>
        <v>43736</v>
      </c>
      <c r="J280" s="15">
        <f>VLOOKUP(sales_data[[#This Row],[Column7]],$AC$2:$AD$368,2,FALSE)</f>
        <v>1582700</v>
      </c>
      <c r="K280" s="16">
        <f>sales_data[[#This Row],[Column6]]/sales_data[[#This Row],[Column8]]</f>
        <v>1.0412731408352816</v>
      </c>
      <c r="L280">
        <v>46236441</v>
      </c>
      <c r="M280" s="7">
        <v>43991955</v>
      </c>
      <c r="N280" s="16">
        <f>(sales_data[[#This Row],[Column9]]-sales_data[[#This Row],[Column10]])/sales_data[[#This Row],[Column10]]</f>
        <v>5.1020374066121865E-2</v>
      </c>
      <c r="O280" s="16">
        <f>sales_data[[#This Row],[Column9]]/sales_data[[#This Row],[Column10]]</f>
        <v>1.0510203740661219</v>
      </c>
      <c r="P280" s="16">
        <f>VLOOKUP(sales_data[[#This Row],[Column7]],sales_data[[Column1]:[Column7]],7,FALSE)</f>
        <v>3.5977032618804958E-2</v>
      </c>
      <c r="Q280" s="16">
        <f>sales_data[[#This Row],[Order/Listing]]/sales_data[[#This Row],[Column11]]</f>
        <v>0.99072589027521796</v>
      </c>
      <c r="R280" s="8">
        <f>sales_data[[#This Row],[Column3]]/sales_data[[#This Row],[Column2]]</f>
        <v>0.20789998919250774</v>
      </c>
      <c r="S280" s="8">
        <f>sales_data[[#This Row],[Column4]]/sales_data[[#This Row],[Column3]]</f>
        <v>0.33659996363090111</v>
      </c>
      <c r="T280" s="8">
        <f>sales_data[[#This Row],[Column5]]/sales_data[[#This Row],[Column4]]</f>
        <v>0.67319984695198953</v>
      </c>
      <c r="U280" s="8">
        <f>sales_data[[#This Row],[Column6]]/sales_data[[#This Row],[Column5]]</f>
        <v>0.75659995702866045</v>
      </c>
      <c r="AC280" s="3">
        <v>43743</v>
      </c>
      <c r="AD280" s="4">
        <v>1648023</v>
      </c>
    </row>
    <row r="281" spans="2:30" x14ac:dyDescent="0.25">
      <c r="B281" s="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10">
        <f t="shared" si="8"/>
        <v>3.9014232762430233E-2</v>
      </c>
      <c r="I281" s="11">
        <f t="shared" si="9"/>
        <v>43737</v>
      </c>
      <c r="J281" s="15">
        <f>VLOOKUP(sales_data[[#This Row],[Column7]],$AC$2:$AD$368,2,FALSE)</f>
        <v>1565133</v>
      </c>
      <c r="K281" s="16">
        <f>sales_data[[#This Row],[Column6]]/sales_data[[#This Row],[Column8]]</f>
        <v>1.0854023268310105</v>
      </c>
      <c r="L281">
        <v>43543056</v>
      </c>
      <c r="M281" s="7">
        <v>42645261</v>
      </c>
      <c r="N281" s="16">
        <f>(sales_data[[#This Row],[Column9]]-sales_data[[#This Row],[Column10]])/sales_data[[#This Row],[Column10]]</f>
        <v>2.1052632319450454E-2</v>
      </c>
      <c r="O281" s="16">
        <f>sales_data[[#This Row],[Column9]]/sales_data[[#This Row],[Column10]]</f>
        <v>1.0210526323194504</v>
      </c>
      <c r="P281" s="16">
        <f>VLOOKUP(sales_data[[#This Row],[Column7]],sales_data[[Column1]:[Column7]],7,FALSE)</f>
        <v>3.6701215795057938E-2</v>
      </c>
      <c r="Q281" s="16">
        <f>sales_data[[#This Row],[Order/Listing]]/sales_data[[#This Row],[Column11]]</f>
        <v>1.0630228976687948</v>
      </c>
      <c r="R281" s="8">
        <f>sales_data[[#This Row],[Column3]]/sales_data[[#This Row],[Column2]]</f>
        <v>0.2099999958661608</v>
      </c>
      <c r="S281" s="8">
        <f>sales_data[[#This Row],[Column4]]/sales_data[[#This Row],[Column3]]</f>
        <v>0.34339999750657313</v>
      </c>
      <c r="T281" s="8">
        <f>sales_data[[#This Row],[Column5]]/sales_data[[#This Row],[Column4]]</f>
        <v>0.67999983439827982</v>
      </c>
      <c r="U281" s="8">
        <f>sales_data[[#This Row],[Column6]]/sales_data[[#This Row],[Column5]]</f>
        <v>0.79559984507618098</v>
      </c>
      <c r="AC281" s="3">
        <v>43744</v>
      </c>
      <c r="AD281" s="4">
        <v>1698799</v>
      </c>
    </row>
    <row r="282" spans="2:30" x14ac:dyDescent="0.25">
      <c r="B282" s="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10">
        <f t="shared" si="8"/>
        <v>6.4091176594116686E-2</v>
      </c>
      <c r="I282" s="11">
        <f t="shared" si="9"/>
        <v>43738</v>
      </c>
      <c r="J282" s="15">
        <f>VLOOKUP(sales_data[[#This Row],[Column7]],$AC$2:$AD$368,2,FALSE)</f>
        <v>1235906</v>
      </c>
      <c r="K282" s="16">
        <f>sales_data[[#This Row],[Column6]]/sales_data[[#This Row],[Column8]]</f>
        <v>1.1149480623930945</v>
      </c>
      <c r="L282">
        <v>21500166</v>
      </c>
      <c r="M282" s="7">
        <v>21717338</v>
      </c>
      <c r="N282" s="16">
        <f>(sales_data[[#This Row],[Column9]]-sales_data[[#This Row],[Column10]])/sales_data[[#This Row],[Column10]]</f>
        <v>-9.9999364563004914E-3</v>
      </c>
      <c r="O282" s="16">
        <f>sales_data[[#This Row],[Column9]]/sales_data[[#This Row],[Column10]]</f>
        <v>0.99000006354369952</v>
      </c>
      <c r="P282" s="16">
        <f>VLOOKUP(sales_data[[#This Row],[Column7]],sales_data[[Column1]:[Column7]],7,FALSE)</f>
        <v>5.6908719023600493E-2</v>
      </c>
      <c r="Q282" s="16">
        <f>sales_data[[#This Row],[Order/Listing]]/sales_data[[#This Row],[Column11]]</f>
        <v>1.1262101430808444</v>
      </c>
      <c r="R282" s="14">
        <f>sales_data[[#This Row],[Column3]]/sales_data[[#This Row],[Column2]]</f>
        <v>0.26249996104681417</v>
      </c>
      <c r="S282" s="8">
        <f>sales_data[[#This Row],[Column4]]/sales_data[[#This Row],[Column3]]</f>
        <v>0.39599999503879751</v>
      </c>
      <c r="T282" s="8">
        <f>sales_data[[#This Row],[Column5]]/sales_data[[#This Row],[Column4]]</f>
        <v>0.72999970469032305</v>
      </c>
      <c r="U282" s="8">
        <f>sales_data[[#This Row],[Column6]]/sales_data[[#This Row],[Column5]]</f>
        <v>0.84460011510830169</v>
      </c>
      <c r="AC282" s="3">
        <v>43745</v>
      </c>
      <c r="AD282" s="4">
        <v>1377971</v>
      </c>
    </row>
    <row r="283" spans="2:30" x14ac:dyDescent="0.25">
      <c r="B283" s="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10">
        <f t="shared" si="8"/>
        <v>5.6793730212447123E-2</v>
      </c>
      <c r="I283" s="11">
        <f t="shared" si="9"/>
        <v>43739</v>
      </c>
      <c r="J283" s="15">
        <f>VLOOKUP(sales_data[[#This Row],[Column7]],$AC$2:$AD$368,2,FALSE)</f>
        <v>1174372</v>
      </c>
      <c r="K283" s="16">
        <f>sales_data[[#This Row],[Column6]]/sales_data[[#This Row],[Column8]]</f>
        <v>1.0817790274291281</v>
      </c>
      <c r="L283">
        <v>22368858</v>
      </c>
      <c r="M283" s="7">
        <v>21934511</v>
      </c>
      <c r="N283" s="16">
        <f>(sales_data[[#This Row],[Column9]]-sales_data[[#This Row],[Column10]])/sales_data[[#This Row],[Column10]]</f>
        <v>1.9801991482736953E-2</v>
      </c>
      <c r="O283" s="16">
        <f>sales_data[[#This Row],[Column9]]/sales_data[[#This Row],[Column10]]</f>
        <v>1.019801991482737</v>
      </c>
      <c r="P283" s="16">
        <f>VLOOKUP(sales_data[[#This Row],[Column7]],sales_data[[Column1]:[Column7]],7,FALSE)</f>
        <v>5.3539916751285978E-2</v>
      </c>
      <c r="Q283" s="16">
        <f>sales_data[[#This Row],[Order/Listing]]/sales_data[[#This Row],[Column11]]</f>
        <v>1.0607735995607985</v>
      </c>
      <c r="R283" s="8">
        <f>sales_data[[#This Row],[Column3]]/sales_data[[#This Row],[Column2]]</f>
        <v>0.24750000670575076</v>
      </c>
      <c r="S283" s="8">
        <f>sales_data[[#This Row],[Column4]]/sales_data[[#This Row],[Column3]]</f>
        <v>0.41599983960386488</v>
      </c>
      <c r="T283" s="8">
        <f>sales_data[[#This Row],[Column5]]/sales_data[[#This Row],[Column4]]</f>
        <v>0.70810000620903069</v>
      </c>
      <c r="U283" s="8">
        <f>sales_data[[#This Row],[Column6]]/sales_data[[#This Row],[Column5]]</f>
        <v>0.77899992825708242</v>
      </c>
      <c r="AC283" s="3">
        <v>43746</v>
      </c>
      <c r="AD283" s="4">
        <v>1270411</v>
      </c>
    </row>
    <row r="284" spans="2:30" x14ac:dyDescent="0.25">
      <c r="B284" s="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10">
        <f t="shared" si="8"/>
        <v>6.7975514884468013E-2</v>
      </c>
      <c r="I284" s="11">
        <f t="shared" si="9"/>
        <v>43740</v>
      </c>
      <c r="J284" s="15">
        <f>VLOOKUP(sales_data[[#This Row],[Column7]],$AC$2:$AD$368,2,FALSE)</f>
        <v>1150753</v>
      </c>
      <c r="K284" s="16">
        <f>sales_data[[#This Row],[Column6]]/sales_data[[#This Row],[Column8]]</f>
        <v>1.2187107050774579</v>
      </c>
      <c r="L284">
        <v>20631472</v>
      </c>
      <c r="M284" s="7">
        <v>21500166</v>
      </c>
      <c r="N284" s="16">
        <f>(sales_data[[#This Row],[Column9]]-sales_data[[#This Row],[Column10]])/sales_data[[#This Row],[Column10]]</f>
        <v>-4.0404060136093836E-2</v>
      </c>
      <c r="O284" s="16">
        <f>sales_data[[#This Row],[Column9]]/sales_data[[#This Row],[Column10]]</f>
        <v>0.95959593986390612</v>
      </c>
      <c r="P284" s="16">
        <f>VLOOKUP(sales_data[[#This Row],[Column7]],sales_data[[Column1]:[Column7]],7,FALSE)</f>
        <v>5.3522979612204875E-2</v>
      </c>
      <c r="Q284" s="16">
        <f>sales_data[[#This Row],[Order/Listing]]/sales_data[[#This Row],[Column11]]</f>
        <v>1.2700248636562737</v>
      </c>
      <c r="R284" s="14">
        <f>sales_data[[#This Row],[Column3]]/sales_data[[#This Row],[Column2]]</f>
        <v>0.2624999678888657</v>
      </c>
      <c r="S284" s="8">
        <f>sales_data[[#This Row],[Column4]]/sales_data[[#This Row],[Column3]]</f>
        <v>0.39999992614149699</v>
      </c>
      <c r="T284" s="8">
        <f>sales_data[[#This Row],[Column5]]/sales_data[[#This Row],[Column4]]</f>
        <v>0.76649999261414836</v>
      </c>
      <c r="U284" s="8">
        <f>sales_data[[#This Row],[Column6]]/sales_data[[#This Row],[Column5]]</f>
        <v>0.84460021006075381</v>
      </c>
      <c r="AC284" s="3">
        <v>43747</v>
      </c>
      <c r="AD284" s="4">
        <v>1402435</v>
      </c>
    </row>
    <row r="285" spans="2:30" x14ac:dyDescent="0.25">
      <c r="B285" s="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10">
        <f t="shared" si="8"/>
        <v>5.2965435829443727E-2</v>
      </c>
      <c r="I285" s="11">
        <f t="shared" si="9"/>
        <v>43741</v>
      </c>
      <c r="J285" s="15">
        <f>VLOOKUP(sales_data[[#This Row],[Column7]],$AC$2:$AD$368,2,FALSE)</f>
        <v>1311293</v>
      </c>
      <c r="K285" s="16">
        <f>sales_data[[#This Row],[Column6]]/sales_data[[#This Row],[Column8]]</f>
        <v>0.85965760512715317</v>
      </c>
      <c r="L285">
        <v>21282992</v>
      </c>
      <c r="M285" s="7">
        <v>21282992</v>
      </c>
      <c r="N285" s="16">
        <f>(sales_data[[#This Row],[Column9]]-sales_data[[#This Row],[Column10]])/sales_data[[#This Row],[Column10]]</f>
        <v>0</v>
      </c>
      <c r="O285" s="16">
        <f>sales_data[[#This Row],[Column9]]/sales_data[[#This Row],[Column10]]</f>
        <v>1</v>
      </c>
      <c r="P285" s="16">
        <f>VLOOKUP(sales_data[[#This Row],[Column7]],sales_data[[Column1]:[Column7]],7,FALSE)</f>
        <v>6.161224598438763E-2</v>
      </c>
      <c r="Q285" s="16">
        <f>sales_data[[#This Row],[Order/Listing]]/sales_data[[#This Row],[Column11]]</f>
        <v>0.85965760512715317</v>
      </c>
      <c r="R285" s="8">
        <f>sales_data[[#This Row],[Column3]]/sales_data[[#This Row],[Column2]]</f>
        <v>0.2474999639383427</v>
      </c>
      <c r="S285" s="8">
        <f>sales_data[[#This Row],[Column4]]/sales_data[[#This Row],[Column3]]</f>
        <v>0.38399993165690244</v>
      </c>
      <c r="T285" s="8">
        <f>sales_data[[#This Row],[Column5]]/sales_data[[#This Row],[Column4]]</f>
        <v>0.69350013719048709</v>
      </c>
      <c r="U285" s="8">
        <f>sales_data[[#This Row],[Column6]]/sales_data[[#This Row],[Column5]]</f>
        <v>0.80359959993355989</v>
      </c>
      <c r="AC285" s="3">
        <v>43748</v>
      </c>
      <c r="AD285" s="4">
        <v>1127263</v>
      </c>
    </row>
    <row r="286" spans="2:30" x14ac:dyDescent="0.25">
      <c r="B286" s="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10">
        <f t="shared" si="8"/>
        <v>5.8023887899601341E-2</v>
      </c>
      <c r="I286" s="11">
        <f t="shared" si="9"/>
        <v>43742</v>
      </c>
      <c r="J286" s="15">
        <f>VLOOKUP(sales_data[[#This Row],[Column7]],$AC$2:$AD$368,2,FALSE)</f>
        <v>1127146</v>
      </c>
      <c r="K286" s="16">
        <f>sales_data[[#This Row],[Column6]]/sales_data[[#This Row],[Column8]]</f>
        <v>1.095618491304587</v>
      </c>
      <c r="L286">
        <v>21282992</v>
      </c>
      <c r="M286" s="7">
        <v>21065819</v>
      </c>
      <c r="N286" s="16">
        <f>(sales_data[[#This Row],[Column9]]-sales_data[[#This Row],[Column10]])/sales_data[[#This Row],[Column10]]</f>
        <v>1.0309259753916998E-2</v>
      </c>
      <c r="O286" s="16">
        <f>sales_data[[#This Row],[Column9]]/sales_data[[#This Row],[Column10]]</f>
        <v>1.0103092597539169</v>
      </c>
      <c r="P286" s="16">
        <f>VLOOKUP(sales_data[[#This Row],[Column7]],sales_data[[Column1]:[Column7]],7,FALSE)</f>
        <v>5.3505916218784741E-2</v>
      </c>
      <c r="Q286" s="16">
        <f>sales_data[[#This Row],[Order/Listing]]/sales_data[[#This Row],[Column11]]</f>
        <v>1.0844387312674488</v>
      </c>
      <c r="R286" s="8">
        <f>sales_data[[#This Row],[Column3]]/sales_data[[#This Row],[Column2]]</f>
        <v>0.2474999639383427</v>
      </c>
      <c r="S286" s="8">
        <f>sales_data[[#This Row],[Column4]]/sales_data[[#This Row],[Column3]]</f>
        <v>0.38799990128219247</v>
      </c>
      <c r="T286" s="8">
        <f>sales_data[[#This Row],[Column5]]/sales_data[[#This Row],[Column4]]</f>
        <v>0.75190001003031115</v>
      </c>
      <c r="U286" s="8">
        <f>sales_data[[#This Row],[Column6]]/sales_data[[#This Row],[Column5]]</f>
        <v>0.80360009552708112</v>
      </c>
      <c r="AC286" s="3">
        <v>43749</v>
      </c>
      <c r="AD286" s="4">
        <v>1234922</v>
      </c>
    </row>
    <row r="287" spans="2:30" x14ac:dyDescent="0.25">
      <c r="B287" s="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10">
        <f t="shared" si="8"/>
        <v>3.6293627458851445E-2</v>
      </c>
      <c r="I287" s="11">
        <f t="shared" si="9"/>
        <v>43743</v>
      </c>
      <c r="J287" s="15">
        <f>VLOOKUP(sales_data[[#This Row],[Column7]],$AC$2:$AD$368,2,FALSE)</f>
        <v>1648023</v>
      </c>
      <c r="K287" s="16">
        <f>sales_data[[#This Row],[Column6]]/sales_data[[#This Row],[Column8]]</f>
        <v>0.99847150191471845</v>
      </c>
      <c r="L287">
        <v>45338647</v>
      </c>
      <c r="M287" s="7">
        <v>46236441</v>
      </c>
      <c r="N287" s="16">
        <f>(sales_data[[#This Row],[Column9]]-sales_data[[#This Row],[Column10]])/sales_data[[#This Row],[Column10]]</f>
        <v>-1.9417454730133749E-2</v>
      </c>
      <c r="O287" s="16">
        <f>sales_data[[#This Row],[Column9]]/sales_data[[#This Row],[Column10]]</f>
        <v>0.98058254526986621</v>
      </c>
      <c r="P287" s="16">
        <f>VLOOKUP(sales_data[[#This Row],[Column7]],sales_data[[Column1]:[Column7]],7,FALSE)</f>
        <v>3.5643377670726097E-2</v>
      </c>
      <c r="Q287" s="16">
        <f>sales_data[[#This Row],[Order/Listing]]/sales_data[[#This Row],[Column11]]</f>
        <v>1.0182432146058762</v>
      </c>
      <c r="R287" s="8">
        <f>sales_data[[#This Row],[Column3]]/sales_data[[#This Row],[Column2]]</f>
        <v>0.19949999391247838</v>
      </c>
      <c r="S287" s="8">
        <f>sales_data[[#This Row],[Column4]]/sales_data[[#This Row],[Column3]]</f>
        <v>0.3297999128806221</v>
      </c>
      <c r="T287" s="8">
        <f>sales_data[[#This Row],[Column5]]/sales_data[[#This Row],[Column4]]</f>
        <v>0.68000006704524885</v>
      </c>
      <c r="U287" s="8">
        <f>sales_data[[#This Row],[Column6]]/sales_data[[#This Row],[Column5]]</f>
        <v>0.81120010490608485</v>
      </c>
      <c r="AC287" s="3">
        <v>43750</v>
      </c>
      <c r="AD287" s="4">
        <v>1645504</v>
      </c>
    </row>
    <row r="288" spans="2:30" x14ac:dyDescent="0.25">
      <c r="B288" s="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10">
        <f t="shared" si="8"/>
        <v>3.8554802467020116E-2</v>
      </c>
      <c r="I288" s="11">
        <f t="shared" si="9"/>
        <v>43744</v>
      </c>
      <c r="J288" s="15">
        <f>VLOOKUP(sales_data[[#This Row],[Column7]],$AC$2:$AD$368,2,FALSE)</f>
        <v>1698799</v>
      </c>
      <c r="K288" s="16">
        <f>sales_data[[#This Row],[Column6]]/sales_data[[#This Row],[Column8]]</f>
        <v>0.98822403356724364</v>
      </c>
      <c r="L288">
        <v>43543056</v>
      </c>
      <c r="M288" s="7">
        <v>43543056</v>
      </c>
      <c r="N288" s="16">
        <f>(sales_data[[#This Row],[Column9]]-sales_data[[#This Row],[Column10]])/sales_data[[#This Row],[Column10]]</f>
        <v>0</v>
      </c>
      <c r="O288" s="16">
        <f>sales_data[[#This Row],[Column9]]/sales_data[[#This Row],[Column10]]</f>
        <v>1</v>
      </c>
      <c r="P288" s="16">
        <f>VLOOKUP(sales_data[[#This Row],[Column7]],sales_data[[Column1]:[Column7]],7,FALSE)</f>
        <v>3.9014232762430233E-2</v>
      </c>
      <c r="Q288" s="16">
        <f>sales_data[[#This Row],[Order/Listing]]/sales_data[[#This Row],[Column11]]</f>
        <v>0.98822403356724375</v>
      </c>
      <c r="R288" s="8">
        <f>sales_data[[#This Row],[Column3]]/sales_data[[#This Row],[Column2]]</f>
        <v>0.21839998008408137</v>
      </c>
      <c r="S288" s="8">
        <f>sales_data[[#This Row],[Column4]]/sales_data[[#This Row],[Column3]]</f>
        <v>0.32640003163051851</v>
      </c>
      <c r="T288" s="8">
        <f>sales_data[[#This Row],[Column5]]/sales_data[[#This Row],[Column4]]</f>
        <v>0.67319974226804125</v>
      </c>
      <c r="U288" s="8">
        <f>sales_data[[#This Row],[Column6]]/sales_data[[#This Row],[Column5]]</f>
        <v>0.80339986562098609</v>
      </c>
      <c r="AC288" s="3">
        <v>43751</v>
      </c>
      <c r="AD288" s="4">
        <v>1678794</v>
      </c>
    </row>
    <row r="289" spans="2:30" x14ac:dyDescent="0.25">
      <c r="B289" s="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10">
        <f t="shared" si="8"/>
        <v>5.2987997398008482E-2</v>
      </c>
      <c r="I289" s="11">
        <f t="shared" si="9"/>
        <v>43745</v>
      </c>
      <c r="J289" s="15">
        <f>VLOOKUP(sales_data[[#This Row],[Column7]],$AC$2:$AD$368,2,FALSE)</f>
        <v>1377971</v>
      </c>
      <c r="K289" s="16">
        <f>sales_data[[#This Row],[Column6]]/sales_data[[#This Row],[Column8]]</f>
        <v>0.80170627683746609</v>
      </c>
      <c r="L289">
        <v>20848645</v>
      </c>
      <c r="M289" s="7">
        <v>21500166</v>
      </c>
      <c r="N289" s="16">
        <f>(sales_data[[#This Row],[Column9]]-sales_data[[#This Row],[Column10]])/sales_data[[#This Row],[Column10]]</f>
        <v>-3.0303068357704774E-2</v>
      </c>
      <c r="O289" s="16">
        <f>sales_data[[#This Row],[Column9]]/sales_data[[#This Row],[Column10]]</f>
        <v>0.9696969316422952</v>
      </c>
      <c r="P289" s="16">
        <f>VLOOKUP(sales_data[[#This Row],[Column7]],sales_data[[Column1]:[Column7]],7,FALSE)</f>
        <v>6.4091176594116686E-2</v>
      </c>
      <c r="Q289" s="16">
        <f>sales_data[[#This Row],[Order/Listing]]/sales_data[[#This Row],[Column11]]</f>
        <v>0.82675962923221746</v>
      </c>
      <c r="R289" s="8">
        <f>sales_data[[#This Row],[Column3]]/sales_data[[#This Row],[Column2]]</f>
        <v>0.2449999870495187</v>
      </c>
      <c r="S289" s="8">
        <f>sales_data[[#This Row],[Column4]]/sales_data[[#This Row],[Column3]]</f>
        <v>0.38799996397749531</v>
      </c>
      <c r="T289" s="8">
        <f>sales_data[[#This Row],[Column5]]/sales_data[[#This Row],[Column4]]</f>
        <v>0.70809971582423081</v>
      </c>
      <c r="U289" s="8">
        <f>sales_data[[#This Row],[Column6]]/sales_data[[#This Row],[Column5]]</f>
        <v>0.78720046060783988</v>
      </c>
      <c r="AC289" s="3">
        <v>43752</v>
      </c>
      <c r="AD289" s="4">
        <v>1104728</v>
      </c>
    </row>
    <row r="290" spans="2:30" x14ac:dyDescent="0.25">
      <c r="B290" s="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10">
        <f t="shared" si="8"/>
        <v>5.1365899940427215E-2</v>
      </c>
      <c r="I290" s="11">
        <f t="shared" si="9"/>
        <v>43746</v>
      </c>
      <c r="J290" s="15">
        <f>VLOOKUP(sales_data[[#This Row],[Column7]],$AC$2:$AD$368,2,FALSE)</f>
        <v>1270411</v>
      </c>
      <c r="K290" s="16">
        <f>sales_data[[#This Row],[Column6]]/sales_data[[#This Row],[Column8]]</f>
        <v>0.88686732089064091</v>
      </c>
      <c r="L290">
        <v>21934511</v>
      </c>
      <c r="M290" s="7">
        <v>22368858</v>
      </c>
      <c r="N290" s="16">
        <f>(sales_data[[#This Row],[Column9]]-sales_data[[#This Row],[Column10]])/sales_data[[#This Row],[Column10]]</f>
        <v>-1.9417486578885697E-2</v>
      </c>
      <c r="O290" s="16">
        <f>sales_data[[#This Row],[Column9]]/sales_data[[#This Row],[Column10]]</f>
        <v>0.98058251342111435</v>
      </c>
      <c r="P290" s="16">
        <f>VLOOKUP(sales_data[[#This Row],[Column7]],sales_data[[Column1]:[Column7]],7,FALSE)</f>
        <v>5.6793730212447123E-2</v>
      </c>
      <c r="Q290" s="16">
        <f>sales_data[[#This Row],[Order/Listing]]/sales_data[[#This Row],[Column11]]</f>
        <v>0.90442905842394683</v>
      </c>
      <c r="R290" s="8">
        <f>sales_data[[#This Row],[Column3]]/sales_data[[#This Row],[Column2]]</f>
        <v>0.23750000740841615</v>
      </c>
      <c r="S290" s="8">
        <f>sales_data[[#This Row],[Column4]]/sales_data[[#This Row],[Column3]]</f>
        <v>0.38399987561059745</v>
      </c>
      <c r="T290" s="8">
        <f>sales_data[[#This Row],[Column5]]/sales_data[[#This Row],[Column4]]</f>
        <v>0.70809982068828303</v>
      </c>
      <c r="U290" s="8">
        <f>sales_data[[#This Row],[Column6]]/sales_data[[#This Row],[Column5]]</f>
        <v>0.79540021828419583</v>
      </c>
      <c r="AC290" s="3">
        <v>43753</v>
      </c>
      <c r="AD290" s="4">
        <v>1126686</v>
      </c>
    </row>
    <row r="291" spans="2:30" x14ac:dyDescent="0.25">
      <c r="B291" s="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10">
        <f t="shared" si="8"/>
        <v>6.3406088358305773E-2</v>
      </c>
      <c r="I291" s="11">
        <f t="shared" si="9"/>
        <v>43747</v>
      </c>
      <c r="J291" s="15">
        <f>VLOOKUP(sales_data[[#This Row],[Column7]],$AC$2:$AD$368,2,FALSE)</f>
        <v>1402435</v>
      </c>
      <c r="K291" s="16">
        <f>sales_data[[#This Row],[Column6]]/sales_data[[#This Row],[Column8]]</f>
        <v>0.9327783462335153</v>
      </c>
      <c r="L291">
        <v>20631472</v>
      </c>
      <c r="M291" s="7">
        <v>20631472</v>
      </c>
      <c r="N291" s="16">
        <f>(sales_data[[#This Row],[Column9]]-sales_data[[#This Row],[Column10]])/sales_data[[#This Row],[Column10]]</f>
        <v>0</v>
      </c>
      <c r="O291" s="16">
        <f>sales_data[[#This Row],[Column9]]/sales_data[[#This Row],[Column10]]</f>
        <v>1</v>
      </c>
      <c r="P291" s="16">
        <f>VLOOKUP(sales_data[[#This Row],[Column7]],sales_data[[Column1]:[Column7]],7,FALSE)</f>
        <v>6.7975514884468013E-2</v>
      </c>
      <c r="Q291" s="16">
        <f>sales_data[[#This Row],[Order/Listing]]/sales_data[[#This Row],[Column11]]</f>
        <v>0.93277834623351519</v>
      </c>
      <c r="R291" s="14">
        <f>sales_data[[#This Row],[Column3]]/sales_data[[#This Row],[Column2]]</f>
        <v>0.26000000096939274</v>
      </c>
      <c r="S291" s="8">
        <f>sales_data[[#This Row],[Column4]]/sales_data[[#This Row],[Column3]]</f>
        <v>0.41999983967735627</v>
      </c>
      <c r="T291" s="8">
        <f>sales_data[[#This Row],[Column5]]/sales_data[[#This Row],[Column4]]</f>
        <v>0.73000005326335715</v>
      </c>
      <c r="U291" s="8">
        <f>sales_data[[#This Row],[Column6]]/sales_data[[#This Row],[Column5]]</f>
        <v>0.79540001629518109</v>
      </c>
      <c r="AC291" s="3">
        <v>43754</v>
      </c>
      <c r="AD291" s="4">
        <v>1308161</v>
      </c>
    </row>
    <row r="292" spans="2:30" x14ac:dyDescent="0.25">
      <c r="B292" s="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10">
        <f t="shared" si="8"/>
        <v>5.4013628849125576E-2</v>
      </c>
      <c r="I292" s="11">
        <f t="shared" si="9"/>
        <v>43748</v>
      </c>
      <c r="J292" s="15">
        <f>VLOOKUP(sales_data[[#This Row],[Column7]],$AC$2:$AD$368,2,FALSE)</f>
        <v>1127263</v>
      </c>
      <c r="K292" s="16">
        <f>sales_data[[#This Row],[Column6]]/sales_data[[#This Row],[Column8]]</f>
        <v>1.0614142396228741</v>
      </c>
      <c r="L292">
        <v>22151685</v>
      </c>
      <c r="M292" s="7">
        <v>21282992</v>
      </c>
      <c r="N292" s="16">
        <f>(sales_data[[#This Row],[Column9]]-sales_data[[#This Row],[Column10]])/sales_data[[#This Row],[Column10]]</f>
        <v>4.0816300640436266E-2</v>
      </c>
      <c r="O292" s="16">
        <f>sales_data[[#This Row],[Column9]]/sales_data[[#This Row],[Column10]]</f>
        <v>1.0408163006404363</v>
      </c>
      <c r="P292" s="16">
        <f>VLOOKUP(sales_data[[#This Row],[Column7]],sales_data[[Column1]:[Column7]],7,FALSE)</f>
        <v>5.2965435829443727E-2</v>
      </c>
      <c r="Q292" s="16">
        <f>sales_data[[#This Row],[Order/Listing]]/sales_data[[#This Row],[Column11]]</f>
        <v>1.019790133004044</v>
      </c>
      <c r="R292" s="8">
        <f>sales_data[[#This Row],[Column3]]/sales_data[[#This Row],[Column2]]</f>
        <v>0.25499999164849158</v>
      </c>
      <c r="S292" s="8">
        <f>sales_data[[#This Row],[Column4]]/sales_data[[#This Row],[Column3]]</f>
        <v>0.37999992918699588</v>
      </c>
      <c r="T292" s="8">
        <f>sales_data[[#This Row],[Column5]]/sales_data[[#This Row],[Column4]]</f>
        <v>0.70080009392042297</v>
      </c>
      <c r="U292" s="8">
        <f>sales_data[[#This Row],[Column6]]/sales_data[[#This Row],[Column5]]</f>
        <v>0.79539988273350593</v>
      </c>
      <c r="AC292" s="3">
        <v>43755</v>
      </c>
      <c r="AD292" s="4">
        <v>1196493</v>
      </c>
    </row>
    <row r="293" spans="2:30" x14ac:dyDescent="0.25">
      <c r="B293" s="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10">
        <f t="shared" si="8"/>
        <v>6.3480045658600562E-2</v>
      </c>
      <c r="I293" s="11">
        <f t="shared" si="9"/>
        <v>43749</v>
      </c>
      <c r="J293" s="15">
        <f>VLOOKUP(sales_data[[#This Row],[Column7]],$AC$2:$AD$368,2,FALSE)</f>
        <v>1234922</v>
      </c>
      <c r="K293" s="16">
        <f>sales_data[[#This Row],[Column6]]/sales_data[[#This Row],[Column8]]</f>
        <v>1.0717057433586898</v>
      </c>
      <c r="L293">
        <v>20848645</v>
      </c>
      <c r="M293" s="7">
        <v>21282992</v>
      </c>
      <c r="N293" s="16">
        <f>(sales_data[[#This Row],[Column9]]-sales_data[[#This Row],[Column10]])/sales_data[[#This Row],[Column10]]</f>
        <v>-2.0408173813155593E-2</v>
      </c>
      <c r="O293" s="16">
        <f>sales_data[[#This Row],[Column9]]/sales_data[[#This Row],[Column10]]</f>
        <v>0.97959182618684437</v>
      </c>
      <c r="P293" s="16">
        <f>VLOOKUP(sales_data[[#This Row],[Column7]],sales_data[[Column1]:[Column7]],7,FALSE)</f>
        <v>5.8023887899601341E-2</v>
      </c>
      <c r="Q293" s="16">
        <f>sales_data[[#This Row],[Order/Listing]]/sales_data[[#This Row],[Column11]]</f>
        <v>1.0940329570545153</v>
      </c>
      <c r="R293" s="8">
        <f>sales_data[[#This Row],[Column3]]/sales_data[[#This Row],[Column2]]</f>
        <v>0.25499996498573574</v>
      </c>
      <c r="S293" s="8">
        <f>sales_data[[#This Row],[Column4]]/sales_data[[#This Row],[Column3]]</f>
        <v>0.41199991573251393</v>
      </c>
      <c r="T293" s="8">
        <f>sales_data[[#This Row],[Column5]]/sales_data[[#This Row],[Column4]]</f>
        <v>0.7153999483189506</v>
      </c>
      <c r="U293" s="8">
        <f>sales_data[[#This Row],[Column6]]/sales_data[[#This Row],[Column5]]</f>
        <v>0.84460000178687433</v>
      </c>
      <c r="AC293" s="3">
        <v>43756</v>
      </c>
      <c r="AD293" s="4">
        <v>1323473</v>
      </c>
    </row>
    <row r="294" spans="2:30" x14ac:dyDescent="0.25">
      <c r="B294" s="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10">
        <f t="shared" si="8"/>
        <v>3.671973642090072E-2</v>
      </c>
      <c r="I294" s="11">
        <f t="shared" si="9"/>
        <v>43750</v>
      </c>
      <c r="J294" s="15">
        <f>VLOOKUP(sales_data[[#This Row],[Column7]],$AC$2:$AD$368,2,FALSE)</f>
        <v>1645504</v>
      </c>
      <c r="K294" s="16">
        <f>sales_data[[#This Row],[Column6]]/sales_data[[#This Row],[Column8]]</f>
        <v>1.0317750670919061</v>
      </c>
      <c r="L294">
        <v>46236441</v>
      </c>
      <c r="M294" s="7">
        <v>45338647</v>
      </c>
      <c r="N294" s="16">
        <f>(sales_data[[#This Row],[Column9]]-sales_data[[#This Row],[Column10]])/sales_data[[#This Row],[Column10]]</f>
        <v>1.9801958360160153E-2</v>
      </c>
      <c r="O294" s="16">
        <f>sales_data[[#This Row],[Column9]]/sales_data[[#This Row],[Column10]]</f>
        <v>1.0198019583601601</v>
      </c>
      <c r="P294" s="16">
        <f>VLOOKUP(sales_data[[#This Row],[Column7]],sales_data[[Column1]:[Column7]],7,FALSE)</f>
        <v>3.6293627458851445E-2</v>
      </c>
      <c r="Q294" s="16">
        <f>sales_data[[#This Row],[Order/Listing]]/sales_data[[#This Row],[Column11]]</f>
        <v>1.0117405999863855</v>
      </c>
      <c r="R294" s="8">
        <f>sales_data[[#This Row],[Column3]]/sales_data[[#This Row],[Column2]]</f>
        <v>0.2036999905031622</v>
      </c>
      <c r="S294" s="8">
        <f>sales_data[[#This Row],[Column4]]/sales_data[[#This Row],[Column3]]</f>
        <v>0.33999995540626327</v>
      </c>
      <c r="T294" s="8">
        <f>sales_data[[#This Row],[Column5]]/sales_data[[#This Row],[Column4]]</f>
        <v>0.69360007969413939</v>
      </c>
      <c r="U294" s="8">
        <f>sales_data[[#This Row],[Column6]]/sales_data[[#This Row],[Column5]]</f>
        <v>0.76439977740518561</v>
      </c>
      <c r="AC294" s="3">
        <v>43757</v>
      </c>
      <c r="AD294" s="4">
        <v>1697790</v>
      </c>
    </row>
    <row r="295" spans="2:30" x14ac:dyDescent="0.25">
      <c r="B295" s="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10">
        <f t="shared" si="8"/>
        <v>3.9326349556413211E-2</v>
      </c>
      <c r="I295" s="11">
        <f t="shared" si="9"/>
        <v>43751</v>
      </c>
      <c r="J295" s="15">
        <f>VLOOKUP(sales_data[[#This Row],[Column7]],$AC$2:$AD$368,2,FALSE)</f>
        <v>1678794</v>
      </c>
      <c r="K295" s="16">
        <f>sales_data[[#This Row],[Column6]]/sales_data[[#This Row],[Column8]]</f>
        <v>1.0094961025593372</v>
      </c>
      <c r="L295">
        <v>43094158</v>
      </c>
      <c r="M295" s="7">
        <v>43543056</v>
      </c>
      <c r="N295" s="16">
        <f>(sales_data[[#This Row],[Column9]]-sales_data[[#This Row],[Column10]])/sales_data[[#This Row],[Column10]]</f>
        <v>-1.0309290188543496E-2</v>
      </c>
      <c r="O295" s="16">
        <f>sales_data[[#This Row],[Column9]]/sales_data[[#This Row],[Column10]]</f>
        <v>0.98969070981145646</v>
      </c>
      <c r="P295" s="16">
        <f>VLOOKUP(sales_data[[#This Row],[Column7]],sales_data[[Column1]:[Column7]],7,FALSE)</f>
        <v>3.8554802467020116E-2</v>
      </c>
      <c r="Q295" s="16">
        <f>sales_data[[#This Row],[Order/Listing]]/sales_data[[#This Row],[Column11]]</f>
        <v>1.0200116986736756</v>
      </c>
      <c r="R295" s="8">
        <f>sales_data[[#This Row],[Column3]]/sales_data[[#This Row],[Column2]]</f>
        <v>0.21209999220311987</v>
      </c>
      <c r="S295" s="8">
        <f>sales_data[[#This Row],[Column4]]/sales_data[[#This Row],[Column3]]</f>
        <v>0.34680000188178228</v>
      </c>
      <c r="T295" s="8">
        <f>sales_data[[#This Row],[Column5]]/sales_data[[#This Row],[Column4]]</f>
        <v>0.65279985210637992</v>
      </c>
      <c r="U295" s="8">
        <f>sales_data[[#This Row],[Column6]]/sales_data[[#This Row],[Column5]]</f>
        <v>0.81899989126626471</v>
      </c>
      <c r="AC295" s="3">
        <v>43758</v>
      </c>
      <c r="AD295" s="4">
        <v>1694736</v>
      </c>
    </row>
    <row r="296" spans="2:30" x14ac:dyDescent="0.25">
      <c r="B296" s="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10">
        <f t="shared" si="8"/>
        <v>6.4134443896422116E-2</v>
      </c>
      <c r="I296" s="11">
        <f t="shared" si="9"/>
        <v>43752</v>
      </c>
      <c r="J296" s="15">
        <f>VLOOKUP(sales_data[[#This Row],[Column7]],$AC$2:$AD$368,2,FALSE)</f>
        <v>1104728</v>
      </c>
      <c r="K296" s="16">
        <f>sales_data[[#This Row],[Column6]]/sales_data[[#This Row],[Column8]]</f>
        <v>1.3238290330289446</v>
      </c>
      <c r="L296">
        <v>22803205</v>
      </c>
      <c r="M296" s="7">
        <v>20848645</v>
      </c>
      <c r="N296" s="16">
        <f>(sales_data[[#This Row],[Column9]]-sales_data[[#This Row],[Column10]])/sales_data[[#This Row],[Column10]]</f>
        <v>9.374997751652446E-2</v>
      </c>
      <c r="O296" s="16">
        <f>sales_data[[#This Row],[Column9]]/sales_data[[#This Row],[Column10]]</f>
        <v>1.0937499775165245</v>
      </c>
      <c r="P296" s="16">
        <f>VLOOKUP(sales_data[[#This Row],[Column7]],sales_data[[Column1]:[Column7]],7,FALSE)</f>
        <v>5.2987997398008482E-2</v>
      </c>
      <c r="Q296" s="16">
        <f>sales_data[[#This Row],[Order/Listing]]/sales_data[[#This Row],[Column11]]</f>
        <v>1.2103579498332309</v>
      </c>
      <c r="R296" s="8">
        <f>sales_data[[#This Row],[Column3]]/sales_data[[#This Row],[Column2]]</f>
        <v>0.24999996710988942</v>
      </c>
      <c r="S296" s="8">
        <f>sales_data[[#This Row],[Column4]]/sales_data[[#This Row],[Column3]]</f>
        <v>0.4159999621105876</v>
      </c>
      <c r="T296" s="8">
        <f>sales_data[[#This Row],[Column5]]/sales_data[[#This Row],[Column4]]</f>
        <v>0.73729988155340875</v>
      </c>
      <c r="U296" s="8">
        <f>sales_data[[#This Row],[Column6]]/sales_data[[#This Row],[Column5]]</f>
        <v>0.83639981218519999</v>
      </c>
      <c r="AC296" s="3">
        <v>43759</v>
      </c>
      <c r="AD296" s="4">
        <v>1462471</v>
      </c>
    </row>
    <row r="297" spans="2:30" x14ac:dyDescent="0.25">
      <c r="B297" s="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10">
        <f t="shared" si="8"/>
        <v>6.2186759520272743E-2</v>
      </c>
      <c r="I297" s="11">
        <f t="shared" si="9"/>
        <v>43753</v>
      </c>
      <c r="J297" s="15">
        <f>VLOOKUP(sales_data[[#This Row],[Column7]],$AC$2:$AD$368,2,FALSE)</f>
        <v>1126686</v>
      </c>
      <c r="K297" s="16">
        <f>sales_data[[#This Row],[Column6]]/sales_data[[#This Row],[Column8]]</f>
        <v>1.1986755848568278</v>
      </c>
      <c r="L297">
        <v>21717338</v>
      </c>
      <c r="M297" s="7">
        <v>21934511</v>
      </c>
      <c r="N297" s="16">
        <f>(sales_data[[#This Row],[Column9]]-sales_data[[#This Row],[Column10]])/sales_data[[#This Row],[Column10]]</f>
        <v>-9.9009729462398322E-3</v>
      </c>
      <c r="O297" s="16">
        <f>sales_data[[#This Row],[Column9]]/sales_data[[#This Row],[Column10]]</f>
        <v>0.99009902705376018</v>
      </c>
      <c r="P297" s="16">
        <f>VLOOKUP(sales_data[[#This Row],[Column7]],sales_data[[Column1]:[Column7]],7,FALSE)</f>
        <v>5.1365899940427215E-2</v>
      </c>
      <c r="Q297" s="16">
        <f>sales_data[[#This Row],[Order/Listing]]/sales_data[[#This Row],[Column11]]</f>
        <v>1.2106623186276357</v>
      </c>
      <c r="R297" s="8">
        <f>sales_data[[#This Row],[Column3]]/sales_data[[#This Row],[Column2]]</f>
        <v>0.25</v>
      </c>
      <c r="S297" s="8">
        <f>sales_data[[#This Row],[Column4]]/sales_data[[#This Row],[Column3]]</f>
        <v>0.38800000368369236</v>
      </c>
      <c r="T297" s="8">
        <f>sales_data[[#This Row],[Column5]]/sales_data[[#This Row],[Column4]]</f>
        <v>0.74459954561464969</v>
      </c>
      <c r="U297" s="14">
        <f>sales_data[[#This Row],[Column6]]/sales_data[[#This Row],[Column5]]</f>
        <v>0.86100053552302747</v>
      </c>
      <c r="AC297" s="3">
        <v>43760</v>
      </c>
      <c r="AD297" s="4">
        <v>1350531</v>
      </c>
    </row>
    <row r="298" spans="2:30" x14ac:dyDescent="0.25">
      <c r="B298" s="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10">
        <f t="shared" si="8"/>
        <v>6.0990618556416208E-2</v>
      </c>
      <c r="I298" s="11">
        <f t="shared" si="9"/>
        <v>43754</v>
      </c>
      <c r="J298" s="15">
        <f>VLOOKUP(sales_data[[#This Row],[Column7]],$AC$2:$AD$368,2,FALSE)</f>
        <v>1308161</v>
      </c>
      <c r="K298" s="16">
        <f>sales_data[[#This Row],[Column6]]/sales_data[[#This Row],[Column8]]</f>
        <v>1.0125313321525409</v>
      </c>
      <c r="L298">
        <v>21717338</v>
      </c>
      <c r="M298" s="7">
        <v>20631472</v>
      </c>
      <c r="N298" s="16">
        <f>(sales_data[[#This Row],[Column9]]-sales_data[[#This Row],[Column10]])/sales_data[[#This Row],[Column10]]</f>
        <v>5.2631533028763049E-2</v>
      </c>
      <c r="O298" s="16">
        <f>sales_data[[#This Row],[Column9]]/sales_data[[#This Row],[Column10]]</f>
        <v>1.052631533028763</v>
      </c>
      <c r="P298" s="16">
        <f>VLOOKUP(sales_data[[#This Row],[Column7]],sales_data[[Column1]:[Column7]],7,FALSE)</f>
        <v>6.3406088358305773E-2</v>
      </c>
      <c r="Q298" s="16">
        <f>sales_data[[#This Row],[Order/Listing]]/sales_data[[#This Row],[Column11]]</f>
        <v>0.96190476554491389</v>
      </c>
      <c r="R298" s="8">
        <f>sales_data[[#This Row],[Column3]]/sales_data[[#This Row],[Column2]]</f>
        <v>0.24499998618615354</v>
      </c>
      <c r="S298" s="8">
        <f>sales_data[[#This Row],[Column4]]/sales_data[[#This Row],[Column3]]</f>
        <v>0.39199995940420407</v>
      </c>
      <c r="T298" s="8">
        <f>sales_data[[#This Row],[Column5]]/sales_data[[#This Row],[Column4]]</f>
        <v>0.75189969185892924</v>
      </c>
      <c r="U298" s="8">
        <f>sales_data[[#This Row],[Column6]]/sales_data[[#This Row],[Column5]]</f>
        <v>0.84459994567234298</v>
      </c>
      <c r="AC298" s="3">
        <v>43761</v>
      </c>
      <c r="AD298" s="4">
        <v>1324554</v>
      </c>
    </row>
    <row r="299" spans="2:30" x14ac:dyDescent="0.25">
      <c r="B299" s="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10">
        <f t="shared" si="8"/>
        <v>6.2161074195070498E-2</v>
      </c>
      <c r="I299" s="11">
        <f t="shared" si="9"/>
        <v>43755</v>
      </c>
      <c r="J299" s="15">
        <f>VLOOKUP(sales_data[[#This Row],[Column7]],$AC$2:$AD$368,2,FALSE)</f>
        <v>1196493</v>
      </c>
      <c r="K299" s="16">
        <f>sales_data[[#This Row],[Column6]]/sales_data[[#This Row],[Column8]]</f>
        <v>1.0944267956436018</v>
      </c>
      <c r="L299">
        <v>21065819</v>
      </c>
      <c r="M299" s="7">
        <v>22151685</v>
      </c>
      <c r="N299" s="16">
        <f>(sales_data[[#This Row],[Column9]]-sales_data[[#This Row],[Column10]])/sales_data[[#This Row],[Column10]]</f>
        <v>-4.9019566683076256E-2</v>
      </c>
      <c r="O299" s="16">
        <f>sales_data[[#This Row],[Column9]]/sales_data[[#This Row],[Column10]]</f>
        <v>0.95098043331692372</v>
      </c>
      <c r="P299" s="16">
        <f>VLOOKUP(sales_data[[#This Row],[Column7]],sales_data[[Column1]:[Column7]],7,FALSE)</f>
        <v>5.4013628849125576E-2</v>
      </c>
      <c r="Q299" s="16">
        <f>sales_data[[#This Row],[Order/Listing]]/sales_data[[#This Row],[Column11]]</f>
        <v>1.1508405474607697</v>
      </c>
      <c r="R299" s="8">
        <f>sales_data[[#This Row],[Column3]]/sales_data[[#This Row],[Column2]]</f>
        <v>0.25249997389135576</v>
      </c>
      <c r="S299" s="8">
        <f>sales_data[[#This Row],[Column4]]/sales_data[[#This Row],[Column3]]</f>
        <v>0.42000000376002117</v>
      </c>
      <c r="T299" s="8">
        <f>sales_data[[#This Row],[Column5]]/sales_data[[#This Row],[Column4]]</f>
        <v>0.74459966965528668</v>
      </c>
      <c r="U299" s="8">
        <f>sales_data[[#This Row],[Column6]]/sales_data[[#This Row],[Column5]]</f>
        <v>0.7871999172807489</v>
      </c>
      <c r="AC299" s="3">
        <v>43762</v>
      </c>
      <c r="AD299" s="4">
        <v>1309474</v>
      </c>
    </row>
    <row r="300" spans="2:30" x14ac:dyDescent="0.25">
      <c r="B300" s="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10">
        <f t="shared" si="8"/>
        <v>5.5195571271609192E-2</v>
      </c>
      <c r="I300" s="11">
        <f t="shared" si="9"/>
        <v>43756</v>
      </c>
      <c r="J300" s="15">
        <f>VLOOKUP(sales_data[[#This Row],[Column7]],$AC$2:$AD$368,2,FALSE)</f>
        <v>1323473</v>
      </c>
      <c r="K300" s="16">
        <f>sales_data[[#This Row],[Column6]]/sales_data[[#This Row],[Column8]]</f>
        <v>0.89666657347750955</v>
      </c>
      <c r="L300">
        <v>21500166</v>
      </c>
      <c r="M300" s="7">
        <v>20848645</v>
      </c>
      <c r="N300" s="16">
        <f>(sales_data[[#This Row],[Column9]]-sales_data[[#This Row],[Column10]])/sales_data[[#This Row],[Column10]]</f>
        <v>3.125004047025598E-2</v>
      </c>
      <c r="O300" s="16">
        <f>sales_data[[#This Row],[Column9]]/sales_data[[#This Row],[Column10]]</f>
        <v>1.031250040470256</v>
      </c>
      <c r="P300" s="16">
        <f>VLOOKUP(sales_data[[#This Row],[Column7]],sales_data[[Column1]:[Column7]],7,FALSE)</f>
        <v>6.3480045658600562E-2</v>
      </c>
      <c r="Q300" s="16">
        <f>sales_data[[#This Row],[Order/Listing]]/sales_data[[#This Row],[Column11]]</f>
        <v>0.86949482627114416</v>
      </c>
      <c r="R300" s="8">
        <f>sales_data[[#This Row],[Column3]]/sales_data[[#This Row],[Column2]]</f>
        <v>0.24749998453500385</v>
      </c>
      <c r="S300" s="8">
        <f>sales_data[[#This Row],[Column4]]/sales_data[[#This Row],[Column3]]</f>
        <v>0.39599995564986018</v>
      </c>
      <c r="T300" s="8">
        <f>sales_data[[#This Row],[Column5]]/sales_data[[#This Row],[Column4]]</f>
        <v>0.71539997276046152</v>
      </c>
      <c r="U300" s="8">
        <f>sales_data[[#This Row],[Column6]]/sales_data[[#This Row],[Column5]]</f>
        <v>0.78719984504279561</v>
      </c>
      <c r="AC300" s="3">
        <v>43763</v>
      </c>
      <c r="AD300" s="4">
        <v>1186714</v>
      </c>
    </row>
    <row r="301" spans="2:30" x14ac:dyDescent="0.25">
      <c r="B301" s="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10">
        <f t="shared" si="8"/>
        <v>3.5966166995760933E-2</v>
      </c>
      <c r="I301" s="11">
        <f t="shared" si="9"/>
        <v>43757</v>
      </c>
      <c r="J301" s="15">
        <f>VLOOKUP(sales_data[[#This Row],[Column7]],$AC$2:$AD$368,2,FALSE)</f>
        <v>1697790</v>
      </c>
      <c r="K301" s="16">
        <f>sales_data[[#This Row],[Column6]]/sales_data[[#This Row],[Column8]]</f>
        <v>0.93193033296226269</v>
      </c>
      <c r="L301">
        <v>43991955</v>
      </c>
      <c r="M301" s="7">
        <v>46236441</v>
      </c>
      <c r="N301" s="16">
        <f>(sales_data[[#This Row],[Column9]]-sales_data[[#This Row],[Column10]])/sales_data[[#This Row],[Column10]]</f>
        <v>-4.8543658453296612E-2</v>
      </c>
      <c r="O301" s="16">
        <f>sales_data[[#This Row],[Column9]]/sales_data[[#This Row],[Column10]]</f>
        <v>0.95145634154670344</v>
      </c>
      <c r="P301" s="16">
        <f>VLOOKUP(sales_data[[#This Row],[Column7]],sales_data[[Column1]:[Column7]],7,FALSE)</f>
        <v>3.671973642090072E-2</v>
      </c>
      <c r="Q301" s="16">
        <f>sales_data[[#This Row],[Order/Listing]]/sales_data[[#This Row],[Column11]]</f>
        <v>0.97947780952177921</v>
      </c>
      <c r="R301" s="8">
        <f>sales_data[[#This Row],[Column3]]/sales_data[[#This Row],[Column2]]</f>
        <v>0.2120999850995483</v>
      </c>
      <c r="S301" s="8">
        <f>sales_data[[#This Row],[Column4]]/sales_data[[#This Row],[Column3]]</f>
        <v>0.34340000255072156</v>
      </c>
      <c r="T301" s="8">
        <f>sales_data[[#This Row],[Column5]]/sales_data[[#This Row],[Column4]]</f>
        <v>0.64599988764606009</v>
      </c>
      <c r="U301" s="8">
        <f>sales_data[[#This Row],[Column6]]/sales_data[[#This Row],[Column5]]</f>
        <v>0.76440018223217021</v>
      </c>
      <c r="AC301" s="3">
        <v>43764</v>
      </c>
      <c r="AD301" s="4">
        <v>1582222</v>
      </c>
    </row>
    <row r="302" spans="2:30" x14ac:dyDescent="0.25">
      <c r="B302" s="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10">
        <f t="shared" si="8"/>
        <v>3.7442660444013759E-2</v>
      </c>
      <c r="I302" s="11">
        <f t="shared" si="9"/>
        <v>43758</v>
      </c>
      <c r="J302" s="15">
        <f>VLOOKUP(sales_data[[#This Row],[Column7]],$AC$2:$AD$368,2,FALSE)</f>
        <v>1694736</v>
      </c>
      <c r="K302" s="16">
        <f>sales_data[[#This Row],[Column6]]/sales_data[[#This Row],[Column8]]</f>
        <v>0.95210109421172384</v>
      </c>
      <c r="L302">
        <v>43094158</v>
      </c>
      <c r="M302" s="7">
        <v>43094158</v>
      </c>
      <c r="N302" s="16">
        <f>(sales_data[[#This Row],[Column9]]-sales_data[[#This Row],[Column10]])/sales_data[[#This Row],[Column10]]</f>
        <v>0</v>
      </c>
      <c r="O302" s="16">
        <f>sales_data[[#This Row],[Column9]]/sales_data[[#This Row],[Column10]]</f>
        <v>1</v>
      </c>
      <c r="P302" s="16">
        <f>VLOOKUP(sales_data[[#This Row],[Column7]],sales_data[[Column1]:[Column7]],7,FALSE)</f>
        <v>3.9326349556413211E-2</v>
      </c>
      <c r="Q302" s="16">
        <f>sales_data[[#This Row],[Order/Listing]]/sales_data[[#This Row],[Column11]]</f>
        <v>0.95210109421172384</v>
      </c>
      <c r="R302" s="8">
        <f>sales_data[[#This Row],[Column3]]/sales_data[[#This Row],[Column2]]</f>
        <v>0.21629998125035968</v>
      </c>
      <c r="S302" s="8">
        <f>sales_data[[#This Row],[Column4]]/sales_data[[#This Row],[Column3]]</f>
        <v>0.33659998545261982</v>
      </c>
      <c r="T302" s="8">
        <f>sales_data[[#This Row],[Column5]]/sales_data[[#This Row],[Column4]]</f>
        <v>0.68679996863782999</v>
      </c>
      <c r="U302" s="8">
        <f>sales_data[[#This Row],[Column6]]/sales_data[[#This Row],[Column5]]</f>
        <v>0.74880003861037903</v>
      </c>
      <c r="AC302" s="3">
        <v>43765</v>
      </c>
      <c r="AD302" s="4">
        <v>1613560</v>
      </c>
    </row>
    <row r="303" spans="2:30" x14ac:dyDescent="0.25">
      <c r="B303" s="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10">
        <f t="shared" si="8"/>
        <v>5.8011935922741197E-2</v>
      </c>
      <c r="I303" s="11">
        <f t="shared" si="9"/>
        <v>43759</v>
      </c>
      <c r="J303" s="15">
        <f>VLOOKUP(sales_data[[#This Row],[Column7]],$AC$2:$AD$368,2,FALSE)</f>
        <v>1462471</v>
      </c>
      <c r="K303" s="16">
        <f>sales_data[[#This Row],[Column6]]/sales_data[[#This Row],[Column8]]</f>
        <v>0.83561930458792</v>
      </c>
      <c r="L303">
        <v>21065819</v>
      </c>
      <c r="M303" s="7">
        <v>22803205</v>
      </c>
      <c r="N303" s="16">
        <f>(sales_data[[#This Row],[Column9]]-sales_data[[#This Row],[Column10]])/sales_data[[#This Row],[Column10]]</f>
        <v>-7.6190430248730387E-2</v>
      </c>
      <c r="O303" s="16">
        <f>sales_data[[#This Row],[Column9]]/sales_data[[#This Row],[Column10]]</f>
        <v>0.9238095697512696</v>
      </c>
      <c r="P303" s="16">
        <f>VLOOKUP(sales_data[[#This Row],[Column7]],sales_data[[Column1]:[Column7]],7,FALSE)</f>
        <v>6.4134443896422116E-2</v>
      </c>
      <c r="Q303" s="16">
        <f>sales_data[[#This Row],[Order/Listing]]/sales_data[[#This Row],[Column11]]</f>
        <v>0.90453635204869254</v>
      </c>
      <c r="R303" s="14">
        <f>sales_data[[#This Row],[Column3]]/sales_data[[#This Row],[Column2]]</f>
        <v>0.25749996914432954</v>
      </c>
      <c r="S303" s="8">
        <f>sales_data[[#This Row],[Column4]]/sales_data[[#This Row],[Column3]]</f>
        <v>0.3880000324456977</v>
      </c>
      <c r="T303" s="8">
        <f>sales_data[[#This Row],[Column5]]/sales_data[[#This Row],[Column4]]</f>
        <v>0.70809992559460178</v>
      </c>
      <c r="U303" s="8">
        <f>sales_data[[#This Row],[Column6]]/sales_data[[#This Row],[Column5]]</f>
        <v>0.82000002683972928</v>
      </c>
      <c r="AC303" s="3">
        <v>43766</v>
      </c>
      <c r="AD303" s="4">
        <v>1222069</v>
      </c>
    </row>
    <row r="304" spans="2:30" x14ac:dyDescent="0.25">
      <c r="B304" s="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10">
        <f t="shared" si="8"/>
        <v>5.2954522154452614E-2</v>
      </c>
      <c r="I304" s="11">
        <f t="shared" si="9"/>
        <v>43760</v>
      </c>
      <c r="J304" s="15">
        <f>VLOOKUP(sales_data[[#This Row],[Column7]],$AC$2:$AD$368,2,FALSE)</f>
        <v>1350531</v>
      </c>
      <c r="K304" s="16">
        <f>sales_data[[#This Row],[Column6]]/sales_data[[#This Row],[Column8]]</f>
        <v>0.86857095468375034</v>
      </c>
      <c r="L304">
        <v>22151685</v>
      </c>
      <c r="M304" s="7">
        <v>21717338</v>
      </c>
      <c r="N304" s="16">
        <f>(sales_data[[#This Row],[Column9]]-sales_data[[#This Row],[Column10]])/sales_data[[#This Row],[Column10]]</f>
        <v>2.0000011051078175E-2</v>
      </c>
      <c r="O304" s="16">
        <f>sales_data[[#This Row],[Column9]]/sales_data[[#This Row],[Column10]]</f>
        <v>1.0200000110510781</v>
      </c>
      <c r="P304" s="16">
        <f>VLOOKUP(sales_data[[#This Row],[Column7]],sales_data[[Column1]:[Column7]],7,FALSE)</f>
        <v>6.2186759520272743E-2</v>
      </c>
      <c r="Q304" s="16">
        <f>sales_data[[#This Row],[Order/Listing]]/sales_data[[#This Row],[Column11]]</f>
        <v>0.85154014396247102</v>
      </c>
      <c r="R304" s="8">
        <f>sales_data[[#This Row],[Column3]]/sales_data[[#This Row],[Column2]]</f>
        <v>0.23749997009257129</v>
      </c>
      <c r="S304" s="8">
        <f>sales_data[[#This Row],[Column4]]/sales_data[[#This Row],[Column3]]</f>
        <v>0.38399988595378276</v>
      </c>
      <c r="T304" s="8">
        <f>sales_data[[#This Row],[Column5]]/sales_data[[#This Row],[Column4]]</f>
        <v>0.70810000628640357</v>
      </c>
      <c r="U304" s="8">
        <f>sales_data[[#This Row],[Column6]]/sales_data[[#This Row],[Column5]]</f>
        <v>0.81999990213396878</v>
      </c>
      <c r="AC304" s="3">
        <v>43767</v>
      </c>
      <c r="AD304" s="4">
        <v>1173032</v>
      </c>
    </row>
    <row r="305" spans="2:30" x14ac:dyDescent="0.25">
      <c r="B305" s="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10">
        <f t="shared" si="8"/>
        <v>6.4013502778838882E-2</v>
      </c>
      <c r="I305" s="11">
        <f t="shared" si="9"/>
        <v>43761</v>
      </c>
      <c r="J305" s="15">
        <f>VLOOKUP(sales_data[[#This Row],[Column7]],$AC$2:$AD$368,2,FALSE)</f>
        <v>1324554</v>
      </c>
      <c r="K305" s="16">
        <f>sales_data[[#This Row],[Column6]]/sales_data[[#This Row],[Column8]]</f>
        <v>1.0390674898871619</v>
      </c>
      <c r="L305">
        <v>21500166</v>
      </c>
      <c r="M305" s="7">
        <v>21717338</v>
      </c>
      <c r="N305" s="16">
        <f>(sales_data[[#This Row],[Column9]]-sales_data[[#This Row],[Column10]])/sales_data[[#This Row],[Column10]]</f>
        <v>-9.9999364563004914E-3</v>
      </c>
      <c r="O305" s="16">
        <f>sales_data[[#This Row],[Column9]]/sales_data[[#This Row],[Column10]]</f>
        <v>0.99000006354369952</v>
      </c>
      <c r="P305" s="16">
        <f>VLOOKUP(sales_data[[#This Row],[Column7]],sales_data[[Column1]:[Column7]],7,FALSE)</f>
        <v>6.0990618556416208E-2</v>
      </c>
      <c r="Q305" s="16">
        <f>sales_data[[#This Row],[Order/Listing]]/sales_data[[#This Row],[Column11]]</f>
        <v>1.0495631015715394</v>
      </c>
      <c r="R305" s="14">
        <f>sales_data[[#This Row],[Column3]]/sales_data[[#This Row],[Column2]]</f>
        <v>0.26249996104681417</v>
      </c>
      <c r="S305" s="8">
        <f>sales_data[[#This Row],[Column4]]/sales_data[[#This Row],[Column3]]</f>
        <v>0.41200005032076831</v>
      </c>
      <c r="T305" s="8">
        <f>sales_data[[#This Row],[Column5]]/sales_data[[#This Row],[Column4]]</f>
        <v>0.70079987338957694</v>
      </c>
      <c r="U305" s="8">
        <f>sales_data[[#This Row],[Column6]]/sales_data[[#This Row],[Column5]]</f>
        <v>0.84459997668039255</v>
      </c>
      <c r="AC305" s="3">
        <v>43768</v>
      </c>
      <c r="AD305" s="4">
        <v>1376301</v>
      </c>
    </row>
    <row r="306" spans="2:30" x14ac:dyDescent="0.25">
      <c r="B306" s="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10">
        <f t="shared" si="8"/>
        <v>5.1895422105828315E-2</v>
      </c>
      <c r="I306" s="11">
        <f t="shared" si="9"/>
        <v>43762</v>
      </c>
      <c r="J306" s="15">
        <f>VLOOKUP(sales_data[[#This Row],[Column7]],$AC$2:$AD$368,2,FALSE)</f>
        <v>1309474</v>
      </c>
      <c r="K306" s="16">
        <f>sales_data[[#This Row],[Column6]]/sales_data[[#This Row],[Column8]]</f>
        <v>0.81764051825389428</v>
      </c>
      <c r="L306">
        <v>20631472</v>
      </c>
      <c r="M306" s="7">
        <v>21065819</v>
      </c>
      <c r="N306" s="16">
        <f>(sales_data[[#This Row],[Column9]]-sales_data[[#This Row],[Column10]])/sales_data[[#This Row],[Column10]]</f>
        <v>-2.0618566978098503E-2</v>
      </c>
      <c r="O306" s="16">
        <f>sales_data[[#This Row],[Column9]]/sales_data[[#This Row],[Column10]]</f>
        <v>0.9793814330219015</v>
      </c>
      <c r="P306" s="16">
        <f>VLOOKUP(sales_data[[#This Row],[Column7]],sales_data[[Column1]:[Column7]],7,FALSE)</f>
        <v>6.2161074195070498E-2</v>
      </c>
      <c r="Q306" s="16">
        <f>sales_data[[#This Row],[Order/Listing]]/sales_data[[#This Row],[Column11]]</f>
        <v>0.83485401077486088</v>
      </c>
      <c r="R306" s="8">
        <f>sales_data[[#This Row],[Column3]]/sales_data[[#This Row],[Column2]]</f>
        <v>0.24249999018489857</v>
      </c>
      <c r="S306" s="8">
        <f>sales_data[[#This Row],[Column4]]/sales_data[[#This Row],[Column3]]</f>
        <v>0.38399986248613871</v>
      </c>
      <c r="T306" s="8">
        <f>sales_data[[#This Row],[Column5]]/sales_data[[#This Row],[Column4]]</f>
        <v>0.6935002149695868</v>
      </c>
      <c r="U306" s="8">
        <f>sales_data[[#This Row],[Column6]]/sales_data[[#This Row],[Column5]]</f>
        <v>0.80359949382821683</v>
      </c>
      <c r="AC306" s="3">
        <v>43769</v>
      </c>
      <c r="AD306" s="4">
        <v>1070679</v>
      </c>
    </row>
    <row r="307" spans="2:30" x14ac:dyDescent="0.25">
      <c r="B307" s="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10">
        <f t="shared" si="8"/>
        <v>6.0325968796847214E-2</v>
      </c>
      <c r="I307" s="11">
        <f t="shared" si="9"/>
        <v>43763</v>
      </c>
      <c r="J307" s="15">
        <f>VLOOKUP(sales_data[[#This Row],[Column7]],$AC$2:$AD$368,2,FALSE)</f>
        <v>1186714</v>
      </c>
      <c r="K307" s="16">
        <f>sales_data[[#This Row],[Column6]]/sales_data[[#This Row],[Column8]]</f>
        <v>1.0708696450871904</v>
      </c>
      <c r="L307">
        <v>21065819</v>
      </c>
      <c r="M307" s="7">
        <v>21500166</v>
      </c>
      <c r="N307" s="16">
        <f>(sales_data[[#This Row],[Column9]]-sales_data[[#This Row],[Column10]])/sales_data[[#This Row],[Column10]]</f>
        <v>-2.0202030068046918E-2</v>
      </c>
      <c r="O307" s="16">
        <f>sales_data[[#This Row],[Column9]]/sales_data[[#This Row],[Column10]]</f>
        <v>0.97979796993195312</v>
      </c>
      <c r="P307" s="16">
        <f>VLOOKUP(sales_data[[#This Row],[Column7]],sales_data[[Column1]:[Column7]],7,FALSE)</f>
        <v>5.5195571271609192E-2</v>
      </c>
      <c r="Q307" s="16">
        <f>sales_data[[#This Row],[Order/Listing]]/sales_data[[#This Row],[Column11]]</f>
        <v>1.0929494415410994</v>
      </c>
      <c r="R307" s="8">
        <f>sales_data[[#This Row],[Column3]]/sales_data[[#This Row],[Column2]]</f>
        <v>0.2399999620237902</v>
      </c>
      <c r="S307" s="8">
        <f>sales_data[[#This Row],[Column4]]/sales_data[[#This Row],[Column3]]</f>
        <v>0.41599997310018044</v>
      </c>
      <c r="T307" s="8">
        <f>sales_data[[#This Row],[Column5]]/sales_data[[#This Row],[Column4]]</f>
        <v>0.75189983315986841</v>
      </c>
      <c r="U307" s="8">
        <f>sales_data[[#This Row],[Column6]]/sales_data[[#This Row],[Column5]]</f>
        <v>0.80359983913029187</v>
      </c>
      <c r="AC307" s="3">
        <v>43770</v>
      </c>
      <c r="AD307" s="4">
        <v>1270816</v>
      </c>
    </row>
    <row r="308" spans="2:30" x14ac:dyDescent="0.25">
      <c r="B308" s="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10">
        <f t="shared" si="8"/>
        <v>3.4171837561419192E-2</v>
      </c>
      <c r="I308" s="11">
        <f t="shared" si="9"/>
        <v>43764</v>
      </c>
      <c r="J308" s="15">
        <f>VLOOKUP(sales_data[[#This Row],[Column7]],$AC$2:$AD$368,2,FALSE)</f>
        <v>1582222</v>
      </c>
      <c r="K308" s="16">
        <f>sales_data[[#This Row],[Column6]]/sales_data[[#This Row],[Column8]]</f>
        <v>0.92102562093056473</v>
      </c>
      <c r="L308">
        <v>42645261</v>
      </c>
      <c r="M308" s="7">
        <v>43991955</v>
      </c>
      <c r="N308" s="16">
        <f>(sales_data[[#This Row],[Column9]]-sales_data[[#This Row],[Column10]])/sales_data[[#This Row],[Column10]]</f>
        <v>-3.0612278995102628E-2</v>
      </c>
      <c r="O308" s="16">
        <f>sales_data[[#This Row],[Column9]]/sales_data[[#This Row],[Column10]]</f>
        <v>0.96938772100489734</v>
      </c>
      <c r="P308" s="16">
        <f>VLOOKUP(sales_data[[#This Row],[Column7]],sales_data[[Column1]:[Column7]],7,FALSE)</f>
        <v>3.5966166995760933E-2</v>
      </c>
      <c r="Q308" s="16">
        <f>sales_data[[#This Row],[Order/Listing]]/sales_data[[#This Row],[Column11]]</f>
        <v>0.9501106293992011</v>
      </c>
      <c r="R308" s="8">
        <f>sales_data[[#This Row],[Column3]]/sales_data[[#This Row],[Column2]]</f>
        <v>0.2141999921538765</v>
      </c>
      <c r="S308" s="8">
        <f>sales_data[[#This Row],[Column4]]/sales_data[[#This Row],[Column3]]</f>
        <v>0.32639996321684056</v>
      </c>
      <c r="T308" s="8">
        <f>sales_data[[#This Row],[Column5]]/sales_data[[#This Row],[Column4]]</f>
        <v>0.64599981620224189</v>
      </c>
      <c r="U308" s="8">
        <f>sales_data[[#This Row],[Column6]]/sales_data[[#This Row],[Column5]]</f>
        <v>0.75660008732794659</v>
      </c>
      <c r="AC308" s="3">
        <v>43771</v>
      </c>
      <c r="AD308" s="4">
        <v>1457267</v>
      </c>
    </row>
    <row r="309" spans="2:30" x14ac:dyDescent="0.25">
      <c r="B309" s="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10">
        <f t="shared" si="8"/>
        <v>3.5996142619133656E-2</v>
      </c>
      <c r="I309" s="11">
        <f t="shared" si="9"/>
        <v>43765</v>
      </c>
      <c r="J309" s="15">
        <f>VLOOKUP(sales_data[[#This Row],[Column7]],$AC$2:$AD$368,2,FALSE)</f>
        <v>1613560</v>
      </c>
      <c r="K309" s="16">
        <f>sales_data[[#This Row],[Column6]]/sales_data[[#This Row],[Column8]]</f>
        <v>1.0214525645157293</v>
      </c>
      <c r="L309">
        <v>45787544</v>
      </c>
      <c r="M309" s="7">
        <v>43094158</v>
      </c>
      <c r="N309" s="16">
        <f>(sales_data[[#This Row],[Column9]]-sales_data[[#This Row],[Column10]])/sales_data[[#This Row],[Column10]]</f>
        <v>6.250002610562666E-2</v>
      </c>
      <c r="O309" s="16">
        <f>sales_data[[#This Row],[Column9]]/sales_data[[#This Row],[Column10]]</f>
        <v>1.0625000261056268</v>
      </c>
      <c r="P309" s="16">
        <f>VLOOKUP(sales_data[[#This Row],[Column7]],sales_data[[Column1]:[Column7]],7,FALSE)</f>
        <v>3.7442660444013759E-2</v>
      </c>
      <c r="Q309" s="16">
        <f>sales_data[[#This Row],[Order/Listing]]/sales_data[[#This Row],[Column11]]</f>
        <v>0.96136711954421583</v>
      </c>
      <c r="R309" s="8">
        <f>sales_data[[#This Row],[Column3]]/sales_data[[#This Row],[Column2]]</f>
        <v>0.2120999935681199</v>
      </c>
      <c r="S309" s="8">
        <f>sales_data[[#This Row],[Column4]]/sales_data[[#This Row],[Column3]]</f>
        <v>0.33659992886811541</v>
      </c>
      <c r="T309" s="8">
        <f>sales_data[[#This Row],[Column5]]/sales_data[[#This Row],[Column4]]</f>
        <v>0.65959987188362579</v>
      </c>
      <c r="U309" s="8">
        <f>sales_data[[#This Row],[Column6]]/sales_data[[#This Row],[Column5]]</f>
        <v>0.76440008385246416</v>
      </c>
      <c r="AC309" s="3">
        <v>43772</v>
      </c>
      <c r="AD309" s="4">
        <v>1648175</v>
      </c>
    </row>
    <row r="310" spans="2:30" x14ac:dyDescent="0.25">
      <c r="B310" s="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10">
        <f t="shared" si="8"/>
        <v>5.0312237569217828E-2</v>
      </c>
      <c r="I310" s="11">
        <f t="shared" si="9"/>
        <v>43766</v>
      </c>
      <c r="J310" s="15">
        <f>VLOOKUP(sales_data[[#This Row],[Column7]],$AC$2:$AD$368,2,FALSE)</f>
        <v>1222069</v>
      </c>
      <c r="K310" s="16">
        <f>sales_data[[#This Row],[Column6]]/sales_data[[#This Row],[Column8]]</f>
        <v>0.87621484547926509</v>
      </c>
      <c r="L310">
        <v>21282992</v>
      </c>
      <c r="M310" s="7">
        <v>21065819</v>
      </c>
      <c r="N310" s="16">
        <f>(sales_data[[#This Row],[Column9]]-sales_data[[#This Row],[Column10]])/sales_data[[#This Row],[Column10]]</f>
        <v>1.0309259753916998E-2</v>
      </c>
      <c r="O310" s="16">
        <f>sales_data[[#This Row],[Column9]]/sales_data[[#This Row],[Column10]]</f>
        <v>1.0103092597539169</v>
      </c>
      <c r="P310" s="16">
        <f>VLOOKUP(sales_data[[#This Row],[Column7]],sales_data[[Column1]:[Column7]],7,FALSE)</f>
        <v>5.8011935922741197E-2</v>
      </c>
      <c r="Q310" s="16">
        <f>sales_data[[#This Row],[Order/Listing]]/sales_data[[#This Row],[Column11]]</f>
        <v>0.86727389405212008</v>
      </c>
      <c r="R310" s="8">
        <f>sales_data[[#This Row],[Column3]]/sales_data[[#This Row],[Column2]]</f>
        <v>0.23999998496452074</v>
      </c>
      <c r="S310" s="8">
        <f>sales_data[[#This Row],[Column4]]/sales_data[[#This Row],[Column3]]</f>
        <v>0.38000003132391708</v>
      </c>
      <c r="T310" s="8">
        <f>sales_data[[#This Row],[Column5]]/sales_data[[#This Row],[Column4]]</f>
        <v>0.70079994477099283</v>
      </c>
      <c r="U310" s="8">
        <f>sales_data[[#This Row],[Column6]]/sales_data[[#This Row],[Column5]]</f>
        <v>0.78719934953563986</v>
      </c>
      <c r="AC310" s="3">
        <v>43773</v>
      </c>
      <c r="AD310" s="4">
        <v>1070795</v>
      </c>
    </row>
    <row r="311" spans="2:30" x14ac:dyDescent="0.25">
      <c r="B311" s="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10">
        <f t="shared" si="8"/>
        <v>6.0399174123825596E-2</v>
      </c>
      <c r="I311" s="11">
        <f t="shared" si="9"/>
        <v>43767</v>
      </c>
      <c r="J311" s="15">
        <f>VLOOKUP(sales_data[[#This Row],[Column7]],$AC$2:$AD$368,2,FALSE)</f>
        <v>1173032</v>
      </c>
      <c r="K311" s="16">
        <f>sales_data[[#This Row],[Column6]]/sales_data[[#This Row],[Column8]]</f>
        <v>1.0734924537438024</v>
      </c>
      <c r="L311">
        <v>20848645</v>
      </c>
      <c r="M311" s="7">
        <v>22151685</v>
      </c>
      <c r="N311" s="16">
        <f>(sales_data[[#This Row],[Column9]]-sales_data[[#This Row],[Column10]])/sales_data[[#This Row],[Column10]]</f>
        <v>-5.8823516134325675E-2</v>
      </c>
      <c r="O311" s="16">
        <f>sales_data[[#This Row],[Column9]]/sales_data[[#This Row],[Column10]]</f>
        <v>0.94117648386567432</v>
      </c>
      <c r="P311" s="16">
        <f>VLOOKUP(sales_data[[#This Row],[Column7]],sales_data[[Column1]:[Column7]],7,FALSE)</f>
        <v>5.2954522154452614E-2</v>
      </c>
      <c r="Q311" s="16">
        <f>sales_data[[#This Row],[Order/Listing]]/sales_data[[#This Row],[Column11]]</f>
        <v>1.1405857642839103</v>
      </c>
      <c r="R311" s="14">
        <f>sales_data[[#This Row],[Column3]]/sales_data[[#This Row],[Column2]]</f>
        <v>0.2600000019185898</v>
      </c>
      <c r="S311" s="8">
        <f>sales_data[[#This Row],[Column4]]/sales_data[[#This Row],[Column3]]</f>
        <v>0.39999996310404218</v>
      </c>
      <c r="T311" s="8">
        <f>sales_data[[#This Row],[Column5]]/sales_data[[#This Row],[Column4]]</f>
        <v>0.7226996405872177</v>
      </c>
      <c r="U311" s="8">
        <f>sales_data[[#This Row],[Column6]]/sales_data[[#This Row],[Column5]]</f>
        <v>0.80359987236758135</v>
      </c>
      <c r="AC311" s="3">
        <v>43774</v>
      </c>
      <c r="AD311" s="4">
        <v>1259241</v>
      </c>
    </row>
    <row r="312" spans="2:30" x14ac:dyDescent="0.25">
      <c r="B312" s="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10">
        <f t="shared" si="8"/>
        <v>5.4063254485418648E-2</v>
      </c>
      <c r="I312" s="11">
        <f t="shared" si="9"/>
        <v>43768</v>
      </c>
      <c r="J312" s="15">
        <f>VLOOKUP(sales_data[[#This Row],[Column7]],$AC$2:$AD$368,2,FALSE)</f>
        <v>1376301</v>
      </c>
      <c r="K312" s="16">
        <f>sales_data[[#This Row],[Column6]]/sales_data[[#This Row],[Column8]]</f>
        <v>0.84456016525454825</v>
      </c>
      <c r="L312">
        <v>21500166</v>
      </c>
      <c r="M312" s="7">
        <v>21500166</v>
      </c>
      <c r="N312" s="16">
        <f>(sales_data[[#This Row],[Column9]]-sales_data[[#This Row],[Column10]])/sales_data[[#This Row],[Column10]]</f>
        <v>0</v>
      </c>
      <c r="O312" s="16">
        <f>sales_data[[#This Row],[Column9]]/sales_data[[#This Row],[Column10]]</f>
        <v>1</v>
      </c>
      <c r="P312" s="16">
        <f>VLOOKUP(sales_data[[#This Row],[Column7]],sales_data[[Column1]:[Column7]],7,FALSE)</f>
        <v>6.4013502778838882E-2</v>
      </c>
      <c r="Q312" s="16">
        <f>sales_data[[#This Row],[Order/Listing]]/sales_data[[#This Row],[Column11]]</f>
        <v>0.84456016525454825</v>
      </c>
      <c r="R312" s="8">
        <f>sales_data[[#This Row],[Column3]]/sales_data[[#This Row],[Column2]]</f>
        <v>0.23749996918628585</v>
      </c>
      <c r="S312" s="8">
        <f>sales_data[[#This Row],[Column4]]/sales_data[[#This Row],[Column3]]</f>
        <v>0.39599991304839971</v>
      </c>
      <c r="T312" s="8">
        <f>sales_data[[#This Row],[Column5]]/sales_data[[#This Row],[Column4]]</f>
        <v>0.72269978091974141</v>
      </c>
      <c r="U312" s="8">
        <f>sales_data[[#This Row],[Column6]]/sales_data[[#This Row],[Column5]]</f>
        <v>0.79540005091134036</v>
      </c>
      <c r="AC312" s="3">
        <v>43775</v>
      </c>
      <c r="AD312" s="4">
        <v>1162369</v>
      </c>
    </row>
    <row r="313" spans="2:30" x14ac:dyDescent="0.25">
      <c r="B313" s="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10">
        <f t="shared" si="8"/>
        <v>5.7998538610133245E-2</v>
      </c>
      <c r="I313" s="11">
        <f t="shared" si="9"/>
        <v>43769</v>
      </c>
      <c r="J313" s="15">
        <f>VLOOKUP(sales_data[[#This Row],[Column7]],$AC$2:$AD$368,2,FALSE)</f>
        <v>1070679</v>
      </c>
      <c r="K313" s="16">
        <f>sales_data[[#This Row],[Column6]]/sales_data[[#This Row],[Column8]]</f>
        <v>1.1293683727802637</v>
      </c>
      <c r="L313">
        <v>20848645</v>
      </c>
      <c r="M313" s="7">
        <v>20631472</v>
      </c>
      <c r="N313" s="16">
        <f>(sales_data[[#This Row],[Column9]]-sales_data[[#This Row],[Column10]])/sales_data[[#This Row],[Column10]]</f>
        <v>1.0526296911824808E-2</v>
      </c>
      <c r="O313" s="16">
        <f>sales_data[[#This Row],[Column9]]/sales_data[[#This Row],[Column10]]</f>
        <v>1.0105262969118247</v>
      </c>
      <c r="P313" s="16">
        <f>VLOOKUP(sales_data[[#This Row],[Column7]],sales_data[[Column1]:[Column7]],7,FALSE)</f>
        <v>5.1895422105828315E-2</v>
      </c>
      <c r="Q313" s="16">
        <f>sales_data[[#This Row],[Order/Listing]]/sales_data[[#This Row],[Column11]]</f>
        <v>1.1176041403393748</v>
      </c>
      <c r="R313" s="8">
        <f>sales_data[[#This Row],[Column3]]/sales_data[[#This Row],[Column2]]</f>
        <v>0.25249999448405425</v>
      </c>
      <c r="S313" s="8">
        <f>sales_data[[#This Row],[Column4]]/sales_data[[#This Row],[Column3]]</f>
        <v>0.37999989742192813</v>
      </c>
      <c r="T313" s="8">
        <f>sales_data[[#This Row],[Column5]]/sales_data[[#This Row],[Column4]]</f>
        <v>0.74460002789404467</v>
      </c>
      <c r="U313" s="8">
        <f>sales_data[[#This Row],[Column6]]/sales_data[[#This Row],[Column5]]</f>
        <v>0.81180019308259455</v>
      </c>
      <c r="AC313" s="3">
        <v>43776</v>
      </c>
      <c r="AD313" s="4">
        <v>1209191</v>
      </c>
    </row>
    <row r="314" spans="2:30" x14ac:dyDescent="0.25">
      <c r="B314" s="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10">
        <f t="shared" si="8"/>
        <v>5.8514740940537803E-2</v>
      </c>
      <c r="I314" s="11">
        <f t="shared" si="9"/>
        <v>43770</v>
      </c>
      <c r="J314" s="15">
        <f>VLOOKUP(sales_data[[#This Row],[Column7]],$AC$2:$AD$368,2,FALSE)</f>
        <v>1270816</v>
      </c>
      <c r="K314" s="16">
        <f>sales_data[[#This Row],[Column6]]/sales_data[[#This Row],[Column8]]</f>
        <v>0.96997598393473172</v>
      </c>
      <c r="L314">
        <v>21065819</v>
      </c>
      <c r="M314" s="7">
        <v>21065819</v>
      </c>
      <c r="N314" s="16">
        <f>(sales_data[[#This Row],[Column9]]-sales_data[[#This Row],[Column10]])/sales_data[[#This Row],[Column10]]</f>
        <v>0</v>
      </c>
      <c r="O314" s="16">
        <f>sales_data[[#This Row],[Column9]]/sales_data[[#This Row],[Column10]]</f>
        <v>1</v>
      </c>
      <c r="P314" s="16">
        <f>VLOOKUP(sales_data[[#This Row],[Column7]],sales_data[[Column1]:[Column7]],7,FALSE)</f>
        <v>6.0325968796847214E-2</v>
      </c>
      <c r="Q314" s="16">
        <f>sales_data[[#This Row],[Order/Listing]]/sales_data[[#This Row],[Column11]]</f>
        <v>0.96997598393473172</v>
      </c>
      <c r="R314" s="8">
        <f>sales_data[[#This Row],[Column3]]/sales_data[[#This Row],[Column2]]</f>
        <v>0.24249998338540821</v>
      </c>
      <c r="S314" s="8">
        <f>sales_data[[#This Row],[Column4]]/sales_data[[#This Row],[Column3]]</f>
        <v>0.40799998277367683</v>
      </c>
      <c r="T314" s="8">
        <f>sales_data[[#This Row],[Column5]]/sales_data[[#This Row],[Column4]]</f>
        <v>0.69349963440121443</v>
      </c>
      <c r="U314" s="8">
        <f>sales_data[[#This Row],[Column6]]/sales_data[[#This Row],[Column5]]</f>
        <v>0.85280000110693854</v>
      </c>
      <c r="AC314" s="3">
        <v>43777</v>
      </c>
      <c r="AD314" s="4">
        <v>1232661</v>
      </c>
    </row>
    <row r="315" spans="2:30" x14ac:dyDescent="0.25">
      <c r="B315" s="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10">
        <f t="shared" si="8"/>
        <v>4.0184661571176179E-2</v>
      </c>
      <c r="I315" s="11">
        <f t="shared" si="9"/>
        <v>43771</v>
      </c>
      <c r="J315" s="15">
        <f>VLOOKUP(sales_data[[#This Row],[Column7]],$AC$2:$AD$368,2,FALSE)</f>
        <v>1457267</v>
      </c>
      <c r="K315" s="16">
        <f>sales_data[[#This Row],[Column6]]/sales_data[[#This Row],[Column8]]</f>
        <v>1.2626080189834807</v>
      </c>
      <c r="L315">
        <v>45787544</v>
      </c>
      <c r="M315" s="7">
        <v>42645261</v>
      </c>
      <c r="N315" s="16">
        <f>(sales_data[[#This Row],[Column9]]-sales_data[[#This Row],[Column10]])/sales_data[[#This Row],[Column10]]</f>
        <v>7.3684224842708784E-2</v>
      </c>
      <c r="O315" s="16">
        <f>sales_data[[#This Row],[Column9]]/sales_data[[#This Row],[Column10]]</f>
        <v>1.0736842248427088</v>
      </c>
      <c r="P315" s="16">
        <f>VLOOKUP(sales_data[[#This Row],[Column7]],sales_data[[Column1]:[Column7]],7,FALSE)</f>
        <v>3.4171837561419192E-2</v>
      </c>
      <c r="Q315" s="16">
        <f>sales_data[[#This Row],[Order/Listing]]/sales_data[[#This Row],[Column11]]</f>
        <v>1.1759584628409216</v>
      </c>
      <c r="R315" s="8">
        <f>sales_data[[#This Row],[Column3]]/sales_data[[#This Row],[Column2]]</f>
        <v>0.2120999935681199</v>
      </c>
      <c r="S315" s="8">
        <f>sales_data[[#This Row],[Column4]]/sales_data[[#This Row],[Column3]]</f>
        <v>0.34679996103603777</v>
      </c>
      <c r="T315" s="8">
        <f>sales_data[[#This Row],[Column5]]/sales_data[[#This Row],[Column4]]</f>
        <v>0.67999985748053493</v>
      </c>
      <c r="U315" s="8">
        <f>sales_data[[#This Row],[Column6]]/sales_data[[#This Row],[Column5]]</f>
        <v>0.80339994576923635</v>
      </c>
      <c r="AC315" s="3">
        <v>43778</v>
      </c>
      <c r="AD315" s="4">
        <v>1839957</v>
      </c>
    </row>
    <row r="316" spans="2:30" x14ac:dyDescent="0.25">
      <c r="B316" s="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10">
        <f t="shared" si="8"/>
        <v>3.4524118115582987E-2</v>
      </c>
      <c r="I316" s="11">
        <f t="shared" si="9"/>
        <v>43772</v>
      </c>
      <c r="J316" s="15">
        <f>VLOOKUP(sales_data[[#This Row],[Column7]],$AC$2:$AD$368,2,FALSE)</f>
        <v>1648175</v>
      </c>
      <c r="K316" s="16">
        <f>sales_data[[#This Row],[Column6]]/sales_data[[#This Row],[Column8]]</f>
        <v>0.98731506059732732</v>
      </c>
      <c r="L316">
        <v>47134236</v>
      </c>
      <c r="M316" s="7">
        <v>45787544</v>
      </c>
      <c r="N316" s="16">
        <f>(sales_data[[#This Row],[Column9]]-sales_data[[#This Row],[Column10]])/sales_data[[#This Row],[Column10]]</f>
        <v>2.9411754428234894E-2</v>
      </c>
      <c r="O316" s="16">
        <f>sales_data[[#This Row],[Column9]]/sales_data[[#This Row],[Column10]]</f>
        <v>1.0294117544282348</v>
      </c>
      <c r="P316" s="16">
        <f>VLOOKUP(sales_data[[#This Row],[Column7]],sales_data[[Column1]:[Column7]],7,FALSE)</f>
        <v>3.5996142619133656E-2</v>
      </c>
      <c r="Q316" s="16">
        <f>sales_data[[#This Row],[Order/Listing]]/sales_data[[#This Row],[Column11]]</f>
        <v>0.95910604869177796</v>
      </c>
      <c r="R316" s="8">
        <f>sales_data[[#This Row],[Column3]]/sales_data[[#This Row],[Column2]]</f>
        <v>0.21419998346000629</v>
      </c>
      <c r="S316" s="8">
        <f>sales_data[[#This Row],[Column4]]/sales_data[[#This Row],[Column3]]</f>
        <v>0.32299995849904412</v>
      </c>
      <c r="T316" s="8">
        <f>sales_data[[#This Row],[Column5]]/sales_data[[#This Row],[Column4]]</f>
        <v>0.66639988200144917</v>
      </c>
      <c r="U316" s="8">
        <f>sales_data[[#This Row],[Column6]]/sales_data[[#This Row],[Column5]]</f>
        <v>0.74879990870471125</v>
      </c>
      <c r="AC316" s="3">
        <v>43779</v>
      </c>
      <c r="AD316" s="4">
        <v>1627268</v>
      </c>
    </row>
    <row r="317" spans="2:30" x14ac:dyDescent="0.25">
      <c r="B317" s="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10">
        <f t="shared" si="8"/>
        <v>5.79521079999053E-2</v>
      </c>
      <c r="I317" s="11">
        <f t="shared" si="9"/>
        <v>43773</v>
      </c>
      <c r="J317" s="15">
        <f>VLOOKUP(sales_data[[#This Row],[Column7]],$AC$2:$AD$368,2,FALSE)</f>
        <v>1070795</v>
      </c>
      <c r="K317" s="16">
        <f>sales_data[[#This Row],[Column6]]/sales_data[[#This Row],[Column8]]</f>
        <v>1.1636027437558076</v>
      </c>
      <c r="L317">
        <v>21500166</v>
      </c>
      <c r="M317" s="7">
        <v>21282992</v>
      </c>
      <c r="N317" s="16">
        <f>(sales_data[[#This Row],[Column9]]-sales_data[[#This Row],[Column10]])/sales_data[[#This Row],[Column10]]</f>
        <v>1.0204110399515257E-2</v>
      </c>
      <c r="O317" s="16">
        <f>sales_data[[#This Row],[Column9]]/sales_data[[#This Row],[Column10]]</f>
        <v>1.0102041103995152</v>
      </c>
      <c r="P317" s="16">
        <f>VLOOKUP(sales_data[[#This Row],[Column7]],sales_data[[Column1]:[Column7]],7,FALSE)</f>
        <v>5.0312237569217828E-2</v>
      </c>
      <c r="Q317" s="16">
        <f>sales_data[[#This Row],[Order/Listing]]/sales_data[[#This Row],[Column11]]</f>
        <v>1.1518491484338538</v>
      </c>
      <c r="R317" s="8">
        <f>sales_data[[#This Row],[Column3]]/sales_data[[#This Row],[Column2]]</f>
        <v>0.25499997279090902</v>
      </c>
      <c r="S317" s="8">
        <f>sales_data[[#This Row],[Column4]]/sales_data[[#This Row],[Column3]]</f>
        <v>0.38000000729588573</v>
      </c>
      <c r="T317" s="8">
        <f>sales_data[[#This Row],[Column5]]/sales_data[[#This Row],[Column4]]</f>
        <v>0.75190005020721273</v>
      </c>
      <c r="U317" s="8">
        <f>sales_data[[#This Row],[Column6]]/sales_data[[#This Row],[Column5]]</f>
        <v>0.79539963089289833</v>
      </c>
      <c r="AC317" s="3">
        <v>43780</v>
      </c>
      <c r="AD317" s="4">
        <v>1245980</v>
      </c>
    </row>
    <row r="318" spans="2:30" x14ac:dyDescent="0.25">
      <c r="B318" s="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10">
        <f t="shared" si="8"/>
        <v>5.9656574205826214E-2</v>
      </c>
      <c r="I318" s="11">
        <f t="shared" si="9"/>
        <v>43774</v>
      </c>
      <c r="J318" s="15">
        <f>VLOOKUP(sales_data[[#This Row],[Column7]],$AC$2:$AD$368,2,FALSE)</f>
        <v>1259241</v>
      </c>
      <c r="K318" s="16">
        <f>sales_data[[#This Row],[Column6]]/sales_data[[#This Row],[Column8]]</f>
        <v>0.97741655489298718</v>
      </c>
      <c r="L318">
        <v>20631472</v>
      </c>
      <c r="M318" s="7">
        <v>20848645</v>
      </c>
      <c r="N318" s="16">
        <f>(sales_data[[#This Row],[Column9]]-sales_data[[#This Row],[Column10]])/sales_data[[#This Row],[Column10]]</f>
        <v>-1.0416648180253441E-2</v>
      </c>
      <c r="O318" s="16">
        <f>sales_data[[#This Row],[Column9]]/sales_data[[#This Row],[Column10]]</f>
        <v>0.98958335181974655</v>
      </c>
      <c r="P318" s="16">
        <f>VLOOKUP(sales_data[[#This Row],[Column7]],sales_data[[Column1]:[Column7]],7,FALSE)</f>
        <v>6.0399174123825596E-2</v>
      </c>
      <c r="Q318" s="16">
        <f>sales_data[[#This Row],[Order/Listing]]/sales_data[[#This Row],[Column11]]</f>
        <v>0.98770513125764003</v>
      </c>
      <c r="R318" s="8">
        <f>sales_data[[#This Row],[Column3]]/sales_data[[#This Row],[Column2]]</f>
        <v>0.23749995940667931</v>
      </c>
      <c r="S318" s="8">
        <f>sales_data[[#This Row],[Column4]]/sales_data[[#This Row],[Column3]]</f>
        <v>0.41199994122417793</v>
      </c>
      <c r="T318" s="8">
        <f>sales_data[[#This Row],[Column5]]/sales_data[[#This Row],[Column4]]</f>
        <v>0.76650011467270729</v>
      </c>
      <c r="U318" s="8">
        <f>sales_data[[#This Row],[Column6]]/sales_data[[#This Row],[Column5]]</f>
        <v>0.79539964404854069</v>
      </c>
      <c r="AC318" s="3">
        <v>43781</v>
      </c>
      <c r="AD318" s="4">
        <v>1230803</v>
      </c>
    </row>
    <row r="319" spans="2:30" x14ac:dyDescent="0.25">
      <c r="B319" s="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10">
        <f t="shared" si="8"/>
        <v>6.3340717306986496E-2</v>
      </c>
      <c r="I319" s="11">
        <f t="shared" si="9"/>
        <v>43775</v>
      </c>
      <c r="J319" s="15">
        <f>VLOOKUP(sales_data[[#This Row],[Column7]],$AC$2:$AD$368,2,FALSE)</f>
        <v>1162369</v>
      </c>
      <c r="K319" s="16">
        <f>sales_data[[#This Row],[Column6]]/sales_data[[#This Row],[Column8]]</f>
        <v>1.1716038538536386</v>
      </c>
      <c r="L319">
        <v>21500166</v>
      </c>
      <c r="M319" s="7">
        <v>21500166</v>
      </c>
      <c r="N319" s="16">
        <f>(sales_data[[#This Row],[Column9]]-sales_data[[#This Row],[Column10]])/sales_data[[#This Row],[Column10]]</f>
        <v>0</v>
      </c>
      <c r="O319" s="16">
        <f>sales_data[[#This Row],[Column9]]/sales_data[[#This Row],[Column10]]</f>
        <v>1</v>
      </c>
      <c r="P319" s="16">
        <f>VLOOKUP(sales_data[[#This Row],[Column7]],sales_data[[Column1]:[Column7]],7,FALSE)</f>
        <v>5.4063254485418648E-2</v>
      </c>
      <c r="Q319" s="16">
        <f>sales_data[[#This Row],[Order/Listing]]/sales_data[[#This Row],[Column11]]</f>
        <v>1.1716038538536384</v>
      </c>
      <c r="R319" s="14">
        <f>sales_data[[#This Row],[Column3]]/sales_data[[#This Row],[Column2]]</f>
        <v>0.26249996104681417</v>
      </c>
      <c r="S319" s="8">
        <f>sales_data[[#This Row],[Column4]]/sales_data[[#This Row],[Column3]]</f>
        <v>0.40799990361092264</v>
      </c>
      <c r="T319" s="8">
        <f>sales_data[[#This Row],[Column5]]/sales_data[[#This Row],[Column4]]</f>
        <v>0.75920009276200162</v>
      </c>
      <c r="U319" s="8">
        <f>sales_data[[#This Row],[Column6]]/sales_data[[#This Row],[Column5]]</f>
        <v>0.77899993421748848</v>
      </c>
      <c r="AC319" s="3">
        <v>43782</v>
      </c>
      <c r="AD319" s="4">
        <v>1361836</v>
      </c>
    </row>
    <row r="320" spans="2:30" x14ac:dyDescent="0.25">
      <c r="B320" s="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10">
        <f t="shared" si="8"/>
        <v>6.4732117375871798E-2</v>
      </c>
      <c r="I320" s="11">
        <f t="shared" si="9"/>
        <v>43776</v>
      </c>
      <c r="J320" s="15">
        <f>VLOOKUP(sales_data[[#This Row],[Column7]],$AC$2:$AD$368,2,FALSE)</f>
        <v>1209191</v>
      </c>
      <c r="K320" s="16">
        <f>sales_data[[#This Row],[Column6]]/sales_data[[#This Row],[Column8]]</f>
        <v>1.1160991108931508</v>
      </c>
      <c r="L320">
        <v>20848645</v>
      </c>
      <c r="M320" s="7">
        <v>20848645</v>
      </c>
      <c r="N320" s="16">
        <f>(sales_data[[#This Row],[Column9]]-sales_data[[#This Row],[Column10]])/sales_data[[#This Row],[Column10]]</f>
        <v>0</v>
      </c>
      <c r="O320" s="16">
        <f>sales_data[[#This Row],[Column9]]/sales_data[[#This Row],[Column10]]</f>
        <v>1</v>
      </c>
      <c r="P320" s="16">
        <f>VLOOKUP(sales_data[[#This Row],[Column7]],sales_data[[Column1]:[Column7]],7,FALSE)</f>
        <v>5.7998538610133245E-2</v>
      </c>
      <c r="Q320" s="16">
        <f>sales_data[[#This Row],[Order/Listing]]/sales_data[[#This Row],[Column11]]</f>
        <v>1.1160991108931508</v>
      </c>
      <c r="R320" s="8">
        <f>sales_data[[#This Row],[Column3]]/sales_data[[#This Row],[Column2]]</f>
        <v>0.24750000551594573</v>
      </c>
      <c r="S320" s="8">
        <f>sales_data[[#This Row],[Column4]]/sales_data[[#This Row],[Column3]]</f>
        <v>0.4119999069774653</v>
      </c>
      <c r="T320" s="8">
        <f>sales_data[[#This Row],[Column5]]/sales_data[[#This Row],[Column4]]</f>
        <v>0.76650002634133863</v>
      </c>
      <c r="U320" s="8">
        <f>sales_data[[#This Row],[Column6]]/sales_data[[#This Row],[Column5]]</f>
        <v>0.82820015587316587</v>
      </c>
      <c r="AC320" s="3">
        <v>43783</v>
      </c>
      <c r="AD320" s="4">
        <v>1349577</v>
      </c>
    </row>
    <row r="321" spans="2:30" x14ac:dyDescent="0.25">
      <c r="B321" s="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10">
        <f t="shared" si="8"/>
        <v>6.0977080986898025E-2</v>
      </c>
      <c r="I321" s="11">
        <f t="shared" si="9"/>
        <v>43777</v>
      </c>
      <c r="J321" s="15">
        <f>VLOOKUP(sales_data[[#This Row],[Column7]],$AC$2:$AD$368,2,FALSE)</f>
        <v>1232661</v>
      </c>
      <c r="K321" s="16">
        <f>sales_data[[#This Row],[Column6]]/sales_data[[#This Row],[Column8]]</f>
        <v>1.0743099684341437</v>
      </c>
      <c r="L321">
        <v>21717338</v>
      </c>
      <c r="M321" s="7">
        <v>21065819</v>
      </c>
      <c r="N321" s="16">
        <f>(sales_data[[#This Row],[Column9]]-sales_data[[#This Row],[Column10]])/sales_data[[#This Row],[Column10]]</f>
        <v>3.0927779261750991E-2</v>
      </c>
      <c r="O321" s="16">
        <f>sales_data[[#This Row],[Column9]]/sales_data[[#This Row],[Column10]]</f>
        <v>1.0309277792617511</v>
      </c>
      <c r="P321" s="16">
        <f>VLOOKUP(sales_data[[#This Row],[Column7]],sales_data[[Column1]:[Column7]],7,FALSE)</f>
        <v>5.8514740940537803E-2</v>
      </c>
      <c r="Q321" s="16">
        <f>sales_data[[#This Row],[Order/Listing]]/sales_data[[#This Row],[Column11]]</f>
        <v>1.0420806792746879</v>
      </c>
      <c r="R321" s="8">
        <f>sales_data[[#This Row],[Column3]]/sales_data[[#This Row],[Column2]]</f>
        <v>0.23999997237230711</v>
      </c>
      <c r="S321" s="8">
        <f>sales_data[[#This Row],[Column4]]/sales_data[[#This Row],[Column3]]</f>
        <v>0.40799986800100763</v>
      </c>
      <c r="T321" s="8">
        <f>sales_data[[#This Row],[Column5]]/sales_data[[#This Row],[Column4]]</f>
        <v>0.73730027024853739</v>
      </c>
      <c r="U321" s="8">
        <f>sales_data[[#This Row],[Column6]]/sales_data[[#This Row],[Column5]]</f>
        <v>0.84459989514731038</v>
      </c>
      <c r="AC321" s="3">
        <v>43784</v>
      </c>
      <c r="AD321" s="4">
        <v>1324260</v>
      </c>
    </row>
    <row r="322" spans="2:30" x14ac:dyDescent="0.25">
      <c r="B322" s="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10">
        <f t="shared" si="8"/>
        <v>3.2821300728358017E-2</v>
      </c>
      <c r="I322" s="11">
        <f t="shared" si="9"/>
        <v>43778</v>
      </c>
      <c r="J322" s="15">
        <f>VLOOKUP(sales_data[[#This Row],[Column7]],$AC$2:$AD$368,2,FALSE)</f>
        <v>1839957</v>
      </c>
      <c r="K322" s="16">
        <f>sales_data[[#This Row],[Column6]]/sales_data[[#This Row],[Column8]]</f>
        <v>0.84078432267710601</v>
      </c>
      <c r="L322">
        <v>47134236</v>
      </c>
      <c r="M322" s="7">
        <v>45787544</v>
      </c>
      <c r="N322" s="16">
        <f>(sales_data[[#This Row],[Column9]]-sales_data[[#This Row],[Column10]])/sales_data[[#This Row],[Column10]]</f>
        <v>2.9411754428234894E-2</v>
      </c>
      <c r="O322" s="16">
        <f>sales_data[[#This Row],[Column9]]/sales_data[[#This Row],[Column10]]</f>
        <v>1.0294117544282348</v>
      </c>
      <c r="P322" s="16">
        <f>VLOOKUP(sales_data[[#This Row],[Column7]],sales_data[[Column1]:[Column7]],7,FALSE)</f>
        <v>4.0184661571176179E-2</v>
      </c>
      <c r="Q322" s="16">
        <f>sales_data[[#This Row],[Order/Listing]]/sales_data[[#This Row],[Column11]]</f>
        <v>0.81676190479354982</v>
      </c>
      <c r="R322" s="8">
        <f>sales_data[[#This Row],[Column3]]/sales_data[[#This Row],[Column2]]</f>
        <v>0.19949998979510394</v>
      </c>
      <c r="S322" s="8">
        <f>sales_data[[#This Row],[Column4]]/sales_data[[#This Row],[Column3]]</f>
        <v>0.32299995320781683</v>
      </c>
      <c r="T322" s="8">
        <f>sales_data[[#This Row],[Column5]]/sales_data[[#This Row],[Column4]]</f>
        <v>0.65959998801551001</v>
      </c>
      <c r="U322" s="8">
        <f>sales_data[[#This Row],[Column6]]/sales_data[[#This Row],[Column5]]</f>
        <v>0.77220002635551188</v>
      </c>
      <c r="AC322" s="3">
        <v>43785</v>
      </c>
      <c r="AD322" s="4">
        <v>1547007</v>
      </c>
    </row>
    <row r="323" spans="2:30" x14ac:dyDescent="0.25">
      <c r="B323" s="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18">
        <f t="shared" si="8"/>
        <v>1.5904044273549561E-2</v>
      </c>
      <c r="I323" s="11">
        <f t="shared" si="9"/>
        <v>43779</v>
      </c>
      <c r="J323" s="15">
        <f>VLOOKUP(sales_data[[#This Row],[Column7]],$AC$2:$AD$368,2,FALSE)</f>
        <v>1627268</v>
      </c>
      <c r="K323" s="16">
        <f>sales_data[[#This Row],[Column6]]/sales_data[[#This Row],[Column8]]</f>
        <v>0.42995376299417182</v>
      </c>
      <c r="L323">
        <v>43991955</v>
      </c>
      <c r="M323" s="7">
        <v>47134236</v>
      </c>
      <c r="N323" s="16">
        <f>(sales_data[[#This Row],[Column9]]-sales_data[[#This Row],[Column10]])/sales_data[[#This Row],[Column10]]</f>
        <v>-6.6666636964265211E-2</v>
      </c>
      <c r="O323" s="16">
        <f>sales_data[[#This Row],[Column9]]/sales_data[[#This Row],[Column10]]</f>
        <v>0.93333336303573478</v>
      </c>
      <c r="P323" s="16">
        <f>VLOOKUP(sales_data[[#This Row],[Column7]],sales_data[[Column1]:[Column7]],7,FALSE)</f>
        <v>3.4524118115582987E-2</v>
      </c>
      <c r="Q323" s="16">
        <f>sales_data[[#This Row],[Order/Listing]]/sales_data[[#This Row],[Column11]]</f>
        <v>0.46066475095191578</v>
      </c>
      <c r="R323" s="8">
        <f>sales_data[[#This Row],[Column3]]/sales_data[[#This Row],[Column2]]</f>
        <v>0.2120999850995483</v>
      </c>
      <c r="S323" s="19">
        <f>sales_data[[#This Row],[Column4]]/sales_data[[#This Row],[Column3]]</f>
        <v>0.13599997342105244</v>
      </c>
      <c r="T323" s="8">
        <f>sales_data[[#This Row],[Column5]]/sales_data[[#This Row],[Column4]]</f>
        <v>0.71399965641534024</v>
      </c>
      <c r="U323" s="8">
        <f>sales_data[[#This Row],[Column6]]/sales_data[[#This Row],[Column5]]</f>
        <v>0.77220055913214214</v>
      </c>
      <c r="AC323" s="3">
        <v>43786</v>
      </c>
      <c r="AD323" s="4">
        <v>699650</v>
      </c>
    </row>
    <row r="324" spans="2:30" x14ac:dyDescent="0.25">
      <c r="B324" s="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10">
        <f t="shared" ref="H324:H368" si="10">$G324/$C324</f>
        <v>6.3989376581986918E-2</v>
      </c>
      <c r="I324" s="11">
        <f t="shared" ref="I324:I368" si="11">$B324-7</f>
        <v>43780</v>
      </c>
      <c r="J324" s="15">
        <f>VLOOKUP(sales_data[[#This Row],[Column7]],$AC$2:$AD$368,2,FALSE)</f>
        <v>1245980</v>
      </c>
      <c r="K324" s="16">
        <f>sales_data[[#This Row],[Column6]]/sales_data[[#This Row],[Column8]]</f>
        <v>1.1710966468161608</v>
      </c>
      <c r="L324">
        <v>22803205</v>
      </c>
      <c r="M324" s="7">
        <v>21500166</v>
      </c>
      <c r="N324" s="16">
        <f>(sales_data[[#This Row],[Column9]]-sales_data[[#This Row],[Column10]])/sales_data[[#This Row],[Column10]]</f>
        <v>6.0605997181603158E-2</v>
      </c>
      <c r="O324" s="16">
        <f>sales_data[[#This Row],[Column9]]/sales_data[[#This Row],[Column10]]</f>
        <v>1.0606059971816031</v>
      </c>
      <c r="P324" s="16">
        <f>VLOOKUP(sales_data[[#This Row],[Column7]],sales_data[[Column1]:[Column7]],7,FALSE)</f>
        <v>5.79521079999053E-2</v>
      </c>
      <c r="Q324" s="16">
        <f>sales_data[[#This Row],[Order/Listing]]/sales_data[[#This Row],[Column11]]</f>
        <v>1.1041768589693317</v>
      </c>
      <c r="R324" s="14">
        <f>sales_data[[#This Row],[Column3]]/sales_data[[#This Row],[Column2]]</f>
        <v>0.26249996327270986</v>
      </c>
      <c r="S324" s="8">
        <f>sales_data[[#This Row],[Column4]]/sales_data[[#This Row],[Column3]]</f>
        <v>0.38400000935541057</v>
      </c>
      <c r="T324" s="8">
        <f>sales_data[[#This Row],[Column5]]/sales_data[[#This Row],[Column4]]</f>
        <v>0.76649976528813868</v>
      </c>
      <c r="U324" s="8">
        <f>sales_data[[#This Row],[Column6]]/sales_data[[#This Row],[Column5]]</f>
        <v>0.8282002760737589</v>
      </c>
      <c r="AC324" s="3">
        <v>43787</v>
      </c>
      <c r="AD324" s="4">
        <v>1459163</v>
      </c>
    </row>
    <row r="325" spans="2:30" x14ac:dyDescent="0.25">
      <c r="B325" s="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10">
        <f t="shared" si="10"/>
        <v>5.6286914157233428E-2</v>
      </c>
      <c r="I325" s="11">
        <f t="shared" si="11"/>
        <v>43781</v>
      </c>
      <c r="J325" s="15">
        <f>VLOOKUP(sales_data[[#This Row],[Column7]],$AC$2:$AD$368,2,FALSE)</f>
        <v>1230803</v>
      </c>
      <c r="K325" s="16">
        <f>sales_data[[#This Row],[Column6]]/sales_data[[#This Row],[Column8]]</f>
        <v>0.97331091978163853</v>
      </c>
      <c r="L325">
        <v>21282992</v>
      </c>
      <c r="M325" s="7">
        <v>20631472</v>
      </c>
      <c r="N325" s="16">
        <f>(sales_data[[#This Row],[Column9]]-sales_data[[#This Row],[Column10]])/sales_data[[#This Row],[Column10]]</f>
        <v>3.1578939205113433E-2</v>
      </c>
      <c r="O325" s="16">
        <f>sales_data[[#This Row],[Column9]]/sales_data[[#This Row],[Column10]]</f>
        <v>1.0315789392051133</v>
      </c>
      <c r="P325" s="16">
        <f>VLOOKUP(sales_data[[#This Row],[Column7]],sales_data[[Column1]:[Column7]],7,FALSE)</f>
        <v>5.9656574205826214E-2</v>
      </c>
      <c r="Q325" s="16">
        <f>sales_data[[#This Row],[Order/Listing]]/sales_data[[#This Row],[Column11]]</f>
        <v>0.94351569640980659</v>
      </c>
      <c r="R325" s="8">
        <f>sales_data[[#This Row],[Column3]]/sales_data[[#This Row],[Column2]]</f>
        <v>0.25249996558284826</v>
      </c>
      <c r="S325" s="8">
        <f>sales_data[[#This Row],[Column4]]/sales_data[[#This Row],[Column3]]</f>
        <v>0.4</v>
      </c>
      <c r="T325" s="8">
        <f>sales_data[[#This Row],[Column5]]/sales_data[[#This Row],[Column4]]</f>
        <v>0.71540001730569014</v>
      </c>
      <c r="U325" s="8">
        <f>sales_data[[#This Row],[Column6]]/sales_data[[#This Row],[Column5]]</f>
        <v>0.778999499938549</v>
      </c>
      <c r="AC325" s="3">
        <v>43788</v>
      </c>
      <c r="AD325" s="4">
        <v>1197954</v>
      </c>
    </row>
    <row r="326" spans="2:30" x14ac:dyDescent="0.25">
      <c r="B326" s="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10">
        <f t="shared" si="10"/>
        <v>5.9848020864719971E-2</v>
      </c>
      <c r="I326" s="11">
        <f t="shared" si="11"/>
        <v>43782</v>
      </c>
      <c r="J326" s="15">
        <f>VLOOKUP(sales_data[[#This Row],[Column7]],$AC$2:$AD$368,2,FALSE)</f>
        <v>1361836</v>
      </c>
      <c r="K326" s="16">
        <f>sales_data[[#This Row],[Column6]]/sales_data[[#This Row],[Column8]]</f>
        <v>0.98303466790421168</v>
      </c>
      <c r="L326">
        <v>22368858</v>
      </c>
      <c r="M326" s="7">
        <v>21500166</v>
      </c>
      <c r="N326" s="16">
        <f>(sales_data[[#This Row],[Column9]]-sales_data[[#This Row],[Column10]])/sales_data[[#This Row],[Column10]]</f>
        <v>4.040396711355624E-2</v>
      </c>
      <c r="O326" s="16">
        <f>sales_data[[#This Row],[Column9]]/sales_data[[#This Row],[Column10]]</f>
        <v>1.0404039671135563</v>
      </c>
      <c r="P326" s="16">
        <f>VLOOKUP(sales_data[[#This Row],[Column7]],sales_data[[Column1]:[Column7]],7,FALSE)</f>
        <v>6.3340717306986496E-2</v>
      </c>
      <c r="Q326" s="16">
        <f>sales_data[[#This Row],[Order/Listing]]/sales_data[[#This Row],[Column11]]</f>
        <v>0.94485859032289043</v>
      </c>
      <c r="R326" s="8">
        <f>sales_data[[#This Row],[Column3]]/sales_data[[#This Row],[Column2]]</f>
        <v>0.25249999329424921</v>
      </c>
      <c r="S326" s="8">
        <f>sales_data[[#This Row],[Column4]]/sales_data[[#This Row],[Column3]]</f>
        <v>0.40399993838676362</v>
      </c>
      <c r="T326" s="8">
        <f>sales_data[[#This Row],[Column5]]/sales_data[[#This Row],[Column4]]</f>
        <v>0.72270007585959972</v>
      </c>
      <c r="U326" s="8">
        <f>sales_data[[#This Row],[Column6]]/sales_data[[#This Row],[Column5]]</f>
        <v>0.81179995524807302</v>
      </c>
      <c r="AC326" s="3">
        <v>43789</v>
      </c>
      <c r="AD326" s="4">
        <v>1338732</v>
      </c>
    </row>
    <row r="327" spans="2:30" x14ac:dyDescent="0.25">
      <c r="B327" s="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10">
        <f t="shared" si="10"/>
        <v>5.7343767392114449E-2</v>
      </c>
      <c r="I327" s="11">
        <f t="shared" si="11"/>
        <v>43783</v>
      </c>
      <c r="J327" s="15">
        <f>VLOOKUP(sales_data[[#This Row],[Column7]],$AC$2:$AD$368,2,FALSE)</f>
        <v>1349577</v>
      </c>
      <c r="K327" s="16">
        <f>sales_data[[#This Row],[Column6]]/sales_data[[#This Row],[Column8]]</f>
        <v>0.90431816784073826</v>
      </c>
      <c r="L327">
        <v>21282992</v>
      </c>
      <c r="M327" s="7">
        <v>20848645</v>
      </c>
      <c r="N327" s="16">
        <f>(sales_data[[#This Row],[Column9]]-sales_data[[#This Row],[Column10]])/sales_data[[#This Row],[Column10]]</f>
        <v>2.0833344325254712E-2</v>
      </c>
      <c r="O327" s="16">
        <f>sales_data[[#This Row],[Column9]]/sales_data[[#This Row],[Column10]]</f>
        <v>1.0208333443252546</v>
      </c>
      <c r="P327" s="16">
        <f>VLOOKUP(sales_data[[#This Row],[Column7]],sales_data[[Column1]:[Column7]],7,FALSE)</f>
        <v>6.4732117375871798E-2</v>
      </c>
      <c r="Q327" s="16">
        <f>sales_data[[#This Row],[Order/Listing]]/sales_data[[#This Row],[Column11]]</f>
        <v>0.88586268635619703</v>
      </c>
      <c r="R327" s="8">
        <f>sales_data[[#This Row],[Column3]]/sales_data[[#This Row],[Column2]]</f>
        <v>0.2374999606493316</v>
      </c>
      <c r="S327" s="8">
        <f>sales_data[[#This Row],[Column4]]/sales_data[[#This Row],[Column3]]</f>
        <v>0.41599992877929692</v>
      </c>
      <c r="T327" s="8">
        <f>sales_data[[#This Row],[Column5]]/sales_data[[#This Row],[Column4]]</f>
        <v>0.73729989979831256</v>
      </c>
      <c r="U327" s="8">
        <f>sales_data[[#This Row],[Column6]]/sales_data[[#This Row],[Column5]]</f>
        <v>0.78720029618850795</v>
      </c>
      <c r="AC327" s="3">
        <v>43790</v>
      </c>
      <c r="AD327" s="4">
        <v>1220447</v>
      </c>
    </row>
    <row r="328" spans="2:30" x14ac:dyDescent="0.25">
      <c r="B328" s="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10">
        <f t="shared" si="10"/>
        <v>6.6576381120427491E-2</v>
      </c>
      <c r="I328" s="11">
        <f t="shared" si="11"/>
        <v>43784</v>
      </c>
      <c r="J328" s="15">
        <f>VLOOKUP(sales_data[[#This Row],[Column7]],$AC$2:$AD$368,2,FALSE)</f>
        <v>1324260</v>
      </c>
      <c r="K328" s="16">
        <f>sales_data[[#This Row],[Column6]]/sales_data[[#This Row],[Column8]]</f>
        <v>1.1464176219171462</v>
      </c>
      <c r="L328">
        <v>22803205</v>
      </c>
      <c r="M328" s="7">
        <v>21717338</v>
      </c>
      <c r="N328" s="16">
        <f>(sales_data[[#This Row],[Column9]]-sales_data[[#This Row],[Column10]])/sales_data[[#This Row],[Column10]]</f>
        <v>5.0000004604615907E-2</v>
      </c>
      <c r="O328" s="16">
        <f>sales_data[[#This Row],[Column9]]/sales_data[[#This Row],[Column10]]</f>
        <v>1.0500000046046158</v>
      </c>
      <c r="P328" s="16">
        <f>VLOOKUP(sales_data[[#This Row],[Column7]],sales_data[[Column1]:[Column7]],7,FALSE)</f>
        <v>6.0977080986898025E-2</v>
      </c>
      <c r="Q328" s="16">
        <f>sales_data[[#This Row],[Order/Listing]]/sales_data[[#This Row],[Column11]]</f>
        <v>1.0918263065877583</v>
      </c>
      <c r="R328" s="8">
        <f>sales_data[[#This Row],[Column3]]/sales_data[[#This Row],[Column2]]</f>
        <v>0.24249996941219715</v>
      </c>
      <c r="S328" s="8">
        <f>sales_data[[#This Row],[Column4]]/sales_data[[#This Row],[Column3]]</f>
        <v>0.41599995804532441</v>
      </c>
      <c r="T328" s="8">
        <f>sales_data[[#This Row],[Column5]]/sales_data[[#This Row],[Column4]]</f>
        <v>0.76650015845159969</v>
      </c>
      <c r="U328" s="14">
        <f>sales_data[[#This Row],[Column6]]/sales_data[[#This Row],[Column5]]</f>
        <v>0.86099962172060973</v>
      </c>
      <c r="AC328" s="3">
        <v>43791</v>
      </c>
      <c r="AD328" s="4">
        <v>1518155</v>
      </c>
    </row>
    <row r="329" spans="2:30" x14ac:dyDescent="0.25">
      <c r="B329" s="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10">
        <f t="shared" si="10"/>
        <v>3.5625059172751015E-2</v>
      </c>
      <c r="I329" s="11">
        <f t="shared" si="11"/>
        <v>43785</v>
      </c>
      <c r="J329" s="15">
        <f>VLOOKUP(sales_data[[#This Row],[Column7]],$AC$2:$AD$368,2,FALSE)</f>
        <v>1547007</v>
      </c>
      <c r="K329" s="16">
        <f>sales_data[[#This Row],[Column6]]/sales_data[[#This Row],[Column8]]</f>
        <v>1.0544128113188886</v>
      </c>
      <c r="L329">
        <v>45787544</v>
      </c>
      <c r="M329" s="7">
        <v>47134236</v>
      </c>
      <c r="N329" s="16">
        <f>(sales_data[[#This Row],[Column9]]-sales_data[[#This Row],[Column10]])/sales_data[[#This Row],[Column10]]</f>
        <v>-2.8571418872685238E-2</v>
      </c>
      <c r="O329" s="16">
        <f>sales_data[[#This Row],[Column9]]/sales_data[[#This Row],[Column10]]</f>
        <v>0.97142858112731478</v>
      </c>
      <c r="P329" s="16">
        <f>VLOOKUP(sales_data[[#This Row],[Column7]],sales_data[[Column1]:[Column7]],7,FALSE)</f>
        <v>3.2821300728358017E-2</v>
      </c>
      <c r="Q329" s="16">
        <f>sales_data[[#This Row],[Order/Listing]]/sales_data[[#This Row],[Column11]]</f>
        <v>1.0854249643424556</v>
      </c>
      <c r="R329" s="8">
        <f>sales_data[[#This Row],[Column3]]/sales_data[[#This Row],[Column2]]</f>
        <v>0.20789998677587979</v>
      </c>
      <c r="S329" s="8">
        <f>sales_data[[#This Row],[Column4]]/sales_data[[#This Row],[Column3]]</f>
        <v>0.34339993886060111</v>
      </c>
      <c r="T329" s="8">
        <f>sales_data[[#This Row],[Column5]]/sales_data[[#This Row],[Column4]]</f>
        <v>0.65280003719902369</v>
      </c>
      <c r="U329" s="8">
        <f>sales_data[[#This Row],[Column6]]/sales_data[[#This Row],[Column5]]</f>
        <v>0.76440012371481858</v>
      </c>
      <c r="AC329" s="3">
        <v>43792</v>
      </c>
      <c r="AD329" s="4">
        <v>1631184</v>
      </c>
    </row>
    <row r="330" spans="2:30" x14ac:dyDescent="0.25">
      <c r="B330" s="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10">
        <f t="shared" si="10"/>
        <v>3.5632390666384087E-2</v>
      </c>
      <c r="I330" s="11">
        <f t="shared" si="11"/>
        <v>43786</v>
      </c>
      <c r="J330" s="15">
        <f>VLOOKUP(sales_data[[#This Row],[Column7]],$AC$2:$AD$368,2,FALSE)</f>
        <v>699650</v>
      </c>
      <c r="K330" s="21">
        <f>sales_data[[#This Row],[Column6]]/sales_data[[#This Row],[Column8]]</f>
        <v>2.3547702422639891</v>
      </c>
      <c r="L330">
        <v>46236441</v>
      </c>
      <c r="M330" s="7">
        <v>43991955</v>
      </c>
      <c r="N330" s="16">
        <f>(sales_data[[#This Row],[Column9]]-sales_data[[#This Row],[Column10]])/sales_data[[#This Row],[Column10]]</f>
        <v>5.1020374066121865E-2</v>
      </c>
      <c r="O330" s="16">
        <f>sales_data[[#This Row],[Column9]]/sales_data[[#This Row],[Column10]]</f>
        <v>1.0510203740661219</v>
      </c>
      <c r="P330" s="16">
        <f>VLOOKUP(sales_data[[#This Row],[Column7]],sales_data[[Column1]:[Column7]],7,FALSE)</f>
        <v>1.5904044273549561E-2</v>
      </c>
      <c r="Q330" s="16">
        <f>sales_data[[#This Row],[Order/Listing]]/sales_data[[#This Row],[Column11]]</f>
        <v>2.2404609829743283</v>
      </c>
      <c r="R330" s="8">
        <f>sales_data[[#This Row],[Column3]]/sales_data[[#This Row],[Column2]]</f>
        <v>0.20999999935116115</v>
      </c>
      <c r="S330" s="8">
        <f>sales_data[[#This Row],[Column4]]/sales_data[[#This Row],[Column3]]</f>
        <v>0.33999999794019414</v>
      </c>
      <c r="T330" s="8">
        <f>sales_data[[#This Row],[Column5]]/sales_data[[#This Row],[Column4]]</f>
        <v>0.65959981607145346</v>
      </c>
      <c r="U330" s="8">
        <f>sales_data[[#This Row],[Column6]]/sales_data[[#This Row],[Column5]]</f>
        <v>0.75659980941665428</v>
      </c>
      <c r="AC330" s="3">
        <v>43793</v>
      </c>
      <c r="AD330" s="4">
        <v>1647515</v>
      </c>
    </row>
    <row r="331" spans="2:30" x14ac:dyDescent="0.25">
      <c r="B331" s="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10">
        <f t="shared" si="10"/>
        <v>6.1619370118402267E-2</v>
      </c>
      <c r="I331" s="11">
        <f t="shared" si="11"/>
        <v>43787</v>
      </c>
      <c r="J331" s="15">
        <f>VLOOKUP(sales_data[[#This Row],[Column7]],$AC$2:$AD$368,2,FALSE)</f>
        <v>1459163</v>
      </c>
      <c r="K331" s="16">
        <f>sales_data[[#This Row],[Column6]]/sales_data[[#This Row],[Column8]]</f>
        <v>0.93544929524665854</v>
      </c>
      <c r="L331">
        <v>22151685</v>
      </c>
      <c r="M331" s="7">
        <v>22803205</v>
      </c>
      <c r="N331" s="16">
        <f>(sales_data[[#This Row],[Column9]]-sales_data[[#This Row],[Column10]])/sales_data[[#This Row],[Column10]]</f>
        <v>-2.8571422306645052E-2</v>
      </c>
      <c r="O331" s="16">
        <f>sales_data[[#This Row],[Column9]]/sales_data[[#This Row],[Column10]]</f>
        <v>0.971428577693355</v>
      </c>
      <c r="P331" s="16">
        <f>VLOOKUP(sales_data[[#This Row],[Column7]],sales_data[[Column1]:[Column7]],7,FALSE)</f>
        <v>6.3989376581986918E-2</v>
      </c>
      <c r="Q331" s="16">
        <f>sales_data[[#This Row],[Order/Listing]]/sales_data[[#This Row],[Column11]]</f>
        <v>0.9629625011184777</v>
      </c>
      <c r="R331" s="8">
        <f>sales_data[[#This Row],[Column3]]/sales_data[[#This Row],[Column2]]</f>
        <v>0.2525000014671569</v>
      </c>
      <c r="S331" s="8">
        <f>sales_data[[#This Row],[Column4]]/sales_data[[#This Row],[Column3]]</f>
        <v>0.39999992848587979</v>
      </c>
      <c r="T331" s="8">
        <f>sales_data[[#This Row],[Column5]]/sales_data[[#This Row],[Column4]]</f>
        <v>0.75919984624461412</v>
      </c>
      <c r="U331" s="8">
        <f>sales_data[[#This Row],[Column6]]/sales_data[[#This Row],[Column5]]</f>
        <v>0.80359984528189254</v>
      </c>
      <c r="AC331" s="3">
        <v>43794</v>
      </c>
      <c r="AD331" s="4">
        <v>1364973</v>
      </c>
    </row>
    <row r="332" spans="2:30" x14ac:dyDescent="0.25">
      <c r="B332" s="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10">
        <f t="shared" si="10"/>
        <v>5.97502969264904E-2</v>
      </c>
      <c r="I332" s="11">
        <f t="shared" si="11"/>
        <v>43788</v>
      </c>
      <c r="J332" s="15">
        <f>VLOOKUP(sales_data[[#This Row],[Column7]],$AC$2:$AD$368,2,FALSE)</f>
        <v>1197954</v>
      </c>
      <c r="K332" s="16">
        <f>sales_data[[#This Row],[Column6]]/sales_data[[#This Row],[Column8]]</f>
        <v>1.050698941695591</v>
      </c>
      <c r="L332">
        <v>21065819</v>
      </c>
      <c r="M332" s="7">
        <v>21282992</v>
      </c>
      <c r="N332" s="16">
        <f>(sales_data[[#This Row],[Column9]]-sales_data[[#This Row],[Column10]])/sales_data[[#This Row],[Column10]]</f>
        <v>-1.0204063413640338E-2</v>
      </c>
      <c r="O332" s="16">
        <f>sales_data[[#This Row],[Column9]]/sales_data[[#This Row],[Column10]]</f>
        <v>0.98979593658635967</v>
      </c>
      <c r="P332" s="16">
        <f>VLOOKUP(sales_data[[#This Row],[Column7]],sales_data[[Column1]:[Column7]],7,FALSE)</f>
        <v>5.6286914157233428E-2</v>
      </c>
      <c r="Q332" s="16">
        <f>sales_data[[#This Row],[Order/Listing]]/sales_data[[#This Row],[Column11]]</f>
        <v>1.061530869494502</v>
      </c>
      <c r="R332" s="14">
        <f>sales_data[[#This Row],[Column3]]/sales_data[[#This Row],[Column2]]</f>
        <v>0.25749996914432954</v>
      </c>
      <c r="S332" s="8">
        <f>sales_data[[#This Row],[Column4]]/sales_data[[#This Row],[Column3]]</f>
        <v>0.40400000147480442</v>
      </c>
      <c r="T332" s="8">
        <f>sales_data[[#This Row],[Column5]]/sales_data[[#This Row],[Column4]]</f>
        <v>0.69349986333418057</v>
      </c>
      <c r="U332" s="8">
        <f>sales_data[[#This Row],[Column6]]/sales_data[[#This Row],[Column5]]</f>
        <v>0.82819983563507826</v>
      </c>
      <c r="AC332" s="3">
        <v>43795</v>
      </c>
      <c r="AD332" s="4">
        <v>1258689</v>
      </c>
    </row>
    <row r="333" spans="2:30" x14ac:dyDescent="0.25">
      <c r="B333" s="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10">
        <f t="shared" si="10"/>
        <v>5.9077392052793276E-2</v>
      </c>
      <c r="I333" s="11">
        <f t="shared" si="11"/>
        <v>43789</v>
      </c>
      <c r="J333" s="15">
        <f>VLOOKUP(sales_data[[#This Row],[Column7]],$AC$2:$AD$368,2,FALSE)</f>
        <v>1338732</v>
      </c>
      <c r="K333" s="16">
        <f>sales_data[[#This Row],[Column6]]/sales_data[[#This Row],[Column8]]</f>
        <v>1.0062910276291297</v>
      </c>
      <c r="L333">
        <v>22803205</v>
      </c>
      <c r="M333" s="7">
        <v>22368858</v>
      </c>
      <c r="N333" s="16">
        <f>(sales_data[[#This Row],[Column9]]-sales_data[[#This Row],[Column10]])/sales_data[[#This Row],[Column10]]</f>
        <v>1.9417486578885697E-2</v>
      </c>
      <c r="O333" s="16">
        <f>sales_data[[#This Row],[Column9]]/sales_data[[#This Row],[Column10]]</f>
        <v>1.0194174865788856</v>
      </c>
      <c r="P333" s="16">
        <f>VLOOKUP(sales_data[[#This Row],[Column7]],sales_data[[Column1]:[Column7]],7,FALSE)</f>
        <v>5.9848020864719971E-2</v>
      </c>
      <c r="Q333" s="16">
        <f>sales_data[[#This Row],[Order/Listing]]/sales_data[[#This Row],[Column11]]</f>
        <v>0.9871235706579401</v>
      </c>
      <c r="R333" s="14">
        <f>sales_data[[#This Row],[Column3]]/sales_data[[#This Row],[Column2]]</f>
        <v>0.26249996327270986</v>
      </c>
      <c r="S333" s="8">
        <f>sales_data[[#This Row],[Column4]]/sales_data[[#This Row],[Column3]]</f>
        <v>0.40799997861620446</v>
      </c>
      <c r="T333" s="8">
        <f>sales_data[[#This Row],[Column5]]/sales_data[[#This Row],[Column4]]</f>
        <v>0.70809995647408119</v>
      </c>
      <c r="U333" s="8">
        <f>sales_data[[#This Row],[Column6]]/sales_data[[#This Row],[Column5]]</f>
        <v>0.77899982536670098</v>
      </c>
      <c r="AC333" s="3">
        <v>43796</v>
      </c>
      <c r="AD333" s="4">
        <v>1347154</v>
      </c>
    </row>
    <row r="334" spans="2:30" x14ac:dyDescent="0.25">
      <c r="B334" s="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10">
        <f t="shared" si="10"/>
        <v>5.6811833528503247E-2</v>
      </c>
      <c r="I334" s="11">
        <f t="shared" si="11"/>
        <v>43790</v>
      </c>
      <c r="J334" s="15">
        <f>VLOOKUP(sales_data[[#This Row],[Column7]],$AC$2:$AD$368,2,FALSE)</f>
        <v>1220447</v>
      </c>
      <c r="K334" s="16">
        <f>sales_data[[#This Row],[Column6]]/sales_data[[#This Row],[Column8]]</f>
        <v>1.0614897656350502</v>
      </c>
      <c r="L334">
        <v>22803205</v>
      </c>
      <c r="M334" s="7">
        <v>21282992</v>
      </c>
      <c r="N334" s="16">
        <f>(sales_data[[#This Row],[Column9]]-sales_data[[#This Row],[Column10]])/sales_data[[#This Row],[Column10]]</f>
        <v>7.1428537867232203E-2</v>
      </c>
      <c r="O334" s="16">
        <f>sales_data[[#This Row],[Column9]]/sales_data[[#This Row],[Column10]]</f>
        <v>1.0714285378672321</v>
      </c>
      <c r="P334" s="16">
        <f>VLOOKUP(sales_data[[#This Row],[Column7]],sales_data[[Column1]:[Column7]],7,FALSE)</f>
        <v>5.7343767392114449E-2</v>
      </c>
      <c r="Q334" s="16">
        <f>sales_data[[#This Row],[Order/Listing]]/sales_data[[#This Row],[Column11]]</f>
        <v>0.99072377194937578</v>
      </c>
      <c r="R334" s="8">
        <f>sales_data[[#This Row],[Column3]]/sales_data[[#This Row],[Column2]]</f>
        <v>0.23999997017963307</v>
      </c>
      <c r="S334" s="8">
        <f>sales_data[[#This Row],[Column4]]/sales_data[[#This Row],[Column3]]</f>
        <v>0.38799993202709632</v>
      </c>
      <c r="T334" s="8">
        <f>sales_data[[#This Row],[Column5]]/sales_data[[#This Row],[Column4]]</f>
        <v>0.71540014900392479</v>
      </c>
      <c r="U334" s="8">
        <f>sales_data[[#This Row],[Column6]]/sales_data[[#This Row],[Column5]]</f>
        <v>0.8527995102379361</v>
      </c>
      <c r="AC334" s="3">
        <v>43797</v>
      </c>
      <c r="AD334" s="4">
        <v>1295492</v>
      </c>
    </row>
    <row r="335" spans="2:30" x14ac:dyDescent="0.25">
      <c r="B335" s="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10">
        <f t="shared" si="10"/>
        <v>6.2827860133883806E-2</v>
      </c>
      <c r="I335" s="11">
        <f t="shared" si="11"/>
        <v>43791</v>
      </c>
      <c r="J335" s="15">
        <f>VLOOKUP(sales_data[[#This Row],[Column7]],$AC$2:$AD$368,2,FALSE)</f>
        <v>1518155</v>
      </c>
      <c r="K335" s="16">
        <f>sales_data[[#This Row],[Column6]]/sales_data[[#This Row],[Column8]]</f>
        <v>0.8987580319532591</v>
      </c>
      <c r="L335">
        <v>21717338</v>
      </c>
      <c r="M335" s="7">
        <v>22803205</v>
      </c>
      <c r="N335" s="16">
        <f>(sales_data[[#This Row],[Column9]]-sales_data[[#This Row],[Column10]])/sales_data[[#This Row],[Column10]]</f>
        <v>-4.7619051795569967E-2</v>
      </c>
      <c r="O335" s="16">
        <f>sales_data[[#This Row],[Column9]]/sales_data[[#This Row],[Column10]]</f>
        <v>0.95238094820443009</v>
      </c>
      <c r="P335" s="16">
        <f>VLOOKUP(sales_data[[#This Row],[Column7]],sales_data[[Column1]:[Column7]],7,FALSE)</f>
        <v>6.6576381120427491E-2</v>
      </c>
      <c r="Q335" s="16">
        <f>sales_data[[#This Row],[Order/Listing]]/sales_data[[#This Row],[Column11]]</f>
        <v>0.94369593355092207</v>
      </c>
      <c r="R335" s="8">
        <f>sales_data[[#This Row],[Column3]]/sales_data[[#This Row],[Column2]]</f>
        <v>0.25499996776769163</v>
      </c>
      <c r="S335" s="8">
        <f>sales_data[[#This Row],[Column4]]/sales_data[[#This Row],[Column3]]</f>
        <v>0.39199999422165827</v>
      </c>
      <c r="T335" s="8">
        <f>sales_data[[#This Row],[Column5]]/sales_data[[#This Row],[Column4]]</f>
        <v>0.72999979270935778</v>
      </c>
      <c r="U335" s="14">
        <f>sales_data[[#This Row],[Column6]]/sales_data[[#This Row],[Column5]]</f>
        <v>0.86100038429234993</v>
      </c>
      <c r="AC335" s="3">
        <v>43798</v>
      </c>
      <c r="AD335" s="4">
        <v>1364454</v>
      </c>
    </row>
    <row r="336" spans="2:30" x14ac:dyDescent="0.25">
      <c r="B336" s="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10">
        <f t="shared" si="10"/>
        <v>3.6667506961712205E-2</v>
      </c>
      <c r="I336" s="11">
        <f t="shared" si="11"/>
        <v>43792</v>
      </c>
      <c r="J336" s="15">
        <f>VLOOKUP(sales_data[[#This Row],[Column7]],$AC$2:$AD$368,2,FALSE)</f>
        <v>1631184</v>
      </c>
      <c r="K336" s="16">
        <f>sales_data[[#This Row],[Column6]]/sales_data[[#This Row],[Column8]]</f>
        <v>1.0595340562438083</v>
      </c>
      <c r="L336">
        <v>47134236</v>
      </c>
      <c r="M336" s="7">
        <v>45787544</v>
      </c>
      <c r="N336" s="16">
        <f>(sales_data[[#This Row],[Column9]]-sales_data[[#This Row],[Column10]])/sales_data[[#This Row],[Column10]]</f>
        <v>2.9411754428234894E-2</v>
      </c>
      <c r="O336" s="16">
        <f>sales_data[[#This Row],[Column9]]/sales_data[[#This Row],[Column10]]</f>
        <v>1.0294117544282348</v>
      </c>
      <c r="P336" s="16">
        <f>VLOOKUP(sales_data[[#This Row],[Column7]],sales_data[[Column1]:[Column7]],7,FALSE)</f>
        <v>3.5625059172751015E-2</v>
      </c>
      <c r="Q336" s="16">
        <f>sales_data[[#This Row],[Order/Listing]]/sales_data[[#This Row],[Column11]]</f>
        <v>1.0292616437184345</v>
      </c>
      <c r="R336" s="8">
        <f>sales_data[[#This Row],[Column3]]/sales_data[[#This Row],[Column2]]</f>
        <v>0.21629998558584951</v>
      </c>
      <c r="S336" s="8">
        <f>sales_data[[#This Row],[Column4]]/sales_data[[#This Row],[Column3]]</f>
        <v>0.32639999372249606</v>
      </c>
      <c r="T336" s="8">
        <f>sales_data[[#This Row],[Column5]]/sales_data[[#This Row],[Column4]]</f>
        <v>0.69359994855293094</v>
      </c>
      <c r="U336" s="8">
        <f>sales_data[[#This Row],[Column6]]/sales_data[[#This Row],[Column5]]</f>
        <v>0.74879976361376321</v>
      </c>
      <c r="AC336" s="3">
        <v>43799</v>
      </c>
      <c r="AD336" s="4">
        <v>1728295</v>
      </c>
    </row>
    <row r="337" spans="2:30" x14ac:dyDescent="0.25">
      <c r="B337" s="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10">
        <f t="shared" si="10"/>
        <v>4.2611513592918031E-2</v>
      </c>
      <c r="I337" s="11">
        <f t="shared" si="11"/>
        <v>43793</v>
      </c>
      <c r="J337" s="15">
        <f>VLOOKUP(sales_data[[#This Row],[Column7]],$AC$2:$AD$368,2,FALSE)</f>
        <v>1647515</v>
      </c>
      <c r="K337" s="16">
        <f>sales_data[[#This Row],[Column6]]/sales_data[[#This Row],[Column8]]</f>
        <v>1.2074748940070348</v>
      </c>
      <c r="L337">
        <v>46685339</v>
      </c>
      <c r="M337" s="7">
        <v>46236441</v>
      </c>
      <c r="N337" s="16">
        <f>(sales_data[[#This Row],[Column9]]-sales_data[[#This Row],[Column10]])/sales_data[[#This Row],[Column10]]</f>
        <v>9.7087489930291135E-3</v>
      </c>
      <c r="O337" s="16">
        <f>sales_data[[#This Row],[Column9]]/sales_data[[#This Row],[Column10]]</f>
        <v>1.0097087489930292</v>
      </c>
      <c r="P337" s="16">
        <f>VLOOKUP(sales_data[[#This Row],[Column7]],sales_data[[Column1]:[Column7]],7,FALSE)</f>
        <v>3.5632390666384087E-2</v>
      </c>
      <c r="Q337" s="16">
        <f>sales_data[[#This Row],[Order/Listing]]/sales_data[[#This Row],[Column11]]</f>
        <v>1.1958645714197929</v>
      </c>
      <c r="R337" s="8">
        <f>sales_data[[#This Row],[Column3]]/sales_data[[#This Row],[Column2]]</f>
        <v>0.2183999945164799</v>
      </c>
      <c r="S337" s="8">
        <f>sales_data[[#This Row],[Column4]]/sales_data[[#This Row],[Column3]]</f>
        <v>0.34339998183615306</v>
      </c>
      <c r="T337" s="8">
        <f>sales_data[[#This Row],[Column5]]/sales_data[[#This Row],[Column4]]</f>
        <v>0.7003998191545906</v>
      </c>
      <c r="U337" s="8">
        <f>sales_data[[#This Row],[Column6]]/sales_data[[#This Row],[Column5]]</f>
        <v>0.81120019181734293</v>
      </c>
      <c r="AC337" s="3">
        <v>43800</v>
      </c>
      <c r="AD337" s="4">
        <v>1989333</v>
      </c>
    </row>
    <row r="338" spans="2:30" x14ac:dyDescent="0.25">
      <c r="B338" s="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10">
        <f t="shared" si="10"/>
        <v>6.0967619460816282E-2</v>
      </c>
      <c r="I338" s="11">
        <f t="shared" si="11"/>
        <v>43794</v>
      </c>
      <c r="J338" s="15">
        <f>VLOOKUP(sales_data[[#This Row],[Column7]],$AC$2:$AD$368,2,FALSE)</f>
        <v>1364973</v>
      </c>
      <c r="K338" s="16">
        <f>sales_data[[#This Row],[Column6]]/sales_data[[#This Row],[Column8]]</f>
        <v>0.96032229208929409</v>
      </c>
      <c r="L338">
        <v>21500166</v>
      </c>
      <c r="M338" s="7">
        <v>22151685</v>
      </c>
      <c r="N338" s="16">
        <f>(sales_data[[#This Row],[Column9]]-sales_data[[#This Row],[Column10]])/sales_data[[#This Row],[Column10]]</f>
        <v>-2.9411712923870126E-2</v>
      </c>
      <c r="O338" s="16">
        <f>sales_data[[#This Row],[Column9]]/sales_data[[#This Row],[Column10]]</f>
        <v>0.97058828707612987</v>
      </c>
      <c r="P338" s="16">
        <f>VLOOKUP(sales_data[[#This Row],[Column7]],sales_data[[Column1]:[Column7]],7,FALSE)</f>
        <v>6.1619370118402267E-2</v>
      </c>
      <c r="Q338" s="16">
        <f>sales_data[[#This Row],[Order/Listing]]/sales_data[[#This Row],[Column11]]</f>
        <v>0.98942295813258652</v>
      </c>
      <c r="R338" s="14">
        <f>sales_data[[#This Row],[Column3]]/sales_data[[#This Row],[Column2]]</f>
        <v>0.26249996104681417</v>
      </c>
      <c r="S338" s="8">
        <f>sales_data[[#This Row],[Column4]]/sales_data[[#This Row],[Column3]]</f>
        <v>0.39200002551475577</v>
      </c>
      <c r="T338" s="8">
        <f>sales_data[[#This Row],[Column5]]/sales_data[[#This Row],[Column4]]</f>
        <v>0.71539984098479137</v>
      </c>
      <c r="U338" s="8">
        <f>sales_data[[#This Row],[Column6]]/sales_data[[#This Row],[Column5]]</f>
        <v>0.82819968320499993</v>
      </c>
      <c r="AC338" s="3">
        <v>43801</v>
      </c>
      <c r="AD338" s="4">
        <v>1310814</v>
      </c>
    </row>
    <row r="339" spans="2:30" x14ac:dyDescent="0.25">
      <c r="B339" s="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10">
        <f t="shared" si="10"/>
        <v>6.1533204602351635E-2</v>
      </c>
      <c r="I339" s="11">
        <f t="shared" si="11"/>
        <v>43795</v>
      </c>
      <c r="J339" s="15">
        <f>VLOOKUP(sales_data[[#This Row],[Column7]],$AC$2:$AD$368,2,FALSE)</f>
        <v>1258689</v>
      </c>
      <c r="K339" s="16">
        <f>sales_data[[#This Row],[Column6]]/sales_data[[#This Row],[Column8]]</f>
        <v>1.0192223813825336</v>
      </c>
      <c r="L339">
        <v>20848645</v>
      </c>
      <c r="M339" s="7">
        <v>21065819</v>
      </c>
      <c r="N339" s="16">
        <f>(sales_data[[#This Row],[Column9]]-sales_data[[#This Row],[Column10]])/sales_data[[#This Row],[Column10]]</f>
        <v>-1.0309307224181505E-2</v>
      </c>
      <c r="O339" s="16">
        <f>sales_data[[#This Row],[Column9]]/sales_data[[#This Row],[Column10]]</f>
        <v>0.98969069277581845</v>
      </c>
      <c r="P339" s="16">
        <f>VLOOKUP(sales_data[[#This Row],[Column7]],sales_data[[Column1]:[Column7]],7,FALSE)</f>
        <v>5.97502969264904E-2</v>
      </c>
      <c r="Q339" s="16">
        <f>sales_data[[#This Row],[Order/Listing]]/sales_data[[#This Row],[Column11]]</f>
        <v>1.0298393107243418</v>
      </c>
      <c r="R339" s="14">
        <f>sales_data[[#This Row],[Column3]]/sales_data[[#This Row],[Column2]]</f>
        <v>0.2600000019185898</v>
      </c>
      <c r="S339" s="8">
        <f>sales_data[[#This Row],[Column4]]/sales_data[[#This Row],[Column3]]</f>
        <v>0.41599989521547975</v>
      </c>
      <c r="T339" s="8">
        <f>sales_data[[#This Row],[Column5]]/sales_data[[#This Row],[Column4]]</f>
        <v>0.7007998708641151</v>
      </c>
      <c r="U339" s="8">
        <f>sales_data[[#This Row],[Column6]]/sales_data[[#This Row],[Column5]]</f>
        <v>0.81179981471825535</v>
      </c>
      <c r="AC339" s="3">
        <v>43802</v>
      </c>
      <c r="AD339" s="4">
        <v>1282884</v>
      </c>
    </row>
    <row r="340" spans="2:30" x14ac:dyDescent="0.25">
      <c r="B340" s="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10">
        <f t="shared" si="10"/>
        <v>5.9726870300945152E-2</v>
      </c>
      <c r="I340" s="11">
        <f t="shared" si="11"/>
        <v>43796</v>
      </c>
      <c r="J340" s="15">
        <f>VLOOKUP(sales_data[[#This Row],[Column7]],$AC$2:$AD$368,2,FALSE)</f>
        <v>1347154</v>
      </c>
      <c r="K340" s="16">
        <f>sales_data[[#This Row],[Column6]]/sales_data[[#This Row],[Column8]]</f>
        <v>0.9917366537159078</v>
      </c>
      <c r="L340">
        <v>22368858</v>
      </c>
      <c r="M340" s="7">
        <v>22803205</v>
      </c>
      <c r="N340" s="16">
        <f>(sales_data[[#This Row],[Column9]]-sales_data[[#This Row],[Column10]])/sales_data[[#This Row],[Column10]]</f>
        <v>-1.9047629488924911E-2</v>
      </c>
      <c r="O340" s="16">
        <f>sales_data[[#This Row],[Column9]]/sales_data[[#This Row],[Column10]]</f>
        <v>0.98095237051107509</v>
      </c>
      <c r="P340" s="16">
        <f>VLOOKUP(sales_data[[#This Row],[Column7]],sales_data[[Column1]:[Column7]],7,FALSE)</f>
        <v>5.9077392052793276E-2</v>
      </c>
      <c r="Q340" s="16">
        <f>sales_data[[#This Row],[Order/Listing]]/sales_data[[#This Row],[Column11]]</f>
        <v>1.0109936851574539</v>
      </c>
      <c r="R340" s="14">
        <f>sales_data[[#This Row],[Column3]]/sales_data[[#This Row],[Column2]]</f>
        <v>0.2574999798827477</v>
      </c>
      <c r="S340" s="8">
        <f>sales_data[[#This Row],[Column4]]/sales_data[[#This Row],[Column3]]</f>
        <v>0.3959999173608385</v>
      </c>
      <c r="T340" s="8">
        <f>sales_data[[#This Row],[Column5]]/sales_data[[#This Row],[Column4]]</f>
        <v>0.69349990705635189</v>
      </c>
      <c r="U340" s="8">
        <f>sales_data[[#This Row],[Column6]]/sales_data[[#This Row],[Column5]]</f>
        <v>0.84459995954078793</v>
      </c>
      <c r="AC340" s="3">
        <v>43803</v>
      </c>
      <c r="AD340" s="4">
        <v>1336022</v>
      </c>
    </row>
    <row r="341" spans="2:30" x14ac:dyDescent="0.25">
      <c r="B341" s="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10">
        <f t="shared" si="10"/>
        <v>6.2820325162000548E-2</v>
      </c>
      <c r="I341" s="11">
        <f t="shared" si="11"/>
        <v>43797</v>
      </c>
      <c r="J341" s="15">
        <f>VLOOKUP(sales_data[[#This Row],[Column7]],$AC$2:$AD$368,2,FALSE)</f>
        <v>1295492</v>
      </c>
      <c r="K341" s="16">
        <f>sales_data[[#This Row],[Column6]]/sales_data[[#This Row],[Column8]]</f>
        <v>1.0952302291330243</v>
      </c>
      <c r="L341">
        <v>22586032</v>
      </c>
      <c r="M341" s="7">
        <v>22803205</v>
      </c>
      <c r="N341" s="16">
        <f>(sales_data[[#This Row],[Column9]]-sales_data[[#This Row],[Column10]])/sales_data[[#This Row],[Column10]]</f>
        <v>-9.5237928177201413E-3</v>
      </c>
      <c r="O341" s="16">
        <f>sales_data[[#This Row],[Column9]]/sales_data[[#This Row],[Column10]]</f>
        <v>0.99047620718227991</v>
      </c>
      <c r="P341" s="16">
        <f>VLOOKUP(sales_data[[#This Row],[Column7]],sales_data[[Column1]:[Column7]],7,FALSE)</f>
        <v>5.6811833528503247E-2</v>
      </c>
      <c r="Q341" s="16">
        <f>sales_data[[#This Row],[Order/Listing]]/sales_data[[#This Row],[Column11]]</f>
        <v>1.1057612694454362</v>
      </c>
      <c r="R341" s="14">
        <f>sales_data[[#This Row],[Column3]]/sales_data[[#This Row],[Column2]]</f>
        <v>0.25749996657226321</v>
      </c>
      <c r="S341" s="8">
        <f>sales_data[[#This Row],[Column4]]/sales_data[[#This Row],[Column3]]</f>
        <v>0.41599988858136044</v>
      </c>
      <c r="T341" s="8">
        <f>sales_data[[#This Row],[Column5]]/sales_data[[#This Row],[Column4]]</f>
        <v>0.73730013247003923</v>
      </c>
      <c r="U341" s="8">
        <f>sales_data[[#This Row],[Column6]]/sales_data[[#This Row],[Column5]]</f>
        <v>0.79539979874820266</v>
      </c>
      <c r="AC341" s="3">
        <v>43804</v>
      </c>
      <c r="AD341" s="4">
        <v>1418862</v>
      </c>
    </row>
    <row r="342" spans="2:30" x14ac:dyDescent="0.25">
      <c r="B342" s="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10">
        <f t="shared" si="10"/>
        <v>6.3442296573311643E-2</v>
      </c>
      <c r="I342" s="11">
        <f t="shared" si="11"/>
        <v>43798</v>
      </c>
      <c r="J342" s="15">
        <f>VLOOKUP(sales_data[[#This Row],[Column7]],$AC$2:$AD$368,2,FALSE)</f>
        <v>1364454</v>
      </c>
      <c r="K342" s="16">
        <f>sales_data[[#This Row],[Column6]]/sales_data[[#This Row],[Column8]]</f>
        <v>0.97948630001451131</v>
      </c>
      <c r="L342">
        <v>21065819</v>
      </c>
      <c r="M342" s="7">
        <v>21717338</v>
      </c>
      <c r="N342" s="16">
        <f>(sales_data[[#This Row],[Column9]]-sales_data[[#This Row],[Column10]])/sales_data[[#This Row],[Column10]]</f>
        <v>-2.9999947507378666E-2</v>
      </c>
      <c r="O342" s="16">
        <f>sales_data[[#This Row],[Column9]]/sales_data[[#This Row],[Column10]]</f>
        <v>0.97000005249262133</v>
      </c>
      <c r="P342" s="16">
        <f>VLOOKUP(sales_data[[#This Row],[Column7]],sales_data[[Column1]:[Column7]],7,FALSE)</f>
        <v>6.2827860133883806E-2</v>
      </c>
      <c r="Q342" s="16">
        <f>sales_data[[#This Row],[Order/Listing]]/sales_data[[#This Row],[Column11]]</f>
        <v>1.009779681149708</v>
      </c>
      <c r="R342" s="8">
        <f>sales_data[[#This Row],[Column3]]/sales_data[[#This Row],[Column2]]</f>
        <v>0.24249998338540821</v>
      </c>
      <c r="S342" s="8">
        <f>sales_data[[#This Row],[Column4]]/sales_data[[#This Row],[Column3]]</f>
        <v>0.41599984809515039</v>
      </c>
      <c r="T342" s="8">
        <f>sales_data[[#This Row],[Column5]]/sales_data[[#This Row],[Column4]]</f>
        <v>0.74460018474259559</v>
      </c>
      <c r="U342" s="8">
        <f>sales_data[[#This Row],[Column6]]/sales_data[[#This Row],[Column5]]</f>
        <v>0.8445995990808689</v>
      </c>
      <c r="AC342" s="3">
        <v>43805</v>
      </c>
      <c r="AD342" s="4">
        <v>1336464</v>
      </c>
    </row>
    <row r="343" spans="2:30" x14ac:dyDescent="0.25">
      <c r="B343" s="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10">
        <f t="shared" si="10"/>
        <v>3.7862968354100197E-2</v>
      </c>
      <c r="I343" s="11">
        <f t="shared" si="11"/>
        <v>43799</v>
      </c>
      <c r="J343" s="15">
        <f>VLOOKUP(sales_data[[#This Row],[Column7]],$AC$2:$AD$368,2,FALSE)</f>
        <v>1728295</v>
      </c>
      <c r="K343" s="16">
        <f>sales_data[[#This Row],[Column6]]/sales_data[[#This Row],[Column8]]</f>
        <v>0.96376255211060613</v>
      </c>
      <c r="L343">
        <v>43991955</v>
      </c>
      <c r="M343" s="7">
        <v>47134236</v>
      </c>
      <c r="N343" s="16">
        <f>(sales_data[[#This Row],[Column9]]-sales_data[[#This Row],[Column10]])/sales_data[[#This Row],[Column10]]</f>
        <v>-6.6666636964265211E-2</v>
      </c>
      <c r="O343" s="16">
        <f>sales_data[[#This Row],[Column9]]/sales_data[[#This Row],[Column10]]</f>
        <v>0.93333336303573478</v>
      </c>
      <c r="P343" s="16">
        <f>VLOOKUP(sales_data[[#This Row],[Column7]],sales_data[[Column1]:[Column7]],7,FALSE)</f>
        <v>3.6667506961712205E-2</v>
      </c>
      <c r="Q343" s="16">
        <f>sales_data[[#This Row],[Order/Listing]]/sales_data[[#This Row],[Column11]]</f>
        <v>1.0326027453580708</v>
      </c>
      <c r="R343" s="8">
        <f>sales_data[[#This Row],[Column3]]/sales_data[[#This Row],[Column2]]</f>
        <v>0.20789998989587982</v>
      </c>
      <c r="S343" s="8">
        <f>sales_data[[#This Row],[Column4]]/sales_data[[#This Row],[Column3]]</f>
        <v>0.34339996372155607</v>
      </c>
      <c r="T343" s="8">
        <f>sales_data[[#This Row],[Column5]]/sales_data[[#This Row],[Column4]]</f>
        <v>0.68679989976791878</v>
      </c>
      <c r="U343" s="8">
        <f>sales_data[[#This Row],[Column6]]/sales_data[[#This Row],[Column5]]</f>
        <v>0.77219986648369987</v>
      </c>
      <c r="AC343" s="3">
        <v>43806</v>
      </c>
      <c r="AD343" s="4">
        <v>1665666</v>
      </c>
    </row>
    <row r="344" spans="2:30" x14ac:dyDescent="0.25">
      <c r="B344" s="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10">
        <f t="shared" si="10"/>
        <v>3.711314943834617E-2</v>
      </c>
      <c r="I344" s="11">
        <f t="shared" si="11"/>
        <v>43800</v>
      </c>
      <c r="J344" s="15">
        <f>VLOOKUP(sales_data[[#This Row],[Column7]],$AC$2:$AD$368,2,FALSE)</f>
        <v>1989333</v>
      </c>
      <c r="K344" s="16">
        <f>sales_data[[#This Row],[Column6]]/sales_data[[#This Row],[Column8]]</f>
        <v>0.82071729569659779</v>
      </c>
      <c r="L344">
        <v>43991955</v>
      </c>
      <c r="M344" s="7">
        <v>46685339</v>
      </c>
      <c r="N344" s="16">
        <f>(sales_data[[#This Row],[Column9]]-sales_data[[#This Row],[Column10]])/sales_data[[#This Row],[Column10]]</f>
        <v>-5.7692287508076145E-2</v>
      </c>
      <c r="O344" s="16">
        <f>sales_data[[#This Row],[Column9]]/sales_data[[#This Row],[Column10]]</f>
        <v>0.94230771249192391</v>
      </c>
      <c r="P344" s="16">
        <f>VLOOKUP(sales_data[[#This Row],[Column7]],sales_data[[Column1]:[Column7]],7,FALSE)</f>
        <v>4.2611513592918031E-2</v>
      </c>
      <c r="Q344" s="16">
        <f>sales_data[[#This Row],[Order/Listing]]/sales_data[[#This Row],[Column11]]</f>
        <v>0.87096529339230788</v>
      </c>
      <c r="R344" s="8">
        <f>sales_data[[#This Row],[Column3]]/sales_data[[#This Row],[Column2]]</f>
        <v>0.20999998749771406</v>
      </c>
      <c r="S344" s="8">
        <f>sales_data[[#This Row],[Column4]]/sales_data[[#This Row],[Column3]]</f>
        <v>0.33320001169044988</v>
      </c>
      <c r="T344" s="8">
        <f>sales_data[[#This Row],[Column5]]/sales_data[[#This Row],[Column4]]</f>
        <v>0.67999987005413864</v>
      </c>
      <c r="U344" s="8">
        <f>sales_data[[#This Row],[Column6]]/sales_data[[#This Row],[Column5]]</f>
        <v>0.78000018154204676</v>
      </c>
      <c r="AC344" s="3">
        <v>43807</v>
      </c>
      <c r="AD344" s="4">
        <v>1632680</v>
      </c>
    </row>
    <row r="345" spans="2:30" x14ac:dyDescent="0.25">
      <c r="B345" s="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10">
        <f t="shared" si="10"/>
        <v>5.5144874040302959E-2</v>
      </c>
      <c r="I345" s="11">
        <f t="shared" si="11"/>
        <v>43801</v>
      </c>
      <c r="J345" s="15">
        <f>VLOOKUP(sales_data[[#This Row],[Column7]],$AC$2:$AD$368,2,FALSE)</f>
        <v>1310814</v>
      </c>
      <c r="K345" s="16">
        <f>sales_data[[#This Row],[Column6]]/sales_data[[#This Row],[Column8]]</f>
        <v>0.95017599750994419</v>
      </c>
      <c r="L345">
        <v>22586032</v>
      </c>
      <c r="M345" s="7">
        <v>21500166</v>
      </c>
      <c r="N345" s="16">
        <f>(sales_data[[#This Row],[Column9]]-sales_data[[#This Row],[Column10]])/sales_data[[#This Row],[Column10]]</f>
        <v>5.0505005403214093E-2</v>
      </c>
      <c r="O345" s="16">
        <f>sales_data[[#This Row],[Column9]]/sales_data[[#This Row],[Column10]]</f>
        <v>1.0505050054032141</v>
      </c>
      <c r="P345" s="16">
        <f>VLOOKUP(sales_data[[#This Row],[Column7]],sales_data[[Column1]:[Column7]],7,FALSE)</f>
        <v>6.0967619460816282E-2</v>
      </c>
      <c r="Q345" s="16">
        <f>sales_data[[#This Row],[Order/Listing]]/sales_data[[#This Row],[Column11]]</f>
        <v>0.90449445997714273</v>
      </c>
      <c r="R345" s="8">
        <f>sales_data[[#This Row],[Column3]]/sales_data[[#This Row],[Column2]]</f>
        <v>0.24499998538920112</v>
      </c>
      <c r="S345" s="8">
        <f>sales_data[[#This Row],[Column4]]/sales_data[[#This Row],[Column3]]</f>
        <v>0.40799985109092163</v>
      </c>
      <c r="T345" s="8">
        <f>sales_data[[#This Row],[Column5]]/sales_data[[#This Row],[Column4]]</f>
        <v>0.70080023953591686</v>
      </c>
      <c r="U345" s="8">
        <f>sales_data[[#This Row],[Column6]]/sales_data[[#This Row],[Column5]]</f>
        <v>0.78719956313882733</v>
      </c>
      <c r="AC345" s="3">
        <v>43808</v>
      </c>
      <c r="AD345" s="4">
        <v>1245504</v>
      </c>
    </row>
    <row r="346" spans="2:30" x14ac:dyDescent="0.25">
      <c r="B346" s="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10">
        <f t="shared" si="10"/>
        <v>5.7477786102777713E-2</v>
      </c>
      <c r="I346" s="11">
        <f t="shared" si="11"/>
        <v>43802</v>
      </c>
      <c r="J346" s="15">
        <f>VLOOKUP(sales_data[[#This Row],[Column7]],$AC$2:$AD$368,2,FALSE)</f>
        <v>1282884</v>
      </c>
      <c r="K346" s="16">
        <f>sales_data[[#This Row],[Column6]]/sales_data[[#This Row],[Column8]]</f>
        <v>0.96328428758952489</v>
      </c>
      <c r="L346">
        <v>21500166</v>
      </c>
      <c r="M346" s="7">
        <v>20848645</v>
      </c>
      <c r="N346" s="16">
        <f>(sales_data[[#This Row],[Column9]]-sales_data[[#This Row],[Column10]])/sales_data[[#This Row],[Column10]]</f>
        <v>3.125004047025598E-2</v>
      </c>
      <c r="O346" s="16">
        <f>sales_data[[#This Row],[Column9]]/sales_data[[#This Row],[Column10]]</f>
        <v>1.031250040470256</v>
      </c>
      <c r="P346" s="16">
        <f>VLOOKUP(sales_data[[#This Row],[Column7]],sales_data[[Column1]:[Column7]],7,FALSE)</f>
        <v>6.1533204602351635E-2</v>
      </c>
      <c r="Q346" s="16">
        <f>sales_data[[#This Row],[Order/Listing]]/sales_data[[#This Row],[Column11]]</f>
        <v>0.93409381933248226</v>
      </c>
      <c r="R346" s="8">
        <f>sales_data[[#This Row],[Column3]]/sales_data[[#This Row],[Column2]]</f>
        <v>0.24249997686064484</v>
      </c>
      <c r="S346" s="8">
        <f>sales_data[[#This Row],[Column4]]/sales_data[[#This Row],[Column3]]</f>
        <v>0.40399996931215104</v>
      </c>
      <c r="T346" s="8">
        <f>sales_data[[#This Row],[Column5]]/sales_data[[#This Row],[Column4]]</f>
        <v>0.72269984727286884</v>
      </c>
      <c r="U346" s="8">
        <f>sales_data[[#This Row],[Column6]]/sales_data[[#This Row],[Column5]]</f>
        <v>0.81179997819052285</v>
      </c>
      <c r="AC346" s="3">
        <v>43809</v>
      </c>
      <c r="AD346" s="4">
        <v>1235782</v>
      </c>
    </row>
    <row r="347" spans="2:30" x14ac:dyDescent="0.25">
      <c r="B347" s="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10">
        <f t="shared" si="10"/>
        <v>5.5178921629180228E-2</v>
      </c>
      <c r="I347" s="11">
        <f t="shared" si="11"/>
        <v>43803</v>
      </c>
      <c r="J347" s="15">
        <f>VLOOKUP(sales_data[[#This Row],[Column7]],$AC$2:$AD$368,2,FALSE)</f>
        <v>1336022</v>
      </c>
      <c r="K347" s="16">
        <f>sales_data[[#This Row],[Column6]]/sales_data[[#This Row],[Column8]]</f>
        <v>0.93282371098679517</v>
      </c>
      <c r="L347">
        <v>22586032</v>
      </c>
      <c r="M347" s="7">
        <v>22368858</v>
      </c>
      <c r="N347" s="16">
        <f>(sales_data[[#This Row],[Column9]]-sales_data[[#This Row],[Column10]])/sales_data[[#This Row],[Column10]]</f>
        <v>9.7087656419473888E-3</v>
      </c>
      <c r="O347" s="16">
        <f>sales_data[[#This Row],[Column9]]/sales_data[[#This Row],[Column10]]</f>
        <v>1.0097087656419474</v>
      </c>
      <c r="P347" s="16">
        <f>VLOOKUP(sales_data[[#This Row],[Column7]],sales_data[[Column1]:[Column7]],7,FALSE)</f>
        <v>5.9726870300945152E-2</v>
      </c>
      <c r="Q347" s="16">
        <f>sales_data[[#This Row],[Order/Listing]]/sales_data[[#This Row],[Column11]]</f>
        <v>0.92385422760561164</v>
      </c>
      <c r="R347" s="8">
        <f>sales_data[[#This Row],[Column3]]/sales_data[[#This Row],[Column2]]</f>
        <v>0.24249998915258872</v>
      </c>
      <c r="S347" s="8">
        <f>sales_data[[#This Row],[Column4]]/sales_data[[#This Row],[Column3]]</f>
        <v>0.40399988095918415</v>
      </c>
      <c r="T347" s="8">
        <f>sales_data[[#This Row],[Column5]]/sales_data[[#This Row],[Column4]]</f>
        <v>0.70809981954605872</v>
      </c>
      <c r="U347" s="8">
        <f>sales_data[[#This Row],[Column6]]/sales_data[[#This Row],[Column5]]</f>
        <v>0.79540032549382522</v>
      </c>
      <c r="AC347" s="3">
        <v>43810</v>
      </c>
      <c r="AD347" s="4">
        <v>1246273</v>
      </c>
    </row>
    <row r="348" spans="2:30" x14ac:dyDescent="0.25">
      <c r="B348" s="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10">
        <f t="shared" si="10"/>
        <v>6.2888882009826244E-2</v>
      </c>
      <c r="I348" s="11">
        <f t="shared" si="11"/>
        <v>43804</v>
      </c>
      <c r="J348" s="15">
        <f>VLOOKUP(sales_data[[#This Row],[Column7]],$AC$2:$AD$368,2,FALSE)</f>
        <v>1418862</v>
      </c>
      <c r="K348" s="16">
        <f>sales_data[[#This Row],[Column6]]/sales_data[[#This Row],[Column8]]</f>
        <v>0.97221364727506976</v>
      </c>
      <c r="L348">
        <v>21934511</v>
      </c>
      <c r="M348" s="7">
        <v>22586032</v>
      </c>
      <c r="N348" s="16">
        <f>(sales_data[[#This Row],[Column9]]-sales_data[[#This Row],[Column10]])/sales_data[[#This Row],[Column10]]</f>
        <v>-2.8846191309744005E-2</v>
      </c>
      <c r="O348" s="16">
        <f>sales_data[[#This Row],[Column9]]/sales_data[[#This Row],[Column10]]</f>
        <v>0.97115380869025603</v>
      </c>
      <c r="P348" s="16">
        <f>VLOOKUP(sales_data[[#This Row],[Column7]],sales_data[[Column1]:[Column7]],7,FALSE)</f>
        <v>6.2820325162000548E-2</v>
      </c>
      <c r="Q348" s="16">
        <f>sales_data[[#This Row],[Order/Listing]]/sales_data[[#This Row],[Column11]]</f>
        <v>1.0010913163478365</v>
      </c>
      <c r="R348" s="14">
        <f>sales_data[[#This Row],[Column3]]/sales_data[[#This Row],[Column2]]</f>
        <v>0.25749999555495034</v>
      </c>
      <c r="S348" s="8">
        <f>sales_data[[#This Row],[Column4]]/sales_data[[#This Row],[Column3]]</f>
        <v>0.39999985836037616</v>
      </c>
      <c r="T348" s="8">
        <f>sales_data[[#This Row],[Column5]]/sales_data[[#This Row],[Column4]]</f>
        <v>0.74460020874146948</v>
      </c>
      <c r="U348" s="8">
        <f>sales_data[[#This Row],[Column6]]/sales_data[[#This Row],[Column5]]</f>
        <v>0.81999963144400834</v>
      </c>
      <c r="AC348" s="3">
        <v>43811</v>
      </c>
      <c r="AD348" s="4">
        <v>1379437</v>
      </c>
    </row>
    <row r="349" spans="2:30" x14ac:dyDescent="0.25">
      <c r="B349" s="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10">
        <f t="shared" si="10"/>
        <v>5.7373640470833771E-2</v>
      </c>
      <c r="I349" s="11">
        <f t="shared" si="11"/>
        <v>43805</v>
      </c>
      <c r="J349" s="15">
        <f>VLOOKUP(sales_data[[#This Row],[Column7]],$AC$2:$AD$368,2,FALSE)</f>
        <v>1336464</v>
      </c>
      <c r="K349" s="16">
        <f>sales_data[[#This Row],[Column6]]/sales_data[[#This Row],[Column8]]</f>
        <v>0.97892872535287145</v>
      </c>
      <c r="L349">
        <v>22803205</v>
      </c>
      <c r="M349" s="7">
        <v>21065819</v>
      </c>
      <c r="N349" s="16">
        <f>(sales_data[[#This Row],[Column9]]-sales_data[[#This Row],[Column10]])/sales_data[[#This Row],[Column10]]</f>
        <v>8.247417297186499E-2</v>
      </c>
      <c r="O349" s="16">
        <f>sales_data[[#This Row],[Column9]]/sales_data[[#This Row],[Column10]]</f>
        <v>1.082474172971865</v>
      </c>
      <c r="P349" s="16">
        <f>VLOOKUP(sales_data[[#This Row],[Column7]],sales_data[[Column1]:[Column7]],7,FALSE)</f>
        <v>6.3442296573311643E-2</v>
      </c>
      <c r="Q349" s="16">
        <f>sales_data[[#This Row],[Order/Listing]]/sales_data[[#This Row],[Column11]]</f>
        <v>0.9043436881975867</v>
      </c>
      <c r="R349" s="14">
        <f>sales_data[[#This Row],[Column3]]/sales_data[[#This Row],[Column2]]</f>
        <v>0.25999996404014575</v>
      </c>
      <c r="S349" s="8">
        <f>sales_data[[#This Row],[Column4]]/sales_data[[#This Row],[Column3]]</f>
        <v>0.38400002158940894</v>
      </c>
      <c r="T349" s="8">
        <f>sales_data[[#This Row],[Column5]]/sales_data[[#This Row],[Column4]]</f>
        <v>0.72999975402693051</v>
      </c>
      <c r="U349" s="8">
        <f>sales_data[[#This Row],[Column6]]/sales_data[[#This Row],[Column5]]</f>
        <v>0.78720012996624489</v>
      </c>
      <c r="AC349" s="3">
        <v>43812</v>
      </c>
      <c r="AD349" s="4">
        <v>1308303</v>
      </c>
    </row>
    <row r="350" spans="2:30" x14ac:dyDescent="0.25">
      <c r="B350" s="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10">
        <f t="shared" si="10"/>
        <v>3.8955484510034333E-2</v>
      </c>
      <c r="I350" s="11">
        <f t="shared" si="11"/>
        <v>43806</v>
      </c>
      <c r="J350" s="15">
        <f>VLOOKUP(sales_data[[#This Row],[Column7]],$AC$2:$AD$368,2,FALSE)</f>
        <v>1665666</v>
      </c>
      <c r="K350" s="16">
        <f>sales_data[[#This Row],[Column6]]/sales_data[[#This Row],[Column8]]</f>
        <v>1.0708485374618921</v>
      </c>
      <c r="L350">
        <v>45787544</v>
      </c>
      <c r="M350" s="7">
        <v>43991955</v>
      </c>
      <c r="N350" s="16">
        <f>(sales_data[[#This Row],[Column9]]-sales_data[[#This Row],[Column10]])/sales_data[[#This Row],[Column10]]</f>
        <v>4.081630379918328E-2</v>
      </c>
      <c r="O350" s="16">
        <f>sales_data[[#This Row],[Column9]]/sales_data[[#This Row],[Column10]]</f>
        <v>1.0408163037991833</v>
      </c>
      <c r="P350" s="16">
        <f>VLOOKUP(sales_data[[#This Row],[Column7]],sales_data[[Column1]:[Column7]],7,FALSE)</f>
        <v>3.7862968354100197E-2</v>
      </c>
      <c r="Q350" s="16">
        <f>sales_data[[#This Row],[Order/Listing]]/sales_data[[#This Row],[Column11]]</f>
        <v>1.0288544771692689</v>
      </c>
      <c r="R350" s="8">
        <f>sales_data[[#This Row],[Column3]]/sales_data[[#This Row],[Column2]]</f>
        <v>0.20159999842751997</v>
      </c>
      <c r="S350" s="8">
        <f>sales_data[[#This Row],[Column4]]/sales_data[[#This Row],[Column3]]</f>
        <v>0.35019996708833251</v>
      </c>
      <c r="T350" s="8">
        <f>sales_data[[#This Row],[Column5]]/sales_data[[#This Row],[Column4]]</f>
        <v>0.68680000556824738</v>
      </c>
      <c r="U350" s="8">
        <f>sales_data[[#This Row],[Column6]]/sales_data[[#This Row],[Column5]]</f>
        <v>0.80339975497261462</v>
      </c>
      <c r="AC350" s="3">
        <v>43813</v>
      </c>
      <c r="AD350" s="4">
        <v>1783676</v>
      </c>
    </row>
    <row r="351" spans="2:30" x14ac:dyDescent="0.25">
      <c r="B351" s="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10">
        <f t="shared" si="10"/>
        <v>3.2154820978062923E-2</v>
      </c>
      <c r="I351" s="11">
        <f t="shared" si="11"/>
        <v>43807</v>
      </c>
      <c r="J351" s="15">
        <f>VLOOKUP(sales_data[[#This Row],[Column7]],$AC$2:$AD$368,2,FALSE)</f>
        <v>1632680</v>
      </c>
      <c r="K351" s="16">
        <f>sales_data[[#This Row],[Column6]]/sales_data[[#This Row],[Column8]]</f>
        <v>0.8487180586520322</v>
      </c>
      <c r="L351">
        <v>43094158</v>
      </c>
      <c r="M351" s="7">
        <v>43991955</v>
      </c>
      <c r="N351" s="16">
        <f>(sales_data[[#This Row],[Column9]]-sales_data[[#This Row],[Column10]])/sales_data[[#This Row],[Column10]]</f>
        <v>-2.0408208728164047E-2</v>
      </c>
      <c r="O351" s="16">
        <f>sales_data[[#This Row],[Column9]]/sales_data[[#This Row],[Column10]]</f>
        <v>0.97959179127183593</v>
      </c>
      <c r="P351" s="16">
        <f>VLOOKUP(sales_data[[#This Row],[Column7]],sales_data[[Column1]:[Column7]],7,FALSE)</f>
        <v>3.711314943834617E-2</v>
      </c>
      <c r="Q351" s="16">
        <f>sales_data[[#This Row],[Order/Listing]]/sales_data[[#This Row],[Column11]]</f>
        <v>0.86639968487394969</v>
      </c>
      <c r="R351" s="8">
        <f>sales_data[[#This Row],[Column3]]/sales_data[[#This Row],[Column2]]</f>
        <v>0.20159998477751973</v>
      </c>
      <c r="S351" s="8">
        <f>sales_data[[#This Row],[Column4]]/sales_data[[#This Row],[Column3]]</f>
        <v>0.3229999325489521</v>
      </c>
      <c r="T351" s="8">
        <f>sales_data[[#This Row],[Column5]]/sales_data[[#This Row],[Column4]]</f>
        <v>0.64600005773028057</v>
      </c>
      <c r="U351" s="8">
        <f>sales_data[[#This Row],[Column6]]/sales_data[[#This Row],[Column5]]</f>
        <v>0.76439988415550741</v>
      </c>
      <c r="AC351" s="3">
        <v>43814</v>
      </c>
      <c r="AD351" s="4">
        <v>1385685</v>
      </c>
    </row>
    <row r="352" spans="2:30" x14ac:dyDescent="0.25">
      <c r="B352" s="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10">
        <f t="shared" si="10"/>
        <v>6.2253415203397382E-2</v>
      </c>
      <c r="I352" s="11">
        <f t="shared" si="11"/>
        <v>43808</v>
      </c>
      <c r="J352" s="15">
        <f>VLOOKUP(sales_data[[#This Row],[Column7]],$AC$2:$AD$368,2,FALSE)</f>
        <v>1245504</v>
      </c>
      <c r="K352" s="16">
        <f>sales_data[[#This Row],[Column6]]/sales_data[[#This Row],[Column8]]</f>
        <v>1.063777394532655</v>
      </c>
      <c r="L352">
        <v>21282992</v>
      </c>
      <c r="M352" s="7">
        <v>22586032</v>
      </c>
      <c r="N352" s="16">
        <f>(sales_data[[#This Row],[Column9]]-sales_data[[#This Row],[Column10]])/sales_data[[#This Row],[Column10]]</f>
        <v>-5.7692294069183997E-2</v>
      </c>
      <c r="O352" s="16">
        <f>sales_data[[#This Row],[Column9]]/sales_data[[#This Row],[Column10]]</f>
        <v>0.94230770593081603</v>
      </c>
      <c r="P352" s="16">
        <f>VLOOKUP(sales_data[[#This Row],[Column7]],sales_data[[Column1]:[Column7]],7,FALSE)</f>
        <v>5.5144874040302959E-2</v>
      </c>
      <c r="Q352" s="16">
        <f>sales_data[[#This Row],[Order/Listing]]/sales_data[[#This Row],[Column11]]</f>
        <v>1.1289066533708845</v>
      </c>
      <c r="R352" s="8">
        <f>sales_data[[#This Row],[Column3]]/sales_data[[#This Row],[Column2]]</f>
        <v>0.25499998989803735</v>
      </c>
      <c r="S352" s="8">
        <f>sales_data[[#This Row],[Column4]]/sales_data[[#This Row],[Column3]]</f>
        <v>0.40799990713380085</v>
      </c>
      <c r="T352" s="8">
        <f>sales_data[[#This Row],[Column5]]/sales_data[[#This Row],[Column4]]</f>
        <v>0.71539984518683708</v>
      </c>
      <c r="U352" s="8">
        <f>sales_data[[#This Row],[Column6]]/sales_data[[#This Row],[Column5]]</f>
        <v>0.83640016993908828</v>
      </c>
      <c r="AC352" s="3">
        <v>43815</v>
      </c>
      <c r="AD352" s="4">
        <v>1324939</v>
      </c>
    </row>
    <row r="353" spans="2:30" x14ac:dyDescent="0.25">
      <c r="B353" s="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10">
        <f t="shared" si="10"/>
        <v>5.2424970876994104E-2</v>
      </c>
      <c r="I353" s="11">
        <f t="shared" si="11"/>
        <v>43809</v>
      </c>
      <c r="J353" s="15">
        <f>VLOOKUP(sales_data[[#This Row],[Column7]],$AC$2:$AD$368,2,FALSE)</f>
        <v>1235782</v>
      </c>
      <c r="K353" s="16">
        <f>sales_data[[#This Row],[Column6]]/sales_data[[#This Row],[Column8]]</f>
        <v>0.89366490206201421</v>
      </c>
      <c r="L353">
        <v>21065819</v>
      </c>
      <c r="M353" s="7">
        <v>21500166</v>
      </c>
      <c r="N353" s="16">
        <f>(sales_data[[#This Row],[Column9]]-sales_data[[#This Row],[Column10]])/sales_data[[#This Row],[Column10]]</f>
        <v>-2.0202030068046918E-2</v>
      </c>
      <c r="O353" s="16">
        <f>sales_data[[#This Row],[Column9]]/sales_data[[#This Row],[Column10]]</f>
        <v>0.97979796993195312</v>
      </c>
      <c r="P353" s="16">
        <f>VLOOKUP(sales_data[[#This Row],[Column7]],sales_data[[Column1]:[Column7]],7,FALSE)</f>
        <v>5.7477786102777713E-2</v>
      </c>
      <c r="Q353" s="16">
        <f>sales_data[[#This Row],[Order/Listing]]/sales_data[[#This Row],[Column11]]</f>
        <v>0.91209099082646428</v>
      </c>
      <c r="R353" s="8">
        <f>sales_data[[#This Row],[Column3]]/sales_data[[#This Row],[Column2]]</f>
        <v>0.24249998338540821</v>
      </c>
      <c r="S353" s="8">
        <f>sales_data[[#This Row],[Column4]]/sales_data[[#This Row],[Column3]]</f>
        <v>0.39599989116095824</v>
      </c>
      <c r="T353" s="8">
        <f>sales_data[[#This Row],[Column5]]/sales_data[[#This Row],[Column4]]</f>
        <v>0.69350008650732842</v>
      </c>
      <c r="U353" s="8">
        <f>sales_data[[#This Row],[Column6]]/sales_data[[#This Row],[Column5]]</f>
        <v>0.7871996612769403</v>
      </c>
      <c r="AC353" s="3">
        <v>43816</v>
      </c>
      <c r="AD353" s="4">
        <v>1104375</v>
      </c>
    </row>
    <row r="354" spans="2:30" x14ac:dyDescent="0.25">
      <c r="B354" s="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10">
        <f t="shared" si="10"/>
        <v>5.7403640596793933E-2</v>
      </c>
      <c r="I354" s="11">
        <f t="shared" si="11"/>
        <v>43810</v>
      </c>
      <c r="J354" s="15">
        <f>VLOOKUP(sales_data[[#This Row],[Column7]],$AC$2:$AD$368,2,FALSE)</f>
        <v>1246273</v>
      </c>
      <c r="K354" s="16">
        <f>sales_data[[#This Row],[Column6]]/sales_data[[#This Row],[Column8]]</f>
        <v>1.0303151877638366</v>
      </c>
      <c r="L354">
        <v>22368858</v>
      </c>
      <c r="M354" s="7">
        <v>22586032</v>
      </c>
      <c r="N354" s="16">
        <f>(sales_data[[#This Row],[Column9]]-sales_data[[#This Row],[Column10]])/sales_data[[#This Row],[Column10]]</f>
        <v>-9.6154118616320026E-3</v>
      </c>
      <c r="O354" s="16">
        <f>sales_data[[#This Row],[Column9]]/sales_data[[#This Row],[Column10]]</f>
        <v>0.99038458813836805</v>
      </c>
      <c r="P354" s="16">
        <f>VLOOKUP(sales_data[[#This Row],[Column7]],sales_data[[Column1]:[Column7]],7,FALSE)</f>
        <v>5.5178921629180228E-2</v>
      </c>
      <c r="Q354" s="16">
        <f>sales_data[[#This Row],[Order/Listing]]/sales_data[[#This Row],[Column11]]</f>
        <v>1.0403182755647984</v>
      </c>
      <c r="R354" s="8">
        <f>sales_data[[#This Row],[Column3]]/sales_data[[#This Row],[Column2]]</f>
        <v>0.24249997541224722</v>
      </c>
      <c r="S354" s="8">
        <f>sales_data[[#This Row],[Column4]]/sales_data[[#This Row],[Column3]]</f>
        <v>0.3880000324456977</v>
      </c>
      <c r="T354" s="8">
        <f>sales_data[[#This Row],[Column5]]/sales_data[[#This Row],[Column4]]</f>
        <v>0.75919970960038696</v>
      </c>
      <c r="U354" s="8">
        <f>sales_data[[#This Row],[Column6]]/sales_data[[#This Row],[Column5]]</f>
        <v>0.8036000267855411</v>
      </c>
      <c r="AC354" s="3">
        <v>43817</v>
      </c>
      <c r="AD354" s="4">
        <v>1284054</v>
      </c>
    </row>
    <row r="355" spans="2:30" x14ac:dyDescent="0.25">
      <c r="B355" s="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10">
        <f t="shared" si="10"/>
        <v>5.7495364528890876E-2</v>
      </c>
      <c r="I355" s="11">
        <f t="shared" si="11"/>
        <v>43811</v>
      </c>
      <c r="J355" s="15">
        <f>VLOOKUP(sales_data[[#This Row],[Column7]],$AC$2:$AD$368,2,FALSE)</f>
        <v>1379437</v>
      </c>
      <c r="K355" s="16">
        <f>sales_data[[#This Row],[Column6]]/sales_data[[#This Row],[Column8]]</f>
        <v>0.87802994989985039</v>
      </c>
      <c r="L355">
        <v>21065819</v>
      </c>
      <c r="M355" s="7">
        <v>21934511</v>
      </c>
      <c r="N355" s="16">
        <f>(sales_data[[#This Row],[Column9]]-sales_data[[#This Row],[Column10]])/sales_data[[#This Row],[Column10]]</f>
        <v>-3.9603891784959329E-2</v>
      </c>
      <c r="O355" s="16">
        <f>sales_data[[#This Row],[Column9]]/sales_data[[#This Row],[Column10]]</f>
        <v>0.96039610821504062</v>
      </c>
      <c r="P355" s="16">
        <f>VLOOKUP(sales_data[[#This Row],[Column7]],sales_data[[Column1]:[Column7]],7,FALSE)</f>
        <v>6.2888882009826244E-2</v>
      </c>
      <c r="Q355" s="16">
        <f>sales_data[[#This Row],[Order/Listing]]/sales_data[[#This Row],[Column11]]</f>
        <v>0.91423734516233501</v>
      </c>
      <c r="R355" s="8">
        <f>sales_data[[#This Row],[Column3]]/sales_data[[#This Row],[Column2]]</f>
        <v>0.247499978638382</v>
      </c>
      <c r="S355" s="8">
        <f>sales_data[[#This Row],[Column4]]/sales_data[[#This Row],[Column3]]</f>
        <v>0.39600003068784895</v>
      </c>
      <c r="T355" s="8">
        <f>sales_data[[#This Row],[Column5]]/sales_data[[#This Row],[Column4]]</f>
        <v>0.7299997432992632</v>
      </c>
      <c r="U355" s="8">
        <f>sales_data[[#This Row],[Column6]]/sales_data[[#This Row],[Column5]]</f>
        <v>0.80359965021277835</v>
      </c>
      <c r="AC355" s="3">
        <v>43818</v>
      </c>
      <c r="AD355" s="4">
        <v>1211187</v>
      </c>
    </row>
    <row r="356" spans="2:30" x14ac:dyDescent="0.25">
      <c r="B356" s="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10">
        <f t="shared" si="10"/>
        <v>5.5590303348002343E-2</v>
      </c>
      <c r="I356" s="11">
        <f t="shared" si="11"/>
        <v>43812</v>
      </c>
      <c r="J356" s="15">
        <f>VLOOKUP(sales_data[[#This Row],[Column7]],$AC$2:$AD$368,2,FALSE)</f>
        <v>1308303</v>
      </c>
      <c r="K356" s="16">
        <f>sales_data[[#This Row],[Column6]]/sales_data[[#This Row],[Column8]]</f>
        <v>0.94123379675809049</v>
      </c>
      <c r="L356">
        <v>22151685</v>
      </c>
      <c r="M356" s="7">
        <v>22803205</v>
      </c>
      <c r="N356" s="16">
        <f>(sales_data[[#This Row],[Column9]]-sales_data[[#This Row],[Column10]])/sales_data[[#This Row],[Column10]]</f>
        <v>-2.8571422306645052E-2</v>
      </c>
      <c r="O356" s="16">
        <f>sales_data[[#This Row],[Column9]]/sales_data[[#This Row],[Column10]]</f>
        <v>0.971428577693355</v>
      </c>
      <c r="P356" s="16">
        <f>VLOOKUP(sales_data[[#This Row],[Column7]],sales_data[[Column1]:[Column7]],7,FALSE)</f>
        <v>5.7373640470833771E-2</v>
      </c>
      <c r="Q356" s="16">
        <f>sales_data[[#This Row],[Order/Listing]]/sales_data[[#This Row],[Column11]]</f>
        <v>0.96891713497354248</v>
      </c>
      <c r="R356" s="8">
        <f>sales_data[[#This Row],[Column3]]/sales_data[[#This Row],[Column2]]</f>
        <v>0.23749997009257129</v>
      </c>
      <c r="S356" s="8">
        <f>sales_data[[#This Row],[Column4]]/sales_data[[#This Row],[Column3]]</f>
        <v>0.39200003801540573</v>
      </c>
      <c r="T356" s="8">
        <f>sales_data[[#This Row],[Column5]]/sales_data[[#This Row],[Column4]]</f>
        <v>0.69349985113866797</v>
      </c>
      <c r="U356" s="14">
        <f>sales_data[[#This Row],[Column6]]/sales_data[[#This Row],[Column5]]</f>
        <v>0.8609997063388849</v>
      </c>
      <c r="AC356" s="3">
        <v>43819</v>
      </c>
      <c r="AD356" s="4">
        <v>1231419</v>
      </c>
    </row>
    <row r="357" spans="2:30" x14ac:dyDescent="0.25">
      <c r="B357" s="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10">
        <f t="shared" si="10"/>
        <v>3.2493286734881402E-2</v>
      </c>
      <c r="I357" s="11">
        <f t="shared" si="11"/>
        <v>43813</v>
      </c>
      <c r="J357" s="15">
        <f>VLOOKUP(sales_data[[#This Row],[Column7]],$AC$2:$AD$368,2,FALSE)</f>
        <v>1783676</v>
      </c>
      <c r="K357" s="16">
        <f>sales_data[[#This Row],[Column6]]/sales_data[[#This Row],[Column8]]</f>
        <v>0.84229086448435697</v>
      </c>
      <c r="L357">
        <v>46236441</v>
      </c>
      <c r="M357" s="7">
        <v>45787544</v>
      </c>
      <c r="N357" s="16">
        <f>(sales_data[[#This Row],[Column9]]-sales_data[[#This Row],[Column10]])/sales_data[[#This Row],[Column10]]</f>
        <v>9.8039108627446803E-3</v>
      </c>
      <c r="O357" s="16">
        <f>sales_data[[#This Row],[Column9]]/sales_data[[#This Row],[Column10]]</f>
        <v>1.0098039108627446</v>
      </c>
      <c r="P357" s="16">
        <f>VLOOKUP(sales_data[[#This Row],[Column7]],sales_data[[Column1]:[Column7]],7,FALSE)</f>
        <v>3.8955484510034333E-2</v>
      </c>
      <c r="Q357" s="16">
        <f>sales_data[[#This Row],[Order/Listing]]/sales_data[[#This Row],[Column11]]</f>
        <v>0.83411327425568615</v>
      </c>
      <c r="R357" s="8">
        <f>sales_data[[#This Row],[Column3]]/sales_data[[#This Row],[Column2]]</f>
        <v>0.20159998034450877</v>
      </c>
      <c r="S357" s="8">
        <f>sales_data[[#This Row],[Column4]]/sales_data[[#This Row],[Column3]]</f>
        <v>0.32639997614058003</v>
      </c>
      <c r="T357" s="8">
        <f>sales_data[[#This Row],[Column5]]/sales_data[[#This Row],[Column4]]</f>
        <v>0.64600006376416985</v>
      </c>
      <c r="U357" s="8">
        <f>sales_data[[#This Row],[Column6]]/sales_data[[#This Row],[Column5]]</f>
        <v>0.7643996479141969</v>
      </c>
      <c r="AC357" s="3">
        <v>43820</v>
      </c>
      <c r="AD357" s="4">
        <v>1502374</v>
      </c>
    </row>
    <row r="358" spans="2:30" x14ac:dyDescent="0.25">
      <c r="B358" s="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10">
        <f t="shared" si="10"/>
        <v>3.8916711684367444E-2</v>
      </c>
      <c r="I358" s="11">
        <f t="shared" si="11"/>
        <v>43814</v>
      </c>
      <c r="J358" s="15">
        <f>VLOOKUP(sales_data[[#This Row],[Column7]],$AC$2:$AD$368,2,FALSE)</f>
        <v>1385685</v>
      </c>
      <c r="K358" s="16">
        <f>sales_data[[#This Row],[Column6]]/sales_data[[#This Row],[Column8]]</f>
        <v>1.2102916608031407</v>
      </c>
      <c r="L358">
        <v>43094158</v>
      </c>
      <c r="M358" s="7">
        <v>43094158</v>
      </c>
      <c r="N358" s="16">
        <f>(sales_data[[#This Row],[Column9]]-sales_data[[#This Row],[Column10]])/sales_data[[#This Row],[Column10]]</f>
        <v>0</v>
      </c>
      <c r="O358" s="16">
        <f>sales_data[[#This Row],[Column9]]/sales_data[[#This Row],[Column10]]</f>
        <v>1</v>
      </c>
      <c r="P358" s="16">
        <f>VLOOKUP(sales_data[[#This Row],[Column7]],sales_data[[Column1]:[Column7]],7,FALSE)</f>
        <v>3.2154820978062923E-2</v>
      </c>
      <c r="Q358" s="16">
        <f>sales_data[[#This Row],[Order/Listing]]/sales_data[[#This Row],[Column11]]</f>
        <v>1.2102916608031407</v>
      </c>
      <c r="R358" s="8">
        <f>sales_data[[#This Row],[Column3]]/sales_data[[#This Row],[Column2]]</f>
        <v>0.21209999220311987</v>
      </c>
      <c r="S358" s="8">
        <f>sales_data[[#This Row],[Column4]]/sales_data[[#This Row],[Column3]]</f>
        <v>0.35699991827375799</v>
      </c>
      <c r="T358" s="8">
        <f>sales_data[[#This Row],[Column5]]/sales_data[[#This Row],[Column4]]</f>
        <v>0.64599997057990677</v>
      </c>
      <c r="U358" s="8">
        <f>sales_data[[#This Row],[Column6]]/sales_data[[#This Row],[Column5]]</f>
        <v>0.79560017400817007</v>
      </c>
      <c r="AC358" s="3">
        <v>43821</v>
      </c>
      <c r="AD358" s="4">
        <v>1677083</v>
      </c>
    </row>
    <row r="359" spans="2:30" x14ac:dyDescent="0.25">
      <c r="B359" s="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10">
        <f t="shared" si="10"/>
        <v>5.5655149097213988E-2</v>
      </c>
      <c r="I359" s="11">
        <f t="shared" si="11"/>
        <v>43815</v>
      </c>
      <c r="J359" s="15">
        <f>VLOOKUP(sales_data[[#This Row],[Column7]],$AC$2:$AD$368,2,FALSE)</f>
        <v>1324939</v>
      </c>
      <c r="K359" s="16">
        <f>sales_data[[#This Row],[Column6]]/sales_data[[#This Row],[Column8]]</f>
        <v>0.90313214419682719</v>
      </c>
      <c r="L359">
        <v>21500166</v>
      </c>
      <c r="M359" s="7">
        <v>21282992</v>
      </c>
      <c r="N359" s="16">
        <f>(sales_data[[#This Row],[Column9]]-sales_data[[#This Row],[Column10]])/sales_data[[#This Row],[Column10]]</f>
        <v>1.0204110399515257E-2</v>
      </c>
      <c r="O359" s="16">
        <f>sales_data[[#This Row],[Column9]]/sales_data[[#This Row],[Column10]]</f>
        <v>1.0102041103995152</v>
      </c>
      <c r="P359" s="16">
        <f>VLOOKUP(sales_data[[#This Row],[Column7]],sales_data[[Column1]:[Column7]],7,FALSE)</f>
        <v>6.2253415203397382E-2</v>
      </c>
      <c r="Q359" s="16">
        <f>sales_data[[#This Row],[Order/Listing]]/sales_data[[#This Row],[Column11]]</f>
        <v>0.89400957225197653</v>
      </c>
      <c r="R359" s="8">
        <f>sales_data[[#This Row],[Column3]]/sales_data[[#This Row],[Column2]]</f>
        <v>0.23749996918628585</v>
      </c>
      <c r="S359" s="8">
        <f>sales_data[[#This Row],[Column4]]/sales_data[[#This Row],[Column3]]</f>
        <v>0.38000003525064874</v>
      </c>
      <c r="T359" s="8">
        <f>sales_data[[#This Row],[Column5]]/sales_data[[#This Row],[Column4]]</f>
        <v>0.73729971809790817</v>
      </c>
      <c r="U359" s="8">
        <f>sales_data[[#This Row],[Column6]]/sales_data[[#This Row],[Column5]]</f>
        <v>0.83640012330068381</v>
      </c>
      <c r="AC359" s="3">
        <v>43822</v>
      </c>
      <c r="AD359" s="4">
        <v>1196595</v>
      </c>
    </row>
    <row r="360" spans="2:30" x14ac:dyDescent="0.25">
      <c r="B360" s="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10">
        <f t="shared" si="10"/>
        <v>6.1655519973154153E-2</v>
      </c>
      <c r="I360" s="11">
        <f t="shared" si="11"/>
        <v>43816</v>
      </c>
      <c r="J360" s="15">
        <f>VLOOKUP(sales_data[[#This Row],[Column7]],$AC$2:$AD$368,2,FALSE)</f>
        <v>1104375</v>
      </c>
      <c r="K360" s="16">
        <f>sales_data[[#This Row],[Column6]]/sales_data[[#This Row],[Column8]]</f>
        <v>1.188196038483305</v>
      </c>
      <c r="L360">
        <v>21282992</v>
      </c>
      <c r="M360" s="7">
        <v>21065819</v>
      </c>
      <c r="N360" s="16">
        <f>(sales_data[[#This Row],[Column9]]-sales_data[[#This Row],[Column10]])/sales_data[[#This Row],[Column10]]</f>
        <v>1.0309259753916998E-2</v>
      </c>
      <c r="O360" s="16">
        <f>sales_data[[#This Row],[Column9]]/sales_data[[#This Row],[Column10]]</f>
        <v>1.0103092597539169</v>
      </c>
      <c r="P360" s="16">
        <f>VLOOKUP(sales_data[[#This Row],[Column7]],sales_data[[Column1]:[Column7]],7,FALSE)</f>
        <v>5.2424970876994104E-2</v>
      </c>
      <c r="Q360" s="16">
        <f>sales_data[[#This Row],[Order/Listing]]/sales_data[[#This Row],[Column11]]</f>
        <v>1.1760716113284622</v>
      </c>
      <c r="R360" s="8">
        <f>sales_data[[#This Row],[Column3]]/sales_data[[#This Row],[Column2]]</f>
        <v>0.24999998825353181</v>
      </c>
      <c r="S360" s="8">
        <f>sales_data[[#This Row],[Column4]]/sales_data[[#This Row],[Column3]]</f>
        <v>0.39599996090775208</v>
      </c>
      <c r="T360" s="8">
        <f>sales_data[[#This Row],[Column5]]/sales_data[[#This Row],[Column4]]</f>
        <v>0.74459994608488977</v>
      </c>
      <c r="U360" s="8">
        <f>sales_data[[#This Row],[Column6]]/sales_data[[#This Row],[Column5]]</f>
        <v>0.83639963184021249</v>
      </c>
      <c r="AC360" s="3">
        <v>43823</v>
      </c>
      <c r="AD360" s="4">
        <v>1312214</v>
      </c>
    </row>
    <row r="361" spans="2:30" x14ac:dyDescent="0.25">
      <c r="B361" s="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10">
        <f t="shared" si="10"/>
        <v>6.1002236728322792E-2</v>
      </c>
      <c r="I361" s="11">
        <f t="shared" si="11"/>
        <v>43817</v>
      </c>
      <c r="J361" s="15">
        <f>VLOOKUP(sales_data[[#This Row],[Column7]],$AC$2:$AD$368,2,FALSE)</f>
        <v>1284054</v>
      </c>
      <c r="K361" s="16">
        <f>sales_data[[#This Row],[Column6]]/sales_data[[#This Row],[Column8]]</f>
        <v>0.98015036750790852</v>
      </c>
      <c r="L361">
        <v>20631472</v>
      </c>
      <c r="M361" s="7">
        <v>22368858</v>
      </c>
      <c r="N361" s="16">
        <f>(sales_data[[#This Row],[Column9]]-sales_data[[#This Row],[Column10]])/sales_data[[#This Row],[Column10]]</f>
        <v>-7.7669856905524637E-2</v>
      </c>
      <c r="O361" s="16">
        <f>sales_data[[#This Row],[Column9]]/sales_data[[#This Row],[Column10]]</f>
        <v>0.92233014309447536</v>
      </c>
      <c r="P361" s="16">
        <f>VLOOKUP(sales_data[[#This Row],[Column7]],sales_data[[Column1]:[Column7]],7,FALSE)</f>
        <v>5.7403640596793933E-2</v>
      </c>
      <c r="Q361" s="16">
        <f>sales_data[[#This Row],[Order/Listing]]/sales_data[[#This Row],[Column11]]</f>
        <v>1.0626893363228576</v>
      </c>
      <c r="R361" s="8">
        <f>sales_data[[#This Row],[Column3]]/sales_data[[#This Row],[Column2]]</f>
        <v>0.25499997019117343</v>
      </c>
      <c r="S361" s="8">
        <f>sales_data[[#This Row],[Column4]]/sales_data[[#This Row],[Column3]]</f>
        <v>0.41199994297689141</v>
      </c>
      <c r="T361" s="8">
        <f>sales_data[[#This Row],[Column5]]/sales_data[[#This Row],[Column4]]</f>
        <v>0.73000015685970565</v>
      </c>
      <c r="U361" s="8">
        <f>sales_data[[#This Row],[Column6]]/sales_data[[#This Row],[Column5]]</f>
        <v>0.79539987840531479</v>
      </c>
      <c r="AC361" s="3">
        <v>43824</v>
      </c>
      <c r="AD361" s="4">
        <v>1258566</v>
      </c>
    </row>
    <row r="362" spans="2:30" x14ac:dyDescent="0.25">
      <c r="B362" s="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10">
        <f t="shared" si="10"/>
        <v>6.2770506012828076E-2</v>
      </c>
      <c r="I362" s="11">
        <f t="shared" si="11"/>
        <v>43818</v>
      </c>
      <c r="J362" s="15">
        <f>VLOOKUP(sales_data[[#This Row],[Column7]],$AC$2:$AD$368,2,FALSE)</f>
        <v>1211187</v>
      </c>
      <c r="K362" s="16">
        <f>sales_data[[#This Row],[Column6]]/sales_data[[#This Row],[Column8]]</f>
        <v>1.0692386889885708</v>
      </c>
      <c r="L362">
        <v>20631472</v>
      </c>
      <c r="M362" s="7">
        <v>21065819</v>
      </c>
      <c r="N362" s="16">
        <f>(sales_data[[#This Row],[Column9]]-sales_data[[#This Row],[Column10]])/sales_data[[#This Row],[Column10]]</f>
        <v>-2.0618566978098503E-2</v>
      </c>
      <c r="O362" s="16">
        <f>sales_data[[#This Row],[Column9]]/sales_data[[#This Row],[Column10]]</f>
        <v>0.9793814330219015</v>
      </c>
      <c r="P362" s="16">
        <f>VLOOKUP(sales_data[[#This Row],[Column7]],sales_data[[Column1]:[Column7]],7,FALSE)</f>
        <v>5.7495364528890876E-2</v>
      </c>
      <c r="Q362" s="16">
        <f>sales_data[[#This Row],[Order/Listing]]/sales_data[[#This Row],[Column11]]</f>
        <v>1.091748987542926</v>
      </c>
      <c r="R362" s="8">
        <f>sales_data[[#This Row],[Column3]]/sales_data[[#This Row],[Column2]]</f>
        <v>0.25250000327170047</v>
      </c>
      <c r="S362" s="8">
        <f>sales_data[[#This Row],[Column4]]/sales_data[[#This Row],[Column3]]</f>
        <v>0.41199996851873144</v>
      </c>
      <c r="T362" s="14">
        <f>sales_data[[#This Row],[Column5]]/sales_data[[#This Row],[Column4]]</f>
        <v>0.76649961887758045</v>
      </c>
      <c r="U362" s="8">
        <f>sales_data[[#This Row],[Column6]]/sales_data[[#This Row],[Column5]]</f>
        <v>0.78720005446371477</v>
      </c>
      <c r="AC362" s="3">
        <v>43825</v>
      </c>
      <c r="AD362" s="4">
        <v>1295048</v>
      </c>
    </row>
    <row r="363" spans="2:30" x14ac:dyDescent="0.25">
      <c r="B363" s="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10">
        <f t="shared" si="10"/>
        <v>5.8538432445819771E-2</v>
      </c>
      <c r="I363" s="11">
        <f t="shared" si="11"/>
        <v>43819</v>
      </c>
      <c r="J363" s="15">
        <f>VLOOKUP(sales_data[[#This Row],[Column7]],$AC$2:$AD$368,2,FALSE)</f>
        <v>1231419</v>
      </c>
      <c r="K363" s="16">
        <f>sales_data[[#This Row],[Column6]]/sales_data[[#This Row],[Column8]]</f>
        <v>1.0633569889696359</v>
      </c>
      <c r="L363">
        <v>22368858</v>
      </c>
      <c r="M363" s="7">
        <v>22151685</v>
      </c>
      <c r="N363" s="16">
        <f>(sales_data[[#This Row],[Column9]]-sales_data[[#This Row],[Column10]])/sales_data[[#This Row],[Column10]]</f>
        <v>9.8039043079567092E-3</v>
      </c>
      <c r="O363" s="16">
        <f>sales_data[[#This Row],[Column9]]/sales_data[[#This Row],[Column10]]</f>
        <v>1.0098039043079567</v>
      </c>
      <c r="P363" s="16">
        <f>VLOOKUP(sales_data[[#This Row],[Column7]],sales_data[[Column1]:[Column7]],7,FALSE)</f>
        <v>5.5590303348002343E-2</v>
      </c>
      <c r="Q363" s="16">
        <f>sales_data[[#This Row],[Order/Listing]]/sales_data[[#This Row],[Column11]]</f>
        <v>1.0530331536304409</v>
      </c>
      <c r="R363" s="8">
        <f>sales_data[[#This Row],[Column3]]/sales_data[[#This Row],[Column2]]</f>
        <v>0.25249999329424921</v>
      </c>
      <c r="S363" s="8">
        <f>sales_data[[#This Row],[Column4]]/sales_data[[#This Row],[Column3]]</f>
        <v>0.41600000141639626</v>
      </c>
      <c r="T363" s="8">
        <f>sales_data[[#This Row],[Column5]]/sales_data[[#This Row],[Column4]]</f>
        <v>0.69350002659998933</v>
      </c>
      <c r="U363" s="8">
        <f>sales_data[[#This Row],[Column6]]/sales_data[[#This Row],[Column5]]</f>
        <v>0.80359995458632127</v>
      </c>
      <c r="AC363" s="3">
        <v>43826</v>
      </c>
      <c r="AD363" s="4">
        <v>1309438</v>
      </c>
    </row>
    <row r="364" spans="2:30" x14ac:dyDescent="0.25">
      <c r="B364" s="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10">
        <f t="shared" si="10"/>
        <v>3.9002773086661079E-2</v>
      </c>
      <c r="I364" s="11">
        <f t="shared" si="11"/>
        <v>43820</v>
      </c>
      <c r="J364" s="15">
        <f>VLOOKUP(sales_data[[#This Row],[Column7]],$AC$2:$AD$368,2,FALSE)</f>
        <v>1502374</v>
      </c>
      <c r="K364" s="16">
        <f>sales_data[[#This Row],[Column6]]/sales_data[[#This Row],[Column8]]</f>
        <v>1.1770258271242713</v>
      </c>
      <c r="L364">
        <v>45338647</v>
      </c>
      <c r="M364" s="7">
        <v>46236441</v>
      </c>
      <c r="N364" s="16">
        <f>(sales_data[[#This Row],[Column9]]-sales_data[[#This Row],[Column10]])/sales_data[[#This Row],[Column10]]</f>
        <v>-1.9417454730133749E-2</v>
      </c>
      <c r="O364" s="16">
        <f>sales_data[[#This Row],[Column9]]/sales_data[[#This Row],[Column10]]</f>
        <v>0.98058254526986621</v>
      </c>
      <c r="P364" s="16">
        <f>VLOOKUP(sales_data[[#This Row],[Column7]],sales_data[[Column1]:[Column7]],7,FALSE)</f>
        <v>3.2493286734881402E-2</v>
      </c>
      <c r="Q364" s="16">
        <f>sales_data[[#This Row],[Order/Listing]]/sales_data[[#This Row],[Column11]]</f>
        <v>1.2003332689885069</v>
      </c>
      <c r="R364" s="8">
        <f>sales_data[[#This Row],[Column3]]/sales_data[[#This Row],[Column2]]</f>
        <v>0.20999999823550097</v>
      </c>
      <c r="S364" s="8">
        <f>sales_data[[#This Row],[Column4]]/sales_data[[#This Row],[Column3]]</f>
        <v>0.34339997538103728</v>
      </c>
      <c r="T364" s="8">
        <f>sales_data[[#This Row],[Column5]]/sales_data[[#This Row],[Column4]]</f>
        <v>0.6731997757490249</v>
      </c>
      <c r="U364" s="8">
        <f>sales_data[[#This Row],[Column6]]/sales_data[[#This Row],[Column5]]</f>
        <v>0.80340026923379226</v>
      </c>
      <c r="AC364" s="3">
        <v>43827</v>
      </c>
      <c r="AD364" s="4">
        <v>1768333</v>
      </c>
    </row>
    <row r="365" spans="2:30" x14ac:dyDescent="0.25">
      <c r="B365" s="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10">
        <f t="shared" si="10"/>
        <v>3.6658013316382146E-2</v>
      </c>
      <c r="I365" s="11">
        <f t="shared" si="11"/>
        <v>43821</v>
      </c>
      <c r="J365" s="15">
        <f>VLOOKUP(sales_data[[#This Row],[Column7]],$AC$2:$AD$368,2,FALSE)</f>
        <v>1677083</v>
      </c>
      <c r="K365" s="16">
        <f>sales_data[[#This Row],[Column6]]/sales_data[[#This Row],[Column8]]</f>
        <v>0.95177281029024796</v>
      </c>
      <c r="L365">
        <v>43543056</v>
      </c>
      <c r="M365" s="7">
        <v>43094158</v>
      </c>
      <c r="N365" s="16">
        <f>(sales_data[[#This Row],[Column9]]-sales_data[[#This Row],[Column10]])/sales_data[[#This Row],[Column10]]</f>
        <v>1.0416678752604935E-2</v>
      </c>
      <c r="O365" s="16">
        <f>sales_data[[#This Row],[Column9]]/sales_data[[#This Row],[Column10]]</f>
        <v>1.010416678752605</v>
      </c>
      <c r="P365" s="16">
        <f>VLOOKUP(sales_data[[#This Row],[Column7]],sales_data[[Column1]:[Column7]],7,FALSE)</f>
        <v>3.8916711684367444E-2</v>
      </c>
      <c r="Q365" s="16">
        <f>sales_data[[#This Row],[Order/Listing]]/sales_data[[#This Row],[Column11]]</f>
        <v>0.94196070864608528</v>
      </c>
      <c r="R365" s="8">
        <f>sales_data[[#This Row],[Column3]]/sales_data[[#This Row],[Column2]]</f>
        <v>0.2015999886824669</v>
      </c>
      <c r="S365" s="8">
        <f>sales_data[[#This Row],[Column4]]/sales_data[[#This Row],[Column3]]</f>
        <v>0.35700000455670133</v>
      </c>
      <c r="T365" s="8">
        <f>sales_data[[#This Row],[Column5]]/sales_data[[#This Row],[Column4]]</f>
        <v>0.67319995941089639</v>
      </c>
      <c r="U365" s="8">
        <f>sales_data[[#This Row],[Column6]]/sales_data[[#This Row],[Column5]]</f>
        <v>0.75659961937806475</v>
      </c>
      <c r="AC365" s="3">
        <v>43828</v>
      </c>
      <c r="AD365" s="4">
        <v>1596202</v>
      </c>
    </row>
    <row r="366" spans="2:30" x14ac:dyDescent="0.25">
      <c r="B366" s="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10">
        <f t="shared" si="10"/>
        <v>5.2932672802753128E-2</v>
      </c>
      <c r="I366" s="11">
        <f t="shared" si="11"/>
        <v>43822</v>
      </c>
      <c r="J366" s="15">
        <f>VLOOKUP(sales_data[[#This Row],[Column7]],$AC$2:$AD$368,2,FALSE)</f>
        <v>1196595</v>
      </c>
      <c r="K366" s="16">
        <f>sales_data[[#This Row],[Column6]]/sales_data[[#This Row],[Column8]]</f>
        <v>0.97990381039533003</v>
      </c>
      <c r="L366">
        <v>22151685</v>
      </c>
      <c r="M366" s="7">
        <v>21500166</v>
      </c>
      <c r="N366" s="16">
        <f>(sales_data[[#This Row],[Column9]]-sales_data[[#This Row],[Column10]])/sales_data[[#This Row],[Column10]]</f>
        <v>3.0302975335167178E-2</v>
      </c>
      <c r="O366" s="16">
        <f>sales_data[[#This Row],[Column9]]/sales_data[[#This Row],[Column10]]</f>
        <v>1.0303029753351671</v>
      </c>
      <c r="P366" s="16">
        <f>VLOOKUP(sales_data[[#This Row],[Column7]],sales_data[[Column1]:[Column7]],7,FALSE)</f>
        <v>5.5655149097213988E-2</v>
      </c>
      <c r="Q366" s="16">
        <f>sales_data[[#This Row],[Order/Listing]]/sales_data[[#This Row],[Column11]]</f>
        <v>0.95108311919701349</v>
      </c>
      <c r="R366" s="8">
        <f>sales_data[[#This Row],[Column3]]/sales_data[[#This Row],[Column2]]</f>
        <v>0.23999996027390599</v>
      </c>
      <c r="S366" s="8">
        <f>sales_data[[#This Row],[Column4]]/sales_data[[#This Row],[Column3]]</f>
        <v>0.38399997441879885</v>
      </c>
      <c r="T366" s="8">
        <f>sales_data[[#This Row],[Column5]]/sales_data[[#This Row],[Column4]]</f>
        <v>0.69349972740618537</v>
      </c>
      <c r="U366" s="8">
        <f>sales_data[[#This Row],[Column6]]/sales_data[[#This Row],[Column5]]</f>
        <v>0.82819988147867707</v>
      </c>
      <c r="AC366" s="3">
        <v>43829</v>
      </c>
      <c r="AD366" s="4">
        <v>1172548</v>
      </c>
    </row>
    <row r="367" spans="2:30" x14ac:dyDescent="0.25">
      <c r="B367" s="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10">
        <f t="shared" si="10"/>
        <v>5.854700307228157E-2</v>
      </c>
      <c r="I367" s="11">
        <f t="shared" si="11"/>
        <v>43823</v>
      </c>
      <c r="J367" s="15">
        <f>VLOOKUP(sales_data[[#This Row],[Column7]],$AC$2:$AD$368,2,FALSE)</f>
        <v>1312214</v>
      </c>
      <c r="K367" s="16">
        <f>sales_data[[#This Row],[Column6]]/sales_data[[#This Row],[Column8]]</f>
        <v>0.97865134802707487</v>
      </c>
      <c r="L367">
        <v>21934511</v>
      </c>
      <c r="M367" s="7">
        <v>21282992</v>
      </c>
      <c r="N367" s="16">
        <f>(sales_data[[#This Row],[Column9]]-sales_data[[#This Row],[Column10]])/sales_data[[#This Row],[Column10]]</f>
        <v>3.0612190240921013E-2</v>
      </c>
      <c r="O367" s="16">
        <f>sales_data[[#This Row],[Column9]]/sales_data[[#This Row],[Column10]]</f>
        <v>1.0306121902409211</v>
      </c>
      <c r="P367" s="16">
        <f>VLOOKUP(sales_data[[#This Row],[Column7]],sales_data[[Column1]:[Column7]],7,FALSE)</f>
        <v>6.1655519973154153E-2</v>
      </c>
      <c r="Q367" s="16">
        <f>sales_data[[#This Row],[Order/Listing]]/sales_data[[#This Row],[Column11]]</f>
        <v>0.94958250449876858</v>
      </c>
      <c r="R367" s="8">
        <f>sales_data[[#This Row],[Column3]]/sales_data[[#This Row],[Column2]]</f>
        <v>0.24249998164992312</v>
      </c>
      <c r="S367" s="8">
        <f>sales_data[[#This Row],[Column4]]/sales_data[[#This Row],[Column3]]</f>
        <v>0.39599997668786879</v>
      </c>
      <c r="T367" s="8">
        <f>sales_data[[#This Row],[Column5]]/sales_data[[#This Row],[Column4]]</f>
        <v>0.70809985515372176</v>
      </c>
      <c r="U367" s="14">
        <f>sales_data[[#This Row],[Column6]]/sales_data[[#This Row],[Column5]]</f>
        <v>0.86100028092128778</v>
      </c>
      <c r="AC367" s="3">
        <v>43830</v>
      </c>
      <c r="AD367" s="4">
        <v>1284200</v>
      </c>
    </row>
    <row r="368" spans="2:30" x14ac:dyDescent="0.25">
      <c r="B368" s="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10">
        <f t="shared" si="10"/>
        <v>5.914702260958294E-2</v>
      </c>
      <c r="I368" s="11">
        <f t="shared" si="11"/>
        <v>43824</v>
      </c>
      <c r="J368" s="15">
        <f>VLOOKUP(sales_data[[#This Row],[Column7]],$AC$2:$AD$368,2,FALSE)</f>
        <v>1258566</v>
      </c>
      <c r="K368" s="16">
        <f>sales_data[[#This Row],[Column6]]/sales_data[[#This Row],[Column8]]</f>
        <v>1.0206187041442403</v>
      </c>
      <c r="L368">
        <v>21717338</v>
      </c>
      <c r="M368" s="7">
        <v>20631472</v>
      </c>
      <c r="N368" s="16">
        <f>(sales_data[[#This Row],[Column9]]-sales_data[[#This Row],[Column10]])/sales_data[[#This Row],[Column10]]</f>
        <v>5.2631533028763049E-2</v>
      </c>
      <c r="O368" s="16">
        <f>sales_data[[#This Row],[Column9]]/sales_data[[#This Row],[Column10]]</f>
        <v>1.052631533028763</v>
      </c>
      <c r="P368" s="16">
        <f>VLOOKUP(sales_data[[#This Row],[Column7]],sales_data[[Column1]:[Column7]],7,FALSE)</f>
        <v>6.1002236728322792E-2</v>
      </c>
      <c r="Q368" s="16">
        <f>sales_data[[#This Row],[Order/Listing]]/sales_data[[#This Row],[Column11]]</f>
        <v>0.96958776893702825</v>
      </c>
      <c r="R368" s="8">
        <f>sales_data[[#This Row],[Column3]]/sales_data[[#This Row],[Column2]]</f>
        <v>0.24749997006999935</v>
      </c>
      <c r="S368" s="8">
        <f>sales_data[[#This Row],[Column4]]/sales_data[[#This Row],[Column3]]</f>
        <v>0.37999989209384638</v>
      </c>
      <c r="T368" s="8">
        <f>sales_data[[#This Row],[Column5]]/sales_data[[#This Row],[Column4]]</f>
        <v>0.74460016205511348</v>
      </c>
      <c r="U368" s="8">
        <f>sales_data[[#This Row],[Column6]]/sales_data[[#This Row],[Column5]]</f>
        <v>0.84460011690776982</v>
      </c>
      <c r="AC368" s="3">
        <v>43831</v>
      </c>
      <c r="AD368" s="4">
        <v>1284516</v>
      </c>
    </row>
    <row r="369" spans="2:21" x14ac:dyDescent="0.25">
      <c r="B369" s="22"/>
      <c r="C369" s="23">
        <f>SUM(C3:C368)</f>
        <v>10330054315</v>
      </c>
      <c r="D369" s="23">
        <f>SUM(D3:D368)</f>
        <v>2389541997</v>
      </c>
      <c r="E369" s="23">
        <f>SUM(E3:E368)</f>
        <v>893070896</v>
      </c>
      <c r="F369" s="23">
        <f>SUM(F3:F368)</f>
        <v>630475632</v>
      </c>
      <c r="G369" s="24">
        <f>SUM(G3:G368)</f>
        <v>506762579.67328</v>
      </c>
      <c r="H369" s="25"/>
      <c r="I369" s="26"/>
      <c r="J369" s="27"/>
      <c r="L369" s="28"/>
      <c r="M369" s="28"/>
      <c r="N369" s="25"/>
      <c r="O369" s="16"/>
      <c r="Q369" s="25"/>
      <c r="R369" s="25"/>
      <c r="S369" s="25"/>
      <c r="T369" s="25"/>
      <c r="U369" s="25"/>
    </row>
    <row r="372" spans="2:21" x14ac:dyDescent="0.25">
      <c r="B372" t="s">
        <v>52</v>
      </c>
      <c r="C372" s="7">
        <f>sales_data[[#Totals],[Column2]]-sales_data[[#Totals],[Column6]]</f>
        <v>9823291735.3267193</v>
      </c>
      <c r="G372" t="s">
        <v>53</v>
      </c>
      <c r="H372" s="21">
        <f>MAX(H7:H370)</f>
        <v>9.1715082005789803E-2</v>
      </c>
      <c r="K372" s="21">
        <f>MAX(K14:K370)</f>
        <v>2.3547702422639891</v>
      </c>
      <c r="O372" s="21">
        <f>MAX(O14:O370)</f>
        <v>2.1914893179280521</v>
      </c>
      <c r="Q372" s="21">
        <f>MAX(Q14:Q370)</f>
        <v>2.2783695472773182</v>
      </c>
      <c r="R372" s="29">
        <f>MAX(R7:R370)</f>
        <v>0.26249996979645729</v>
      </c>
      <c r="S372" s="29">
        <f>MAX(S7:S370)</f>
        <v>0.67199992761866711</v>
      </c>
      <c r="T372" s="29">
        <f>MAX(T7:T370)</f>
        <v>0.76650015845159969</v>
      </c>
      <c r="U372" s="29">
        <f>MAX(U7:U370)</f>
        <v>0.86100053552302747</v>
      </c>
    </row>
    <row r="373" spans="2:21" x14ac:dyDescent="0.25">
      <c r="G373" t="s">
        <v>54</v>
      </c>
      <c r="H373" s="17">
        <f>MIN(H7:H370)</f>
        <v>1.5671593882322647E-2</v>
      </c>
      <c r="K373" s="17">
        <f>MIN(K14:K370)</f>
        <v>0.28291276557436085</v>
      </c>
      <c r="O373" s="17">
        <f>MIN(O14:O370)</f>
        <v>0.47000000644646228</v>
      </c>
      <c r="P373" s="30"/>
      <c r="Q373" s="17">
        <f>MIN(Q14:Q370)</f>
        <v>0.40804090169830126</v>
      </c>
      <c r="R373" s="31">
        <f>MIN(R7:R370)</f>
        <v>9.9999985459109E-2</v>
      </c>
      <c r="S373" s="31">
        <f>MIN(S7:S370)</f>
        <v>0.13599997342105244</v>
      </c>
      <c r="T373" s="31">
        <f>MIN(T7:T370)</f>
        <v>0.32639989286683241</v>
      </c>
      <c r="U373" s="31">
        <f>MIN(U7:U370)</f>
        <v>0.38539988387533919</v>
      </c>
    </row>
    <row r="374" spans="2:21" x14ac:dyDescent="0.25">
      <c r="G374" t="s">
        <v>55</v>
      </c>
      <c r="H374" s="16">
        <f>AVERAGE(H3:H368)</f>
        <v>5.2770287063728542E-2</v>
      </c>
    </row>
  </sheetData>
  <conditionalFormatting sqref="B1:U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{08BD2077-82CE-4F20-96E2-E5501BE24C59}</x14:id>
        </ext>
      </extLst>
    </cfRule>
  </conditionalFormatting>
  <conditionalFormatting sqref="R18:R368">
    <cfRule type="cellIs" dxfId="0" priority="3" operator="equal">
      <formula>0.26</formula>
    </cfRule>
  </conditionalFormatting>
  <conditionalFormatting sqref="W12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BD2077-82CE-4F20-96E2-E5501BE24C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B1:U1048576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073B-9A2C-48D5-A79C-C7613BD679DF}">
  <dimension ref="A1:L73"/>
  <sheetViews>
    <sheetView tabSelected="1" workbookViewId="0">
      <selection activeCell="P15" sqref="P15"/>
    </sheetView>
  </sheetViews>
  <sheetFormatPr defaultRowHeight="15.75" x14ac:dyDescent="0.25"/>
  <cols>
    <col min="1" max="1" width="13" bestFit="1" customWidth="1"/>
    <col min="2" max="2" width="15.625" bestFit="1" customWidth="1"/>
    <col min="3" max="3" width="5.125" customWidth="1"/>
    <col min="10" max="10" width="4.75" customWidth="1"/>
    <col min="11" max="11" width="12.375" bestFit="1" customWidth="1"/>
    <col min="12" max="12" width="15.625" bestFit="1" customWidth="1"/>
    <col min="13" max="13" width="5.375" customWidth="1"/>
    <col min="14" max="14" width="15.25" bestFit="1" customWidth="1"/>
    <col min="27" max="27" width="24.25" customWidth="1"/>
    <col min="28" max="28" width="25.5" customWidth="1"/>
  </cols>
  <sheetData>
    <row r="1" spans="1:12" ht="23.25" x14ac:dyDescent="0.35">
      <c r="A1" s="32" t="s">
        <v>6</v>
      </c>
      <c r="K1" t="s">
        <v>57</v>
      </c>
      <c r="L1" t="s">
        <v>58</v>
      </c>
    </row>
    <row r="2" spans="1:12" x14ac:dyDescent="0.25">
      <c r="K2" s="33" t="s">
        <v>60</v>
      </c>
      <c r="L2" s="34">
        <v>312407748</v>
      </c>
    </row>
    <row r="3" spans="1:12" x14ac:dyDescent="0.25">
      <c r="K3" s="33" t="s">
        <v>62</v>
      </c>
      <c r="L3" s="34">
        <v>285313636</v>
      </c>
    </row>
    <row r="4" spans="1:12" x14ac:dyDescent="0.25">
      <c r="A4" t="s">
        <v>0</v>
      </c>
      <c r="B4" t="s">
        <v>56</v>
      </c>
      <c r="K4" s="33" t="s">
        <v>64</v>
      </c>
      <c r="L4" s="34">
        <v>324738378</v>
      </c>
    </row>
    <row r="5" spans="1:12" x14ac:dyDescent="0.25">
      <c r="K5" s="33" t="s">
        <v>66</v>
      </c>
      <c r="L5" s="34">
        <v>302905072</v>
      </c>
    </row>
    <row r="6" spans="1:12" x14ac:dyDescent="0.25">
      <c r="A6" t="s">
        <v>57</v>
      </c>
      <c r="B6" t="s">
        <v>58</v>
      </c>
      <c r="K6" s="33" t="s">
        <v>68</v>
      </c>
      <c r="L6" s="34">
        <v>309993479</v>
      </c>
    </row>
    <row r="7" spans="1:12" x14ac:dyDescent="0.25">
      <c r="A7" s="33" t="s">
        <v>59</v>
      </c>
      <c r="B7" s="34">
        <v>922459762</v>
      </c>
      <c r="K7" s="33" t="s">
        <v>69</v>
      </c>
      <c r="L7" s="34">
        <v>314663322</v>
      </c>
    </row>
    <row r="8" spans="1:12" x14ac:dyDescent="0.25">
      <c r="A8" s="33" t="s">
        <v>61</v>
      </c>
      <c r="B8" s="34">
        <v>927561873</v>
      </c>
      <c r="K8" s="33" t="s">
        <v>70</v>
      </c>
      <c r="L8" s="34">
        <v>305734571</v>
      </c>
    </row>
    <row r="9" spans="1:12" x14ac:dyDescent="0.25">
      <c r="A9" s="33" t="s">
        <v>63</v>
      </c>
      <c r="B9" s="34">
        <v>931511724</v>
      </c>
      <c r="K9" s="33" t="s">
        <v>71</v>
      </c>
      <c r="L9" s="34">
        <v>318470958</v>
      </c>
    </row>
    <row r="10" spans="1:12" x14ac:dyDescent="0.25">
      <c r="A10" s="33" t="s">
        <v>65</v>
      </c>
      <c r="B10" s="34">
        <v>933842268</v>
      </c>
      <c r="K10" s="33" t="s">
        <v>72</v>
      </c>
      <c r="L10" s="34">
        <v>307306195</v>
      </c>
    </row>
    <row r="11" spans="1:12" x14ac:dyDescent="0.25">
      <c r="A11" s="33" t="s">
        <v>67</v>
      </c>
      <c r="B11" s="34">
        <v>3715375627</v>
      </c>
      <c r="K11" s="33" t="s">
        <v>73</v>
      </c>
      <c r="L11" s="34">
        <v>305458508</v>
      </c>
    </row>
    <row r="12" spans="1:12" x14ac:dyDescent="0.25">
      <c r="K12" s="33" t="s">
        <v>74</v>
      </c>
      <c r="L12" s="34">
        <v>311591298</v>
      </c>
    </row>
    <row r="13" spans="1:12" x14ac:dyDescent="0.25">
      <c r="K13" s="33" t="s">
        <v>75</v>
      </c>
      <c r="L13" s="34">
        <v>316792462</v>
      </c>
    </row>
    <row r="14" spans="1:12" x14ac:dyDescent="0.25">
      <c r="K14" s="33" t="s">
        <v>67</v>
      </c>
      <c r="L14" s="34">
        <v>3715375627</v>
      </c>
    </row>
    <row r="20" spans="1:12" ht="23.25" x14ac:dyDescent="0.35">
      <c r="A20" s="32" t="s">
        <v>7</v>
      </c>
    </row>
    <row r="21" spans="1:12" x14ac:dyDescent="0.25">
      <c r="A21" t="s">
        <v>57</v>
      </c>
      <c r="B21" t="s">
        <v>76</v>
      </c>
      <c r="K21" t="s">
        <v>0</v>
      </c>
      <c r="L21" t="s">
        <v>56</v>
      </c>
    </row>
    <row r="22" spans="1:12" x14ac:dyDescent="0.25">
      <c r="A22" s="33" t="s">
        <v>60</v>
      </c>
      <c r="B22" s="34">
        <v>228773311</v>
      </c>
    </row>
    <row r="23" spans="1:12" x14ac:dyDescent="0.25">
      <c r="A23" s="33" t="s">
        <v>62</v>
      </c>
      <c r="B23" s="34">
        <v>213985225</v>
      </c>
      <c r="K23" t="s">
        <v>57</v>
      </c>
      <c r="L23" t="s">
        <v>76</v>
      </c>
    </row>
    <row r="24" spans="1:12" x14ac:dyDescent="0.25">
      <c r="A24" s="33" t="s">
        <v>64</v>
      </c>
      <c r="B24" s="34">
        <v>243553784</v>
      </c>
      <c r="K24" s="33" t="s">
        <v>59</v>
      </c>
      <c r="L24" s="34">
        <v>686312320</v>
      </c>
    </row>
    <row r="25" spans="1:12" x14ac:dyDescent="0.25">
      <c r="A25" s="33" t="s">
        <v>66</v>
      </c>
      <c r="B25" s="34">
        <v>227178803</v>
      </c>
      <c r="K25" s="33" t="s">
        <v>61</v>
      </c>
      <c r="L25" s="34">
        <v>695671405</v>
      </c>
    </row>
    <row r="26" spans="1:12" x14ac:dyDescent="0.25">
      <c r="A26" s="33" t="s">
        <v>68</v>
      </c>
      <c r="B26" s="34">
        <v>232495110</v>
      </c>
      <c r="K26" s="33" t="s">
        <v>63</v>
      </c>
      <c r="L26" s="34">
        <v>698633796</v>
      </c>
    </row>
    <row r="27" spans="1:12" x14ac:dyDescent="0.25">
      <c r="A27" s="33" t="s">
        <v>69</v>
      </c>
      <c r="B27" s="34">
        <v>235997492</v>
      </c>
      <c r="K27" s="33" t="s">
        <v>65</v>
      </c>
      <c r="L27" s="34">
        <v>700381701</v>
      </c>
    </row>
    <row r="28" spans="1:12" x14ac:dyDescent="0.25">
      <c r="A28" s="33" t="s">
        <v>70</v>
      </c>
      <c r="B28" s="34">
        <v>229300927</v>
      </c>
      <c r="K28" s="33" t="s">
        <v>67</v>
      </c>
      <c r="L28" s="34">
        <v>2780999222</v>
      </c>
    </row>
    <row r="29" spans="1:12" x14ac:dyDescent="0.25">
      <c r="A29" s="33" t="s">
        <v>71</v>
      </c>
      <c r="B29" s="34">
        <v>238853221</v>
      </c>
    </row>
    <row r="30" spans="1:12" x14ac:dyDescent="0.25">
      <c r="A30" s="33" t="s">
        <v>72</v>
      </c>
      <c r="B30" s="34">
        <v>230479648</v>
      </c>
    </row>
    <row r="31" spans="1:12" x14ac:dyDescent="0.25">
      <c r="A31" s="33" t="s">
        <v>73</v>
      </c>
      <c r="B31" s="34">
        <v>229093879</v>
      </c>
    </row>
    <row r="32" spans="1:12" x14ac:dyDescent="0.25">
      <c r="A32" s="33" t="s">
        <v>74</v>
      </c>
      <c r="B32" s="34">
        <v>233693475</v>
      </c>
    </row>
    <row r="33" spans="1:12" x14ac:dyDescent="0.25">
      <c r="A33" s="33" t="s">
        <v>75</v>
      </c>
      <c r="B33" s="34">
        <v>237594347</v>
      </c>
    </row>
    <row r="34" spans="1:12" x14ac:dyDescent="0.25">
      <c r="A34" s="33" t="s">
        <v>67</v>
      </c>
      <c r="B34">
        <v>2780999222</v>
      </c>
    </row>
    <row r="40" spans="1:12" ht="23.25" x14ac:dyDescent="0.35">
      <c r="A40" s="32" t="s">
        <v>8</v>
      </c>
    </row>
    <row r="41" spans="1:12" x14ac:dyDescent="0.25">
      <c r="A41" t="s">
        <v>57</v>
      </c>
      <c r="B41" t="s">
        <v>77</v>
      </c>
      <c r="K41" t="s">
        <v>0</v>
      </c>
      <c r="L41" t="s">
        <v>56</v>
      </c>
    </row>
    <row r="42" spans="1:12" x14ac:dyDescent="0.25">
      <c r="A42" s="33" t="s">
        <v>60</v>
      </c>
      <c r="B42" s="34">
        <v>112204738</v>
      </c>
    </row>
    <row r="43" spans="1:12" x14ac:dyDescent="0.25">
      <c r="A43" s="33" t="s">
        <v>62</v>
      </c>
      <c r="B43" s="34">
        <v>87179158</v>
      </c>
      <c r="K43" t="s">
        <v>57</v>
      </c>
      <c r="L43" t="s">
        <v>77</v>
      </c>
    </row>
    <row r="44" spans="1:12" x14ac:dyDescent="0.25">
      <c r="A44" s="33" t="s">
        <v>64</v>
      </c>
      <c r="B44" s="34">
        <v>99225605</v>
      </c>
      <c r="K44" s="33" t="s">
        <v>59</v>
      </c>
      <c r="L44" s="34">
        <v>298609501</v>
      </c>
    </row>
    <row r="45" spans="1:12" x14ac:dyDescent="0.25">
      <c r="A45" s="33" t="s">
        <v>66</v>
      </c>
      <c r="B45" s="34">
        <v>92554318</v>
      </c>
      <c r="K45" s="33" t="s">
        <v>61</v>
      </c>
      <c r="L45" s="34">
        <v>283421656</v>
      </c>
    </row>
    <row r="46" spans="1:12" x14ac:dyDescent="0.25">
      <c r="A46" s="33" t="s">
        <v>68</v>
      </c>
      <c r="B46" s="34">
        <v>94720222</v>
      </c>
      <c r="K46" s="33" t="s">
        <v>63</v>
      </c>
      <c r="L46" s="34">
        <v>284628556</v>
      </c>
    </row>
    <row r="47" spans="1:12" x14ac:dyDescent="0.25">
      <c r="A47" s="33" t="s">
        <v>69</v>
      </c>
      <c r="B47" s="34">
        <v>96147116</v>
      </c>
      <c r="K47" s="33" t="s">
        <v>65</v>
      </c>
      <c r="L47" s="34">
        <v>285340671</v>
      </c>
    </row>
    <row r="48" spans="1:12" x14ac:dyDescent="0.25">
      <c r="A48" s="33" t="s">
        <v>70</v>
      </c>
      <c r="B48" s="34">
        <v>93418887</v>
      </c>
      <c r="K48" s="33" t="s">
        <v>67</v>
      </c>
      <c r="L48" s="34">
        <v>1152000384</v>
      </c>
    </row>
    <row r="49" spans="1:12" x14ac:dyDescent="0.25">
      <c r="A49" s="33" t="s">
        <v>71</v>
      </c>
      <c r="B49" s="34">
        <v>97310562</v>
      </c>
    </row>
    <row r="50" spans="1:12" x14ac:dyDescent="0.25">
      <c r="A50" s="33" t="s">
        <v>72</v>
      </c>
      <c r="B50" s="34">
        <v>93899107</v>
      </c>
    </row>
    <row r="51" spans="1:12" x14ac:dyDescent="0.25">
      <c r="A51" s="33" t="s">
        <v>73</v>
      </c>
      <c r="B51" s="34">
        <v>93334537</v>
      </c>
    </row>
    <row r="52" spans="1:12" x14ac:dyDescent="0.25">
      <c r="A52" s="33" t="s">
        <v>74</v>
      </c>
      <c r="B52" s="34">
        <v>95208446</v>
      </c>
    </row>
    <row r="53" spans="1:12" x14ac:dyDescent="0.25">
      <c r="A53" s="33" t="s">
        <v>75</v>
      </c>
      <c r="B53" s="34">
        <v>96797688</v>
      </c>
    </row>
    <row r="54" spans="1:12" x14ac:dyDescent="0.25">
      <c r="A54" s="33" t="s">
        <v>67</v>
      </c>
      <c r="B54" s="34">
        <v>1152000384</v>
      </c>
    </row>
    <row r="59" spans="1:12" ht="23.25" x14ac:dyDescent="0.35">
      <c r="A59" s="32" t="s">
        <v>9</v>
      </c>
    </row>
    <row r="60" spans="1:12" x14ac:dyDescent="0.25">
      <c r="A60" t="s">
        <v>57</v>
      </c>
      <c r="B60" t="s">
        <v>78</v>
      </c>
      <c r="K60" t="s">
        <v>0</v>
      </c>
      <c r="L60" t="s">
        <v>56</v>
      </c>
    </row>
    <row r="61" spans="1:12" x14ac:dyDescent="0.25">
      <c r="A61" s="33" t="s">
        <v>60</v>
      </c>
      <c r="B61" s="34">
        <v>223979555</v>
      </c>
    </row>
    <row r="62" spans="1:12" x14ac:dyDescent="0.25">
      <c r="A62" s="33" t="s">
        <v>62</v>
      </c>
      <c r="B62" s="34">
        <v>206059844</v>
      </c>
      <c r="K62" t="s">
        <v>57</v>
      </c>
      <c r="L62" t="s">
        <v>78</v>
      </c>
    </row>
    <row r="63" spans="1:12" x14ac:dyDescent="0.25">
      <c r="A63" s="33" t="s">
        <v>64</v>
      </c>
      <c r="B63" s="34">
        <v>234533270</v>
      </c>
      <c r="K63" s="33" t="s">
        <v>59</v>
      </c>
      <c r="L63" s="34">
        <v>664572669</v>
      </c>
    </row>
    <row r="64" spans="1:12" x14ac:dyDescent="0.25">
      <c r="A64" s="33" t="s">
        <v>66</v>
      </c>
      <c r="B64" s="34">
        <v>218764769</v>
      </c>
      <c r="K64" s="33" t="s">
        <v>61</v>
      </c>
      <c r="L64" s="34">
        <v>669905784</v>
      </c>
    </row>
    <row r="65" spans="1:12" x14ac:dyDescent="0.25">
      <c r="A65" s="33" t="s">
        <v>68</v>
      </c>
      <c r="B65" s="34">
        <v>223884175</v>
      </c>
      <c r="K65" s="33" t="s">
        <v>63</v>
      </c>
      <c r="L65" s="34">
        <v>672758459</v>
      </c>
    </row>
    <row r="66" spans="1:12" x14ac:dyDescent="0.25">
      <c r="A66" s="33" t="s">
        <v>69</v>
      </c>
      <c r="B66" s="34">
        <v>227256840</v>
      </c>
      <c r="K66" s="33" t="s">
        <v>65</v>
      </c>
      <c r="L66" s="34">
        <v>674441628</v>
      </c>
    </row>
    <row r="67" spans="1:12" x14ac:dyDescent="0.25">
      <c r="A67" s="33" t="s">
        <v>70</v>
      </c>
      <c r="B67" s="34">
        <v>220808299</v>
      </c>
      <c r="K67" s="33" t="s">
        <v>67</v>
      </c>
      <c r="L67" s="34">
        <v>2681678540</v>
      </c>
    </row>
    <row r="68" spans="1:12" x14ac:dyDescent="0.25">
      <c r="A68" s="33" t="s">
        <v>71</v>
      </c>
      <c r="B68" s="34">
        <v>230006799</v>
      </c>
    </row>
    <row r="69" spans="1:12" x14ac:dyDescent="0.25">
      <c r="A69" s="33" t="s">
        <v>72</v>
      </c>
      <c r="B69" s="34">
        <v>221943361</v>
      </c>
    </row>
    <row r="70" spans="1:12" x14ac:dyDescent="0.25">
      <c r="A70" s="33" t="s">
        <v>73</v>
      </c>
      <c r="B70" s="34">
        <v>220608922</v>
      </c>
    </row>
    <row r="71" spans="1:12" x14ac:dyDescent="0.25">
      <c r="A71" s="33" t="s">
        <v>74</v>
      </c>
      <c r="B71" s="34">
        <v>225038155</v>
      </c>
    </row>
    <row r="72" spans="1:12" x14ac:dyDescent="0.25">
      <c r="A72" s="33" t="s">
        <v>75</v>
      </c>
      <c r="B72" s="34">
        <v>228794551</v>
      </c>
    </row>
    <row r="73" spans="1:12" x14ac:dyDescent="0.25">
      <c r="A73" s="33" t="s">
        <v>67</v>
      </c>
      <c r="B73" s="34">
        <v>2681678540</v>
      </c>
    </row>
  </sheetData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E722-EBA3-40F6-B322-7E87DF78CDA7}">
  <dimension ref="B2:Y370"/>
  <sheetViews>
    <sheetView zoomScale="82" zoomScaleNormal="82" workbookViewId="0">
      <selection activeCell="Q3" sqref="Q3"/>
    </sheetView>
  </sheetViews>
  <sheetFormatPr defaultColWidth="11.25" defaultRowHeight="15.75" x14ac:dyDescent="0.25"/>
  <cols>
    <col min="3" max="3" width="14.625" bestFit="1" customWidth="1"/>
    <col min="4" max="4" width="16" bestFit="1" customWidth="1"/>
    <col min="5" max="6" width="14.625" bestFit="1" customWidth="1"/>
    <col min="7" max="7" width="17.25" bestFit="1" customWidth="1"/>
  </cols>
  <sheetData>
    <row r="2" spans="2:7" x14ac:dyDescent="0.25">
      <c r="B2" s="35" t="s">
        <v>0</v>
      </c>
      <c r="C2" s="2" t="s">
        <v>6</v>
      </c>
      <c r="D2" s="2" t="s">
        <v>7</v>
      </c>
      <c r="E2" s="2" t="s">
        <v>8</v>
      </c>
      <c r="F2" s="2" t="s">
        <v>9</v>
      </c>
      <c r="G2" s="9" t="s">
        <v>79</v>
      </c>
    </row>
    <row r="3" spans="2:7" x14ac:dyDescent="0.25">
      <c r="B3" s="36">
        <v>43466</v>
      </c>
      <c r="C3" s="4">
        <v>7505512</v>
      </c>
      <c r="D3" s="4">
        <v>5629134</v>
      </c>
      <c r="E3" s="4">
        <v>2293351</v>
      </c>
      <c r="F3" s="4">
        <v>5420648</v>
      </c>
      <c r="G3">
        <f>C3+D3+E3+F3</f>
        <v>20848645</v>
      </c>
    </row>
    <row r="4" spans="2:7" x14ac:dyDescent="0.25">
      <c r="B4" s="36">
        <v>43467</v>
      </c>
      <c r="C4" s="4">
        <v>7896424</v>
      </c>
      <c r="D4" s="4">
        <v>5922318</v>
      </c>
      <c r="E4" s="4">
        <v>2412796</v>
      </c>
      <c r="F4" s="4">
        <v>5702973</v>
      </c>
      <c r="G4">
        <f t="shared" ref="G4:G67" si="0">C4+D4+E4+F4</f>
        <v>21934511</v>
      </c>
    </row>
    <row r="5" spans="2:7" x14ac:dyDescent="0.25">
      <c r="B5" s="36">
        <v>43468</v>
      </c>
      <c r="C5" s="4">
        <v>7505512</v>
      </c>
      <c r="D5" s="4">
        <v>5629134</v>
      </c>
      <c r="E5" s="4">
        <v>2293351</v>
      </c>
      <c r="F5" s="4">
        <v>5420648</v>
      </c>
      <c r="G5">
        <f t="shared" si="0"/>
        <v>20848645</v>
      </c>
    </row>
    <row r="6" spans="2:7" x14ac:dyDescent="0.25">
      <c r="B6" s="36">
        <v>43469</v>
      </c>
      <c r="C6" s="4">
        <v>7818242</v>
      </c>
      <c r="D6" s="4">
        <v>5863681</v>
      </c>
      <c r="E6" s="4">
        <v>2388907</v>
      </c>
      <c r="F6" s="4">
        <v>5646508</v>
      </c>
      <c r="G6">
        <f t="shared" si="0"/>
        <v>21717338</v>
      </c>
    </row>
    <row r="7" spans="2:7" x14ac:dyDescent="0.25">
      <c r="B7" s="36">
        <v>43470</v>
      </c>
      <c r="C7" s="4">
        <v>15352294</v>
      </c>
      <c r="D7" s="4">
        <v>11514221</v>
      </c>
      <c r="E7" s="4">
        <v>4690978</v>
      </c>
      <c r="F7" s="4">
        <v>11087768</v>
      </c>
      <c r="G7">
        <f t="shared" si="0"/>
        <v>42645261</v>
      </c>
    </row>
    <row r="8" spans="2:7" x14ac:dyDescent="0.25">
      <c r="B8" s="36">
        <v>43471</v>
      </c>
      <c r="C8" s="4">
        <v>15675500</v>
      </c>
      <c r="D8" s="4">
        <v>11756625</v>
      </c>
      <c r="E8" s="4">
        <v>4789736</v>
      </c>
      <c r="F8" s="4">
        <v>11321195</v>
      </c>
      <c r="G8">
        <f t="shared" si="0"/>
        <v>43543056</v>
      </c>
    </row>
    <row r="9" spans="2:7" x14ac:dyDescent="0.25">
      <c r="B9" s="36">
        <v>43472</v>
      </c>
      <c r="C9" s="4">
        <v>8209154</v>
      </c>
      <c r="D9" s="4">
        <v>6156866</v>
      </c>
      <c r="E9" s="4">
        <v>2508352</v>
      </c>
      <c r="F9" s="4">
        <v>5928833</v>
      </c>
      <c r="G9">
        <f t="shared" si="0"/>
        <v>22803205</v>
      </c>
    </row>
    <row r="10" spans="2:7" x14ac:dyDescent="0.25">
      <c r="B10" s="36">
        <v>43473</v>
      </c>
      <c r="C10" s="4">
        <v>7818242</v>
      </c>
      <c r="D10" s="4">
        <v>5863681</v>
      </c>
      <c r="E10" s="4">
        <v>2388907</v>
      </c>
      <c r="F10" s="4">
        <v>5646508</v>
      </c>
      <c r="G10">
        <f t="shared" si="0"/>
        <v>21717338</v>
      </c>
    </row>
    <row r="11" spans="2:7" x14ac:dyDescent="0.25">
      <c r="B11" s="36">
        <v>43474</v>
      </c>
      <c r="C11" s="4">
        <v>8130972</v>
      </c>
      <c r="D11" s="4">
        <v>6098229</v>
      </c>
      <c r="E11" s="4">
        <v>2484463</v>
      </c>
      <c r="F11" s="4">
        <v>5872368</v>
      </c>
      <c r="G11">
        <f t="shared" si="0"/>
        <v>22586032</v>
      </c>
    </row>
    <row r="12" spans="2:7" x14ac:dyDescent="0.25">
      <c r="B12" s="36">
        <v>43475</v>
      </c>
      <c r="C12" s="4">
        <v>387156</v>
      </c>
      <c r="D12" s="4">
        <v>2873204</v>
      </c>
      <c r="E12" s="4">
        <v>1170564</v>
      </c>
      <c r="F12" s="4">
        <v>6210572</v>
      </c>
      <c r="G12">
        <f t="shared" si="0"/>
        <v>10641496</v>
      </c>
    </row>
    <row r="13" spans="2:7" x14ac:dyDescent="0.25">
      <c r="B13" s="36">
        <v>43476</v>
      </c>
      <c r="C13" s="4">
        <v>7427330</v>
      </c>
      <c r="D13" s="4">
        <v>5570497</v>
      </c>
      <c r="E13" s="4">
        <v>2269462</v>
      </c>
      <c r="F13" s="4">
        <v>5364183</v>
      </c>
      <c r="G13">
        <f t="shared" si="0"/>
        <v>20631472</v>
      </c>
    </row>
    <row r="14" spans="2:7" x14ac:dyDescent="0.25">
      <c r="B14" s="36">
        <v>43477</v>
      </c>
      <c r="C14" s="4">
        <v>15352294</v>
      </c>
      <c r="D14" s="4">
        <v>11514221</v>
      </c>
      <c r="E14" s="4">
        <v>4690978</v>
      </c>
      <c r="F14" s="4">
        <v>11087768</v>
      </c>
      <c r="G14">
        <f t="shared" si="0"/>
        <v>42645261</v>
      </c>
    </row>
    <row r="15" spans="2:7" x14ac:dyDescent="0.25">
      <c r="B15" s="36">
        <v>43478</v>
      </c>
      <c r="C15" s="4">
        <v>16645119</v>
      </c>
      <c r="D15" s="4">
        <v>12483839</v>
      </c>
      <c r="E15" s="4">
        <v>5086008</v>
      </c>
      <c r="F15" s="4">
        <v>12021475</v>
      </c>
      <c r="G15">
        <f t="shared" si="0"/>
        <v>46236441</v>
      </c>
    </row>
    <row r="16" spans="2:7" x14ac:dyDescent="0.25">
      <c r="B16" s="36">
        <v>43479</v>
      </c>
      <c r="C16" s="4">
        <v>7583695</v>
      </c>
      <c r="D16" s="4">
        <v>5687771</v>
      </c>
      <c r="E16" s="4">
        <v>2317240</v>
      </c>
      <c r="F16" s="4">
        <v>5477113</v>
      </c>
      <c r="G16">
        <f t="shared" si="0"/>
        <v>21065819</v>
      </c>
    </row>
    <row r="17" spans="2:25" x14ac:dyDescent="0.25">
      <c r="B17" s="36">
        <v>43480</v>
      </c>
      <c r="C17" s="4">
        <v>7661877</v>
      </c>
      <c r="D17" s="4">
        <v>5746408</v>
      </c>
      <c r="E17" s="4">
        <v>2341129</v>
      </c>
      <c r="F17" s="4">
        <v>5533578</v>
      </c>
      <c r="G17">
        <f t="shared" si="0"/>
        <v>21282992</v>
      </c>
    </row>
    <row r="18" spans="2:25" x14ac:dyDescent="0.25">
      <c r="B18" s="36">
        <v>43481</v>
      </c>
      <c r="C18" s="4">
        <v>7583695</v>
      </c>
      <c r="D18" s="4">
        <v>5687771</v>
      </c>
      <c r="E18" s="4">
        <v>2317240</v>
      </c>
      <c r="F18" s="4">
        <v>5477113</v>
      </c>
      <c r="G18">
        <f t="shared" si="0"/>
        <v>21065819</v>
      </c>
    </row>
    <row r="19" spans="2:25" x14ac:dyDescent="0.25">
      <c r="B19" s="36">
        <v>43482</v>
      </c>
      <c r="C19" s="4">
        <v>8052789</v>
      </c>
      <c r="D19" s="4">
        <v>6039592</v>
      </c>
      <c r="E19" s="4">
        <v>2460574</v>
      </c>
      <c r="F19" s="4">
        <v>5815903</v>
      </c>
      <c r="G19">
        <f t="shared" si="0"/>
        <v>22368858</v>
      </c>
    </row>
    <row r="20" spans="2:25" x14ac:dyDescent="0.25">
      <c r="B20" s="36">
        <v>43483</v>
      </c>
      <c r="C20" s="4">
        <v>7974607</v>
      </c>
      <c r="D20" s="4">
        <v>5980955</v>
      </c>
      <c r="E20" s="4">
        <v>2436685</v>
      </c>
      <c r="F20" s="4">
        <v>5759438</v>
      </c>
      <c r="G20">
        <f t="shared" si="0"/>
        <v>22151685</v>
      </c>
    </row>
    <row r="21" spans="2:25" x14ac:dyDescent="0.25">
      <c r="B21" s="36">
        <v>43484</v>
      </c>
      <c r="C21" s="4">
        <v>15352294</v>
      </c>
      <c r="D21" s="4">
        <v>11514221</v>
      </c>
      <c r="E21" s="4">
        <v>4690978</v>
      </c>
      <c r="F21" s="4">
        <v>11087768</v>
      </c>
      <c r="G21">
        <f t="shared" si="0"/>
        <v>42645261</v>
      </c>
    </row>
    <row r="22" spans="2:25" x14ac:dyDescent="0.25">
      <c r="B22" s="36">
        <v>43485</v>
      </c>
      <c r="C22" s="4">
        <v>15998707</v>
      </c>
      <c r="D22" s="4">
        <v>11999030</v>
      </c>
      <c r="E22" s="4">
        <v>4888493</v>
      </c>
      <c r="F22" s="4">
        <v>11554621</v>
      </c>
      <c r="G22">
        <f t="shared" si="0"/>
        <v>44440851</v>
      </c>
      <c r="I22" t="s">
        <v>80</v>
      </c>
    </row>
    <row r="23" spans="2:25" x14ac:dyDescent="0.25">
      <c r="B23" s="36">
        <v>43486</v>
      </c>
      <c r="C23" s="4">
        <v>7974607</v>
      </c>
      <c r="D23" s="4">
        <v>5980955</v>
      </c>
      <c r="E23" s="4">
        <v>2436685</v>
      </c>
      <c r="F23" s="4">
        <v>5759438</v>
      </c>
      <c r="G23">
        <f t="shared" si="0"/>
        <v>22151685</v>
      </c>
      <c r="I23" s="43" t="s">
        <v>0</v>
      </c>
      <c r="J23" s="44" t="s">
        <v>10</v>
      </c>
      <c r="K23" s="44" t="s">
        <v>11</v>
      </c>
      <c r="L23" s="44" t="s">
        <v>12</v>
      </c>
      <c r="M23" s="44" t="s">
        <v>13</v>
      </c>
      <c r="N23" s="44" t="s">
        <v>14</v>
      </c>
      <c r="O23" s="44" t="s">
        <v>15</v>
      </c>
      <c r="P23" s="44" t="s">
        <v>16</v>
      </c>
      <c r="Q23" s="44" t="s">
        <v>17</v>
      </c>
      <c r="R23" s="44" t="s">
        <v>5</v>
      </c>
      <c r="T23" s="43" t="s">
        <v>0</v>
      </c>
      <c r="U23" s="44" t="s">
        <v>6</v>
      </c>
      <c r="V23" s="44" t="s">
        <v>7</v>
      </c>
      <c r="W23" s="44" t="s">
        <v>8</v>
      </c>
      <c r="X23" s="44" t="s">
        <v>9</v>
      </c>
      <c r="Y23" s="44" t="s">
        <v>79</v>
      </c>
    </row>
    <row r="24" spans="2:25" x14ac:dyDescent="0.25">
      <c r="B24" s="36">
        <v>43487</v>
      </c>
      <c r="C24" s="4">
        <v>13525559</v>
      </c>
      <c r="D24" s="4">
        <v>2028833</v>
      </c>
      <c r="E24" s="4">
        <v>19827367</v>
      </c>
      <c r="F24" s="4">
        <v>2189238</v>
      </c>
      <c r="G24">
        <f t="shared" si="0"/>
        <v>37570997</v>
      </c>
      <c r="I24" s="3">
        <v>43636</v>
      </c>
      <c r="J24" s="4">
        <v>381025</v>
      </c>
      <c r="K24" s="5">
        <v>0.17</v>
      </c>
      <c r="L24" s="4">
        <v>34</v>
      </c>
      <c r="M24" s="4">
        <v>19</v>
      </c>
      <c r="N24" s="4">
        <v>25</v>
      </c>
      <c r="O24" s="4">
        <v>393</v>
      </c>
      <c r="P24" s="4">
        <v>38</v>
      </c>
      <c r="Q24" s="5">
        <v>0.91</v>
      </c>
      <c r="R24" s="4">
        <v>616058</v>
      </c>
      <c r="T24" s="41">
        <v>43636</v>
      </c>
      <c r="U24" s="42">
        <v>3674574</v>
      </c>
      <c r="V24" s="42">
        <v>2755930</v>
      </c>
      <c r="W24" s="42">
        <v>1122786</v>
      </c>
      <c r="X24" s="42">
        <v>2653859</v>
      </c>
      <c r="Y24" s="42">
        <v>10207149</v>
      </c>
    </row>
    <row r="25" spans="2:25" x14ac:dyDescent="0.25">
      <c r="B25" s="36">
        <v>43488</v>
      </c>
      <c r="C25" s="4">
        <v>7740060</v>
      </c>
      <c r="D25" s="4">
        <v>5805045</v>
      </c>
      <c r="E25" s="4">
        <v>2365018</v>
      </c>
      <c r="F25" s="4">
        <v>5590043</v>
      </c>
      <c r="G25">
        <f t="shared" si="0"/>
        <v>21500166</v>
      </c>
    </row>
    <row r="26" spans="2:25" x14ac:dyDescent="0.25">
      <c r="B26" s="36">
        <v>43489</v>
      </c>
      <c r="C26" s="4">
        <v>7427330</v>
      </c>
      <c r="D26" s="4">
        <v>5570497</v>
      </c>
      <c r="E26" s="4">
        <v>2269462</v>
      </c>
      <c r="F26" s="4">
        <v>5364183</v>
      </c>
      <c r="G26">
        <f t="shared" si="0"/>
        <v>20631472</v>
      </c>
      <c r="I26" t="s">
        <v>81</v>
      </c>
    </row>
    <row r="27" spans="2:25" x14ac:dyDescent="0.25">
      <c r="B27" s="36">
        <v>43490</v>
      </c>
      <c r="C27" s="4">
        <v>7427330</v>
      </c>
      <c r="D27" s="4">
        <v>5570497</v>
      </c>
      <c r="E27" s="4">
        <v>2269462</v>
      </c>
      <c r="F27" s="4">
        <v>5364183</v>
      </c>
      <c r="G27">
        <f t="shared" si="0"/>
        <v>20631472</v>
      </c>
      <c r="I27" s="43" t="s">
        <v>0</v>
      </c>
      <c r="J27" s="44" t="s">
        <v>10</v>
      </c>
      <c r="K27" s="44" t="s">
        <v>11</v>
      </c>
      <c r="L27" s="44" t="s">
        <v>12</v>
      </c>
      <c r="M27" s="44" t="s">
        <v>13</v>
      </c>
      <c r="N27" s="44" t="s">
        <v>14</v>
      </c>
      <c r="O27" s="44" t="s">
        <v>15</v>
      </c>
      <c r="P27" s="44" t="s">
        <v>16</v>
      </c>
      <c r="Q27" s="44" t="s">
        <v>17</v>
      </c>
      <c r="R27" s="44" t="s">
        <v>5</v>
      </c>
      <c r="T27" s="43" t="s">
        <v>0</v>
      </c>
      <c r="U27" s="44" t="s">
        <v>6</v>
      </c>
      <c r="V27" s="44" t="s">
        <v>7</v>
      </c>
      <c r="W27" s="44" t="s">
        <v>8</v>
      </c>
      <c r="X27" s="44" t="s">
        <v>9</v>
      </c>
      <c r="Y27" s="44" t="s">
        <v>79</v>
      </c>
    </row>
    <row r="28" spans="2:25" x14ac:dyDescent="0.25">
      <c r="B28" s="36">
        <v>43491</v>
      </c>
      <c r="C28" s="4">
        <v>16968325</v>
      </c>
      <c r="D28" s="4">
        <v>12726244</v>
      </c>
      <c r="E28" s="4">
        <v>5184766</v>
      </c>
      <c r="F28" s="4">
        <v>12254901</v>
      </c>
      <c r="G28">
        <f t="shared" si="0"/>
        <v>47134236</v>
      </c>
      <c r="I28" s="3">
        <v>43491</v>
      </c>
      <c r="J28" s="4">
        <v>392190</v>
      </c>
      <c r="K28" s="5">
        <v>0.17</v>
      </c>
      <c r="L28" s="4">
        <v>37</v>
      </c>
      <c r="M28" s="4">
        <v>19</v>
      </c>
      <c r="N28" s="4">
        <v>30</v>
      </c>
      <c r="O28" s="4">
        <v>352</v>
      </c>
      <c r="P28" s="4">
        <v>34</v>
      </c>
      <c r="Q28" s="5">
        <v>0.92</v>
      </c>
      <c r="R28" s="4">
        <v>1762376</v>
      </c>
      <c r="T28" s="41">
        <v>43491</v>
      </c>
      <c r="U28" s="42">
        <v>16968325</v>
      </c>
      <c r="V28" s="42">
        <v>12726244</v>
      </c>
      <c r="W28" s="42">
        <v>5184766</v>
      </c>
      <c r="X28" s="42">
        <v>12254901</v>
      </c>
      <c r="Y28" s="42">
        <v>47134236</v>
      </c>
    </row>
    <row r="29" spans="2:25" x14ac:dyDescent="0.25">
      <c r="B29" s="36">
        <v>43492</v>
      </c>
      <c r="C29" s="4">
        <v>16321913</v>
      </c>
      <c r="D29" s="4">
        <v>12241435</v>
      </c>
      <c r="E29" s="4">
        <v>4987251</v>
      </c>
      <c r="F29" s="4">
        <v>11788048</v>
      </c>
      <c r="G29">
        <f t="shared" si="0"/>
        <v>45338647</v>
      </c>
      <c r="I29" s="3">
        <v>43582</v>
      </c>
      <c r="J29" s="4">
        <v>388059</v>
      </c>
      <c r="K29" s="5">
        <v>0.19</v>
      </c>
      <c r="L29" s="4">
        <v>31</v>
      </c>
      <c r="M29" s="4">
        <v>20</v>
      </c>
      <c r="N29" s="4">
        <v>29</v>
      </c>
      <c r="O29" s="4">
        <v>366</v>
      </c>
      <c r="P29" s="4">
        <v>36</v>
      </c>
      <c r="Q29" s="5">
        <v>0.94</v>
      </c>
      <c r="R29" s="4">
        <v>1744392</v>
      </c>
      <c r="T29" s="3">
        <v>43582</v>
      </c>
      <c r="U29" s="4">
        <v>16968325</v>
      </c>
      <c r="V29" s="4">
        <v>12726244</v>
      </c>
      <c r="W29" s="4">
        <v>5184766</v>
      </c>
      <c r="X29" s="4">
        <v>12254901</v>
      </c>
      <c r="Y29" s="4">
        <v>47134236</v>
      </c>
    </row>
    <row r="30" spans="2:25" x14ac:dyDescent="0.25">
      <c r="B30" s="36">
        <v>43493</v>
      </c>
      <c r="C30" s="4">
        <v>7661877</v>
      </c>
      <c r="D30" s="4">
        <v>5746408</v>
      </c>
      <c r="E30" s="4">
        <v>2341129</v>
      </c>
      <c r="F30" s="4">
        <v>5533578</v>
      </c>
      <c r="G30">
        <f t="shared" si="0"/>
        <v>21282992</v>
      </c>
      <c r="I30" s="3">
        <v>43604</v>
      </c>
      <c r="J30" s="4">
        <v>397741</v>
      </c>
      <c r="K30" s="5">
        <v>0.19</v>
      </c>
      <c r="L30" s="4">
        <v>31</v>
      </c>
      <c r="M30" s="4">
        <v>20</v>
      </c>
      <c r="N30" s="4">
        <v>25</v>
      </c>
      <c r="O30" s="4">
        <v>398</v>
      </c>
      <c r="P30" s="4">
        <v>34</v>
      </c>
      <c r="Q30" s="5">
        <v>0.92</v>
      </c>
      <c r="R30" s="4">
        <v>1547175</v>
      </c>
      <c r="T30" s="41">
        <v>43604</v>
      </c>
      <c r="U30" s="42">
        <v>16968325</v>
      </c>
      <c r="V30" s="42">
        <v>12726244</v>
      </c>
      <c r="W30" s="42">
        <v>5184766</v>
      </c>
      <c r="X30" s="42">
        <v>12254901</v>
      </c>
      <c r="Y30" s="42">
        <v>47134236</v>
      </c>
    </row>
    <row r="31" spans="2:25" x14ac:dyDescent="0.25">
      <c r="B31" s="36">
        <v>43494</v>
      </c>
      <c r="C31" s="4">
        <v>8052789</v>
      </c>
      <c r="D31" s="4">
        <v>6039592</v>
      </c>
      <c r="E31" s="4">
        <v>2460574</v>
      </c>
      <c r="F31" s="4">
        <v>5815903</v>
      </c>
      <c r="G31">
        <f t="shared" si="0"/>
        <v>22368858</v>
      </c>
      <c r="I31" s="3">
        <v>43610</v>
      </c>
      <c r="J31" s="4">
        <v>398544</v>
      </c>
      <c r="K31" s="5">
        <v>0.19</v>
      </c>
      <c r="L31" s="4">
        <v>31</v>
      </c>
      <c r="M31" s="4">
        <v>19</v>
      </c>
      <c r="N31" s="4">
        <v>30</v>
      </c>
      <c r="O31" s="4">
        <v>396</v>
      </c>
      <c r="P31" s="4">
        <v>37</v>
      </c>
      <c r="Q31" s="5">
        <v>0.95</v>
      </c>
      <c r="R31" s="4">
        <v>1853429</v>
      </c>
      <c r="T31" s="3">
        <v>43610</v>
      </c>
      <c r="U31" s="4">
        <v>16968325</v>
      </c>
      <c r="V31" s="4">
        <v>12726244</v>
      </c>
      <c r="W31" s="4">
        <v>5184766</v>
      </c>
      <c r="X31" s="4">
        <v>12254901</v>
      </c>
      <c r="Y31" s="4">
        <v>47134236</v>
      </c>
    </row>
    <row r="32" spans="2:25" x14ac:dyDescent="0.25">
      <c r="B32" s="36">
        <v>43495</v>
      </c>
      <c r="C32" s="4">
        <v>8052789</v>
      </c>
      <c r="D32" s="4">
        <v>6039592</v>
      </c>
      <c r="E32" s="4">
        <v>2460574</v>
      </c>
      <c r="F32" s="4">
        <v>5815903</v>
      </c>
      <c r="G32">
        <f t="shared" si="0"/>
        <v>22368858</v>
      </c>
      <c r="I32" s="3">
        <v>43611</v>
      </c>
      <c r="J32" s="4">
        <v>401029</v>
      </c>
      <c r="K32" s="5">
        <v>0.18</v>
      </c>
      <c r="L32" s="4">
        <v>35</v>
      </c>
      <c r="M32" s="4">
        <v>18</v>
      </c>
      <c r="N32" s="4">
        <v>30</v>
      </c>
      <c r="O32" s="4">
        <v>354</v>
      </c>
      <c r="P32" s="4">
        <v>33</v>
      </c>
      <c r="Q32" s="5">
        <v>0.91</v>
      </c>
      <c r="R32" s="4">
        <v>1695580</v>
      </c>
      <c r="T32" s="41">
        <v>43611</v>
      </c>
      <c r="U32" s="42">
        <v>16968325</v>
      </c>
      <c r="V32" s="42">
        <v>12726244</v>
      </c>
      <c r="W32" s="42">
        <v>5184766</v>
      </c>
      <c r="X32" s="42">
        <v>12254901</v>
      </c>
      <c r="Y32" s="42">
        <v>47134236</v>
      </c>
    </row>
    <row r="33" spans="2:25" x14ac:dyDescent="0.25">
      <c r="B33" s="36">
        <v>43496</v>
      </c>
      <c r="C33" s="4">
        <v>7505512</v>
      </c>
      <c r="D33" s="4">
        <v>5629134</v>
      </c>
      <c r="E33" s="4">
        <v>2293351</v>
      </c>
      <c r="F33" s="4">
        <v>5420648</v>
      </c>
      <c r="G33">
        <f t="shared" si="0"/>
        <v>20848645</v>
      </c>
      <c r="I33" s="3">
        <v>43779</v>
      </c>
      <c r="J33" s="4">
        <v>397106</v>
      </c>
      <c r="K33" s="5">
        <v>0.19</v>
      </c>
      <c r="L33" s="4">
        <v>34</v>
      </c>
      <c r="M33" s="4">
        <v>20</v>
      </c>
      <c r="N33" s="4">
        <v>30</v>
      </c>
      <c r="O33" s="4">
        <v>358</v>
      </c>
      <c r="P33" s="4">
        <v>37</v>
      </c>
      <c r="Q33" s="5">
        <v>0.92</v>
      </c>
      <c r="R33" s="4">
        <v>1627268</v>
      </c>
      <c r="T33" s="3">
        <v>43779</v>
      </c>
      <c r="U33" s="4">
        <v>16968325</v>
      </c>
      <c r="V33" s="4">
        <v>12726244</v>
      </c>
      <c r="W33" s="4">
        <v>5184766</v>
      </c>
      <c r="X33" s="4">
        <v>12254901</v>
      </c>
      <c r="Y33" s="4">
        <v>47134236</v>
      </c>
    </row>
    <row r="34" spans="2:25" x14ac:dyDescent="0.25">
      <c r="B34" s="36">
        <v>43497</v>
      </c>
      <c r="C34" s="4">
        <v>7427330</v>
      </c>
      <c r="D34" s="4">
        <v>5570497</v>
      </c>
      <c r="E34" s="4">
        <v>2269462</v>
      </c>
      <c r="F34" s="4">
        <v>5364183</v>
      </c>
      <c r="G34">
        <f t="shared" si="0"/>
        <v>20631472</v>
      </c>
      <c r="I34" s="3">
        <v>43785</v>
      </c>
      <c r="J34" s="4">
        <v>404564</v>
      </c>
      <c r="K34" s="5">
        <v>0.18</v>
      </c>
      <c r="L34" s="4">
        <v>40</v>
      </c>
      <c r="M34" s="4">
        <v>21</v>
      </c>
      <c r="N34" s="4">
        <v>30</v>
      </c>
      <c r="O34" s="4">
        <v>392</v>
      </c>
      <c r="P34" s="4">
        <v>39</v>
      </c>
      <c r="Q34" s="5">
        <v>0.92</v>
      </c>
      <c r="R34" s="4">
        <v>1547007</v>
      </c>
      <c r="T34" s="41">
        <v>43785</v>
      </c>
      <c r="U34" s="42">
        <v>16968325</v>
      </c>
      <c r="V34" s="42">
        <v>12726244</v>
      </c>
      <c r="W34" s="42">
        <v>5184766</v>
      </c>
      <c r="X34" s="42">
        <v>12254901</v>
      </c>
      <c r="Y34" s="42">
        <v>47134236</v>
      </c>
    </row>
    <row r="35" spans="2:25" x14ac:dyDescent="0.25">
      <c r="B35" s="36">
        <v>43498</v>
      </c>
      <c r="C35" s="4">
        <v>15675500</v>
      </c>
      <c r="D35" s="4">
        <v>11756625</v>
      </c>
      <c r="E35" s="4">
        <v>4789736</v>
      </c>
      <c r="F35" s="4">
        <v>11321195</v>
      </c>
      <c r="G35">
        <f t="shared" si="0"/>
        <v>43543056</v>
      </c>
      <c r="I35" s="3">
        <v>43799</v>
      </c>
      <c r="J35" s="4">
        <v>381333</v>
      </c>
      <c r="K35" s="5">
        <v>0.19</v>
      </c>
      <c r="L35" s="4">
        <v>40</v>
      </c>
      <c r="M35" s="4">
        <v>18</v>
      </c>
      <c r="N35" s="4">
        <v>29</v>
      </c>
      <c r="O35" s="4">
        <v>369</v>
      </c>
      <c r="P35" s="4">
        <v>36</v>
      </c>
      <c r="Q35" s="5">
        <v>0.93</v>
      </c>
      <c r="R35" s="4">
        <v>1728295</v>
      </c>
      <c r="T35" s="3">
        <v>43799</v>
      </c>
      <c r="U35" s="4">
        <v>16968325</v>
      </c>
      <c r="V35" s="4">
        <v>12726244</v>
      </c>
      <c r="W35" s="4">
        <v>5184766</v>
      </c>
      <c r="X35" s="4">
        <v>12254901</v>
      </c>
      <c r="Y35" s="4">
        <v>47134236</v>
      </c>
    </row>
    <row r="36" spans="2:25" x14ac:dyDescent="0.25">
      <c r="B36" s="36">
        <v>43499</v>
      </c>
      <c r="C36" s="4">
        <v>16160310</v>
      </c>
      <c r="D36" s="4">
        <v>12120232</v>
      </c>
      <c r="E36" s="4">
        <v>4937872</v>
      </c>
      <c r="F36" s="4">
        <v>11671335</v>
      </c>
      <c r="G36">
        <f t="shared" si="0"/>
        <v>44889749</v>
      </c>
    </row>
    <row r="37" spans="2:25" x14ac:dyDescent="0.25">
      <c r="B37" s="36">
        <v>43500</v>
      </c>
      <c r="C37" s="4">
        <v>7661877</v>
      </c>
      <c r="D37" s="4">
        <v>5746408</v>
      </c>
      <c r="E37" s="4">
        <v>2341129</v>
      </c>
      <c r="F37" s="4">
        <v>5533578</v>
      </c>
      <c r="G37">
        <f t="shared" si="0"/>
        <v>21282992</v>
      </c>
    </row>
    <row r="38" spans="2:25" x14ac:dyDescent="0.25">
      <c r="B38" s="36">
        <v>43501</v>
      </c>
      <c r="C38" s="4">
        <v>8052789</v>
      </c>
      <c r="D38" s="4">
        <v>6039592</v>
      </c>
      <c r="E38" s="4">
        <v>2460574</v>
      </c>
      <c r="F38" s="4">
        <v>5815903</v>
      </c>
      <c r="G38">
        <f t="shared" si="0"/>
        <v>22368858</v>
      </c>
    </row>
    <row r="39" spans="2:25" x14ac:dyDescent="0.25">
      <c r="B39" s="36">
        <v>43502</v>
      </c>
      <c r="C39" s="4">
        <v>7427330</v>
      </c>
      <c r="D39" s="4">
        <v>5570497</v>
      </c>
      <c r="E39" s="4">
        <v>2269462</v>
      </c>
      <c r="F39" s="4">
        <v>5364183</v>
      </c>
      <c r="G39">
        <f t="shared" si="0"/>
        <v>20631472</v>
      </c>
    </row>
    <row r="40" spans="2:25" x14ac:dyDescent="0.25">
      <c r="B40" s="36">
        <v>43503</v>
      </c>
      <c r="C40" s="4">
        <v>7974607</v>
      </c>
      <c r="D40" s="4">
        <v>5980955</v>
      </c>
      <c r="E40" s="4">
        <v>2436685</v>
      </c>
      <c r="F40" s="4">
        <v>5759438</v>
      </c>
      <c r="G40">
        <f t="shared" si="0"/>
        <v>22151685</v>
      </c>
    </row>
    <row r="41" spans="2:25" x14ac:dyDescent="0.25">
      <c r="B41" s="36">
        <v>43504</v>
      </c>
      <c r="C41" s="4">
        <v>7896424</v>
      </c>
      <c r="D41" s="4">
        <v>5922318</v>
      </c>
      <c r="E41" s="4">
        <v>2412796</v>
      </c>
      <c r="F41" s="4">
        <v>5702973</v>
      </c>
      <c r="G41">
        <f t="shared" si="0"/>
        <v>21934511</v>
      </c>
    </row>
    <row r="42" spans="2:25" x14ac:dyDescent="0.25">
      <c r="B42" s="36">
        <v>43505</v>
      </c>
      <c r="C42" s="4">
        <v>15837104</v>
      </c>
      <c r="D42" s="4">
        <v>11877828</v>
      </c>
      <c r="E42" s="4">
        <v>4839115</v>
      </c>
      <c r="F42" s="4">
        <v>11437908</v>
      </c>
      <c r="G42">
        <f t="shared" si="0"/>
        <v>43991955</v>
      </c>
    </row>
    <row r="43" spans="2:25" x14ac:dyDescent="0.25">
      <c r="B43" s="36">
        <v>43506</v>
      </c>
      <c r="C43" s="4">
        <v>16645119</v>
      </c>
      <c r="D43" s="4">
        <v>12483839</v>
      </c>
      <c r="E43" s="4">
        <v>5086008</v>
      </c>
      <c r="F43" s="4">
        <v>12021475</v>
      </c>
      <c r="G43">
        <f t="shared" si="0"/>
        <v>46236441</v>
      </c>
    </row>
    <row r="44" spans="2:25" x14ac:dyDescent="0.25">
      <c r="B44" s="36">
        <v>43507</v>
      </c>
      <c r="C44" s="4">
        <v>8052789</v>
      </c>
      <c r="D44" s="4">
        <v>6039592</v>
      </c>
      <c r="E44" s="4">
        <v>2460574</v>
      </c>
      <c r="F44" s="4">
        <v>5815903</v>
      </c>
      <c r="G44">
        <f t="shared" si="0"/>
        <v>22368858</v>
      </c>
    </row>
    <row r="45" spans="2:25" x14ac:dyDescent="0.25">
      <c r="B45" s="36">
        <v>43508</v>
      </c>
      <c r="C45" s="4">
        <v>8209154</v>
      </c>
      <c r="D45" s="4">
        <v>6156866</v>
      </c>
      <c r="E45" s="4">
        <v>2508352</v>
      </c>
      <c r="F45" s="4">
        <v>5928833</v>
      </c>
      <c r="G45">
        <f t="shared" si="0"/>
        <v>22803205</v>
      </c>
    </row>
    <row r="46" spans="2:25" x14ac:dyDescent="0.25">
      <c r="B46" s="36">
        <v>43509</v>
      </c>
      <c r="C46" s="4">
        <v>7818242</v>
      </c>
      <c r="D46" s="4">
        <v>5863681</v>
      </c>
      <c r="E46" s="4">
        <v>2388907</v>
      </c>
      <c r="F46" s="4">
        <v>5646508</v>
      </c>
      <c r="G46">
        <f t="shared" si="0"/>
        <v>21717338</v>
      </c>
    </row>
    <row r="47" spans="2:25" x14ac:dyDescent="0.25">
      <c r="B47" s="36">
        <v>43510</v>
      </c>
      <c r="C47" s="4">
        <v>7740060</v>
      </c>
      <c r="D47" s="4">
        <v>5805045</v>
      </c>
      <c r="E47" s="4">
        <v>2365018</v>
      </c>
      <c r="F47" s="4">
        <v>5590043</v>
      </c>
      <c r="G47">
        <f t="shared" si="0"/>
        <v>21500166</v>
      </c>
    </row>
    <row r="48" spans="2:25" x14ac:dyDescent="0.25">
      <c r="B48" s="36">
        <v>43511</v>
      </c>
      <c r="C48" s="4">
        <v>7740060</v>
      </c>
      <c r="D48" s="4">
        <v>5805045</v>
      </c>
      <c r="E48" s="4">
        <v>2365018</v>
      </c>
      <c r="F48" s="4">
        <v>5590043</v>
      </c>
      <c r="G48">
        <f t="shared" si="0"/>
        <v>21500166</v>
      </c>
    </row>
    <row r="49" spans="2:7" x14ac:dyDescent="0.25">
      <c r="B49" s="36">
        <v>43512</v>
      </c>
      <c r="C49" s="4">
        <v>16483516</v>
      </c>
      <c r="D49" s="4">
        <v>12362637</v>
      </c>
      <c r="E49" s="4">
        <v>5036630</v>
      </c>
      <c r="F49" s="4">
        <v>11904761</v>
      </c>
      <c r="G49">
        <f t="shared" si="0"/>
        <v>45787544</v>
      </c>
    </row>
    <row r="50" spans="2:7" x14ac:dyDescent="0.25">
      <c r="B50" s="36">
        <v>43513</v>
      </c>
      <c r="C50" s="4">
        <v>16321913</v>
      </c>
      <c r="D50" s="4">
        <v>12241435</v>
      </c>
      <c r="E50" s="4">
        <v>4987251</v>
      </c>
      <c r="F50" s="4">
        <v>11788048</v>
      </c>
      <c r="G50">
        <f t="shared" si="0"/>
        <v>45338647</v>
      </c>
    </row>
    <row r="51" spans="2:7" x14ac:dyDescent="0.25">
      <c r="B51" s="36">
        <v>43514</v>
      </c>
      <c r="C51" s="4">
        <v>7818242</v>
      </c>
      <c r="D51" s="4">
        <v>5863681</v>
      </c>
      <c r="E51" s="4">
        <v>2388907</v>
      </c>
      <c r="F51" s="4">
        <v>5646508</v>
      </c>
      <c r="G51">
        <f t="shared" si="0"/>
        <v>21717338</v>
      </c>
    </row>
    <row r="52" spans="2:7" x14ac:dyDescent="0.25">
      <c r="B52" s="36">
        <v>43515</v>
      </c>
      <c r="C52" s="4">
        <v>7896424</v>
      </c>
      <c r="D52" s="4">
        <v>5922318</v>
      </c>
      <c r="E52" s="4">
        <v>2412796</v>
      </c>
      <c r="F52" s="4">
        <v>5702973</v>
      </c>
      <c r="G52">
        <f t="shared" si="0"/>
        <v>21934511</v>
      </c>
    </row>
    <row r="53" spans="2:7" x14ac:dyDescent="0.25">
      <c r="B53" s="36">
        <v>43516</v>
      </c>
      <c r="C53" s="4">
        <v>7974607</v>
      </c>
      <c r="D53" s="4">
        <v>5980955</v>
      </c>
      <c r="E53" s="4">
        <v>2436685</v>
      </c>
      <c r="F53" s="4">
        <v>5759438</v>
      </c>
      <c r="G53">
        <f t="shared" si="0"/>
        <v>22151685</v>
      </c>
    </row>
    <row r="54" spans="2:7" x14ac:dyDescent="0.25">
      <c r="B54" s="36">
        <v>43517</v>
      </c>
      <c r="C54" s="4">
        <v>7505512</v>
      </c>
      <c r="D54" s="4">
        <v>5629134</v>
      </c>
      <c r="E54" s="4">
        <v>2293351</v>
      </c>
      <c r="F54" s="4">
        <v>5420648</v>
      </c>
      <c r="G54">
        <f t="shared" si="0"/>
        <v>20848645</v>
      </c>
    </row>
    <row r="55" spans="2:7" x14ac:dyDescent="0.25">
      <c r="B55" s="36">
        <v>43518</v>
      </c>
      <c r="C55" s="4">
        <v>7974607</v>
      </c>
      <c r="D55" s="4">
        <v>5980955</v>
      </c>
      <c r="E55" s="4">
        <v>2436685</v>
      </c>
      <c r="F55" s="4">
        <v>5759438</v>
      </c>
      <c r="G55">
        <f t="shared" si="0"/>
        <v>22151685</v>
      </c>
    </row>
    <row r="56" spans="2:7" x14ac:dyDescent="0.25">
      <c r="B56" s="36">
        <v>43519</v>
      </c>
      <c r="C56" s="4">
        <v>15513897</v>
      </c>
      <c r="D56" s="4">
        <v>11635423</v>
      </c>
      <c r="E56" s="4">
        <v>4740357</v>
      </c>
      <c r="F56" s="4">
        <v>11204481</v>
      </c>
      <c r="G56">
        <f t="shared" si="0"/>
        <v>43094158</v>
      </c>
    </row>
    <row r="57" spans="2:7" x14ac:dyDescent="0.25">
      <c r="B57" s="36">
        <v>43520</v>
      </c>
      <c r="C57" s="4">
        <v>15998707</v>
      </c>
      <c r="D57" s="4">
        <v>11999030</v>
      </c>
      <c r="E57" s="4">
        <v>4888493</v>
      </c>
      <c r="F57" s="4">
        <v>11554621</v>
      </c>
      <c r="G57">
        <f t="shared" si="0"/>
        <v>44440851</v>
      </c>
    </row>
    <row r="58" spans="2:7" x14ac:dyDescent="0.25">
      <c r="B58" s="36">
        <v>43521</v>
      </c>
      <c r="C58" s="4">
        <v>7583695</v>
      </c>
      <c r="D58" s="4">
        <v>5687771</v>
      </c>
      <c r="E58" s="4">
        <v>2317240</v>
      </c>
      <c r="F58" s="4">
        <v>5477113</v>
      </c>
      <c r="G58">
        <f t="shared" si="0"/>
        <v>21065819</v>
      </c>
    </row>
    <row r="59" spans="2:7" x14ac:dyDescent="0.25">
      <c r="B59" s="36">
        <v>43522</v>
      </c>
      <c r="C59" s="4">
        <v>8052789</v>
      </c>
      <c r="D59" s="4">
        <v>6039592</v>
      </c>
      <c r="E59" s="4">
        <v>2460574</v>
      </c>
      <c r="F59" s="4">
        <v>5815903</v>
      </c>
      <c r="G59">
        <f t="shared" si="0"/>
        <v>22368858</v>
      </c>
    </row>
    <row r="60" spans="2:7" x14ac:dyDescent="0.25">
      <c r="B60" s="36">
        <v>43523</v>
      </c>
      <c r="C60" s="4">
        <v>7740060</v>
      </c>
      <c r="D60" s="4">
        <v>5805045</v>
      </c>
      <c r="E60" s="4">
        <v>2365018</v>
      </c>
      <c r="F60" s="4">
        <v>5590043</v>
      </c>
      <c r="G60">
        <f t="shared" si="0"/>
        <v>21500166</v>
      </c>
    </row>
    <row r="61" spans="2:7" x14ac:dyDescent="0.25">
      <c r="B61" s="36">
        <v>43524</v>
      </c>
      <c r="C61" s="4">
        <v>8130972</v>
      </c>
      <c r="D61" s="4">
        <v>6098229</v>
      </c>
      <c r="E61" s="4">
        <v>2484463</v>
      </c>
      <c r="F61" s="4">
        <v>5872368</v>
      </c>
      <c r="G61">
        <f t="shared" si="0"/>
        <v>22586032</v>
      </c>
    </row>
    <row r="62" spans="2:7" x14ac:dyDescent="0.25">
      <c r="B62" s="36">
        <v>43525</v>
      </c>
      <c r="C62" s="4">
        <v>8052789</v>
      </c>
      <c r="D62" s="4">
        <v>6039592</v>
      </c>
      <c r="E62" s="4">
        <v>2460574</v>
      </c>
      <c r="F62" s="4">
        <v>5815903</v>
      </c>
      <c r="G62">
        <f t="shared" si="0"/>
        <v>22368858</v>
      </c>
    </row>
    <row r="63" spans="2:7" x14ac:dyDescent="0.25">
      <c r="B63" s="36">
        <v>43526</v>
      </c>
      <c r="C63" s="4">
        <v>16806722</v>
      </c>
      <c r="D63" s="4">
        <v>12605042</v>
      </c>
      <c r="E63" s="4">
        <v>5135387</v>
      </c>
      <c r="F63" s="4">
        <v>12138188</v>
      </c>
      <c r="G63">
        <f t="shared" si="0"/>
        <v>46685339</v>
      </c>
    </row>
    <row r="64" spans="2:7" x14ac:dyDescent="0.25">
      <c r="B64" s="36">
        <v>43527</v>
      </c>
      <c r="C64" s="4">
        <v>15837104</v>
      </c>
      <c r="D64" s="4">
        <v>11877828</v>
      </c>
      <c r="E64" s="4">
        <v>4839115</v>
      </c>
      <c r="F64" s="4">
        <v>11437908</v>
      </c>
      <c r="G64">
        <f t="shared" si="0"/>
        <v>43991955</v>
      </c>
    </row>
    <row r="65" spans="2:7" x14ac:dyDescent="0.25">
      <c r="B65" s="36">
        <v>43528</v>
      </c>
      <c r="C65" s="4">
        <v>7818242</v>
      </c>
      <c r="D65" s="4">
        <v>5863681</v>
      </c>
      <c r="E65" s="4">
        <v>2388907</v>
      </c>
      <c r="F65" s="4">
        <v>5646508</v>
      </c>
      <c r="G65">
        <f t="shared" si="0"/>
        <v>21717338</v>
      </c>
    </row>
    <row r="66" spans="2:7" x14ac:dyDescent="0.25">
      <c r="B66" s="36">
        <v>43529</v>
      </c>
      <c r="C66" s="4">
        <v>7818242</v>
      </c>
      <c r="D66" s="4">
        <v>5863681</v>
      </c>
      <c r="E66" s="4">
        <v>2388907</v>
      </c>
      <c r="F66" s="4">
        <v>5646508</v>
      </c>
      <c r="G66">
        <f t="shared" si="0"/>
        <v>21717338</v>
      </c>
    </row>
    <row r="67" spans="2:7" x14ac:dyDescent="0.25">
      <c r="B67" s="36">
        <v>43530</v>
      </c>
      <c r="C67" s="4">
        <v>7583695</v>
      </c>
      <c r="D67" s="4">
        <v>5687771</v>
      </c>
      <c r="E67" s="4">
        <v>2317240</v>
      </c>
      <c r="F67" s="4">
        <v>5477113</v>
      </c>
      <c r="G67">
        <f t="shared" si="0"/>
        <v>21065819</v>
      </c>
    </row>
    <row r="68" spans="2:7" x14ac:dyDescent="0.25">
      <c r="B68" s="36">
        <v>43531</v>
      </c>
      <c r="C68" s="4">
        <v>7818242</v>
      </c>
      <c r="D68" s="4">
        <v>5863681</v>
      </c>
      <c r="E68" s="4">
        <v>2388907</v>
      </c>
      <c r="F68" s="4">
        <v>5646508</v>
      </c>
      <c r="G68">
        <f t="shared" ref="G68:G131" si="1">C68+D68+E68+F68</f>
        <v>21717338</v>
      </c>
    </row>
    <row r="69" spans="2:7" x14ac:dyDescent="0.25">
      <c r="B69" s="36">
        <v>43532</v>
      </c>
      <c r="C69" s="4">
        <v>7818242</v>
      </c>
      <c r="D69" s="4">
        <v>5863681</v>
      </c>
      <c r="E69" s="4">
        <v>2388907</v>
      </c>
      <c r="F69" s="4">
        <v>5646508</v>
      </c>
      <c r="G69">
        <f t="shared" si="1"/>
        <v>21717338</v>
      </c>
    </row>
    <row r="70" spans="2:7" x14ac:dyDescent="0.25">
      <c r="B70" s="36">
        <v>43533</v>
      </c>
      <c r="C70" s="4">
        <v>16806722</v>
      </c>
      <c r="D70" s="4">
        <v>12605042</v>
      </c>
      <c r="E70" s="4">
        <v>5135387</v>
      </c>
      <c r="F70" s="4">
        <v>12138188</v>
      </c>
      <c r="G70">
        <f t="shared" si="1"/>
        <v>46685339</v>
      </c>
    </row>
    <row r="71" spans="2:7" x14ac:dyDescent="0.25">
      <c r="B71" s="36">
        <v>43534</v>
      </c>
      <c r="C71" s="4">
        <v>16645119</v>
      </c>
      <c r="D71" s="4">
        <v>12483839</v>
      </c>
      <c r="E71" s="4">
        <v>5086008</v>
      </c>
      <c r="F71" s="4">
        <v>12021475</v>
      </c>
      <c r="G71">
        <f t="shared" si="1"/>
        <v>46236441</v>
      </c>
    </row>
    <row r="72" spans="2:7" x14ac:dyDescent="0.25">
      <c r="B72" s="36">
        <v>43535</v>
      </c>
      <c r="C72" s="4">
        <v>7661877</v>
      </c>
      <c r="D72" s="4">
        <v>5746408</v>
      </c>
      <c r="E72" s="4">
        <v>2341129</v>
      </c>
      <c r="F72" s="4">
        <v>5533578</v>
      </c>
      <c r="G72">
        <f t="shared" si="1"/>
        <v>21282992</v>
      </c>
    </row>
    <row r="73" spans="2:7" x14ac:dyDescent="0.25">
      <c r="B73" s="36">
        <v>43536</v>
      </c>
      <c r="C73" s="4">
        <v>7740060</v>
      </c>
      <c r="D73" s="4">
        <v>5805045</v>
      </c>
      <c r="E73" s="4">
        <v>2365018</v>
      </c>
      <c r="F73" s="4">
        <v>5590043</v>
      </c>
      <c r="G73">
        <f t="shared" si="1"/>
        <v>21500166</v>
      </c>
    </row>
    <row r="74" spans="2:7" x14ac:dyDescent="0.25">
      <c r="B74" s="36">
        <v>43537</v>
      </c>
      <c r="C74" s="4">
        <v>7818242</v>
      </c>
      <c r="D74" s="4">
        <v>5863681</v>
      </c>
      <c r="E74" s="4">
        <v>2388907</v>
      </c>
      <c r="F74" s="4">
        <v>5646508</v>
      </c>
      <c r="G74">
        <f t="shared" si="1"/>
        <v>21717338</v>
      </c>
    </row>
    <row r="75" spans="2:7" x14ac:dyDescent="0.25">
      <c r="B75" s="36">
        <v>43538</v>
      </c>
      <c r="C75" s="4">
        <v>8209154</v>
      </c>
      <c r="D75" s="4">
        <v>6156866</v>
      </c>
      <c r="E75" s="4">
        <v>2508352</v>
      </c>
      <c r="F75" s="4">
        <v>5928833</v>
      </c>
      <c r="G75">
        <f t="shared" si="1"/>
        <v>22803205</v>
      </c>
    </row>
    <row r="76" spans="2:7" x14ac:dyDescent="0.25">
      <c r="B76" s="36">
        <v>43539</v>
      </c>
      <c r="C76" s="4">
        <v>7740060</v>
      </c>
      <c r="D76" s="4">
        <v>5805045</v>
      </c>
      <c r="E76" s="4">
        <v>2365018</v>
      </c>
      <c r="F76" s="4">
        <v>5590043</v>
      </c>
      <c r="G76">
        <f t="shared" si="1"/>
        <v>21500166</v>
      </c>
    </row>
    <row r="77" spans="2:7" x14ac:dyDescent="0.25">
      <c r="B77" s="36">
        <v>43540</v>
      </c>
      <c r="C77" s="4">
        <v>15352294</v>
      </c>
      <c r="D77" s="4">
        <v>11514221</v>
      </c>
      <c r="E77" s="4">
        <v>4690978</v>
      </c>
      <c r="F77" s="4">
        <v>11087768</v>
      </c>
      <c r="G77">
        <f t="shared" si="1"/>
        <v>42645261</v>
      </c>
    </row>
    <row r="78" spans="2:7" x14ac:dyDescent="0.25">
      <c r="B78" s="36">
        <v>43541</v>
      </c>
      <c r="C78" s="4">
        <v>15352294</v>
      </c>
      <c r="D78" s="4">
        <v>11514221</v>
      </c>
      <c r="E78" s="4">
        <v>4690978</v>
      </c>
      <c r="F78" s="4">
        <v>11087768</v>
      </c>
      <c r="G78">
        <f t="shared" si="1"/>
        <v>42645261</v>
      </c>
    </row>
    <row r="79" spans="2:7" x14ac:dyDescent="0.25">
      <c r="B79" s="36">
        <v>43542</v>
      </c>
      <c r="C79" s="4">
        <v>8052789</v>
      </c>
      <c r="D79" s="4">
        <v>6039592</v>
      </c>
      <c r="E79" s="4">
        <v>2460574</v>
      </c>
      <c r="F79" s="4">
        <v>5815903</v>
      </c>
      <c r="G79">
        <f t="shared" si="1"/>
        <v>22368858</v>
      </c>
    </row>
    <row r="80" spans="2:7" x14ac:dyDescent="0.25">
      <c r="B80" s="36">
        <v>43543</v>
      </c>
      <c r="C80" s="4">
        <v>7896424</v>
      </c>
      <c r="D80" s="4">
        <v>5922318</v>
      </c>
      <c r="E80" s="4">
        <v>2412796</v>
      </c>
      <c r="F80" s="4">
        <v>5702973</v>
      </c>
      <c r="G80">
        <f t="shared" si="1"/>
        <v>21934511</v>
      </c>
    </row>
    <row r="81" spans="2:7" x14ac:dyDescent="0.25">
      <c r="B81" s="36">
        <v>43544</v>
      </c>
      <c r="C81" s="4">
        <v>7661877</v>
      </c>
      <c r="D81" s="4">
        <v>5746408</v>
      </c>
      <c r="E81" s="4">
        <v>2341129</v>
      </c>
      <c r="F81" s="4">
        <v>5533578</v>
      </c>
      <c r="G81">
        <f t="shared" si="1"/>
        <v>21282992</v>
      </c>
    </row>
    <row r="82" spans="2:7" x14ac:dyDescent="0.25">
      <c r="B82" s="36">
        <v>43545</v>
      </c>
      <c r="C82" s="4">
        <v>7818242</v>
      </c>
      <c r="D82" s="4">
        <v>5863681</v>
      </c>
      <c r="E82" s="4">
        <v>2388907</v>
      </c>
      <c r="F82" s="4">
        <v>5646508</v>
      </c>
      <c r="G82">
        <f t="shared" si="1"/>
        <v>21717338</v>
      </c>
    </row>
    <row r="83" spans="2:7" x14ac:dyDescent="0.25">
      <c r="B83" s="36">
        <v>43546</v>
      </c>
      <c r="C83" s="4">
        <v>7583695</v>
      </c>
      <c r="D83" s="4">
        <v>5687771</v>
      </c>
      <c r="E83" s="4">
        <v>2317240</v>
      </c>
      <c r="F83" s="4">
        <v>5477113</v>
      </c>
      <c r="G83">
        <f t="shared" si="1"/>
        <v>21065819</v>
      </c>
    </row>
    <row r="84" spans="2:7" x14ac:dyDescent="0.25">
      <c r="B84" s="36">
        <v>43547</v>
      </c>
      <c r="C84" s="4">
        <v>15998707</v>
      </c>
      <c r="D84" s="4">
        <v>11999030</v>
      </c>
      <c r="E84" s="4">
        <v>4888493</v>
      </c>
      <c r="F84" s="4">
        <v>11554621</v>
      </c>
      <c r="G84">
        <f t="shared" si="1"/>
        <v>44440851</v>
      </c>
    </row>
    <row r="85" spans="2:7" x14ac:dyDescent="0.25">
      <c r="B85" s="36">
        <v>43548</v>
      </c>
      <c r="C85" s="4">
        <v>16321913</v>
      </c>
      <c r="D85" s="4">
        <v>12241435</v>
      </c>
      <c r="E85" s="4">
        <v>4987251</v>
      </c>
      <c r="F85" s="4">
        <v>11788048</v>
      </c>
      <c r="G85">
        <f t="shared" si="1"/>
        <v>45338647</v>
      </c>
    </row>
    <row r="86" spans="2:7" x14ac:dyDescent="0.25">
      <c r="B86" s="36">
        <v>43549</v>
      </c>
      <c r="C86" s="4">
        <v>8052789</v>
      </c>
      <c r="D86" s="4">
        <v>6039592</v>
      </c>
      <c r="E86" s="4">
        <v>2460574</v>
      </c>
      <c r="F86" s="4">
        <v>5815903</v>
      </c>
      <c r="G86">
        <f t="shared" si="1"/>
        <v>22368858</v>
      </c>
    </row>
    <row r="87" spans="2:7" x14ac:dyDescent="0.25">
      <c r="B87" s="36">
        <v>43550</v>
      </c>
      <c r="C87" s="4">
        <v>7505512</v>
      </c>
      <c r="D87" s="4">
        <v>5629134</v>
      </c>
      <c r="E87" s="4">
        <v>2293351</v>
      </c>
      <c r="F87" s="4">
        <v>5420648</v>
      </c>
      <c r="G87">
        <f t="shared" si="1"/>
        <v>20848645</v>
      </c>
    </row>
    <row r="88" spans="2:7" x14ac:dyDescent="0.25">
      <c r="B88" s="36">
        <v>43551</v>
      </c>
      <c r="C88" s="4">
        <v>7505512</v>
      </c>
      <c r="D88" s="4">
        <v>5629134</v>
      </c>
      <c r="E88" s="4">
        <v>2293351</v>
      </c>
      <c r="F88" s="4">
        <v>5420648</v>
      </c>
      <c r="G88">
        <f t="shared" si="1"/>
        <v>20848645</v>
      </c>
    </row>
    <row r="89" spans="2:7" x14ac:dyDescent="0.25">
      <c r="B89" s="36">
        <v>43552</v>
      </c>
      <c r="C89" s="4">
        <v>7740060</v>
      </c>
      <c r="D89" s="4">
        <v>5805045</v>
      </c>
      <c r="E89" s="4">
        <v>2365018</v>
      </c>
      <c r="F89" s="4">
        <v>5590043</v>
      </c>
      <c r="G89">
        <f t="shared" si="1"/>
        <v>21500166</v>
      </c>
    </row>
    <row r="90" spans="2:7" x14ac:dyDescent="0.25">
      <c r="B90" s="36">
        <v>43553</v>
      </c>
      <c r="C90" s="4">
        <v>8209154</v>
      </c>
      <c r="D90" s="4">
        <v>6156866</v>
      </c>
      <c r="E90" s="4">
        <v>2508352</v>
      </c>
      <c r="F90" s="4">
        <v>5928833</v>
      </c>
      <c r="G90">
        <f t="shared" si="1"/>
        <v>22803205</v>
      </c>
    </row>
    <row r="91" spans="2:7" x14ac:dyDescent="0.25">
      <c r="B91" s="36">
        <v>43554</v>
      </c>
      <c r="C91" s="4">
        <v>16160310</v>
      </c>
      <c r="D91" s="4">
        <v>12120232</v>
      </c>
      <c r="E91" s="4">
        <v>4937872</v>
      </c>
      <c r="F91" s="4">
        <v>11671335</v>
      </c>
      <c r="G91">
        <f t="shared" si="1"/>
        <v>44889749</v>
      </c>
    </row>
    <row r="92" spans="2:7" x14ac:dyDescent="0.25">
      <c r="B92" s="36">
        <v>43555</v>
      </c>
      <c r="C92" s="4">
        <v>15352294</v>
      </c>
      <c r="D92" s="4">
        <v>11514221</v>
      </c>
      <c r="E92" s="4">
        <v>4690978</v>
      </c>
      <c r="F92" s="4">
        <v>11087768</v>
      </c>
      <c r="G92">
        <f t="shared" si="1"/>
        <v>42645261</v>
      </c>
    </row>
    <row r="93" spans="2:7" x14ac:dyDescent="0.25">
      <c r="B93" s="36">
        <v>43556</v>
      </c>
      <c r="C93" s="4">
        <v>7583695</v>
      </c>
      <c r="D93" s="4">
        <v>5687771</v>
      </c>
      <c r="E93" s="4">
        <v>2317240</v>
      </c>
      <c r="F93" s="4">
        <v>5477113</v>
      </c>
      <c r="G93">
        <f t="shared" si="1"/>
        <v>21065819</v>
      </c>
    </row>
    <row r="94" spans="2:7" x14ac:dyDescent="0.25">
      <c r="B94" s="36">
        <v>43557</v>
      </c>
      <c r="C94" s="4">
        <v>8209154</v>
      </c>
      <c r="D94" s="4">
        <v>6156866</v>
      </c>
      <c r="E94" s="4">
        <v>2508352</v>
      </c>
      <c r="F94" s="4">
        <v>5928833</v>
      </c>
      <c r="G94">
        <f t="shared" si="1"/>
        <v>22803205</v>
      </c>
    </row>
    <row r="95" spans="2:7" x14ac:dyDescent="0.25">
      <c r="B95" s="36">
        <v>43558</v>
      </c>
      <c r="C95" s="4">
        <v>8052789</v>
      </c>
      <c r="D95" s="4">
        <v>6039592</v>
      </c>
      <c r="E95" s="4">
        <v>2460574</v>
      </c>
      <c r="F95" s="4">
        <v>5815903</v>
      </c>
      <c r="G95">
        <f t="shared" si="1"/>
        <v>22368858</v>
      </c>
    </row>
    <row r="96" spans="2:7" x14ac:dyDescent="0.25">
      <c r="B96" s="36">
        <v>43559</v>
      </c>
      <c r="C96" s="4">
        <v>7974607</v>
      </c>
      <c r="D96" s="4">
        <v>5980955</v>
      </c>
      <c r="E96" s="4">
        <v>2436685</v>
      </c>
      <c r="F96" s="4">
        <v>5759438</v>
      </c>
      <c r="G96">
        <f t="shared" si="1"/>
        <v>22151685</v>
      </c>
    </row>
    <row r="97" spans="2:7" x14ac:dyDescent="0.25">
      <c r="B97" s="36">
        <v>43560</v>
      </c>
      <c r="C97" s="4">
        <v>8130972</v>
      </c>
      <c r="D97" s="4">
        <v>6098229</v>
      </c>
      <c r="E97" s="4">
        <v>2484463</v>
      </c>
      <c r="F97" s="4">
        <v>5872368</v>
      </c>
      <c r="G97">
        <f t="shared" si="1"/>
        <v>22586032</v>
      </c>
    </row>
    <row r="98" spans="2:7" x14ac:dyDescent="0.25">
      <c r="B98" s="36">
        <v>43561</v>
      </c>
      <c r="C98" s="4">
        <v>16806722</v>
      </c>
      <c r="D98" s="4">
        <v>12605042</v>
      </c>
      <c r="E98" s="4">
        <v>5135387</v>
      </c>
      <c r="F98" s="4">
        <v>12138188</v>
      </c>
      <c r="G98">
        <f t="shared" si="1"/>
        <v>46685339</v>
      </c>
    </row>
    <row r="99" spans="2:7" x14ac:dyDescent="0.25">
      <c r="B99" s="36">
        <v>43562</v>
      </c>
      <c r="C99" s="4">
        <v>15513897</v>
      </c>
      <c r="D99" s="4">
        <v>11635423</v>
      </c>
      <c r="E99" s="4">
        <v>4740357</v>
      </c>
      <c r="F99" s="4">
        <v>11204481</v>
      </c>
      <c r="G99">
        <f t="shared" si="1"/>
        <v>43094158</v>
      </c>
    </row>
    <row r="100" spans="2:7" x14ac:dyDescent="0.25">
      <c r="B100" s="36">
        <v>43563</v>
      </c>
      <c r="C100" s="4">
        <v>7740060</v>
      </c>
      <c r="D100" s="4">
        <v>5805045</v>
      </c>
      <c r="E100" s="4">
        <v>2365018</v>
      </c>
      <c r="F100" s="4">
        <v>5590043</v>
      </c>
      <c r="G100">
        <f t="shared" si="1"/>
        <v>21500166</v>
      </c>
    </row>
    <row r="101" spans="2:7" x14ac:dyDescent="0.25">
      <c r="B101" s="36">
        <v>43564</v>
      </c>
      <c r="C101" s="4">
        <v>7818242</v>
      </c>
      <c r="D101" s="4">
        <v>5863681</v>
      </c>
      <c r="E101" s="4">
        <v>2388907</v>
      </c>
      <c r="F101" s="4">
        <v>5646508</v>
      </c>
      <c r="G101">
        <f t="shared" si="1"/>
        <v>21717338</v>
      </c>
    </row>
    <row r="102" spans="2:7" x14ac:dyDescent="0.25">
      <c r="B102" s="36">
        <v>43565</v>
      </c>
      <c r="C102" s="4">
        <v>7740060</v>
      </c>
      <c r="D102" s="4">
        <v>5805045</v>
      </c>
      <c r="E102" s="4">
        <v>2365018</v>
      </c>
      <c r="F102" s="4">
        <v>5590043</v>
      </c>
      <c r="G102">
        <f t="shared" si="1"/>
        <v>21500166</v>
      </c>
    </row>
    <row r="103" spans="2:7" x14ac:dyDescent="0.25">
      <c r="B103" s="36">
        <v>43566</v>
      </c>
      <c r="C103" s="4">
        <v>7427330</v>
      </c>
      <c r="D103" s="4">
        <v>5570497</v>
      </c>
      <c r="E103" s="4">
        <v>2269462</v>
      </c>
      <c r="F103" s="4">
        <v>5364183</v>
      </c>
      <c r="G103">
        <f t="shared" si="1"/>
        <v>20631472</v>
      </c>
    </row>
    <row r="104" spans="2:7" x14ac:dyDescent="0.25">
      <c r="B104" s="36">
        <v>43567</v>
      </c>
      <c r="C104" s="4">
        <v>7427330</v>
      </c>
      <c r="D104" s="4">
        <v>5570497</v>
      </c>
      <c r="E104" s="4">
        <v>2269462</v>
      </c>
      <c r="F104" s="4">
        <v>5364183</v>
      </c>
      <c r="G104">
        <f t="shared" si="1"/>
        <v>20631472</v>
      </c>
    </row>
    <row r="105" spans="2:7" x14ac:dyDescent="0.25">
      <c r="B105" s="36">
        <v>43568</v>
      </c>
      <c r="C105" s="4">
        <v>15513897</v>
      </c>
      <c r="D105" s="4">
        <v>11635423</v>
      </c>
      <c r="E105" s="4">
        <v>4740357</v>
      </c>
      <c r="F105" s="4">
        <v>11204481</v>
      </c>
      <c r="G105">
        <f t="shared" si="1"/>
        <v>43094158</v>
      </c>
    </row>
    <row r="106" spans="2:7" x14ac:dyDescent="0.25">
      <c r="B106" s="36">
        <v>43569</v>
      </c>
      <c r="C106" s="4">
        <v>16806722</v>
      </c>
      <c r="D106" s="4">
        <v>12605042</v>
      </c>
      <c r="E106" s="4">
        <v>5135387</v>
      </c>
      <c r="F106" s="4">
        <v>12138188</v>
      </c>
      <c r="G106">
        <f t="shared" si="1"/>
        <v>46685339</v>
      </c>
    </row>
    <row r="107" spans="2:7" x14ac:dyDescent="0.25">
      <c r="B107" s="36">
        <v>43570</v>
      </c>
      <c r="C107" s="4">
        <v>7583695</v>
      </c>
      <c r="D107" s="4">
        <v>5687771</v>
      </c>
      <c r="E107" s="4">
        <v>2317240</v>
      </c>
      <c r="F107" s="4">
        <v>5477113</v>
      </c>
      <c r="G107">
        <f t="shared" si="1"/>
        <v>21065819</v>
      </c>
    </row>
    <row r="108" spans="2:7" x14ac:dyDescent="0.25">
      <c r="B108" s="36">
        <v>43571</v>
      </c>
      <c r="C108" s="4">
        <v>8130972</v>
      </c>
      <c r="D108" s="4">
        <v>6098229</v>
      </c>
      <c r="E108" s="4">
        <v>2484463</v>
      </c>
      <c r="F108" s="4">
        <v>5872368</v>
      </c>
      <c r="G108">
        <f t="shared" si="1"/>
        <v>22586032</v>
      </c>
    </row>
    <row r="109" spans="2:7" x14ac:dyDescent="0.25">
      <c r="B109" s="36">
        <v>43572</v>
      </c>
      <c r="C109" s="4">
        <v>7896424</v>
      </c>
      <c r="D109" s="4">
        <v>5922318</v>
      </c>
      <c r="E109" s="4">
        <v>2412796</v>
      </c>
      <c r="F109" s="4">
        <v>5702973</v>
      </c>
      <c r="G109">
        <f t="shared" si="1"/>
        <v>21934511</v>
      </c>
    </row>
    <row r="110" spans="2:7" x14ac:dyDescent="0.25">
      <c r="B110" s="36">
        <v>43573</v>
      </c>
      <c r="C110" s="4">
        <v>8209154</v>
      </c>
      <c r="D110" s="4">
        <v>6156866</v>
      </c>
      <c r="E110" s="4">
        <v>2508352</v>
      </c>
      <c r="F110" s="4">
        <v>5928833</v>
      </c>
      <c r="G110">
        <f t="shared" si="1"/>
        <v>22803205</v>
      </c>
    </row>
    <row r="111" spans="2:7" x14ac:dyDescent="0.25">
      <c r="B111" s="36">
        <v>43574</v>
      </c>
      <c r="C111" s="4">
        <v>7974607</v>
      </c>
      <c r="D111" s="4">
        <v>5980955</v>
      </c>
      <c r="E111" s="4">
        <v>2436685</v>
      </c>
      <c r="F111" s="4">
        <v>5759438</v>
      </c>
      <c r="G111">
        <f t="shared" si="1"/>
        <v>22151685</v>
      </c>
    </row>
    <row r="112" spans="2:7" x14ac:dyDescent="0.25">
      <c r="B112" s="36">
        <v>43575</v>
      </c>
      <c r="C112" s="4">
        <v>15998707</v>
      </c>
      <c r="D112" s="4">
        <v>11999030</v>
      </c>
      <c r="E112" s="4">
        <v>4888493</v>
      </c>
      <c r="F112" s="4">
        <v>11554621</v>
      </c>
      <c r="G112">
        <f t="shared" si="1"/>
        <v>44440851</v>
      </c>
    </row>
    <row r="113" spans="2:7" x14ac:dyDescent="0.25">
      <c r="B113" s="36">
        <v>43576</v>
      </c>
      <c r="C113" s="4">
        <v>16806722</v>
      </c>
      <c r="D113" s="4">
        <v>12605042</v>
      </c>
      <c r="E113" s="4">
        <v>5135387</v>
      </c>
      <c r="F113" s="4">
        <v>12138188</v>
      </c>
      <c r="G113">
        <f t="shared" si="1"/>
        <v>46685339</v>
      </c>
    </row>
    <row r="114" spans="2:7" x14ac:dyDescent="0.25">
      <c r="B114" s="36">
        <v>43577</v>
      </c>
      <c r="C114" s="4">
        <v>7505512</v>
      </c>
      <c r="D114" s="4">
        <v>5629134</v>
      </c>
      <c r="E114" s="4">
        <v>2293351</v>
      </c>
      <c r="F114" s="4">
        <v>5420648</v>
      </c>
      <c r="G114">
        <f t="shared" si="1"/>
        <v>20848645</v>
      </c>
    </row>
    <row r="115" spans="2:7" x14ac:dyDescent="0.25">
      <c r="B115" s="36">
        <v>43578</v>
      </c>
      <c r="C115" s="4">
        <v>7427330</v>
      </c>
      <c r="D115" s="4">
        <v>5570497</v>
      </c>
      <c r="E115" s="4">
        <v>2269462</v>
      </c>
      <c r="F115" s="4">
        <v>5364183</v>
      </c>
      <c r="G115">
        <f t="shared" si="1"/>
        <v>20631472</v>
      </c>
    </row>
    <row r="116" spans="2:7" x14ac:dyDescent="0.25">
      <c r="B116" s="36">
        <v>43579</v>
      </c>
      <c r="C116" s="4">
        <v>7818242</v>
      </c>
      <c r="D116" s="4">
        <v>5863681</v>
      </c>
      <c r="E116" s="4">
        <v>2388907</v>
      </c>
      <c r="F116" s="4">
        <v>5646508</v>
      </c>
      <c r="G116">
        <f t="shared" si="1"/>
        <v>21717338</v>
      </c>
    </row>
    <row r="117" spans="2:7" x14ac:dyDescent="0.25">
      <c r="B117" s="36">
        <v>43580</v>
      </c>
      <c r="C117" s="4">
        <v>8209154</v>
      </c>
      <c r="D117" s="4">
        <v>6156866</v>
      </c>
      <c r="E117" s="4">
        <v>2508352</v>
      </c>
      <c r="F117" s="4">
        <v>5928833</v>
      </c>
      <c r="G117">
        <f t="shared" si="1"/>
        <v>22803205</v>
      </c>
    </row>
    <row r="118" spans="2:7" x14ac:dyDescent="0.25">
      <c r="B118" s="36">
        <v>43581</v>
      </c>
      <c r="C118" s="4">
        <v>7974607</v>
      </c>
      <c r="D118" s="4">
        <v>5980955</v>
      </c>
      <c r="E118" s="4">
        <v>2436685</v>
      </c>
      <c r="F118" s="4">
        <v>5759438</v>
      </c>
      <c r="G118">
        <f t="shared" si="1"/>
        <v>22151685</v>
      </c>
    </row>
    <row r="119" spans="2:7" x14ac:dyDescent="0.25">
      <c r="B119" s="36">
        <v>43582</v>
      </c>
      <c r="C119" s="4">
        <v>16968325</v>
      </c>
      <c r="D119" s="4">
        <v>12726244</v>
      </c>
      <c r="E119" s="4">
        <v>5184766</v>
      </c>
      <c r="F119" s="4">
        <v>12254901</v>
      </c>
      <c r="G119">
        <f t="shared" si="1"/>
        <v>47134236</v>
      </c>
    </row>
    <row r="120" spans="2:7" x14ac:dyDescent="0.25">
      <c r="B120" s="36">
        <v>43583</v>
      </c>
      <c r="C120" s="4">
        <v>16645119</v>
      </c>
      <c r="D120" s="4">
        <v>12483839</v>
      </c>
      <c r="E120" s="4">
        <v>5086008</v>
      </c>
      <c r="F120" s="4">
        <v>12021475</v>
      </c>
      <c r="G120">
        <f t="shared" si="1"/>
        <v>46236441</v>
      </c>
    </row>
    <row r="121" spans="2:7" x14ac:dyDescent="0.25">
      <c r="B121" s="36">
        <v>43584</v>
      </c>
      <c r="C121" s="4">
        <v>7427330</v>
      </c>
      <c r="D121" s="4">
        <v>5570497</v>
      </c>
      <c r="E121" s="4">
        <v>2269462</v>
      </c>
      <c r="F121" s="4">
        <v>5364183</v>
      </c>
      <c r="G121">
        <f t="shared" si="1"/>
        <v>20631472</v>
      </c>
    </row>
    <row r="122" spans="2:7" x14ac:dyDescent="0.25">
      <c r="B122" s="36">
        <v>43585</v>
      </c>
      <c r="C122" s="4">
        <v>7583695</v>
      </c>
      <c r="D122" s="4">
        <v>5687771</v>
      </c>
      <c r="E122" s="4">
        <v>2317240</v>
      </c>
      <c r="F122" s="4">
        <v>5477113</v>
      </c>
      <c r="G122">
        <f t="shared" si="1"/>
        <v>21065819</v>
      </c>
    </row>
    <row r="123" spans="2:7" x14ac:dyDescent="0.25">
      <c r="B123" s="36">
        <v>43586</v>
      </c>
      <c r="C123" s="4">
        <v>8209154</v>
      </c>
      <c r="D123" s="4">
        <v>6156866</v>
      </c>
      <c r="E123" s="4">
        <v>2508352</v>
      </c>
      <c r="F123" s="4">
        <v>5928833</v>
      </c>
      <c r="G123">
        <f t="shared" si="1"/>
        <v>22803205</v>
      </c>
    </row>
    <row r="124" spans="2:7" x14ac:dyDescent="0.25">
      <c r="B124" s="36">
        <v>43587</v>
      </c>
      <c r="C124" s="4">
        <v>7661877</v>
      </c>
      <c r="D124" s="4">
        <v>5746408</v>
      </c>
      <c r="E124" s="4">
        <v>2341129</v>
      </c>
      <c r="F124" s="4">
        <v>5533578</v>
      </c>
      <c r="G124">
        <f t="shared" si="1"/>
        <v>21282992</v>
      </c>
    </row>
    <row r="125" spans="2:7" x14ac:dyDescent="0.25">
      <c r="B125" s="36">
        <v>43588</v>
      </c>
      <c r="C125" s="4">
        <v>7505512</v>
      </c>
      <c r="D125" s="4">
        <v>5629134</v>
      </c>
      <c r="E125" s="4">
        <v>2293351</v>
      </c>
      <c r="F125" s="4">
        <v>5420648</v>
      </c>
      <c r="G125">
        <f t="shared" si="1"/>
        <v>20848645</v>
      </c>
    </row>
    <row r="126" spans="2:7" x14ac:dyDescent="0.25">
      <c r="B126" s="36">
        <v>43589</v>
      </c>
      <c r="C126" s="4">
        <v>15513897</v>
      </c>
      <c r="D126" s="4">
        <v>11635423</v>
      </c>
      <c r="E126" s="4">
        <v>4740357</v>
      </c>
      <c r="F126" s="4">
        <v>11204481</v>
      </c>
      <c r="G126">
        <f t="shared" si="1"/>
        <v>43094158</v>
      </c>
    </row>
    <row r="127" spans="2:7" x14ac:dyDescent="0.25">
      <c r="B127" s="36">
        <v>43590</v>
      </c>
      <c r="C127" s="4">
        <v>15837104</v>
      </c>
      <c r="D127" s="4">
        <v>11877828</v>
      </c>
      <c r="E127" s="4">
        <v>4839115</v>
      </c>
      <c r="F127" s="4">
        <v>11437908</v>
      </c>
      <c r="G127">
        <f t="shared" si="1"/>
        <v>43991955</v>
      </c>
    </row>
    <row r="128" spans="2:7" x14ac:dyDescent="0.25">
      <c r="B128" s="36">
        <v>43591</v>
      </c>
      <c r="C128" s="4">
        <v>7818242</v>
      </c>
      <c r="D128" s="4">
        <v>5863681</v>
      </c>
      <c r="E128" s="4">
        <v>2388907</v>
      </c>
      <c r="F128" s="4">
        <v>5646508</v>
      </c>
      <c r="G128">
        <f t="shared" si="1"/>
        <v>21717338</v>
      </c>
    </row>
    <row r="129" spans="2:7" x14ac:dyDescent="0.25">
      <c r="B129" s="36">
        <v>43592</v>
      </c>
      <c r="C129" s="4">
        <v>7974607</v>
      </c>
      <c r="D129" s="4">
        <v>5980955</v>
      </c>
      <c r="E129" s="4">
        <v>2436685</v>
      </c>
      <c r="F129" s="4">
        <v>5759438</v>
      </c>
      <c r="G129">
        <f t="shared" si="1"/>
        <v>22151685</v>
      </c>
    </row>
    <row r="130" spans="2:7" x14ac:dyDescent="0.25">
      <c r="B130" s="36">
        <v>43593</v>
      </c>
      <c r="C130" s="4">
        <v>8209154</v>
      </c>
      <c r="D130" s="4">
        <v>6156866</v>
      </c>
      <c r="E130" s="4">
        <v>2508352</v>
      </c>
      <c r="F130" s="4">
        <v>5928833</v>
      </c>
      <c r="G130">
        <f t="shared" si="1"/>
        <v>22803205</v>
      </c>
    </row>
    <row r="131" spans="2:7" x14ac:dyDescent="0.25">
      <c r="B131" s="36">
        <v>43594</v>
      </c>
      <c r="C131" s="4">
        <v>7583695</v>
      </c>
      <c r="D131" s="4">
        <v>5687771</v>
      </c>
      <c r="E131" s="4">
        <v>2317240</v>
      </c>
      <c r="F131" s="4">
        <v>5477113</v>
      </c>
      <c r="G131">
        <f t="shared" si="1"/>
        <v>21065819</v>
      </c>
    </row>
    <row r="132" spans="2:7" x14ac:dyDescent="0.25">
      <c r="B132" s="36">
        <v>43595</v>
      </c>
      <c r="C132" s="4">
        <v>7583695</v>
      </c>
      <c r="D132" s="4">
        <v>5687771</v>
      </c>
      <c r="E132" s="4">
        <v>2317240</v>
      </c>
      <c r="F132" s="4">
        <v>5477113</v>
      </c>
      <c r="G132">
        <f t="shared" ref="G132:G195" si="2">C132+D132+E132+F132</f>
        <v>21065819</v>
      </c>
    </row>
    <row r="133" spans="2:7" x14ac:dyDescent="0.25">
      <c r="B133" s="36">
        <v>43596</v>
      </c>
      <c r="C133" s="4">
        <v>16483516</v>
      </c>
      <c r="D133" s="4">
        <v>12362637</v>
      </c>
      <c r="E133" s="4">
        <v>5036630</v>
      </c>
      <c r="F133" s="4">
        <v>11904761</v>
      </c>
      <c r="G133">
        <f t="shared" si="2"/>
        <v>45787544</v>
      </c>
    </row>
    <row r="134" spans="2:7" x14ac:dyDescent="0.25">
      <c r="B134" s="36">
        <v>43597</v>
      </c>
      <c r="C134" s="4">
        <v>15352294</v>
      </c>
      <c r="D134" s="4">
        <v>11514221</v>
      </c>
      <c r="E134" s="4">
        <v>4690978</v>
      </c>
      <c r="F134" s="4">
        <v>11087768</v>
      </c>
      <c r="G134">
        <f t="shared" si="2"/>
        <v>42645261</v>
      </c>
    </row>
    <row r="135" spans="2:7" x14ac:dyDescent="0.25">
      <c r="B135" s="36">
        <v>43598</v>
      </c>
      <c r="C135" s="4">
        <v>7505512</v>
      </c>
      <c r="D135" s="4">
        <v>5629134</v>
      </c>
      <c r="E135" s="4">
        <v>2293351</v>
      </c>
      <c r="F135" s="4">
        <v>5420648</v>
      </c>
      <c r="G135">
        <f t="shared" si="2"/>
        <v>20848645</v>
      </c>
    </row>
    <row r="136" spans="2:7" x14ac:dyDescent="0.25">
      <c r="B136" s="36">
        <v>43599</v>
      </c>
      <c r="C136" s="4">
        <v>8209154</v>
      </c>
      <c r="D136" s="4">
        <v>6156866</v>
      </c>
      <c r="E136" s="4">
        <v>2508352</v>
      </c>
      <c r="F136" s="4">
        <v>5928833</v>
      </c>
      <c r="G136">
        <f t="shared" si="2"/>
        <v>22803205</v>
      </c>
    </row>
    <row r="137" spans="2:7" x14ac:dyDescent="0.25">
      <c r="B137" s="36">
        <v>43600</v>
      </c>
      <c r="C137" s="4">
        <v>7896424</v>
      </c>
      <c r="D137" s="4">
        <v>5922318</v>
      </c>
      <c r="E137" s="4">
        <v>2412796</v>
      </c>
      <c r="F137" s="4">
        <v>5702973</v>
      </c>
      <c r="G137">
        <f t="shared" si="2"/>
        <v>21934511</v>
      </c>
    </row>
    <row r="138" spans="2:7" x14ac:dyDescent="0.25">
      <c r="B138" s="36">
        <v>43601</v>
      </c>
      <c r="C138" s="4">
        <v>7583695</v>
      </c>
      <c r="D138" s="4">
        <v>5687771</v>
      </c>
      <c r="E138" s="4">
        <v>2317240</v>
      </c>
      <c r="F138" s="4">
        <v>5477113</v>
      </c>
      <c r="G138">
        <f t="shared" si="2"/>
        <v>21065819</v>
      </c>
    </row>
    <row r="139" spans="2:7" x14ac:dyDescent="0.25">
      <c r="B139" s="36">
        <v>43602</v>
      </c>
      <c r="C139" s="4">
        <v>7427330</v>
      </c>
      <c r="D139" s="4">
        <v>5570497</v>
      </c>
      <c r="E139" s="4">
        <v>2269462</v>
      </c>
      <c r="F139" s="4">
        <v>5364183</v>
      </c>
      <c r="G139">
        <f t="shared" si="2"/>
        <v>20631472</v>
      </c>
    </row>
    <row r="140" spans="2:7" x14ac:dyDescent="0.25">
      <c r="B140" s="36">
        <v>43603</v>
      </c>
      <c r="C140" s="4">
        <v>16160310</v>
      </c>
      <c r="D140" s="4">
        <v>12120232</v>
      </c>
      <c r="E140" s="4">
        <v>4937872</v>
      </c>
      <c r="F140" s="4">
        <v>11671335</v>
      </c>
      <c r="G140">
        <f t="shared" si="2"/>
        <v>44889749</v>
      </c>
    </row>
    <row r="141" spans="2:7" x14ac:dyDescent="0.25">
      <c r="B141" s="36">
        <v>43604</v>
      </c>
      <c r="C141" s="4">
        <v>16968325</v>
      </c>
      <c r="D141" s="4">
        <v>12726244</v>
      </c>
      <c r="E141" s="4">
        <v>5184766</v>
      </c>
      <c r="F141" s="4">
        <v>12254901</v>
      </c>
      <c r="G141">
        <f t="shared" si="2"/>
        <v>47134236</v>
      </c>
    </row>
    <row r="142" spans="2:7" x14ac:dyDescent="0.25">
      <c r="B142" s="36">
        <v>43605</v>
      </c>
      <c r="C142" s="4">
        <v>8052789</v>
      </c>
      <c r="D142" s="4">
        <v>6039592</v>
      </c>
      <c r="E142" s="4">
        <v>2460574</v>
      </c>
      <c r="F142" s="4">
        <v>5815903</v>
      </c>
      <c r="G142">
        <f t="shared" si="2"/>
        <v>22368858</v>
      </c>
    </row>
    <row r="143" spans="2:7" x14ac:dyDescent="0.25">
      <c r="B143" s="36">
        <v>43606</v>
      </c>
      <c r="C143" s="4">
        <v>8052789</v>
      </c>
      <c r="D143" s="4">
        <v>6039592</v>
      </c>
      <c r="E143" s="4">
        <v>2460574</v>
      </c>
      <c r="F143" s="4">
        <v>5815903</v>
      </c>
      <c r="G143">
        <f t="shared" si="2"/>
        <v>22368858</v>
      </c>
    </row>
    <row r="144" spans="2:7" x14ac:dyDescent="0.25">
      <c r="B144" s="36">
        <v>43607</v>
      </c>
      <c r="C144" s="4">
        <v>7896424</v>
      </c>
      <c r="D144" s="4">
        <v>5922318</v>
      </c>
      <c r="E144" s="4">
        <v>2412796</v>
      </c>
      <c r="F144" s="4">
        <v>5702973</v>
      </c>
      <c r="G144">
        <f t="shared" si="2"/>
        <v>21934511</v>
      </c>
    </row>
    <row r="145" spans="2:7" x14ac:dyDescent="0.25">
      <c r="B145" s="36">
        <v>43608</v>
      </c>
      <c r="C145" s="4">
        <v>7583695</v>
      </c>
      <c r="D145" s="4">
        <v>5687771</v>
      </c>
      <c r="E145" s="4">
        <v>2317240</v>
      </c>
      <c r="F145" s="4">
        <v>5477113</v>
      </c>
      <c r="G145">
        <f t="shared" si="2"/>
        <v>21065819</v>
      </c>
    </row>
    <row r="146" spans="2:7" x14ac:dyDescent="0.25">
      <c r="B146" s="36">
        <v>43609</v>
      </c>
      <c r="C146" s="4">
        <v>8052789</v>
      </c>
      <c r="D146" s="4">
        <v>6039592</v>
      </c>
      <c r="E146" s="4">
        <v>2460574</v>
      </c>
      <c r="F146" s="4">
        <v>5815903</v>
      </c>
      <c r="G146">
        <f t="shared" si="2"/>
        <v>22368858</v>
      </c>
    </row>
    <row r="147" spans="2:7" x14ac:dyDescent="0.25">
      <c r="B147" s="36">
        <v>43610</v>
      </c>
      <c r="C147" s="4">
        <v>16968325</v>
      </c>
      <c r="D147" s="4">
        <v>12726244</v>
      </c>
      <c r="E147" s="4">
        <v>5184766</v>
      </c>
      <c r="F147" s="4">
        <v>12254901</v>
      </c>
      <c r="G147">
        <f t="shared" si="2"/>
        <v>47134236</v>
      </c>
    </row>
    <row r="148" spans="2:7" x14ac:dyDescent="0.25">
      <c r="B148" s="36">
        <v>43611</v>
      </c>
      <c r="C148" s="4">
        <v>16968325</v>
      </c>
      <c r="D148" s="4">
        <v>12726244</v>
      </c>
      <c r="E148" s="4">
        <v>5184766</v>
      </c>
      <c r="F148" s="4">
        <v>12254901</v>
      </c>
      <c r="G148">
        <f t="shared" si="2"/>
        <v>47134236</v>
      </c>
    </row>
    <row r="149" spans="2:7" x14ac:dyDescent="0.25">
      <c r="B149" s="36">
        <v>43612</v>
      </c>
      <c r="C149" s="4">
        <v>7583695</v>
      </c>
      <c r="D149" s="4">
        <v>5687771</v>
      </c>
      <c r="E149" s="4">
        <v>2317240</v>
      </c>
      <c r="F149" s="4">
        <v>5477113</v>
      </c>
      <c r="G149">
        <f t="shared" si="2"/>
        <v>21065819</v>
      </c>
    </row>
    <row r="150" spans="2:7" x14ac:dyDescent="0.25">
      <c r="B150" s="36">
        <v>43613</v>
      </c>
      <c r="C150" s="4">
        <v>8130972</v>
      </c>
      <c r="D150" s="4">
        <v>6098229</v>
      </c>
      <c r="E150" s="4">
        <v>2484463</v>
      </c>
      <c r="F150" s="4">
        <v>5872368</v>
      </c>
      <c r="G150">
        <f t="shared" si="2"/>
        <v>22586032</v>
      </c>
    </row>
    <row r="151" spans="2:7" x14ac:dyDescent="0.25">
      <c r="B151" s="36">
        <v>43614</v>
      </c>
      <c r="C151" s="4">
        <v>7427330</v>
      </c>
      <c r="D151" s="4">
        <v>5570497</v>
      </c>
      <c r="E151" s="4">
        <v>2269462</v>
      </c>
      <c r="F151" s="4">
        <v>5364183</v>
      </c>
      <c r="G151">
        <f t="shared" si="2"/>
        <v>20631472</v>
      </c>
    </row>
    <row r="152" spans="2:7" x14ac:dyDescent="0.25">
      <c r="B152" s="36">
        <v>43615</v>
      </c>
      <c r="C152" s="4">
        <v>7740060</v>
      </c>
      <c r="D152" s="4">
        <v>5805045</v>
      </c>
      <c r="E152" s="4">
        <v>2365018</v>
      </c>
      <c r="F152" s="4">
        <v>5590043</v>
      </c>
      <c r="G152">
        <f t="shared" si="2"/>
        <v>21500166</v>
      </c>
    </row>
    <row r="153" spans="2:7" x14ac:dyDescent="0.25">
      <c r="B153" s="36">
        <v>43616</v>
      </c>
      <c r="C153" s="4">
        <v>8052789</v>
      </c>
      <c r="D153" s="4">
        <v>6039592</v>
      </c>
      <c r="E153" s="4">
        <v>2460574</v>
      </c>
      <c r="F153" s="4">
        <v>5815903</v>
      </c>
      <c r="G153">
        <f t="shared" si="2"/>
        <v>22368858</v>
      </c>
    </row>
    <row r="154" spans="2:7" x14ac:dyDescent="0.25">
      <c r="B154" s="36">
        <v>43617</v>
      </c>
      <c r="C154" s="4">
        <v>16806722</v>
      </c>
      <c r="D154" s="4">
        <v>12605042</v>
      </c>
      <c r="E154" s="4">
        <v>5135387</v>
      </c>
      <c r="F154" s="4">
        <v>12138188</v>
      </c>
      <c r="G154">
        <f t="shared" si="2"/>
        <v>46685339</v>
      </c>
    </row>
    <row r="155" spans="2:7" x14ac:dyDescent="0.25">
      <c r="B155" s="36">
        <v>43618</v>
      </c>
      <c r="C155" s="4">
        <v>15675500</v>
      </c>
      <c r="D155" s="4">
        <v>11756625</v>
      </c>
      <c r="E155" s="4">
        <v>4789736</v>
      </c>
      <c r="F155" s="4">
        <v>11321195</v>
      </c>
      <c r="G155">
        <f t="shared" si="2"/>
        <v>43543056</v>
      </c>
    </row>
    <row r="156" spans="2:7" x14ac:dyDescent="0.25">
      <c r="B156" s="36">
        <v>43619</v>
      </c>
      <c r="C156" s="4">
        <v>7740060</v>
      </c>
      <c r="D156" s="4">
        <v>5805045</v>
      </c>
      <c r="E156" s="4">
        <v>2365018</v>
      </c>
      <c r="F156" s="4">
        <v>5590043</v>
      </c>
      <c r="G156">
        <f t="shared" si="2"/>
        <v>21500166</v>
      </c>
    </row>
    <row r="157" spans="2:7" x14ac:dyDescent="0.25">
      <c r="B157" s="36">
        <v>43620</v>
      </c>
      <c r="C157" s="4">
        <v>8052789</v>
      </c>
      <c r="D157" s="4">
        <v>6039592</v>
      </c>
      <c r="E157" s="4">
        <v>2460574</v>
      </c>
      <c r="F157" s="4">
        <v>5815903</v>
      </c>
      <c r="G157">
        <f t="shared" si="2"/>
        <v>22368858</v>
      </c>
    </row>
    <row r="158" spans="2:7" x14ac:dyDescent="0.25">
      <c r="B158" s="36">
        <v>43621</v>
      </c>
      <c r="C158" s="4">
        <v>8052789</v>
      </c>
      <c r="D158" s="4">
        <v>6039592</v>
      </c>
      <c r="E158" s="4">
        <v>2460574</v>
      </c>
      <c r="F158" s="4">
        <v>5815903</v>
      </c>
      <c r="G158">
        <f t="shared" si="2"/>
        <v>22368858</v>
      </c>
    </row>
    <row r="159" spans="2:7" x14ac:dyDescent="0.25">
      <c r="B159" s="36">
        <v>43622</v>
      </c>
      <c r="C159" s="4">
        <v>8052789</v>
      </c>
      <c r="D159" s="4">
        <v>6039592</v>
      </c>
      <c r="E159" s="4">
        <v>2460574</v>
      </c>
      <c r="F159" s="4">
        <v>5815903</v>
      </c>
      <c r="G159">
        <f t="shared" si="2"/>
        <v>22368858</v>
      </c>
    </row>
    <row r="160" spans="2:7" x14ac:dyDescent="0.25">
      <c r="B160" s="36">
        <v>43623</v>
      </c>
      <c r="C160" s="4">
        <v>7583695</v>
      </c>
      <c r="D160" s="4">
        <v>5687771</v>
      </c>
      <c r="E160" s="4">
        <v>2317240</v>
      </c>
      <c r="F160" s="4">
        <v>5477113</v>
      </c>
      <c r="G160">
        <f t="shared" si="2"/>
        <v>21065819</v>
      </c>
    </row>
    <row r="161" spans="2:7" x14ac:dyDescent="0.25">
      <c r="B161" s="36">
        <v>43624</v>
      </c>
      <c r="C161" s="4">
        <v>15352294</v>
      </c>
      <c r="D161" s="4">
        <v>11514221</v>
      </c>
      <c r="E161" s="4">
        <v>4690978</v>
      </c>
      <c r="F161" s="4">
        <v>11087768</v>
      </c>
      <c r="G161">
        <f t="shared" si="2"/>
        <v>42645261</v>
      </c>
    </row>
    <row r="162" spans="2:7" x14ac:dyDescent="0.25">
      <c r="B162" s="36">
        <v>43625</v>
      </c>
      <c r="C162" s="4">
        <v>16160310</v>
      </c>
      <c r="D162" s="4">
        <v>12120232</v>
      </c>
      <c r="E162" s="4">
        <v>4937872</v>
      </c>
      <c r="F162" s="4">
        <v>11671335</v>
      </c>
      <c r="G162">
        <f t="shared" si="2"/>
        <v>44889749</v>
      </c>
    </row>
    <row r="163" spans="2:7" x14ac:dyDescent="0.25">
      <c r="B163" s="36">
        <v>43626</v>
      </c>
      <c r="C163" s="4">
        <v>7896424</v>
      </c>
      <c r="D163" s="4">
        <v>5922318</v>
      </c>
      <c r="E163" s="4">
        <v>2412796</v>
      </c>
      <c r="F163" s="4">
        <v>5702973</v>
      </c>
      <c r="G163">
        <f t="shared" si="2"/>
        <v>21934511</v>
      </c>
    </row>
    <row r="164" spans="2:7" x14ac:dyDescent="0.25">
      <c r="B164" s="36">
        <v>43627</v>
      </c>
      <c r="C164" s="4">
        <v>8052789</v>
      </c>
      <c r="D164" s="4">
        <v>6039592</v>
      </c>
      <c r="E164" s="4">
        <v>2460574</v>
      </c>
      <c r="F164" s="4">
        <v>5815903</v>
      </c>
      <c r="G164">
        <f t="shared" si="2"/>
        <v>22368858</v>
      </c>
    </row>
    <row r="165" spans="2:7" x14ac:dyDescent="0.25">
      <c r="B165" s="36">
        <v>43628</v>
      </c>
      <c r="C165" s="4">
        <v>7896424</v>
      </c>
      <c r="D165" s="4">
        <v>5922318</v>
      </c>
      <c r="E165" s="4">
        <v>2412796</v>
      </c>
      <c r="F165" s="4">
        <v>5702973</v>
      </c>
      <c r="G165">
        <f t="shared" si="2"/>
        <v>21934511</v>
      </c>
    </row>
    <row r="166" spans="2:7" x14ac:dyDescent="0.25">
      <c r="B166" s="36">
        <v>43629</v>
      </c>
      <c r="C166" s="4">
        <v>7818242</v>
      </c>
      <c r="D166" s="4">
        <v>5863681</v>
      </c>
      <c r="E166" s="4">
        <v>2388907</v>
      </c>
      <c r="F166" s="4">
        <v>5646508</v>
      </c>
      <c r="G166">
        <f t="shared" si="2"/>
        <v>21717338</v>
      </c>
    </row>
    <row r="167" spans="2:7" x14ac:dyDescent="0.25">
      <c r="B167" s="36">
        <v>43630</v>
      </c>
      <c r="C167" s="4">
        <v>8052789</v>
      </c>
      <c r="D167" s="4">
        <v>6039592</v>
      </c>
      <c r="E167" s="4">
        <v>2460574</v>
      </c>
      <c r="F167" s="4">
        <v>5815903</v>
      </c>
      <c r="G167">
        <f t="shared" si="2"/>
        <v>22368858</v>
      </c>
    </row>
    <row r="168" spans="2:7" x14ac:dyDescent="0.25">
      <c r="B168" s="36">
        <v>43631</v>
      </c>
      <c r="C168" s="4">
        <v>15998707</v>
      </c>
      <c r="D168" s="4">
        <v>11999030</v>
      </c>
      <c r="E168" s="4">
        <v>4888493</v>
      </c>
      <c r="F168" s="4">
        <v>11554621</v>
      </c>
      <c r="G168">
        <f t="shared" si="2"/>
        <v>44440851</v>
      </c>
    </row>
    <row r="169" spans="2:7" x14ac:dyDescent="0.25">
      <c r="B169" s="36">
        <v>43632</v>
      </c>
      <c r="C169" s="4">
        <v>16483516</v>
      </c>
      <c r="D169" s="4">
        <v>12362637</v>
      </c>
      <c r="E169" s="4">
        <v>5036630</v>
      </c>
      <c r="F169" s="4">
        <v>11904761</v>
      </c>
      <c r="G169">
        <f t="shared" si="2"/>
        <v>45787544</v>
      </c>
    </row>
    <row r="170" spans="2:7" x14ac:dyDescent="0.25">
      <c r="B170" s="36">
        <v>43633</v>
      </c>
      <c r="C170" s="4">
        <v>8130972</v>
      </c>
      <c r="D170" s="4">
        <v>6098229</v>
      </c>
      <c r="E170" s="4">
        <v>2484463</v>
      </c>
      <c r="F170" s="4">
        <v>5872368</v>
      </c>
      <c r="G170">
        <f t="shared" si="2"/>
        <v>22586032</v>
      </c>
    </row>
    <row r="171" spans="2:7" x14ac:dyDescent="0.25">
      <c r="B171" s="36">
        <v>43634</v>
      </c>
      <c r="C171" s="4">
        <v>7583695</v>
      </c>
      <c r="D171" s="4">
        <v>5687771</v>
      </c>
      <c r="E171" s="4">
        <v>2317240</v>
      </c>
      <c r="F171" s="4">
        <v>5477113</v>
      </c>
      <c r="G171">
        <f t="shared" si="2"/>
        <v>21065819</v>
      </c>
    </row>
    <row r="172" spans="2:7" x14ac:dyDescent="0.25">
      <c r="B172" s="36">
        <v>43635</v>
      </c>
      <c r="C172" s="4">
        <v>7974607</v>
      </c>
      <c r="D172" s="4">
        <v>5980955</v>
      </c>
      <c r="E172" s="4">
        <v>2436685</v>
      </c>
      <c r="F172" s="4">
        <v>5759438</v>
      </c>
      <c r="G172">
        <f t="shared" si="2"/>
        <v>22151685</v>
      </c>
    </row>
    <row r="173" spans="2:7" x14ac:dyDescent="0.25">
      <c r="B173" s="36">
        <v>43636</v>
      </c>
      <c r="C173" s="4">
        <v>3674574</v>
      </c>
      <c r="D173" s="4">
        <v>2755930</v>
      </c>
      <c r="E173" s="4">
        <v>1122786</v>
      </c>
      <c r="F173" s="4">
        <v>2653859</v>
      </c>
      <c r="G173">
        <f t="shared" si="2"/>
        <v>10207149</v>
      </c>
    </row>
    <row r="174" spans="2:7" x14ac:dyDescent="0.25">
      <c r="B174" s="36">
        <v>43637</v>
      </c>
      <c r="C174" s="4">
        <v>7583695</v>
      </c>
      <c r="D174" s="4">
        <v>5687771</v>
      </c>
      <c r="E174" s="4">
        <v>2317240</v>
      </c>
      <c r="F174" s="4">
        <v>5477113</v>
      </c>
      <c r="G174">
        <f t="shared" si="2"/>
        <v>21065819</v>
      </c>
    </row>
    <row r="175" spans="2:7" x14ac:dyDescent="0.25">
      <c r="B175" s="36">
        <v>43638</v>
      </c>
      <c r="C175" s="4">
        <v>16160310</v>
      </c>
      <c r="D175" s="4">
        <v>12120232</v>
      </c>
      <c r="E175" s="4">
        <v>4937872</v>
      </c>
      <c r="F175" s="4">
        <v>11671335</v>
      </c>
      <c r="G175">
        <f t="shared" si="2"/>
        <v>44889749</v>
      </c>
    </row>
    <row r="176" spans="2:7" x14ac:dyDescent="0.25">
      <c r="B176" s="36">
        <v>43639</v>
      </c>
      <c r="C176" s="4">
        <v>15675500</v>
      </c>
      <c r="D176" s="4">
        <v>11756625</v>
      </c>
      <c r="E176" s="4">
        <v>4789736</v>
      </c>
      <c r="F176" s="4">
        <v>11321195</v>
      </c>
      <c r="G176">
        <f t="shared" si="2"/>
        <v>43543056</v>
      </c>
    </row>
    <row r="177" spans="2:7" x14ac:dyDescent="0.25">
      <c r="B177" s="36">
        <v>43640</v>
      </c>
      <c r="C177" s="4">
        <v>7661877</v>
      </c>
      <c r="D177" s="4">
        <v>5746408</v>
      </c>
      <c r="E177" s="4">
        <v>2341129</v>
      </c>
      <c r="F177" s="4">
        <v>5533578</v>
      </c>
      <c r="G177">
        <f t="shared" si="2"/>
        <v>21282992</v>
      </c>
    </row>
    <row r="178" spans="2:7" x14ac:dyDescent="0.25">
      <c r="B178" s="36">
        <v>43641</v>
      </c>
      <c r="C178" s="4">
        <v>8130972</v>
      </c>
      <c r="D178" s="4">
        <v>6098229</v>
      </c>
      <c r="E178" s="4">
        <v>2484463</v>
      </c>
      <c r="F178" s="4">
        <v>5872368</v>
      </c>
      <c r="G178">
        <f t="shared" si="2"/>
        <v>22586032</v>
      </c>
    </row>
    <row r="179" spans="2:7" x14ac:dyDescent="0.25">
      <c r="B179" s="36">
        <v>43642</v>
      </c>
      <c r="C179" s="4">
        <v>8052789</v>
      </c>
      <c r="D179" s="4">
        <v>6039592</v>
      </c>
      <c r="E179" s="4">
        <v>2460574</v>
      </c>
      <c r="F179" s="4">
        <v>5815903</v>
      </c>
      <c r="G179">
        <f t="shared" si="2"/>
        <v>22368858</v>
      </c>
    </row>
    <row r="180" spans="2:7" x14ac:dyDescent="0.25">
      <c r="B180" s="36">
        <v>43643</v>
      </c>
      <c r="C180" s="4">
        <v>8052789</v>
      </c>
      <c r="D180" s="4">
        <v>6039592</v>
      </c>
      <c r="E180" s="4">
        <v>2460574</v>
      </c>
      <c r="F180" s="4">
        <v>5815903</v>
      </c>
      <c r="G180">
        <f t="shared" si="2"/>
        <v>22368858</v>
      </c>
    </row>
    <row r="181" spans="2:7" x14ac:dyDescent="0.25">
      <c r="B181" s="36">
        <v>43644</v>
      </c>
      <c r="C181" s="4">
        <v>7661877</v>
      </c>
      <c r="D181" s="4">
        <v>5746408</v>
      </c>
      <c r="E181" s="4">
        <v>2341129</v>
      </c>
      <c r="F181" s="4">
        <v>5533578</v>
      </c>
      <c r="G181">
        <f t="shared" si="2"/>
        <v>21282992</v>
      </c>
    </row>
    <row r="182" spans="2:7" x14ac:dyDescent="0.25">
      <c r="B182" s="36">
        <v>43645</v>
      </c>
      <c r="C182" s="4">
        <v>16806722</v>
      </c>
      <c r="D182" s="4">
        <v>12605042</v>
      </c>
      <c r="E182" s="4">
        <v>5135387</v>
      </c>
      <c r="F182" s="4">
        <v>12138188</v>
      </c>
      <c r="G182">
        <f t="shared" si="2"/>
        <v>46685339</v>
      </c>
    </row>
    <row r="183" spans="2:7" x14ac:dyDescent="0.25">
      <c r="B183" s="36">
        <v>43646</v>
      </c>
      <c r="C183" s="4">
        <v>15837104</v>
      </c>
      <c r="D183" s="4">
        <v>11877828</v>
      </c>
      <c r="E183" s="4">
        <v>4839115</v>
      </c>
      <c r="F183" s="4">
        <v>11437908</v>
      </c>
      <c r="G183">
        <f t="shared" si="2"/>
        <v>43991955</v>
      </c>
    </row>
    <row r="184" spans="2:7" x14ac:dyDescent="0.25">
      <c r="B184" s="36">
        <v>43647</v>
      </c>
      <c r="C184" s="4">
        <v>7740060</v>
      </c>
      <c r="D184" s="4">
        <v>5805045</v>
      </c>
      <c r="E184" s="4">
        <v>2365018</v>
      </c>
      <c r="F184" s="4">
        <v>5590043</v>
      </c>
      <c r="G184">
        <f t="shared" si="2"/>
        <v>21500166</v>
      </c>
    </row>
    <row r="185" spans="2:7" x14ac:dyDescent="0.25">
      <c r="B185" s="36">
        <v>43648</v>
      </c>
      <c r="C185" s="4">
        <v>7896424</v>
      </c>
      <c r="D185" s="4">
        <v>5922318</v>
      </c>
      <c r="E185" s="4">
        <v>2412796</v>
      </c>
      <c r="F185" s="4">
        <v>5702973</v>
      </c>
      <c r="G185">
        <f t="shared" si="2"/>
        <v>21934511</v>
      </c>
    </row>
    <row r="186" spans="2:7" x14ac:dyDescent="0.25">
      <c r="B186" s="36">
        <v>43649</v>
      </c>
      <c r="C186" s="4">
        <v>7974607</v>
      </c>
      <c r="D186" s="4">
        <v>5980955</v>
      </c>
      <c r="E186" s="4">
        <v>2436685</v>
      </c>
      <c r="F186" s="4">
        <v>5759438</v>
      </c>
      <c r="G186">
        <f t="shared" si="2"/>
        <v>22151685</v>
      </c>
    </row>
    <row r="187" spans="2:7" x14ac:dyDescent="0.25">
      <c r="B187" s="36">
        <v>43650</v>
      </c>
      <c r="C187" s="4">
        <v>8052789</v>
      </c>
      <c r="D187" s="4">
        <v>6039592</v>
      </c>
      <c r="E187" s="4">
        <v>2460574</v>
      </c>
      <c r="F187" s="4">
        <v>5815903</v>
      </c>
      <c r="G187">
        <f t="shared" si="2"/>
        <v>22368858</v>
      </c>
    </row>
    <row r="188" spans="2:7" x14ac:dyDescent="0.25">
      <c r="B188" s="36">
        <v>43651</v>
      </c>
      <c r="C188" s="4">
        <v>7427330</v>
      </c>
      <c r="D188" s="4">
        <v>5570497</v>
      </c>
      <c r="E188" s="4">
        <v>2269462</v>
      </c>
      <c r="F188" s="4">
        <v>5364183</v>
      </c>
      <c r="G188">
        <f t="shared" si="2"/>
        <v>20631472</v>
      </c>
    </row>
    <row r="189" spans="2:7" x14ac:dyDescent="0.25">
      <c r="B189" s="36">
        <v>43652</v>
      </c>
      <c r="C189" s="4">
        <v>16160310</v>
      </c>
      <c r="D189" s="4">
        <v>12120232</v>
      </c>
      <c r="E189" s="4">
        <v>4937872</v>
      </c>
      <c r="F189" s="4">
        <v>11671335</v>
      </c>
      <c r="G189">
        <f t="shared" si="2"/>
        <v>44889749</v>
      </c>
    </row>
    <row r="190" spans="2:7" x14ac:dyDescent="0.25">
      <c r="B190" s="36">
        <v>43653</v>
      </c>
      <c r="C190" s="4">
        <v>15675500</v>
      </c>
      <c r="D190" s="4">
        <v>11756625</v>
      </c>
      <c r="E190" s="4">
        <v>4789736</v>
      </c>
      <c r="F190" s="4">
        <v>11321195</v>
      </c>
      <c r="G190">
        <f t="shared" si="2"/>
        <v>43543056</v>
      </c>
    </row>
    <row r="191" spans="2:7" x14ac:dyDescent="0.25">
      <c r="B191" s="36">
        <v>43654</v>
      </c>
      <c r="C191" s="4">
        <v>7661877</v>
      </c>
      <c r="D191" s="4">
        <v>5746408</v>
      </c>
      <c r="E191" s="4">
        <v>2341129</v>
      </c>
      <c r="F191" s="4">
        <v>5533578</v>
      </c>
      <c r="G191">
        <f t="shared" si="2"/>
        <v>21282992</v>
      </c>
    </row>
    <row r="192" spans="2:7" x14ac:dyDescent="0.25">
      <c r="B192" s="36">
        <v>43655</v>
      </c>
      <c r="C192" s="4">
        <v>8209154</v>
      </c>
      <c r="D192" s="4">
        <v>6156866</v>
      </c>
      <c r="E192" s="4">
        <v>2508352</v>
      </c>
      <c r="F192" s="4">
        <v>5928833</v>
      </c>
      <c r="G192">
        <f t="shared" si="2"/>
        <v>22803205</v>
      </c>
    </row>
    <row r="193" spans="2:7" x14ac:dyDescent="0.25">
      <c r="B193" s="36">
        <v>43656</v>
      </c>
      <c r="C193" s="4">
        <v>8209154</v>
      </c>
      <c r="D193" s="4">
        <v>6156866</v>
      </c>
      <c r="E193" s="4">
        <v>2508352</v>
      </c>
      <c r="F193" s="4">
        <v>5928833</v>
      </c>
      <c r="G193">
        <f t="shared" si="2"/>
        <v>22803205</v>
      </c>
    </row>
    <row r="194" spans="2:7" x14ac:dyDescent="0.25">
      <c r="B194" s="36">
        <v>43657</v>
      </c>
      <c r="C194" s="4">
        <v>7740060</v>
      </c>
      <c r="D194" s="4">
        <v>5805045</v>
      </c>
      <c r="E194" s="4">
        <v>2365018</v>
      </c>
      <c r="F194" s="4">
        <v>5590043</v>
      </c>
      <c r="G194">
        <f t="shared" si="2"/>
        <v>21500166</v>
      </c>
    </row>
    <row r="195" spans="2:7" x14ac:dyDescent="0.25">
      <c r="B195" s="36">
        <v>43658</v>
      </c>
      <c r="C195" s="4">
        <v>7505512</v>
      </c>
      <c r="D195" s="4">
        <v>5629134</v>
      </c>
      <c r="E195" s="4">
        <v>2293351</v>
      </c>
      <c r="F195" s="4">
        <v>5420648</v>
      </c>
      <c r="G195">
        <f t="shared" si="2"/>
        <v>20848645</v>
      </c>
    </row>
    <row r="196" spans="2:7" x14ac:dyDescent="0.25">
      <c r="B196" s="36">
        <v>43659</v>
      </c>
      <c r="C196" s="4">
        <v>16160310</v>
      </c>
      <c r="D196" s="4">
        <v>12120232</v>
      </c>
      <c r="E196" s="4">
        <v>4937872</v>
      </c>
      <c r="F196" s="4">
        <v>11671335</v>
      </c>
      <c r="G196">
        <f t="shared" ref="G196:G259" si="3">C196+D196+E196+F196</f>
        <v>44889749</v>
      </c>
    </row>
    <row r="197" spans="2:7" x14ac:dyDescent="0.25">
      <c r="B197" s="36">
        <v>43660</v>
      </c>
      <c r="C197" s="4">
        <v>15513897</v>
      </c>
      <c r="D197" s="4">
        <v>11635423</v>
      </c>
      <c r="E197" s="4">
        <v>4740357</v>
      </c>
      <c r="F197" s="4">
        <v>11204481</v>
      </c>
      <c r="G197">
        <f t="shared" si="3"/>
        <v>43094158</v>
      </c>
    </row>
    <row r="198" spans="2:7" x14ac:dyDescent="0.25">
      <c r="B198" s="36">
        <v>43661</v>
      </c>
      <c r="C198" s="4">
        <v>7740060</v>
      </c>
      <c r="D198" s="4">
        <v>5805045</v>
      </c>
      <c r="E198" s="4">
        <v>2365018</v>
      </c>
      <c r="F198" s="4">
        <v>5590043</v>
      </c>
      <c r="G198">
        <f t="shared" si="3"/>
        <v>21500166</v>
      </c>
    </row>
    <row r="199" spans="2:7" x14ac:dyDescent="0.25">
      <c r="B199" s="36">
        <v>43662</v>
      </c>
      <c r="C199" s="4">
        <v>7427330</v>
      </c>
      <c r="D199" s="4">
        <v>5570497</v>
      </c>
      <c r="E199" s="4">
        <v>2269462</v>
      </c>
      <c r="F199" s="4">
        <v>5364183</v>
      </c>
      <c r="G199">
        <f t="shared" si="3"/>
        <v>20631472</v>
      </c>
    </row>
    <row r="200" spans="2:7" x14ac:dyDescent="0.25">
      <c r="B200" s="36">
        <v>43663</v>
      </c>
      <c r="C200" s="4">
        <v>7740060</v>
      </c>
      <c r="D200" s="4">
        <v>5805045</v>
      </c>
      <c r="E200" s="4">
        <v>2365018</v>
      </c>
      <c r="F200" s="4">
        <v>5590043</v>
      </c>
      <c r="G200">
        <f t="shared" si="3"/>
        <v>21500166</v>
      </c>
    </row>
    <row r="201" spans="2:7" x14ac:dyDescent="0.25">
      <c r="B201" s="36">
        <v>43664</v>
      </c>
      <c r="C201" s="4">
        <v>7974607</v>
      </c>
      <c r="D201" s="4">
        <v>5980955</v>
      </c>
      <c r="E201" s="4">
        <v>2436685</v>
      </c>
      <c r="F201" s="4">
        <v>5759438</v>
      </c>
      <c r="G201">
        <f t="shared" si="3"/>
        <v>22151685</v>
      </c>
    </row>
    <row r="202" spans="2:7" x14ac:dyDescent="0.25">
      <c r="B202" s="36">
        <v>43665</v>
      </c>
      <c r="C202" s="4">
        <v>8130972</v>
      </c>
      <c r="D202" s="4">
        <v>6098229</v>
      </c>
      <c r="E202" s="4">
        <v>2484463</v>
      </c>
      <c r="F202" s="4">
        <v>5872368</v>
      </c>
      <c r="G202">
        <f t="shared" si="3"/>
        <v>22586032</v>
      </c>
    </row>
    <row r="203" spans="2:7" x14ac:dyDescent="0.25">
      <c r="B203" s="36">
        <v>43666</v>
      </c>
      <c r="C203" s="4">
        <v>15998707</v>
      </c>
      <c r="D203" s="4">
        <v>11999030</v>
      </c>
      <c r="E203" s="4">
        <v>4888493</v>
      </c>
      <c r="F203" s="4">
        <v>11554621</v>
      </c>
      <c r="G203">
        <f t="shared" si="3"/>
        <v>44440851</v>
      </c>
    </row>
    <row r="204" spans="2:7" x14ac:dyDescent="0.25">
      <c r="B204" s="36">
        <v>43667</v>
      </c>
      <c r="C204" s="4">
        <v>15352294</v>
      </c>
      <c r="D204" s="4">
        <v>11514221</v>
      </c>
      <c r="E204" s="4">
        <v>4690978</v>
      </c>
      <c r="F204" s="4">
        <v>11087768</v>
      </c>
      <c r="G204">
        <f t="shared" si="3"/>
        <v>42645261</v>
      </c>
    </row>
    <row r="205" spans="2:7" x14ac:dyDescent="0.25">
      <c r="B205" s="36">
        <v>43668</v>
      </c>
      <c r="C205" s="4">
        <v>7740060</v>
      </c>
      <c r="D205" s="4">
        <v>5805045</v>
      </c>
      <c r="E205" s="4">
        <v>2365018</v>
      </c>
      <c r="F205" s="4">
        <v>5590043</v>
      </c>
      <c r="G205">
        <f t="shared" si="3"/>
        <v>21500166</v>
      </c>
    </row>
    <row r="206" spans="2:7" x14ac:dyDescent="0.25">
      <c r="B206" s="36">
        <v>43669</v>
      </c>
      <c r="C206" s="4">
        <v>7661877</v>
      </c>
      <c r="D206" s="4">
        <v>5746408</v>
      </c>
      <c r="E206" s="4">
        <v>2341129</v>
      </c>
      <c r="F206" s="4">
        <v>5533578</v>
      </c>
      <c r="G206">
        <f t="shared" si="3"/>
        <v>21282992</v>
      </c>
    </row>
    <row r="207" spans="2:7" x14ac:dyDescent="0.25">
      <c r="B207" s="36">
        <v>43670</v>
      </c>
      <c r="C207" s="4">
        <v>7896424</v>
      </c>
      <c r="D207" s="4">
        <v>5922318</v>
      </c>
      <c r="E207" s="4">
        <v>2412796</v>
      </c>
      <c r="F207" s="4">
        <v>5702973</v>
      </c>
      <c r="G207">
        <f t="shared" si="3"/>
        <v>21934511</v>
      </c>
    </row>
    <row r="208" spans="2:7" x14ac:dyDescent="0.25">
      <c r="B208" s="36">
        <v>43671</v>
      </c>
      <c r="C208" s="4">
        <v>7427330</v>
      </c>
      <c r="D208" s="4">
        <v>5570497</v>
      </c>
      <c r="E208" s="4">
        <v>2269462</v>
      </c>
      <c r="F208" s="4">
        <v>5364183</v>
      </c>
      <c r="G208">
        <f t="shared" si="3"/>
        <v>20631472</v>
      </c>
    </row>
    <row r="209" spans="2:7" x14ac:dyDescent="0.25">
      <c r="B209" s="36">
        <v>43672</v>
      </c>
      <c r="C209" s="4">
        <v>7583695</v>
      </c>
      <c r="D209" s="4">
        <v>5687771</v>
      </c>
      <c r="E209" s="4">
        <v>2317240</v>
      </c>
      <c r="F209" s="4">
        <v>5477113</v>
      </c>
      <c r="G209">
        <f t="shared" si="3"/>
        <v>21065819</v>
      </c>
    </row>
    <row r="210" spans="2:7" x14ac:dyDescent="0.25">
      <c r="B210" s="36">
        <v>43673</v>
      </c>
      <c r="C210" s="4">
        <v>16160310</v>
      </c>
      <c r="D210" s="4">
        <v>12120232</v>
      </c>
      <c r="E210" s="4">
        <v>4937872</v>
      </c>
      <c r="F210" s="4">
        <v>11671335</v>
      </c>
      <c r="G210">
        <f t="shared" si="3"/>
        <v>44889749</v>
      </c>
    </row>
    <row r="211" spans="2:7" x14ac:dyDescent="0.25">
      <c r="B211" s="36">
        <v>43674</v>
      </c>
      <c r="C211" s="4">
        <v>15675500</v>
      </c>
      <c r="D211" s="4">
        <v>11756625</v>
      </c>
      <c r="E211" s="4">
        <v>4789736</v>
      </c>
      <c r="F211" s="4">
        <v>11321195</v>
      </c>
      <c r="G211">
        <f t="shared" si="3"/>
        <v>43543056</v>
      </c>
    </row>
    <row r="212" spans="2:7" x14ac:dyDescent="0.25">
      <c r="B212" s="36">
        <v>43675</v>
      </c>
      <c r="C212" s="4">
        <v>7740060</v>
      </c>
      <c r="D212" s="4">
        <v>5805045</v>
      </c>
      <c r="E212" s="4">
        <v>2365018</v>
      </c>
      <c r="F212" s="4">
        <v>5590043</v>
      </c>
      <c r="G212">
        <f t="shared" si="3"/>
        <v>21500166</v>
      </c>
    </row>
    <row r="213" spans="2:7" x14ac:dyDescent="0.25">
      <c r="B213" s="36">
        <v>43676</v>
      </c>
      <c r="C213" s="4">
        <v>7505512</v>
      </c>
      <c r="D213" s="4">
        <v>5629134</v>
      </c>
      <c r="E213" s="4">
        <v>2293351</v>
      </c>
      <c r="F213" s="4">
        <v>5420648</v>
      </c>
      <c r="G213">
        <f t="shared" si="3"/>
        <v>20848645</v>
      </c>
    </row>
    <row r="214" spans="2:7" x14ac:dyDescent="0.25">
      <c r="B214" s="36">
        <v>43677</v>
      </c>
      <c r="C214" s="4">
        <v>8052789</v>
      </c>
      <c r="D214" s="4">
        <v>6039592</v>
      </c>
      <c r="E214" s="4">
        <v>2460574</v>
      </c>
      <c r="F214" s="4">
        <v>5815903</v>
      </c>
      <c r="G214">
        <f t="shared" si="3"/>
        <v>22368858</v>
      </c>
    </row>
    <row r="215" spans="2:7" x14ac:dyDescent="0.25">
      <c r="B215" s="36">
        <v>43678</v>
      </c>
      <c r="C215" s="4">
        <v>7974607</v>
      </c>
      <c r="D215" s="4">
        <v>5980955</v>
      </c>
      <c r="E215" s="4">
        <v>2436685</v>
      </c>
      <c r="F215" s="4">
        <v>5759438</v>
      </c>
      <c r="G215">
        <f t="shared" si="3"/>
        <v>22151685</v>
      </c>
    </row>
    <row r="216" spans="2:7" x14ac:dyDescent="0.25">
      <c r="B216" s="36">
        <v>43679</v>
      </c>
      <c r="C216" s="4">
        <v>8209154</v>
      </c>
      <c r="D216" s="4">
        <v>6156866</v>
      </c>
      <c r="E216" s="4">
        <v>2508352</v>
      </c>
      <c r="F216" s="4">
        <v>5928833</v>
      </c>
      <c r="G216">
        <f t="shared" si="3"/>
        <v>22803205</v>
      </c>
    </row>
    <row r="217" spans="2:7" x14ac:dyDescent="0.25">
      <c r="B217" s="36">
        <v>43680</v>
      </c>
      <c r="C217" s="4">
        <v>16321913</v>
      </c>
      <c r="D217" s="4">
        <v>12241435</v>
      </c>
      <c r="E217" s="4">
        <v>4987251</v>
      </c>
      <c r="F217" s="4">
        <v>11788048</v>
      </c>
      <c r="G217">
        <f t="shared" si="3"/>
        <v>45338647</v>
      </c>
    </row>
    <row r="218" spans="2:7" x14ac:dyDescent="0.25">
      <c r="B218" s="36">
        <v>43681</v>
      </c>
      <c r="C218" s="4">
        <v>15837104</v>
      </c>
      <c r="D218" s="4">
        <v>11877828</v>
      </c>
      <c r="E218" s="4">
        <v>4839115</v>
      </c>
      <c r="F218" s="4">
        <v>11437908</v>
      </c>
      <c r="G218">
        <f t="shared" si="3"/>
        <v>43991955</v>
      </c>
    </row>
    <row r="219" spans="2:7" x14ac:dyDescent="0.25">
      <c r="B219" s="36">
        <v>43682</v>
      </c>
      <c r="C219" s="4">
        <v>8052789</v>
      </c>
      <c r="D219" s="4">
        <v>6039592</v>
      </c>
      <c r="E219" s="4">
        <v>2460574</v>
      </c>
      <c r="F219" s="4">
        <v>5815903</v>
      </c>
      <c r="G219">
        <f t="shared" si="3"/>
        <v>22368858</v>
      </c>
    </row>
    <row r="220" spans="2:7" x14ac:dyDescent="0.25">
      <c r="B220" s="36">
        <v>43683</v>
      </c>
      <c r="C220" s="4">
        <v>8130972</v>
      </c>
      <c r="D220" s="4">
        <v>6098229</v>
      </c>
      <c r="E220" s="4">
        <v>2484463</v>
      </c>
      <c r="F220" s="4">
        <v>5872368</v>
      </c>
      <c r="G220">
        <f t="shared" si="3"/>
        <v>22586032</v>
      </c>
    </row>
    <row r="221" spans="2:7" x14ac:dyDescent="0.25">
      <c r="B221" s="36">
        <v>43684</v>
      </c>
      <c r="C221" s="4">
        <v>8130972</v>
      </c>
      <c r="D221" s="4">
        <v>6098229</v>
      </c>
      <c r="E221" s="4">
        <v>2484463</v>
      </c>
      <c r="F221" s="4">
        <v>5872368</v>
      </c>
      <c r="G221">
        <f t="shared" si="3"/>
        <v>22586032</v>
      </c>
    </row>
    <row r="222" spans="2:7" x14ac:dyDescent="0.25">
      <c r="B222" s="36">
        <v>43685</v>
      </c>
      <c r="C222" s="4">
        <v>7505512</v>
      </c>
      <c r="D222" s="4">
        <v>5629134</v>
      </c>
      <c r="E222" s="4">
        <v>2293351</v>
      </c>
      <c r="F222" s="4">
        <v>5420648</v>
      </c>
      <c r="G222">
        <f t="shared" si="3"/>
        <v>20848645</v>
      </c>
    </row>
    <row r="223" spans="2:7" x14ac:dyDescent="0.25">
      <c r="B223" s="36">
        <v>43686</v>
      </c>
      <c r="C223" s="4">
        <v>8130972</v>
      </c>
      <c r="D223" s="4">
        <v>6098229</v>
      </c>
      <c r="E223" s="4">
        <v>2484463</v>
      </c>
      <c r="F223" s="4">
        <v>5872368</v>
      </c>
      <c r="G223">
        <f t="shared" si="3"/>
        <v>22586032</v>
      </c>
    </row>
    <row r="224" spans="2:7" x14ac:dyDescent="0.25">
      <c r="B224" s="36">
        <v>43687</v>
      </c>
      <c r="C224" s="4">
        <v>16806722</v>
      </c>
      <c r="D224" s="4">
        <v>12605042</v>
      </c>
      <c r="E224" s="4">
        <v>5135387</v>
      </c>
      <c r="F224" s="4">
        <v>12138188</v>
      </c>
      <c r="G224">
        <f t="shared" si="3"/>
        <v>46685339</v>
      </c>
    </row>
    <row r="225" spans="2:7" x14ac:dyDescent="0.25">
      <c r="B225" s="36">
        <v>43688</v>
      </c>
      <c r="C225" s="4">
        <v>15837104</v>
      </c>
      <c r="D225" s="4">
        <v>11877828</v>
      </c>
      <c r="E225" s="4">
        <v>4839115</v>
      </c>
      <c r="F225" s="4">
        <v>11437908</v>
      </c>
      <c r="G225">
        <f t="shared" si="3"/>
        <v>43991955</v>
      </c>
    </row>
    <row r="226" spans="2:7" x14ac:dyDescent="0.25">
      <c r="B226" s="36">
        <v>43689</v>
      </c>
      <c r="C226" s="4">
        <v>7427330</v>
      </c>
      <c r="D226" s="4">
        <v>5570497</v>
      </c>
      <c r="E226" s="4">
        <v>2269462</v>
      </c>
      <c r="F226" s="4">
        <v>5364183</v>
      </c>
      <c r="G226">
        <f t="shared" si="3"/>
        <v>20631472</v>
      </c>
    </row>
    <row r="227" spans="2:7" x14ac:dyDescent="0.25">
      <c r="B227" s="36">
        <v>43690</v>
      </c>
      <c r="C227" s="4">
        <v>7505512</v>
      </c>
      <c r="D227" s="4">
        <v>5629134</v>
      </c>
      <c r="E227" s="4">
        <v>2293351</v>
      </c>
      <c r="F227" s="4">
        <v>5420648</v>
      </c>
      <c r="G227">
        <f t="shared" si="3"/>
        <v>20848645</v>
      </c>
    </row>
    <row r="228" spans="2:7" x14ac:dyDescent="0.25">
      <c r="B228" s="36">
        <v>43691</v>
      </c>
      <c r="C228" s="4">
        <v>8130972</v>
      </c>
      <c r="D228" s="4">
        <v>6098229</v>
      </c>
      <c r="E228" s="4">
        <v>2484463</v>
      </c>
      <c r="F228" s="4">
        <v>5872368</v>
      </c>
      <c r="G228">
        <f t="shared" si="3"/>
        <v>22586032</v>
      </c>
    </row>
    <row r="229" spans="2:7" x14ac:dyDescent="0.25">
      <c r="B229" s="36">
        <v>43692</v>
      </c>
      <c r="C229" s="4">
        <v>7896424</v>
      </c>
      <c r="D229" s="4">
        <v>5922318</v>
      </c>
      <c r="E229" s="4">
        <v>2412796</v>
      </c>
      <c r="F229" s="4">
        <v>5702973</v>
      </c>
      <c r="G229">
        <f t="shared" si="3"/>
        <v>21934511</v>
      </c>
    </row>
    <row r="230" spans="2:7" x14ac:dyDescent="0.25">
      <c r="B230" s="36">
        <v>43693</v>
      </c>
      <c r="C230" s="4">
        <v>7661877</v>
      </c>
      <c r="D230" s="4">
        <v>5746408</v>
      </c>
      <c r="E230" s="4">
        <v>2341129</v>
      </c>
      <c r="F230" s="4">
        <v>5533578</v>
      </c>
      <c r="G230">
        <f t="shared" si="3"/>
        <v>21282992</v>
      </c>
    </row>
    <row r="231" spans="2:7" x14ac:dyDescent="0.25">
      <c r="B231" s="36">
        <v>43694</v>
      </c>
      <c r="C231" s="4">
        <v>16806722</v>
      </c>
      <c r="D231" s="4">
        <v>12605042</v>
      </c>
      <c r="E231" s="4">
        <v>5135387</v>
      </c>
      <c r="F231" s="4">
        <v>12138188</v>
      </c>
      <c r="G231">
        <f t="shared" si="3"/>
        <v>46685339</v>
      </c>
    </row>
    <row r="232" spans="2:7" x14ac:dyDescent="0.25">
      <c r="B232" s="36">
        <v>43695</v>
      </c>
      <c r="C232" s="4">
        <v>16321913</v>
      </c>
      <c r="D232" s="4">
        <v>12241435</v>
      </c>
      <c r="E232" s="4">
        <v>4987251</v>
      </c>
      <c r="F232" s="4">
        <v>11788048</v>
      </c>
      <c r="G232">
        <f t="shared" si="3"/>
        <v>45338647</v>
      </c>
    </row>
    <row r="233" spans="2:7" x14ac:dyDescent="0.25">
      <c r="B233" s="36">
        <v>43696</v>
      </c>
      <c r="C233" s="4">
        <v>7583695</v>
      </c>
      <c r="D233" s="4">
        <v>5687771</v>
      </c>
      <c r="E233" s="4">
        <v>2317240</v>
      </c>
      <c r="F233" s="4">
        <v>5477113</v>
      </c>
      <c r="G233">
        <f t="shared" si="3"/>
        <v>21065819</v>
      </c>
    </row>
    <row r="234" spans="2:7" x14ac:dyDescent="0.25">
      <c r="B234" s="36">
        <v>43697</v>
      </c>
      <c r="C234" s="4">
        <v>7896424</v>
      </c>
      <c r="D234" s="4">
        <v>5922318</v>
      </c>
      <c r="E234" s="4">
        <v>2412796</v>
      </c>
      <c r="F234" s="4">
        <v>5702973</v>
      </c>
      <c r="G234">
        <f t="shared" si="3"/>
        <v>21934511</v>
      </c>
    </row>
    <row r="235" spans="2:7" x14ac:dyDescent="0.25">
      <c r="B235" s="36">
        <v>43698</v>
      </c>
      <c r="C235" s="4">
        <v>8052789</v>
      </c>
      <c r="D235" s="4">
        <v>6039592</v>
      </c>
      <c r="E235" s="4">
        <v>2460574</v>
      </c>
      <c r="F235" s="4">
        <v>5815903</v>
      </c>
      <c r="G235">
        <f t="shared" si="3"/>
        <v>22368858</v>
      </c>
    </row>
    <row r="236" spans="2:7" x14ac:dyDescent="0.25">
      <c r="B236" s="36">
        <v>43699</v>
      </c>
      <c r="C236" s="4">
        <v>7896424</v>
      </c>
      <c r="D236" s="4">
        <v>5922318</v>
      </c>
      <c r="E236" s="4">
        <v>2412796</v>
      </c>
      <c r="F236" s="4">
        <v>5702973</v>
      </c>
      <c r="G236">
        <f t="shared" si="3"/>
        <v>21934511</v>
      </c>
    </row>
    <row r="237" spans="2:7" x14ac:dyDescent="0.25">
      <c r="B237" s="36">
        <v>43700</v>
      </c>
      <c r="C237" s="4">
        <v>7505512</v>
      </c>
      <c r="D237" s="4">
        <v>5629134</v>
      </c>
      <c r="E237" s="4">
        <v>2293351</v>
      </c>
      <c r="F237" s="4">
        <v>5420648</v>
      </c>
      <c r="G237">
        <f t="shared" si="3"/>
        <v>20848645</v>
      </c>
    </row>
    <row r="238" spans="2:7" x14ac:dyDescent="0.25">
      <c r="B238" s="36">
        <v>43701</v>
      </c>
      <c r="C238" s="4">
        <v>15513897</v>
      </c>
      <c r="D238" s="4">
        <v>11635423</v>
      </c>
      <c r="E238" s="4">
        <v>4740357</v>
      </c>
      <c r="F238" s="4">
        <v>11204481</v>
      </c>
      <c r="G238">
        <f t="shared" si="3"/>
        <v>43094158</v>
      </c>
    </row>
    <row r="239" spans="2:7" x14ac:dyDescent="0.25">
      <c r="B239" s="36">
        <v>43702</v>
      </c>
      <c r="C239" s="4">
        <v>15998707</v>
      </c>
      <c r="D239" s="4">
        <v>11999030</v>
      </c>
      <c r="E239" s="4">
        <v>4888493</v>
      </c>
      <c r="F239" s="4">
        <v>11554621</v>
      </c>
      <c r="G239">
        <f t="shared" si="3"/>
        <v>44440851</v>
      </c>
    </row>
    <row r="240" spans="2:7" x14ac:dyDescent="0.25">
      <c r="B240" s="36">
        <v>43703</v>
      </c>
      <c r="C240" s="4">
        <v>8052789</v>
      </c>
      <c r="D240" s="4">
        <v>6039592</v>
      </c>
      <c r="E240" s="4">
        <v>2460574</v>
      </c>
      <c r="F240" s="4">
        <v>5815903</v>
      </c>
      <c r="G240">
        <f t="shared" si="3"/>
        <v>22368858</v>
      </c>
    </row>
    <row r="241" spans="2:7" x14ac:dyDescent="0.25">
      <c r="B241" s="36">
        <v>43704</v>
      </c>
      <c r="C241" s="4">
        <v>7505512</v>
      </c>
      <c r="D241" s="4">
        <v>5629134</v>
      </c>
      <c r="E241" s="4">
        <v>2293351</v>
      </c>
      <c r="F241" s="4">
        <v>5420648</v>
      </c>
      <c r="G241">
        <f t="shared" si="3"/>
        <v>20848645</v>
      </c>
    </row>
    <row r="242" spans="2:7" x14ac:dyDescent="0.25">
      <c r="B242" s="36">
        <v>43705</v>
      </c>
      <c r="C242" s="4">
        <v>7896424</v>
      </c>
      <c r="D242" s="4">
        <v>5922318</v>
      </c>
      <c r="E242" s="4">
        <v>2412796</v>
      </c>
      <c r="F242" s="4">
        <v>5702973</v>
      </c>
      <c r="G242">
        <f t="shared" si="3"/>
        <v>21934511</v>
      </c>
    </row>
    <row r="243" spans="2:7" x14ac:dyDescent="0.25">
      <c r="B243" s="36">
        <v>43706</v>
      </c>
      <c r="C243" s="4">
        <v>7661877</v>
      </c>
      <c r="D243" s="4">
        <v>5746408</v>
      </c>
      <c r="E243" s="4">
        <v>2341129</v>
      </c>
      <c r="F243" s="4">
        <v>5533578</v>
      </c>
      <c r="G243">
        <f t="shared" si="3"/>
        <v>21282992</v>
      </c>
    </row>
    <row r="244" spans="2:7" x14ac:dyDescent="0.25">
      <c r="B244" s="36">
        <v>43707</v>
      </c>
      <c r="C244" s="4">
        <v>7896424</v>
      </c>
      <c r="D244" s="4">
        <v>5922318</v>
      </c>
      <c r="E244" s="4">
        <v>2412796</v>
      </c>
      <c r="F244" s="4">
        <v>5702973</v>
      </c>
      <c r="G244">
        <f t="shared" si="3"/>
        <v>21934511</v>
      </c>
    </row>
    <row r="245" spans="2:7" x14ac:dyDescent="0.25">
      <c r="B245" s="36">
        <v>43708</v>
      </c>
      <c r="C245" s="4">
        <v>16321913</v>
      </c>
      <c r="D245" s="4">
        <v>12241435</v>
      </c>
      <c r="E245" s="4">
        <v>4987251</v>
      </c>
      <c r="F245" s="4">
        <v>11788048</v>
      </c>
      <c r="G245">
        <f t="shared" si="3"/>
        <v>45338647</v>
      </c>
    </row>
    <row r="246" spans="2:7" x14ac:dyDescent="0.25">
      <c r="B246" s="36">
        <v>43709</v>
      </c>
      <c r="C246" s="4">
        <v>15352294</v>
      </c>
      <c r="D246" s="4">
        <v>11514221</v>
      </c>
      <c r="E246" s="4">
        <v>4690978</v>
      </c>
      <c r="F246" s="4">
        <v>11087768</v>
      </c>
      <c r="G246">
        <f t="shared" si="3"/>
        <v>42645261</v>
      </c>
    </row>
    <row r="247" spans="2:7" x14ac:dyDescent="0.25">
      <c r="B247" s="36">
        <v>43710</v>
      </c>
      <c r="C247" s="4">
        <v>8209154</v>
      </c>
      <c r="D247" s="4">
        <v>6156866</v>
      </c>
      <c r="E247" s="4">
        <v>2508352</v>
      </c>
      <c r="F247" s="4">
        <v>5928833</v>
      </c>
      <c r="G247">
        <f t="shared" si="3"/>
        <v>22803205</v>
      </c>
    </row>
    <row r="248" spans="2:7" x14ac:dyDescent="0.25">
      <c r="B248" s="36">
        <v>43711</v>
      </c>
      <c r="C248" s="4">
        <v>8130972</v>
      </c>
      <c r="D248" s="4">
        <v>6098229</v>
      </c>
      <c r="E248" s="4">
        <v>2484463</v>
      </c>
      <c r="F248" s="4">
        <v>5872368</v>
      </c>
      <c r="G248">
        <f t="shared" si="3"/>
        <v>22586032</v>
      </c>
    </row>
    <row r="249" spans="2:7" x14ac:dyDescent="0.25">
      <c r="B249" s="36">
        <v>43712</v>
      </c>
      <c r="C249" s="4">
        <v>8052789</v>
      </c>
      <c r="D249" s="4">
        <v>6039592</v>
      </c>
      <c r="E249" s="4">
        <v>2460574</v>
      </c>
      <c r="F249" s="4">
        <v>5815903</v>
      </c>
      <c r="G249">
        <f t="shared" si="3"/>
        <v>22368858</v>
      </c>
    </row>
    <row r="250" spans="2:7" x14ac:dyDescent="0.25">
      <c r="B250" s="36">
        <v>43713</v>
      </c>
      <c r="C250" s="4">
        <v>7427330</v>
      </c>
      <c r="D250" s="4">
        <v>5570497</v>
      </c>
      <c r="E250" s="4">
        <v>2269462</v>
      </c>
      <c r="F250" s="4">
        <v>5364183</v>
      </c>
      <c r="G250">
        <f t="shared" si="3"/>
        <v>20631472</v>
      </c>
    </row>
    <row r="251" spans="2:7" x14ac:dyDescent="0.25">
      <c r="B251" s="36">
        <v>43714</v>
      </c>
      <c r="C251" s="4">
        <v>7505512</v>
      </c>
      <c r="D251" s="4">
        <v>5629134</v>
      </c>
      <c r="E251" s="4">
        <v>2293351</v>
      </c>
      <c r="F251" s="4">
        <v>5420648</v>
      </c>
      <c r="G251">
        <f t="shared" si="3"/>
        <v>20848645</v>
      </c>
    </row>
    <row r="252" spans="2:7" x14ac:dyDescent="0.25">
      <c r="B252" s="36">
        <v>43715</v>
      </c>
      <c r="C252" s="4">
        <v>16806722</v>
      </c>
      <c r="D252" s="4">
        <v>12605042</v>
      </c>
      <c r="E252" s="4">
        <v>5135387</v>
      </c>
      <c r="F252" s="4">
        <v>12138188</v>
      </c>
      <c r="G252">
        <f t="shared" si="3"/>
        <v>46685339</v>
      </c>
    </row>
    <row r="253" spans="2:7" x14ac:dyDescent="0.25">
      <c r="B253" s="36">
        <v>43716</v>
      </c>
      <c r="C253" s="4">
        <v>15513897</v>
      </c>
      <c r="D253" s="4">
        <v>11635423</v>
      </c>
      <c r="E253" s="4">
        <v>4740357</v>
      </c>
      <c r="F253" s="4">
        <v>11204481</v>
      </c>
      <c r="G253">
        <f t="shared" si="3"/>
        <v>43094158</v>
      </c>
    </row>
    <row r="254" spans="2:7" x14ac:dyDescent="0.25">
      <c r="B254" s="36">
        <v>43717</v>
      </c>
      <c r="C254" s="4">
        <v>7818242</v>
      </c>
      <c r="D254" s="4">
        <v>5863681</v>
      </c>
      <c r="E254" s="4">
        <v>2388907</v>
      </c>
      <c r="F254" s="4">
        <v>5646508</v>
      </c>
      <c r="G254">
        <f t="shared" si="3"/>
        <v>21717338</v>
      </c>
    </row>
    <row r="255" spans="2:7" x14ac:dyDescent="0.25">
      <c r="B255" s="36">
        <v>43718</v>
      </c>
      <c r="C255" s="4">
        <v>8052789</v>
      </c>
      <c r="D255" s="4">
        <v>6039592</v>
      </c>
      <c r="E255" s="4">
        <v>2460574</v>
      </c>
      <c r="F255" s="4">
        <v>5815903</v>
      </c>
      <c r="G255">
        <f t="shared" si="3"/>
        <v>22368858</v>
      </c>
    </row>
    <row r="256" spans="2:7" x14ac:dyDescent="0.25">
      <c r="B256" s="36">
        <v>43719</v>
      </c>
      <c r="C256" s="4">
        <v>7583695</v>
      </c>
      <c r="D256" s="4">
        <v>5687771</v>
      </c>
      <c r="E256" s="4">
        <v>2317240</v>
      </c>
      <c r="F256" s="4">
        <v>5477113</v>
      </c>
      <c r="G256">
        <f t="shared" si="3"/>
        <v>21065819</v>
      </c>
    </row>
    <row r="257" spans="2:7" x14ac:dyDescent="0.25">
      <c r="B257" s="36">
        <v>43720</v>
      </c>
      <c r="C257" s="4">
        <v>7505512</v>
      </c>
      <c r="D257" s="4">
        <v>5629134</v>
      </c>
      <c r="E257" s="4">
        <v>2293351</v>
      </c>
      <c r="F257" s="4">
        <v>5420648</v>
      </c>
      <c r="G257">
        <f t="shared" si="3"/>
        <v>20848645</v>
      </c>
    </row>
    <row r="258" spans="2:7" x14ac:dyDescent="0.25">
      <c r="B258" s="36">
        <v>43721</v>
      </c>
      <c r="C258" s="4">
        <v>8209154</v>
      </c>
      <c r="D258" s="4">
        <v>6156866</v>
      </c>
      <c r="E258" s="4">
        <v>2508352</v>
      </c>
      <c r="F258" s="4">
        <v>5928833</v>
      </c>
      <c r="G258">
        <f t="shared" si="3"/>
        <v>22803205</v>
      </c>
    </row>
    <row r="259" spans="2:7" x14ac:dyDescent="0.25">
      <c r="B259" s="36">
        <v>43722</v>
      </c>
      <c r="C259" s="4">
        <v>15998707</v>
      </c>
      <c r="D259" s="4">
        <v>11999030</v>
      </c>
      <c r="E259" s="4">
        <v>4888493</v>
      </c>
      <c r="F259" s="4">
        <v>11554621</v>
      </c>
      <c r="G259">
        <f t="shared" si="3"/>
        <v>44440851</v>
      </c>
    </row>
    <row r="260" spans="2:7" x14ac:dyDescent="0.25">
      <c r="B260" s="36">
        <v>43723</v>
      </c>
      <c r="C260" s="4">
        <v>16645119</v>
      </c>
      <c r="D260" s="4">
        <v>12483839</v>
      </c>
      <c r="E260" s="4">
        <v>5086008</v>
      </c>
      <c r="F260" s="4">
        <v>12021475</v>
      </c>
      <c r="G260">
        <f t="shared" ref="G260:G323" si="4">C260+D260+E260+F260</f>
        <v>46236441</v>
      </c>
    </row>
    <row r="261" spans="2:7" x14ac:dyDescent="0.25">
      <c r="B261" s="36">
        <v>43724</v>
      </c>
      <c r="C261" s="4">
        <v>7427330</v>
      </c>
      <c r="D261" s="4">
        <v>5570497</v>
      </c>
      <c r="E261" s="4">
        <v>2269462</v>
      </c>
      <c r="F261" s="4">
        <v>5364183</v>
      </c>
      <c r="G261">
        <f t="shared" si="4"/>
        <v>20631472</v>
      </c>
    </row>
    <row r="262" spans="2:7" x14ac:dyDescent="0.25">
      <c r="B262" s="36">
        <v>43725</v>
      </c>
      <c r="C262" s="4">
        <v>8052789</v>
      </c>
      <c r="D262" s="4">
        <v>6039592</v>
      </c>
      <c r="E262" s="4">
        <v>2460574</v>
      </c>
      <c r="F262" s="4">
        <v>5815903</v>
      </c>
      <c r="G262">
        <f t="shared" si="4"/>
        <v>22368858</v>
      </c>
    </row>
    <row r="263" spans="2:7" x14ac:dyDescent="0.25">
      <c r="B263" s="36">
        <v>43726</v>
      </c>
      <c r="C263" s="4">
        <v>7740060</v>
      </c>
      <c r="D263" s="4">
        <v>5805045</v>
      </c>
      <c r="E263" s="4">
        <v>2365018</v>
      </c>
      <c r="F263" s="4">
        <v>5590043</v>
      </c>
      <c r="G263">
        <f t="shared" si="4"/>
        <v>21500166</v>
      </c>
    </row>
    <row r="264" spans="2:7" x14ac:dyDescent="0.25">
      <c r="B264" s="36">
        <v>43727</v>
      </c>
      <c r="C264" s="4">
        <v>7661877</v>
      </c>
      <c r="D264" s="4">
        <v>5746408</v>
      </c>
      <c r="E264" s="4">
        <v>2341129</v>
      </c>
      <c r="F264" s="4">
        <v>5533578</v>
      </c>
      <c r="G264">
        <f t="shared" si="4"/>
        <v>21282992</v>
      </c>
    </row>
    <row r="265" spans="2:7" x14ac:dyDescent="0.25">
      <c r="B265" s="36">
        <v>43728</v>
      </c>
      <c r="C265" s="4">
        <v>7661877</v>
      </c>
      <c r="D265" s="4">
        <v>5746408</v>
      </c>
      <c r="E265" s="4">
        <v>2341129</v>
      </c>
      <c r="F265" s="4">
        <v>5533578</v>
      </c>
      <c r="G265">
        <f t="shared" si="4"/>
        <v>21282992</v>
      </c>
    </row>
    <row r="266" spans="2:7" x14ac:dyDescent="0.25">
      <c r="B266" s="36">
        <v>43729</v>
      </c>
      <c r="C266" s="4">
        <v>15837104</v>
      </c>
      <c r="D266" s="4">
        <v>11877828</v>
      </c>
      <c r="E266" s="4">
        <v>4839115</v>
      </c>
      <c r="F266" s="4">
        <v>11437908</v>
      </c>
      <c r="G266">
        <f t="shared" si="4"/>
        <v>43991955</v>
      </c>
    </row>
    <row r="267" spans="2:7" x14ac:dyDescent="0.25">
      <c r="B267" s="36">
        <v>43730</v>
      </c>
      <c r="C267" s="4">
        <v>16483516</v>
      </c>
      <c r="D267" s="4">
        <v>12362637</v>
      </c>
      <c r="E267" s="4">
        <v>5036630</v>
      </c>
      <c r="F267" s="4">
        <v>11904761</v>
      </c>
      <c r="G267">
        <f t="shared" si="4"/>
        <v>45787544</v>
      </c>
    </row>
    <row r="268" spans="2:7" x14ac:dyDescent="0.25">
      <c r="B268" s="36">
        <v>43731</v>
      </c>
      <c r="C268" s="4">
        <v>7505512</v>
      </c>
      <c r="D268" s="4">
        <v>5629134</v>
      </c>
      <c r="E268" s="4">
        <v>2293351</v>
      </c>
      <c r="F268" s="4">
        <v>5420648</v>
      </c>
      <c r="G268">
        <f t="shared" si="4"/>
        <v>20848645</v>
      </c>
    </row>
    <row r="269" spans="2:7" x14ac:dyDescent="0.25">
      <c r="B269" s="36">
        <v>43732</v>
      </c>
      <c r="C269" s="4">
        <v>7896424</v>
      </c>
      <c r="D269" s="4">
        <v>5922318</v>
      </c>
      <c r="E269" s="4">
        <v>2412796</v>
      </c>
      <c r="F269" s="4">
        <v>5702973</v>
      </c>
      <c r="G269">
        <f t="shared" si="4"/>
        <v>21934511</v>
      </c>
    </row>
    <row r="270" spans="2:7" x14ac:dyDescent="0.25">
      <c r="B270" s="36">
        <v>43733</v>
      </c>
      <c r="C270" s="4">
        <v>7661877</v>
      </c>
      <c r="D270" s="4">
        <v>5746408</v>
      </c>
      <c r="E270" s="4">
        <v>2341129</v>
      </c>
      <c r="F270" s="4">
        <v>5533578</v>
      </c>
      <c r="G270">
        <f t="shared" si="4"/>
        <v>21282992</v>
      </c>
    </row>
    <row r="271" spans="2:7" x14ac:dyDescent="0.25">
      <c r="B271" s="36">
        <v>43734</v>
      </c>
      <c r="C271" s="4">
        <v>8052789</v>
      </c>
      <c r="D271" s="4">
        <v>6039592</v>
      </c>
      <c r="E271" s="4">
        <v>2460574</v>
      </c>
      <c r="F271" s="4">
        <v>5815903</v>
      </c>
      <c r="G271">
        <f t="shared" si="4"/>
        <v>22368858</v>
      </c>
    </row>
    <row r="272" spans="2:7" x14ac:dyDescent="0.25">
      <c r="B272" s="36">
        <v>43735</v>
      </c>
      <c r="C272" s="4">
        <v>7505512</v>
      </c>
      <c r="D272" s="4">
        <v>5629134</v>
      </c>
      <c r="E272" s="4">
        <v>2293351</v>
      </c>
      <c r="F272" s="4">
        <v>5420648</v>
      </c>
      <c r="G272">
        <f t="shared" si="4"/>
        <v>20848645</v>
      </c>
    </row>
    <row r="273" spans="2:7" x14ac:dyDescent="0.25">
      <c r="B273" s="36">
        <v>43736</v>
      </c>
      <c r="C273" s="4">
        <v>15837104</v>
      </c>
      <c r="D273" s="4">
        <v>11877828</v>
      </c>
      <c r="E273" s="4">
        <v>4839115</v>
      </c>
      <c r="F273" s="4">
        <v>11437908</v>
      </c>
      <c r="G273">
        <f t="shared" si="4"/>
        <v>43991955</v>
      </c>
    </row>
    <row r="274" spans="2:7" x14ac:dyDescent="0.25">
      <c r="B274" s="36">
        <v>43737</v>
      </c>
      <c r="C274" s="4">
        <v>15352294</v>
      </c>
      <c r="D274" s="4">
        <v>11514221</v>
      </c>
      <c r="E274" s="4">
        <v>4690978</v>
      </c>
      <c r="F274" s="4">
        <v>11087768</v>
      </c>
      <c r="G274">
        <f t="shared" si="4"/>
        <v>42645261</v>
      </c>
    </row>
    <row r="275" spans="2:7" x14ac:dyDescent="0.25">
      <c r="B275" s="36">
        <v>43738</v>
      </c>
      <c r="C275" s="4">
        <v>7818242</v>
      </c>
      <c r="D275" s="4">
        <v>5863681</v>
      </c>
      <c r="E275" s="4">
        <v>2388907</v>
      </c>
      <c r="F275" s="4">
        <v>5646508</v>
      </c>
      <c r="G275">
        <f t="shared" si="4"/>
        <v>21717338</v>
      </c>
    </row>
    <row r="276" spans="2:7" x14ac:dyDescent="0.25">
      <c r="B276" s="36">
        <v>43739</v>
      </c>
      <c r="C276" s="4">
        <v>7896424</v>
      </c>
      <c r="D276" s="4">
        <v>5922318</v>
      </c>
      <c r="E276" s="4">
        <v>2412796</v>
      </c>
      <c r="F276" s="4">
        <v>5702973</v>
      </c>
      <c r="G276">
        <f t="shared" si="4"/>
        <v>21934511</v>
      </c>
    </row>
    <row r="277" spans="2:7" x14ac:dyDescent="0.25">
      <c r="B277" s="36">
        <v>43740</v>
      </c>
      <c r="C277" s="4">
        <v>7740060</v>
      </c>
      <c r="D277" s="4">
        <v>5805045</v>
      </c>
      <c r="E277" s="4">
        <v>2365018</v>
      </c>
      <c r="F277" s="4">
        <v>5590043</v>
      </c>
      <c r="G277">
        <f t="shared" si="4"/>
        <v>21500166</v>
      </c>
    </row>
    <row r="278" spans="2:7" x14ac:dyDescent="0.25">
      <c r="B278" s="36">
        <v>43741</v>
      </c>
      <c r="C278" s="4">
        <v>7661877</v>
      </c>
      <c r="D278" s="4">
        <v>5746408</v>
      </c>
      <c r="E278" s="4">
        <v>2341129</v>
      </c>
      <c r="F278" s="4">
        <v>5533578</v>
      </c>
      <c r="G278">
        <f t="shared" si="4"/>
        <v>21282992</v>
      </c>
    </row>
    <row r="279" spans="2:7" x14ac:dyDescent="0.25">
      <c r="B279" s="36">
        <v>43742</v>
      </c>
      <c r="C279" s="4">
        <v>7583695</v>
      </c>
      <c r="D279" s="4">
        <v>5687771</v>
      </c>
      <c r="E279" s="4">
        <v>2317240</v>
      </c>
      <c r="F279" s="4">
        <v>5477113</v>
      </c>
      <c r="G279">
        <f t="shared" si="4"/>
        <v>21065819</v>
      </c>
    </row>
    <row r="280" spans="2:7" x14ac:dyDescent="0.25">
      <c r="B280" s="36">
        <v>43743</v>
      </c>
      <c r="C280" s="4">
        <v>16645119</v>
      </c>
      <c r="D280" s="4">
        <v>12483839</v>
      </c>
      <c r="E280" s="4">
        <v>5086008</v>
      </c>
      <c r="F280" s="4">
        <v>12021475</v>
      </c>
      <c r="G280">
        <f t="shared" si="4"/>
        <v>46236441</v>
      </c>
    </row>
    <row r="281" spans="2:7" x14ac:dyDescent="0.25">
      <c r="B281" s="36">
        <v>43744</v>
      </c>
      <c r="C281" s="4">
        <v>15675500</v>
      </c>
      <c r="D281" s="4">
        <v>11756625</v>
      </c>
      <c r="E281" s="4">
        <v>4789736</v>
      </c>
      <c r="F281" s="4">
        <v>11321195</v>
      </c>
      <c r="G281">
        <f t="shared" si="4"/>
        <v>43543056</v>
      </c>
    </row>
    <row r="282" spans="2:7" x14ac:dyDescent="0.25">
      <c r="B282" s="36">
        <v>43745</v>
      </c>
      <c r="C282" s="4">
        <v>7740060</v>
      </c>
      <c r="D282" s="4">
        <v>5805045</v>
      </c>
      <c r="E282" s="4">
        <v>2365018</v>
      </c>
      <c r="F282" s="4">
        <v>5590043</v>
      </c>
      <c r="G282">
        <f t="shared" si="4"/>
        <v>21500166</v>
      </c>
    </row>
    <row r="283" spans="2:7" x14ac:dyDescent="0.25">
      <c r="B283" s="36">
        <v>43746</v>
      </c>
      <c r="C283" s="4">
        <v>8052789</v>
      </c>
      <c r="D283" s="4">
        <v>6039592</v>
      </c>
      <c r="E283" s="4">
        <v>2460574</v>
      </c>
      <c r="F283" s="4">
        <v>5815903</v>
      </c>
      <c r="G283">
        <f t="shared" si="4"/>
        <v>22368858</v>
      </c>
    </row>
    <row r="284" spans="2:7" x14ac:dyDescent="0.25">
      <c r="B284" s="36">
        <v>43747</v>
      </c>
      <c r="C284" s="4">
        <v>7427330</v>
      </c>
      <c r="D284" s="4">
        <v>5570497</v>
      </c>
      <c r="E284" s="4">
        <v>2269462</v>
      </c>
      <c r="F284" s="4">
        <v>5364183</v>
      </c>
      <c r="G284">
        <f t="shared" si="4"/>
        <v>20631472</v>
      </c>
    </row>
    <row r="285" spans="2:7" x14ac:dyDescent="0.25">
      <c r="B285" s="36">
        <v>43748</v>
      </c>
      <c r="C285" s="4">
        <v>7661877</v>
      </c>
      <c r="D285" s="4">
        <v>5746408</v>
      </c>
      <c r="E285" s="4">
        <v>2341129</v>
      </c>
      <c r="F285" s="4">
        <v>5533578</v>
      </c>
      <c r="G285">
        <f t="shared" si="4"/>
        <v>21282992</v>
      </c>
    </row>
    <row r="286" spans="2:7" x14ac:dyDescent="0.25">
      <c r="B286" s="36">
        <v>43749</v>
      </c>
      <c r="C286" s="4">
        <v>7661877</v>
      </c>
      <c r="D286" s="4">
        <v>5746408</v>
      </c>
      <c r="E286" s="4">
        <v>2341129</v>
      </c>
      <c r="F286" s="4">
        <v>5533578</v>
      </c>
      <c r="G286">
        <f t="shared" si="4"/>
        <v>21282992</v>
      </c>
    </row>
    <row r="287" spans="2:7" x14ac:dyDescent="0.25">
      <c r="B287" s="36">
        <v>43750</v>
      </c>
      <c r="C287" s="4">
        <v>16321913</v>
      </c>
      <c r="D287" s="4">
        <v>12241435</v>
      </c>
      <c r="E287" s="4">
        <v>4987251</v>
      </c>
      <c r="F287" s="4">
        <v>11788048</v>
      </c>
      <c r="G287">
        <f t="shared" si="4"/>
        <v>45338647</v>
      </c>
    </row>
    <row r="288" spans="2:7" x14ac:dyDescent="0.25">
      <c r="B288" s="36">
        <v>43751</v>
      </c>
      <c r="C288" s="4">
        <v>15675500</v>
      </c>
      <c r="D288" s="4">
        <v>11756625</v>
      </c>
      <c r="E288" s="4">
        <v>4789736</v>
      </c>
      <c r="F288" s="4">
        <v>11321195</v>
      </c>
      <c r="G288">
        <f t="shared" si="4"/>
        <v>43543056</v>
      </c>
    </row>
    <row r="289" spans="2:7" x14ac:dyDescent="0.25">
      <c r="B289" s="36">
        <v>43752</v>
      </c>
      <c r="C289" s="4">
        <v>7505512</v>
      </c>
      <c r="D289" s="4">
        <v>5629134</v>
      </c>
      <c r="E289" s="4">
        <v>2293351</v>
      </c>
      <c r="F289" s="4">
        <v>5420648</v>
      </c>
      <c r="G289">
        <f t="shared" si="4"/>
        <v>20848645</v>
      </c>
    </row>
    <row r="290" spans="2:7" x14ac:dyDescent="0.25">
      <c r="B290" s="36">
        <v>43753</v>
      </c>
      <c r="C290" s="4">
        <v>7896424</v>
      </c>
      <c r="D290" s="4">
        <v>5922318</v>
      </c>
      <c r="E290" s="4">
        <v>2412796</v>
      </c>
      <c r="F290" s="4">
        <v>5702973</v>
      </c>
      <c r="G290">
        <f t="shared" si="4"/>
        <v>21934511</v>
      </c>
    </row>
    <row r="291" spans="2:7" x14ac:dyDescent="0.25">
      <c r="B291" s="36">
        <v>43754</v>
      </c>
      <c r="C291" s="4">
        <v>7427330</v>
      </c>
      <c r="D291" s="4">
        <v>5570497</v>
      </c>
      <c r="E291" s="4">
        <v>2269462</v>
      </c>
      <c r="F291" s="4">
        <v>5364183</v>
      </c>
      <c r="G291">
        <f t="shared" si="4"/>
        <v>20631472</v>
      </c>
    </row>
    <row r="292" spans="2:7" x14ac:dyDescent="0.25">
      <c r="B292" s="36">
        <v>43755</v>
      </c>
      <c r="C292" s="4">
        <v>7974607</v>
      </c>
      <c r="D292" s="4">
        <v>5980955</v>
      </c>
      <c r="E292" s="4">
        <v>2436685</v>
      </c>
      <c r="F292" s="4">
        <v>5759438</v>
      </c>
      <c r="G292">
        <f t="shared" si="4"/>
        <v>22151685</v>
      </c>
    </row>
    <row r="293" spans="2:7" x14ac:dyDescent="0.25">
      <c r="B293" s="36">
        <v>43756</v>
      </c>
      <c r="C293" s="4">
        <v>7505512</v>
      </c>
      <c r="D293" s="4">
        <v>5629134</v>
      </c>
      <c r="E293" s="4">
        <v>2293351</v>
      </c>
      <c r="F293" s="4">
        <v>5420648</v>
      </c>
      <c r="G293">
        <f t="shared" si="4"/>
        <v>20848645</v>
      </c>
    </row>
    <row r="294" spans="2:7" x14ac:dyDescent="0.25">
      <c r="B294" s="36">
        <v>43757</v>
      </c>
      <c r="C294" s="4">
        <v>16645119</v>
      </c>
      <c r="D294" s="4">
        <v>12483839</v>
      </c>
      <c r="E294" s="4">
        <v>5086008</v>
      </c>
      <c r="F294" s="4">
        <v>12021475</v>
      </c>
      <c r="G294">
        <f t="shared" si="4"/>
        <v>46236441</v>
      </c>
    </row>
    <row r="295" spans="2:7" x14ac:dyDescent="0.25">
      <c r="B295" s="36">
        <v>43758</v>
      </c>
      <c r="C295" s="4">
        <v>15513897</v>
      </c>
      <c r="D295" s="4">
        <v>11635423</v>
      </c>
      <c r="E295" s="4">
        <v>4740357</v>
      </c>
      <c r="F295" s="4">
        <v>11204481</v>
      </c>
      <c r="G295">
        <f t="shared" si="4"/>
        <v>43094158</v>
      </c>
    </row>
    <row r="296" spans="2:7" x14ac:dyDescent="0.25">
      <c r="B296" s="36">
        <v>43759</v>
      </c>
      <c r="C296" s="4">
        <v>8209154</v>
      </c>
      <c r="D296" s="4">
        <v>6156866</v>
      </c>
      <c r="E296" s="4">
        <v>2508352</v>
      </c>
      <c r="F296" s="4">
        <v>5928833</v>
      </c>
      <c r="G296">
        <f t="shared" si="4"/>
        <v>22803205</v>
      </c>
    </row>
    <row r="297" spans="2:7" x14ac:dyDescent="0.25">
      <c r="B297" s="36">
        <v>43760</v>
      </c>
      <c r="C297" s="4">
        <v>7818242</v>
      </c>
      <c r="D297" s="4">
        <v>5863681</v>
      </c>
      <c r="E297" s="4">
        <v>2388907</v>
      </c>
      <c r="F297" s="4">
        <v>5646508</v>
      </c>
      <c r="G297">
        <f t="shared" si="4"/>
        <v>21717338</v>
      </c>
    </row>
    <row r="298" spans="2:7" x14ac:dyDescent="0.25">
      <c r="B298" s="36">
        <v>43761</v>
      </c>
      <c r="C298" s="4">
        <v>7818242</v>
      </c>
      <c r="D298" s="4">
        <v>5863681</v>
      </c>
      <c r="E298" s="4">
        <v>2388907</v>
      </c>
      <c r="F298" s="4">
        <v>5646508</v>
      </c>
      <c r="G298">
        <f t="shared" si="4"/>
        <v>21717338</v>
      </c>
    </row>
    <row r="299" spans="2:7" x14ac:dyDescent="0.25">
      <c r="B299" s="36">
        <v>43762</v>
      </c>
      <c r="C299" s="4">
        <v>7583695</v>
      </c>
      <c r="D299" s="4">
        <v>5687771</v>
      </c>
      <c r="E299" s="4">
        <v>2317240</v>
      </c>
      <c r="F299" s="4">
        <v>5477113</v>
      </c>
      <c r="G299">
        <f t="shared" si="4"/>
        <v>21065819</v>
      </c>
    </row>
    <row r="300" spans="2:7" x14ac:dyDescent="0.25">
      <c r="B300" s="36">
        <v>43763</v>
      </c>
      <c r="C300" s="4">
        <v>7740060</v>
      </c>
      <c r="D300" s="4">
        <v>5805045</v>
      </c>
      <c r="E300" s="4">
        <v>2365018</v>
      </c>
      <c r="F300" s="4">
        <v>5590043</v>
      </c>
      <c r="G300">
        <f t="shared" si="4"/>
        <v>21500166</v>
      </c>
    </row>
    <row r="301" spans="2:7" x14ac:dyDescent="0.25">
      <c r="B301" s="36">
        <v>43764</v>
      </c>
      <c r="C301" s="4">
        <v>15837104</v>
      </c>
      <c r="D301" s="4">
        <v>11877828</v>
      </c>
      <c r="E301" s="4">
        <v>4839115</v>
      </c>
      <c r="F301" s="4">
        <v>11437908</v>
      </c>
      <c r="G301">
        <f t="shared" si="4"/>
        <v>43991955</v>
      </c>
    </row>
    <row r="302" spans="2:7" x14ac:dyDescent="0.25">
      <c r="B302" s="36">
        <v>43765</v>
      </c>
      <c r="C302" s="4">
        <v>15513897</v>
      </c>
      <c r="D302" s="4">
        <v>11635423</v>
      </c>
      <c r="E302" s="4">
        <v>4740357</v>
      </c>
      <c r="F302" s="4">
        <v>11204481</v>
      </c>
      <c r="G302">
        <f t="shared" si="4"/>
        <v>43094158</v>
      </c>
    </row>
    <row r="303" spans="2:7" x14ac:dyDescent="0.25">
      <c r="B303" s="36">
        <v>43766</v>
      </c>
      <c r="C303" s="4">
        <v>7583695</v>
      </c>
      <c r="D303" s="4">
        <v>5687771</v>
      </c>
      <c r="E303" s="4">
        <v>2317240</v>
      </c>
      <c r="F303" s="4">
        <v>5477113</v>
      </c>
      <c r="G303">
        <f t="shared" si="4"/>
        <v>21065819</v>
      </c>
    </row>
    <row r="304" spans="2:7" x14ac:dyDescent="0.25">
      <c r="B304" s="36">
        <v>43767</v>
      </c>
      <c r="C304" s="4">
        <v>7974607</v>
      </c>
      <c r="D304" s="4">
        <v>5980955</v>
      </c>
      <c r="E304" s="4">
        <v>2436685</v>
      </c>
      <c r="F304" s="4">
        <v>5759438</v>
      </c>
      <c r="G304">
        <f t="shared" si="4"/>
        <v>22151685</v>
      </c>
    </row>
    <row r="305" spans="2:7" x14ac:dyDescent="0.25">
      <c r="B305" s="36">
        <v>43768</v>
      </c>
      <c r="C305" s="4">
        <v>7740060</v>
      </c>
      <c r="D305" s="4">
        <v>5805045</v>
      </c>
      <c r="E305" s="4">
        <v>2365018</v>
      </c>
      <c r="F305" s="4">
        <v>5590043</v>
      </c>
      <c r="G305">
        <f t="shared" si="4"/>
        <v>21500166</v>
      </c>
    </row>
    <row r="306" spans="2:7" x14ac:dyDescent="0.25">
      <c r="B306" s="36">
        <v>43769</v>
      </c>
      <c r="C306" s="4">
        <v>7427330</v>
      </c>
      <c r="D306" s="4">
        <v>5570497</v>
      </c>
      <c r="E306" s="4">
        <v>2269462</v>
      </c>
      <c r="F306" s="4">
        <v>5364183</v>
      </c>
      <c r="G306">
        <f t="shared" si="4"/>
        <v>20631472</v>
      </c>
    </row>
    <row r="307" spans="2:7" x14ac:dyDescent="0.25">
      <c r="B307" s="36">
        <v>43770</v>
      </c>
      <c r="C307" s="4">
        <v>7583695</v>
      </c>
      <c r="D307" s="4">
        <v>5687771</v>
      </c>
      <c r="E307" s="4">
        <v>2317240</v>
      </c>
      <c r="F307" s="4">
        <v>5477113</v>
      </c>
      <c r="G307">
        <f t="shared" si="4"/>
        <v>21065819</v>
      </c>
    </row>
    <row r="308" spans="2:7" x14ac:dyDescent="0.25">
      <c r="B308" s="36">
        <v>43771</v>
      </c>
      <c r="C308" s="4">
        <v>15352294</v>
      </c>
      <c r="D308" s="4">
        <v>11514221</v>
      </c>
      <c r="E308" s="4">
        <v>4690978</v>
      </c>
      <c r="F308" s="4">
        <v>11087768</v>
      </c>
      <c r="G308">
        <f t="shared" si="4"/>
        <v>42645261</v>
      </c>
    </row>
    <row r="309" spans="2:7" x14ac:dyDescent="0.25">
      <c r="B309" s="36">
        <v>43772</v>
      </c>
      <c r="C309" s="4">
        <v>16483516</v>
      </c>
      <c r="D309" s="4">
        <v>12362637</v>
      </c>
      <c r="E309" s="4">
        <v>5036630</v>
      </c>
      <c r="F309" s="4">
        <v>11904761</v>
      </c>
      <c r="G309">
        <f t="shared" si="4"/>
        <v>45787544</v>
      </c>
    </row>
    <row r="310" spans="2:7" x14ac:dyDescent="0.25">
      <c r="B310" s="36">
        <v>43773</v>
      </c>
      <c r="C310" s="4">
        <v>7661877</v>
      </c>
      <c r="D310" s="4">
        <v>5746408</v>
      </c>
      <c r="E310" s="4">
        <v>2341129</v>
      </c>
      <c r="F310" s="4">
        <v>5533578</v>
      </c>
      <c r="G310">
        <f t="shared" si="4"/>
        <v>21282992</v>
      </c>
    </row>
    <row r="311" spans="2:7" x14ac:dyDescent="0.25">
      <c r="B311" s="36">
        <v>43774</v>
      </c>
      <c r="C311" s="4">
        <v>7505512</v>
      </c>
      <c r="D311" s="4">
        <v>5629134</v>
      </c>
      <c r="E311" s="4">
        <v>2293351</v>
      </c>
      <c r="F311" s="4">
        <v>5420648</v>
      </c>
      <c r="G311">
        <f t="shared" si="4"/>
        <v>20848645</v>
      </c>
    </row>
    <row r="312" spans="2:7" x14ac:dyDescent="0.25">
      <c r="B312" s="36">
        <v>43775</v>
      </c>
      <c r="C312" s="4">
        <v>7740060</v>
      </c>
      <c r="D312" s="4">
        <v>5805045</v>
      </c>
      <c r="E312" s="4">
        <v>2365018</v>
      </c>
      <c r="F312" s="4">
        <v>5590043</v>
      </c>
      <c r="G312">
        <f t="shared" si="4"/>
        <v>21500166</v>
      </c>
    </row>
    <row r="313" spans="2:7" x14ac:dyDescent="0.25">
      <c r="B313" s="36">
        <v>43776</v>
      </c>
      <c r="C313" s="4">
        <v>7505512</v>
      </c>
      <c r="D313" s="4">
        <v>5629134</v>
      </c>
      <c r="E313" s="4">
        <v>2293351</v>
      </c>
      <c r="F313" s="4">
        <v>5420648</v>
      </c>
      <c r="G313">
        <f t="shared" si="4"/>
        <v>20848645</v>
      </c>
    </row>
    <row r="314" spans="2:7" x14ac:dyDescent="0.25">
      <c r="B314" s="36">
        <v>43777</v>
      </c>
      <c r="C314" s="4">
        <v>7583695</v>
      </c>
      <c r="D314" s="4">
        <v>5687771</v>
      </c>
      <c r="E314" s="4">
        <v>2317240</v>
      </c>
      <c r="F314" s="4">
        <v>5477113</v>
      </c>
      <c r="G314">
        <f t="shared" si="4"/>
        <v>21065819</v>
      </c>
    </row>
    <row r="315" spans="2:7" x14ac:dyDescent="0.25">
      <c r="B315" s="36">
        <v>43778</v>
      </c>
      <c r="C315" s="4">
        <v>16483516</v>
      </c>
      <c r="D315" s="4">
        <v>12362637</v>
      </c>
      <c r="E315" s="4">
        <v>5036630</v>
      </c>
      <c r="F315" s="4">
        <v>11904761</v>
      </c>
      <c r="G315">
        <f t="shared" si="4"/>
        <v>45787544</v>
      </c>
    </row>
    <row r="316" spans="2:7" x14ac:dyDescent="0.25">
      <c r="B316" s="36">
        <v>43779</v>
      </c>
      <c r="C316" s="4">
        <v>16968325</v>
      </c>
      <c r="D316" s="4">
        <v>12726244</v>
      </c>
      <c r="E316" s="4">
        <v>5184766</v>
      </c>
      <c r="F316" s="4">
        <v>12254901</v>
      </c>
      <c r="G316">
        <f t="shared" si="4"/>
        <v>47134236</v>
      </c>
    </row>
    <row r="317" spans="2:7" x14ac:dyDescent="0.25">
      <c r="B317" s="36">
        <v>43780</v>
      </c>
      <c r="C317" s="4">
        <v>7740060</v>
      </c>
      <c r="D317" s="4">
        <v>5805045</v>
      </c>
      <c r="E317" s="4">
        <v>2365018</v>
      </c>
      <c r="F317" s="4">
        <v>5590043</v>
      </c>
      <c r="G317">
        <f t="shared" si="4"/>
        <v>21500166</v>
      </c>
    </row>
    <row r="318" spans="2:7" x14ac:dyDescent="0.25">
      <c r="B318" s="36">
        <v>43781</v>
      </c>
      <c r="C318" s="4">
        <v>7427330</v>
      </c>
      <c r="D318" s="4">
        <v>5570497</v>
      </c>
      <c r="E318" s="4">
        <v>2269462</v>
      </c>
      <c r="F318" s="4">
        <v>5364183</v>
      </c>
      <c r="G318">
        <f t="shared" si="4"/>
        <v>20631472</v>
      </c>
    </row>
    <row r="319" spans="2:7" x14ac:dyDescent="0.25">
      <c r="B319" s="36">
        <v>43782</v>
      </c>
      <c r="C319" s="4">
        <v>7740060</v>
      </c>
      <c r="D319" s="4">
        <v>5805045</v>
      </c>
      <c r="E319" s="4">
        <v>2365018</v>
      </c>
      <c r="F319" s="4">
        <v>5590043</v>
      </c>
      <c r="G319">
        <f t="shared" si="4"/>
        <v>21500166</v>
      </c>
    </row>
    <row r="320" spans="2:7" x14ac:dyDescent="0.25">
      <c r="B320" s="36">
        <v>43783</v>
      </c>
      <c r="C320" s="4">
        <v>7505512</v>
      </c>
      <c r="D320" s="4">
        <v>5629134</v>
      </c>
      <c r="E320" s="4">
        <v>2293351</v>
      </c>
      <c r="F320" s="4">
        <v>5420648</v>
      </c>
      <c r="G320">
        <f t="shared" si="4"/>
        <v>20848645</v>
      </c>
    </row>
    <row r="321" spans="2:7" x14ac:dyDescent="0.25">
      <c r="B321" s="36">
        <v>43784</v>
      </c>
      <c r="C321" s="4">
        <v>7818242</v>
      </c>
      <c r="D321" s="4">
        <v>5863681</v>
      </c>
      <c r="E321" s="4">
        <v>2388907</v>
      </c>
      <c r="F321" s="4">
        <v>5646508</v>
      </c>
      <c r="G321">
        <f t="shared" si="4"/>
        <v>21717338</v>
      </c>
    </row>
    <row r="322" spans="2:7" x14ac:dyDescent="0.25">
      <c r="B322" s="36">
        <v>43785</v>
      </c>
      <c r="C322" s="4">
        <v>16968325</v>
      </c>
      <c r="D322" s="4">
        <v>12726244</v>
      </c>
      <c r="E322" s="4">
        <v>5184766</v>
      </c>
      <c r="F322" s="4">
        <v>12254901</v>
      </c>
      <c r="G322">
        <f t="shared" si="4"/>
        <v>47134236</v>
      </c>
    </row>
    <row r="323" spans="2:7" x14ac:dyDescent="0.25">
      <c r="B323" s="36">
        <v>43786</v>
      </c>
      <c r="C323" s="4">
        <v>15837104</v>
      </c>
      <c r="D323" s="4">
        <v>11877828</v>
      </c>
      <c r="E323" s="4">
        <v>4839115</v>
      </c>
      <c r="F323" s="4">
        <v>11437908</v>
      </c>
      <c r="G323">
        <f t="shared" si="4"/>
        <v>43991955</v>
      </c>
    </row>
    <row r="324" spans="2:7" x14ac:dyDescent="0.25">
      <c r="B324" s="36">
        <v>43787</v>
      </c>
      <c r="C324" s="4">
        <v>8209154</v>
      </c>
      <c r="D324" s="4">
        <v>6156866</v>
      </c>
      <c r="E324" s="4">
        <v>2508352</v>
      </c>
      <c r="F324" s="4">
        <v>5928833</v>
      </c>
      <c r="G324">
        <f t="shared" ref="G324:G368" si="5">C324+D324+E324+F324</f>
        <v>22803205</v>
      </c>
    </row>
    <row r="325" spans="2:7" x14ac:dyDescent="0.25">
      <c r="B325" s="36">
        <v>43788</v>
      </c>
      <c r="C325" s="4">
        <v>7661877</v>
      </c>
      <c r="D325" s="4">
        <v>5746408</v>
      </c>
      <c r="E325" s="4">
        <v>2341129</v>
      </c>
      <c r="F325" s="4">
        <v>5533578</v>
      </c>
      <c r="G325">
        <f t="shared" si="5"/>
        <v>21282992</v>
      </c>
    </row>
    <row r="326" spans="2:7" x14ac:dyDescent="0.25">
      <c r="B326" s="36">
        <v>43789</v>
      </c>
      <c r="C326" s="4">
        <v>8052789</v>
      </c>
      <c r="D326" s="4">
        <v>6039592</v>
      </c>
      <c r="E326" s="4">
        <v>2460574</v>
      </c>
      <c r="F326" s="4">
        <v>5815903</v>
      </c>
      <c r="G326">
        <f t="shared" si="5"/>
        <v>22368858</v>
      </c>
    </row>
    <row r="327" spans="2:7" x14ac:dyDescent="0.25">
      <c r="B327" s="36">
        <v>43790</v>
      </c>
      <c r="C327" s="4">
        <v>7661877</v>
      </c>
      <c r="D327" s="4">
        <v>5746408</v>
      </c>
      <c r="E327" s="4">
        <v>2341129</v>
      </c>
      <c r="F327" s="4">
        <v>5533578</v>
      </c>
      <c r="G327">
        <f t="shared" si="5"/>
        <v>21282992</v>
      </c>
    </row>
    <row r="328" spans="2:7" x14ac:dyDescent="0.25">
      <c r="B328" s="36">
        <v>43791</v>
      </c>
      <c r="C328" s="4">
        <v>8209154</v>
      </c>
      <c r="D328" s="4">
        <v>6156866</v>
      </c>
      <c r="E328" s="4">
        <v>2508352</v>
      </c>
      <c r="F328" s="4">
        <v>5928833</v>
      </c>
      <c r="G328">
        <f t="shared" si="5"/>
        <v>22803205</v>
      </c>
    </row>
    <row r="329" spans="2:7" x14ac:dyDescent="0.25">
      <c r="B329" s="36">
        <v>43792</v>
      </c>
      <c r="C329" s="4">
        <v>16483516</v>
      </c>
      <c r="D329" s="4">
        <v>12362637</v>
      </c>
      <c r="E329" s="4">
        <v>5036630</v>
      </c>
      <c r="F329" s="4">
        <v>11904761</v>
      </c>
      <c r="G329">
        <f t="shared" si="5"/>
        <v>45787544</v>
      </c>
    </row>
    <row r="330" spans="2:7" x14ac:dyDescent="0.25">
      <c r="B330" s="36">
        <v>43793</v>
      </c>
      <c r="C330" s="4">
        <v>16645119</v>
      </c>
      <c r="D330" s="4">
        <v>12483839</v>
      </c>
      <c r="E330" s="4">
        <v>5086008</v>
      </c>
      <c r="F330" s="4">
        <v>12021475</v>
      </c>
      <c r="G330">
        <f t="shared" si="5"/>
        <v>46236441</v>
      </c>
    </row>
    <row r="331" spans="2:7" x14ac:dyDescent="0.25">
      <c r="B331" s="36">
        <v>43794</v>
      </c>
      <c r="C331" s="4">
        <v>7974607</v>
      </c>
      <c r="D331" s="4">
        <v>5980955</v>
      </c>
      <c r="E331" s="4">
        <v>2436685</v>
      </c>
      <c r="F331" s="4">
        <v>5759438</v>
      </c>
      <c r="G331">
        <f t="shared" si="5"/>
        <v>22151685</v>
      </c>
    </row>
    <row r="332" spans="2:7" x14ac:dyDescent="0.25">
      <c r="B332" s="36">
        <v>43795</v>
      </c>
      <c r="C332" s="4">
        <v>7583695</v>
      </c>
      <c r="D332" s="4">
        <v>5687771</v>
      </c>
      <c r="E332" s="4">
        <v>2317240</v>
      </c>
      <c r="F332" s="4">
        <v>5477113</v>
      </c>
      <c r="G332">
        <f t="shared" si="5"/>
        <v>21065819</v>
      </c>
    </row>
    <row r="333" spans="2:7" x14ac:dyDescent="0.25">
      <c r="B333" s="36">
        <v>43796</v>
      </c>
      <c r="C333" s="4">
        <v>8209154</v>
      </c>
      <c r="D333" s="4">
        <v>6156866</v>
      </c>
      <c r="E333" s="4">
        <v>2508352</v>
      </c>
      <c r="F333" s="4">
        <v>5928833</v>
      </c>
      <c r="G333">
        <f t="shared" si="5"/>
        <v>22803205</v>
      </c>
    </row>
    <row r="334" spans="2:7" x14ac:dyDescent="0.25">
      <c r="B334" s="36">
        <v>43797</v>
      </c>
      <c r="C334" s="4">
        <v>8209154</v>
      </c>
      <c r="D334" s="4">
        <v>6156866</v>
      </c>
      <c r="E334" s="4">
        <v>2508352</v>
      </c>
      <c r="F334" s="4">
        <v>5928833</v>
      </c>
      <c r="G334">
        <f t="shared" si="5"/>
        <v>22803205</v>
      </c>
    </row>
    <row r="335" spans="2:7" x14ac:dyDescent="0.25">
      <c r="B335" s="36">
        <v>43798</v>
      </c>
      <c r="C335" s="4">
        <v>7818242</v>
      </c>
      <c r="D335" s="4">
        <v>5863681</v>
      </c>
      <c r="E335" s="4">
        <v>2388907</v>
      </c>
      <c r="F335" s="4">
        <v>5646508</v>
      </c>
      <c r="G335">
        <f t="shared" si="5"/>
        <v>21717338</v>
      </c>
    </row>
    <row r="336" spans="2:7" x14ac:dyDescent="0.25">
      <c r="B336" s="36">
        <v>43799</v>
      </c>
      <c r="C336" s="4">
        <v>16968325</v>
      </c>
      <c r="D336" s="4">
        <v>12726244</v>
      </c>
      <c r="E336" s="4">
        <v>5184766</v>
      </c>
      <c r="F336" s="4">
        <v>12254901</v>
      </c>
      <c r="G336">
        <f t="shared" si="5"/>
        <v>47134236</v>
      </c>
    </row>
    <row r="337" spans="2:7" x14ac:dyDescent="0.25">
      <c r="B337" s="36">
        <v>43800</v>
      </c>
      <c r="C337" s="4">
        <v>16806722</v>
      </c>
      <c r="D337" s="4">
        <v>12605042</v>
      </c>
      <c r="E337" s="4">
        <v>5135387</v>
      </c>
      <c r="F337" s="4">
        <v>12138188</v>
      </c>
      <c r="G337">
        <f t="shared" si="5"/>
        <v>46685339</v>
      </c>
    </row>
    <row r="338" spans="2:7" x14ac:dyDescent="0.25">
      <c r="B338" s="36">
        <v>43801</v>
      </c>
      <c r="C338" s="4">
        <v>7740060</v>
      </c>
      <c r="D338" s="4">
        <v>5805045</v>
      </c>
      <c r="E338" s="4">
        <v>2365018</v>
      </c>
      <c r="F338" s="4">
        <v>5590043</v>
      </c>
      <c r="G338">
        <f t="shared" si="5"/>
        <v>21500166</v>
      </c>
    </row>
    <row r="339" spans="2:7" x14ac:dyDescent="0.25">
      <c r="B339" s="36">
        <v>43802</v>
      </c>
      <c r="C339" s="4">
        <v>7505512</v>
      </c>
      <c r="D339" s="4">
        <v>5629134</v>
      </c>
      <c r="E339" s="4">
        <v>2293351</v>
      </c>
      <c r="F339" s="4">
        <v>5420648</v>
      </c>
      <c r="G339">
        <f t="shared" si="5"/>
        <v>20848645</v>
      </c>
    </row>
    <row r="340" spans="2:7" x14ac:dyDescent="0.25">
      <c r="B340" s="36">
        <v>43803</v>
      </c>
      <c r="C340" s="4">
        <v>8052789</v>
      </c>
      <c r="D340" s="4">
        <v>6039592</v>
      </c>
      <c r="E340" s="4">
        <v>2460574</v>
      </c>
      <c r="F340" s="4">
        <v>5815903</v>
      </c>
      <c r="G340">
        <f t="shared" si="5"/>
        <v>22368858</v>
      </c>
    </row>
    <row r="341" spans="2:7" x14ac:dyDescent="0.25">
      <c r="B341" s="36">
        <v>43804</v>
      </c>
      <c r="C341" s="4">
        <v>8130972</v>
      </c>
      <c r="D341" s="4">
        <v>6098229</v>
      </c>
      <c r="E341" s="4">
        <v>2484463</v>
      </c>
      <c r="F341" s="4">
        <v>5872368</v>
      </c>
      <c r="G341">
        <f t="shared" si="5"/>
        <v>22586032</v>
      </c>
    </row>
    <row r="342" spans="2:7" x14ac:dyDescent="0.25">
      <c r="B342" s="36">
        <v>43805</v>
      </c>
      <c r="C342" s="4">
        <v>7583695</v>
      </c>
      <c r="D342" s="4">
        <v>5687771</v>
      </c>
      <c r="E342" s="4">
        <v>2317240</v>
      </c>
      <c r="F342" s="4">
        <v>5477113</v>
      </c>
      <c r="G342">
        <f t="shared" si="5"/>
        <v>21065819</v>
      </c>
    </row>
    <row r="343" spans="2:7" x14ac:dyDescent="0.25">
      <c r="B343" s="36">
        <v>43806</v>
      </c>
      <c r="C343" s="4">
        <v>15837104</v>
      </c>
      <c r="D343" s="4">
        <v>11877828</v>
      </c>
      <c r="E343" s="4">
        <v>4839115</v>
      </c>
      <c r="F343" s="4">
        <v>11437908</v>
      </c>
      <c r="G343">
        <f t="shared" si="5"/>
        <v>43991955</v>
      </c>
    </row>
    <row r="344" spans="2:7" x14ac:dyDescent="0.25">
      <c r="B344" s="36">
        <v>43807</v>
      </c>
      <c r="C344" s="4">
        <v>15837104</v>
      </c>
      <c r="D344" s="4">
        <v>11877828</v>
      </c>
      <c r="E344" s="4">
        <v>4839115</v>
      </c>
      <c r="F344" s="4">
        <v>11437908</v>
      </c>
      <c r="G344">
        <f t="shared" si="5"/>
        <v>43991955</v>
      </c>
    </row>
    <row r="345" spans="2:7" x14ac:dyDescent="0.25">
      <c r="B345" s="36">
        <v>43808</v>
      </c>
      <c r="C345" s="4">
        <v>8130972</v>
      </c>
      <c r="D345" s="4">
        <v>6098229</v>
      </c>
      <c r="E345" s="4">
        <v>2484463</v>
      </c>
      <c r="F345" s="4">
        <v>5872368</v>
      </c>
      <c r="G345">
        <f t="shared" si="5"/>
        <v>22586032</v>
      </c>
    </row>
    <row r="346" spans="2:7" x14ac:dyDescent="0.25">
      <c r="B346" s="36">
        <v>43809</v>
      </c>
      <c r="C346" s="4">
        <v>7740060</v>
      </c>
      <c r="D346" s="4">
        <v>5805045</v>
      </c>
      <c r="E346" s="4">
        <v>2365018</v>
      </c>
      <c r="F346" s="4">
        <v>5590043</v>
      </c>
      <c r="G346">
        <f t="shared" si="5"/>
        <v>21500166</v>
      </c>
    </row>
    <row r="347" spans="2:7" x14ac:dyDescent="0.25">
      <c r="B347" s="36">
        <v>43810</v>
      </c>
      <c r="C347" s="4">
        <v>8130972</v>
      </c>
      <c r="D347" s="4">
        <v>6098229</v>
      </c>
      <c r="E347" s="4">
        <v>2484463</v>
      </c>
      <c r="F347" s="4">
        <v>5872368</v>
      </c>
      <c r="G347">
        <f t="shared" si="5"/>
        <v>22586032</v>
      </c>
    </row>
    <row r="348" spans="2:7" x14ac:dyDescent="0.25">
      <c r="B348" s="36">
        <v>43811</v>
      </c>
      <c r="C348" s="4">
        <v>7896424</v>
      </c>
      <c r="D348" s="4">
        <v>5922318</v>
      </c>
      <c r="E348" s="4">
        <v>2412796</v>
      </c>
      <c r="F348" s="4">
        <v>5702973</v>
      </c>
      <c r="G348">
        <f t="shared" si="5"/>
        <v>21934511</v>
      </c>
    </row>
    <row r="349" spans="2:7" x14ac:dyDescent="0.25">
      <c r="B349" s="36">
        <v>43812</v>
      </c>
      <c r="C349" s="4">
        <v>8209154</v>
      </c>
      <c r="D349" s="4">
        <v>6156866</v>
      </c>
      <c r="E349" s="4">
        <v>2508352</v>
      </c>
      <c r="F349" s="4">
        <v>5928833</v>
      </c>
      <c r="G349">
        <f t="shared" si="5"/>
        <v>22803205</v>
      </c>
    </row>
    <row r="350" spans="2:7" x14ac:dyDescent="0.25">
      <c r="B350" s="36">
        <v>43813</v>
      </c>
      <c r="C350" s="4">
        <v>16483516</v>
      </c>
      <c r="D350" s="4">
        <v>12362637</v>
      </c>
      <c r="E350" s="4">
        <v>5036630</v>
      </c>
      <c r="F350" s="4">
        <v>11904761</v>
      </c>
      <c r="G350">
        <f t="shared" si="5"/>
        <v>45787544</v>
      </c>
    </row>
    <row r="351" spans="2:7" x14ac:dyDescent="0.25">
      <c r="B351" s="36">
        <v>43814</v>
      </c>
      <c r="C351" s="4">
        <v>15513897</v>
      </c>
      <c r="D351" s="4">
        <v>11635423</v>
      </c>
      <c r="E351" s="4">
        <v>4740357</v>
      </c>
      <c r="F351" s="4">
        <v>11204481</v>
      </c>
      <c r="G351">
        <f t="shared" si="5"/>
        <v>43094158</v>
      </c>
    </row>
    <row r="352" spans="2:7" x14ac:dyDescent="0.25">
      <c r="B352" s="36">
        <v>43815</v>
      </c>
      <c r="C352" s="4">
        <v>7661877</v>
      </c>
      <c r="D352" s="4">
        <v>5746408</v>
      </c>
      <c r="E352" s="4">
        <v>2341129</v>
      </c>
      <c r="F352" s="4">
        <v>5533578</v>
      </c>
      <c r="G352">
        <f t="shared" si="5"/>
        <v>21282992</v>
      </c>
    </row>
    <row r="353" spans="2:7" x14ac:dyDescent="0.25">
      <c r="B353" s="36">
        <v>43816</v>
      </c>
      <c r="C353" s="4">
        <v>7583695</v>
      </c>
      <c r="D353" s="4">
        <v>5687771</v>
      </c>
      <c r="E353" s="4">
        <v>2317240</v>
      </c>
      <c r="F353" s="4">
        <v>5477113</v>
      </c>
      <c r="G353">
        <f t="shared" si="5"/>
        <v>21065819</v>
      </c>
    </row>
    <row r="354" spans="2:7" x14ac:dyDescent="0.25">
      <c r="B354" s="36">
        <v>43817</v>
      </c>
      <c r="C354" s="4">
        <v>8052789</v>
      </c>
      <c r="D354" s="4">
        <v>6039592</v>
      </c>
      <c r="E354" s="4">
        <v>2460574</v>
      </c>
      <c r="F354" s="4">
        <v>5815903</v>
      </c>
      <c r="G354">
        <f t="shared" si="5"/>
        <v>22368858</v>
      </c>
    </row>
    <row r="355" spans="2:7" x14ac:dyDescent="0.25">
      <c r="B355" s="36">
        <v>43818</v>
      </c>
      <c r="C355" s="4">
        <v>7583695</v>
      </c>
      <c r="D355" s="4">
        <v>5687771</v>
      </c>
      <c r="E355" s="4">
        <v>2317240</v>
      </c>
      <c r="F355" s="4">
        <v>5477113</v>
      </c>
      <c r="G355">
        <f t="shared" si="5"/>
        <v>21065819</v>
      </c>
    </row>
    <row r="356" spans="2:7" x14ac:dyDescent="0.25">
      <c r="B356" s="36">
        <v>43819</v>
      </c>
      <c r="C356" s="4">
        <v>7974607</v>
      </c>
      <c r="D356" s="4">
        <v>5980955</v>
      </c>
      <c r="E356" s="4">
        <v>2436685</v>
      </c>
      <c r="F356" s="4">
        <v>5759438</v>
      </c>
      <c r="G356">
        <f t="shared" si="5"/>
        <v>22151685</v>
      </c>
    </row>
    <row r="357" spans="2:7" x14ac:dyDescent="0.25">
      <c r="B357" s="36">
        <v>43820</v>
      </c>
      <c r="C357" s="4">
        <v>16645119</v>
      </c>
      <c r="D357" s="4">
        <v>12483839</v>
      </c>
      <c r="E357" s="4">
        <v>5086008</v>
      </c>
      <c r="F357" s="4">
        <v>12021475</v>
      </c>
      <c r="G357">
        <f t="shared" si="5"/>
        <v>46236441</v>
      </c>
    </row>
    <row r="358" spans="2:7" x14ac:dyDescent="0.25">
      <c r="B358" s="36">
        <v>43821</v>
      </c>
      <c r="C358" s="4">
        <v>15513897</v>
      </c>
      <c r="D358" s="4">
        <v>11635423</v>
      </c>
      <c r="E358" s="4">
        <v>4740357</v>
      </c>
      <c r="F358" s="4">
        <v>11204481</v>
      </c>
      <c r="G358">
        <f t="shared" si="5"/>
        <v>43094158</v>
      </c>
    </row>
    <row r="359" spans="2:7" x14ac:dyDescent="0.25">
      <c r="B359" s="36">
        <v>43822</v>
      </c>
      <c r="C359" s="4">
        <v>7740060</v>
      </c>
      <c r="D359" s="4">
        <v>5805045</v>
      </c>
      <c r="E359" s="4">
        <v>2365018</v>
      </c>
      <c r="F359" s="4">
        <v>5590043</v>
      </c>
      <c r="G359">
        <f t="shared" si="5"/>
        <v>21500166</v>
      </c>
    </row>
    <row r="360" spans="2:7" x14ac:dyDescent="0.25">
      <c r="B360" s="36">
        <v>43823</v>
      </c>
      <c r="C360" s="4">
        <v>7661877</v>
      </c>
      <c r="D360" s="4">
        <v>5746408</v>
      </c>
      <c r="E360" s="4">
        <v>2341129</v>
      </c>
      <c r="F360" s="4">
        <v>5533578</v>
      </c>
      <c r="G360">
        <f t="shared" si="5"/>
        <v>21282992</v>
      </c>
    </row>
    <row r="361" spans="2:7" x14ac:dyDescent="0.25">
      <c r="B361" s="36">
        <v>43824</v>
      </c>
      <c r="C361" s="4">
        <v>7427330</v>
      </c>
      <c r="D361" s="4">
        <v>5570497</v>
      </c>
      <c r="E361" s="4">
        <v>2269462</v>
      </c>
      <c r="F361" s="4">
        <v>5364183</v>
      </c>
      <c r="G361">
        <f t="shared" si="5"/>
        <v>20631472</v>
      </c>
    </row>
    <row r="362" spans="2:7" x14ac:dyDescent="0.25">
      <c r="B362" s="36">
        <v>43825</v>
      </c>
      <c r="C362" s="4">
        <v>7427330</v>
      </c>
      <c r="D362" s="4">
        <v>5570497</v>
      </c>
      <c r="E362" s="4">
        <v>2269462</v>
      </c>
      <c r="F362" s="4">
        <v>5364183</v>
      </c>
      <c r="G362">
        <f t="shared" si="5"/>
        <v>20631472</v>
      </c>
    </row>
    <row r="363" spans="2:7" x14ac:dyDescent="0.25">
      <c r="B363" s="36">
        <v>43826</v>
      </c>
      <c r="C363" s="4">
        <v>8052789</v>
      </c>
      <c r="D363" s="4">
        <v>6039592</v>
      </c>
      <c r="E363" s="4">
        <v>2460574</v>
      </c>
      <c r="F363" s="4">
        <v>5815903</v>
      </c>
      <c r="G363">
        <f t="shared" si="5"/>
        <v>22368858</v>
      </c>
    </row>
    <row r="364" spans="2:7" x14ac:dyDescent="0.25">
      <c r="B364" s="36">
        <v>43827</v>
      </c>
      <c r="C364" s="4">
        <v>16321913</v>
      </c>
      <c r="D364" s="4">
        <v>12241435</v>
      </c>
      <c r="E364" s="4">
        <v>4987251</v>
      </c>
      <c r="F364" s="4">
        <v>11788048</v>
      </c>
      <c r="G364">
        <f t="shared" si="5"/>
        <v>45338647</v>
      </c>
    </row>
    <row r="365" spans="2:7" x14ac:dyDescent="0.25">
      <c r="B365" s="36">
        <v>43828</v>
      </c>
      <c r="C365" s="4">
        <v>15675500</v>
      </c>
      <c r="D365" s="4">
        <v>11756625</v>
      </c>
      <c r="E365" s="4">
        <v>4789736</v>
      </c>
      <c r="F365" s="4">
        <v>11321195</v>
      </c>
      <c r="G365">
        <f t="shared" si="5"/>
        <v>43543056</v>
      </c>
    </row>
    <row r="366" spans="2:7" x14ac:dyDescent="0.25">
      <c r="B366" s="36">
        <v>43829</v>
      </c>
      <c r="C366" s="4">
        <v>7974607</v>
      </c>
      <c r="D366" s="4">
        <v>5980955</v>
      </c>
      <c r="E366" s="4">
        <v>2436685</v>
      </c>
      <c r="F366" s="4">
        <v>5759438</v>
      </c>
      <c r="G366">
        <f t="shared" si="5"/>
        <v>22151685</v>
      </c>
    </row>
    <row r="367" spans="2:7" x14ac:dyDescent="0.25">
      <c r="B367" s="36">
        <v>43830</v>
      </c>
      <c r="C367" s="4">
        <v>7896424</v>
      </c>
      <c r="D367" s="4">
        <v>5922318</v>
      </c>
      <c r="E367" s="4">
        <v>2412796</v>
      </c>
      <c r="F367" s="4">
        <v>5702973</v>
      </c>
      <c r="G367">
        <f t="shared" si="5"/>
        <v>21934511</v>
      </c>
    </row>
    <row r="368" spans="2:7" x14ac:dyDescent="0.25">
      <c r="B368" s="36">
        <v>43831</v>
      </c>
      <c r="C368" s="4">
        <v>7818242</v>
      </c>
      <c r="D368" s="4">
        <v>5863681</v>
      </c>
      <c r="E368" s="4">
        <v>2388907</v>
      </c>
      <c r="F368" s="4">
        <v>5646508</v>
      </c>
      <c r="G368">
        <f t="shared" si="5"/>
        <v>21717338</v>
      </c>
    </row>
    <row r="369" spans="2:7" x14ac:dyDescent="0.25">
      <c r="B369" s="37"/>
      <c r="C369" s="38">
        <f>SUM(C3:C368)</f>
        <v>3715375627</v>
      </c>
      <c r="D369" s="38">
        <f>SUM(D3:D368)</f>
        <v>2780999222</v>
      </c>
      <c r="E369" s="38">
        <f>SUM(E3:E368)</f>
        <v>1152000384</v>
      </c>
      <c r="F369" s="38">
        <f>SUM(F3:F368)</f>
        <v>2681678540</v>
      </c>
      <c r="G369" s="39">
        <f>C369+D369+E369+F369</f>
        <v>10330053773</v>
      </c>
    </row>
    <row r="370" spans="2:7" x14ac:dyDescent="0.25">
      <c r="B370" s="37"/>
      <c r="C370" s="40"/>
      <c r="D370" s="23"/>
      <c r="E370" s="23"/>
      <c r="F370" s="23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82B34-DEE7-48B2-A787-6773C958CF70}">
  <dimension ref="A3:L17"/>
  <sheetViews>
    <sheetView zoomScale="89" zoomScaleNormal="89" workbookViewId="0">
      <selection activeCell="L21" sqref="L21"/>
    </sheetView>
  </sheetViews>
  <sheetFormatPr defaultRowHeight="15.75" x14ac:dyDescent="0.25"/>
  <cols>
    <col min="1" max="1" width="13" bestFit="1" customWidth="1"/>
    <col min="2" max="2" width="25.25" bestFit="1" customWidth="1"/>
    <col min="5" max="5" width="13" bestFit="1" customWidth="1"/>
    <col min="6" max="6" width="33.125" bestFit="1" customWidth="1"/>
    <col min="8" max="8" width="13" bestFit="1" customWidth="1"/>
    <col min="9" max="9" width="31.875" bestFit="1" customWidth="1"/>
    <col min="11" max="11" width="13" bestFit="1" customWidth="1"/>
    <col min="12" max="12" width="24.5" bestFit="1" customWidth="1"/>
  </cols>
  <sheetData>
    <row r="3" spans="1:12" x14ac:dyDescent="0.25">
      <c r="A3" t="s">
        <v>57</v>
      </c>
      <c r="B3" t="s">
        <v>82</v>
      </c>
      <c r="E3" t="s">
        <v>57</v>
      </c>
      <c r="F3" t="s">
        <v>83</v>
      </c>
      <c r="H3" t="s">
        <v>57</v>
      </c>
      <c r="I3" t="s">
        <v>84</v>
      </c>
      <c r="K3" t="s">
        <v>57</v>
      </c>
      <c r="L3" t="s">
        <v>85</v>
      </c>
    </row>
    <row r="4" spans="1:12" x14ac:dyDescent="0.25">
      <c r="A4" s="33" t="s">
        <v>86</v>
      </c>
      <c r="E4" s="33" t="s">
        <v>86</v>
      </c>
      <c r="H4" s="33" t="s">
        <v>86</v>
      </c>
      <c r="K4" s="33" t="s">
        <v>86</v>
      </c>
    </row>
    <row r="5" spans="1:12" x14ac:dyDescent="0.25">
      <c r="A5" s="33" t="s">
        <v>60</v>
      </c>
      <c r="B5" s="45">
        <v>0.17874999999999999</v>
      </c>
      <c r="E5" s="33" t="s">
        <v>60</v>
      </c>
      <c r="F5" s="16">
        <v>19.8125</v>
      </c>
      <c r="H5" s="33" t="s">
        <v>60</v>
      </c>
      <c r="I5" s="16">
        <v>27.40625</v>
      </c>
      <c r="K5" s="33" t="s">
        <v>60</v>
      </c>
      <c r="L5" s="16">
        <v>375.46875</v>
      </c>
    </row>
    <row r="6" spans="1:12" x14ac:dyDescent="0.25">
      <c r="A6" s="33" t="s">
        <v>62</v>
      </c>
      <c r="B6" s="45">
        <v>0.1785714285714286</v>
      </c>
      <c r="E6" s="33" t="s">
        <v>62</v>
      </c>
      <c r="F6" s="16">
        <v>19.428571428571427</v>
      </c>
      <c r="H6" s="33" t="s">
        <v>62</v>
      </c>
      <c r="I6" s="16">
        <v>27.321428571428573</v>
      </c>
      <c r="K6" s="33" t="s">
        <v>62</v>
      </c>
      <c r="L6" s="16">
        <v>370.60714285714283</v>
      </c>
    </row>
    <row r="7" spans="1:12" x14ac:dyDescent="0.25">
      <c r="A7" s="33" t="s">
        <v>64</v>
      </c>
      <c r="B7" s="45">
        <v>0.18032258064516132</v>
      </c>
      <c r="E7" s="33" t="s">
        <v>64</v>
      </c>
      <c r="F7" s="16">
        <v>19.419354838709676</v>
      </c>
      <c r="H7" s="33" t="s">
        <v>64</v>
      </c>
      <c r="I7" s="16">
        <v>28.483870967741936</v>
      </c>
      <c r="K7" s="33" t="s">
        <v>64</v>
      </c>
      <c r="L7" s="16">
        <v>374.51612903225805</v>
      </c>
    </row>
    <row r="8" spans="1:12" x14ac:dyDescent="0.25">
      <c r="A8" s="33" t="s">
        <v>66</v>
      </c>
      <c r="B8" s="45">
        <v>0.17899999999999999</v>
      </c>
      <c r="E8" s="33" t="s">
        <v>66</v>
      </c>
      <c r="F8" s="16">
        <v>19.366666666666667</v>
      </c>
      <c r="H8" s="33" t="s">
        <v>66</v>
      </c>
      <c r="I8" s="16">
        <v>27.1</v>
      </c>
      <c r="K8" s="33" t="s">
        <v>66</v>
      </c>
      <c r="L8" s="16">
        <v>377.26666666666665</v>
      </c>
    </row>
    <row r="9" spans="1:12" x14ac:dyDescent="0.25">
      <c r="A9" s="33" t="s">
        <v>68</v>
      </c>
      <c r="B9" s="45">
        <v>0.17870967741935481</v>
      </c>
      <c r="E9" s="33" t="s">
        <v>68</v>
      </c>
      <c r="F9" s="16">
        <v>19.548387096774192</v>
      </c>
      <c r="H9" s="33" t="s">
        <v>68</v>
      </c>
      <c r="I9" s="16">
        <v>27.225806451612904</v>
      </c>
      <c r="K9" s="33" t="s">
        <v>68</v>
      </c>
      <c r="L9" s="16">
        <v>380.29032258064518</v>
      </c>
    </row>
    <row r="10" spans="1:12" x14ac:dyDescent="0.25">
      <c r="A10" s="33" t="s">
        <v>69</v>
      </c>
      <c r="B10" s="45">
        <v>0.17766666666666667</v>
      </c>
      <c r="E10" s="33" t="s">
        <v>69</v>
      </c>
      <c r="F10" s="16">
        <v>19.733333333333334</v>
      </c>
      <c r="H10" s="33" t="s">
        <v>69</v>
      </c>
      <c r="I10" s="16">
        <v>27.866666666666667</v>
      </c>
      <c r="K10" s="33" t="s">
        <v>69</v>
      </c>
      <c r="L10" s="16">
        <v>377.83333333333331</v>
      </c>
    </row>
    <row r="11" spans="1:12" x14ac:dyDescent="0.25">
      <c r="A11" s="33" t="s">
        <v>70</v>
      </c>
      <c r="B11" s="45">
        <v>0.17935483870967744</v>
      </c>
      <c r="E11" s="33" t="s">
        <v>70</v>
      </c>
      <c r="F11" s="16">
        <v>19.870967741935484</v>
      </c>
      <c r="H11" s="33" t="s">
        <v>70</v>
      </c>
      <c r="I11" s="16">
        <v>27.548387096774192</v>
      </c>
      <c r="K11" s="33" t="s">
        <v>70</v>
      </c>
      <c r="L11" s="16">
        <v>380.77419354838707</v>
      </c>
    </row>
    <row r="12" spans="1:12" x14ac:dyDescent="0.25">
      <c r="A12" s="33" t="s">
        <v>71</v>
      </c>
      <c r="B12" s="45">
        <v>0.18193548387096781</v>
      </c>
      <c r="E12" s="33" t="s">
        <v>71</v>
      </c>
      <c r="F12" s="16">
        <v>20.06451612903226</v>
      </c>
      <c r="H12" s="33" t="s">
        <v>71</v>
      </c>
      <c r="I12" s="16">
        <v>28.032258064516128</v>
      </c>
      <c r="K12" s="33" t="s">
        <v>71</v>
      </c>
      <c r="L12" s="16">
        <v>373</v>
      </c>
    </row>
    <row r="13" spans="1:12" x14ac:dyDescent="0.25">
      <c r="A13" s="33" t="s">
        <v>72</v>
      </c>
      <c r="B13" s="45">
        <v>0.18166666666666667</v>
      </c>
      <c r="E13" s="33" t="s">
        <v>72</v>
      </c>
      <c r="F13" s="16">
        <v>19.600000000000001</v>
      </c>
      <c r="H13" s="33" t="s">
        <v>72</v>
      </c>
      <c r="I13" s="16">
        <v>27.8</v>
      </c>
      <c r="K13" s="33" t="s">
        <v>72</v>
      </c>
      <c r="L13" s="16">
        <v>376.33333333333331</v>
      </c>
    </row>
    <row r="14" spans="1:12" x14ac:dyDescent="0.25">
      <c r="A14" s="33" t="s">
        <v>73</v>
      </c>
      <c r="B14" s="45">
        <v>0.18129032258064515</v>
      </c>
      <c r="E14" s="33" t="s">
        <v>73</v>
      </c>
      <c r="F14" s="16">
        <v>19.870967741935484</v>
      </c>
      <c r="H14" s="33" t="s">
        <v>73</v>
      </c>
      <c r="I14" s="16">
        <v>27.612903225806452</v>
      </c>
      <c r="K14" s="33" t="s">
        <v>73</v>
      </c>
      <c r="L14" s="16">
        <v>376.74193548387098</v>
      </c>
    </row>
    <row r="15" spans="1:12" x14ac:dyDescent="0.25">
      <c r="A15" s="33" t="s">
        <v>74</v>
      </c>
      <c r="B15" s="45">
        <v>0.18400000000000005</v>
      </c>
      <c r="E15" s="33" t="s">
        <v>74</v>
      </c>
      <c r="F15" s="16">
        <v>19.933333333333334</v>
      </c>
      <c r="H15" s="33" t="s">
        <v>74</v>
      </c>
      <c r="I15" s="16">
        <v>27.133333333333333</v>
      </c>
      <c r="K15" s="33" t="s">
        <v>74</v>
      </c>
      <c r="L15" s="16">
        <v>376.53333333333336</v>
      </c>
    </row>
    <row r="16" spans="1:12" x14ac:dyDescent="0.25">
      <c r="A16" s="33" t="s">
        <v>75</v>
      </c>
      <c r="B16" s="45">
        <v>0.17967741935483872</v>
      </c>
      <c r="E16" s="33" t="s">
        <v>75</v>
      </c>
      <c r="F16" s="16">
        <v>19.35483870967742</v>
      </c>
      <c r="H16" s="33" t="s">
        <v>75</v>
      </c>
      <c r="I16" s="16">
        <v>27.161290322580644</v>
      </c>
      <c r="K16" s="33" t="s">
        <v>75</v>
      </c>
      <c r="L16" s="16">
        <v>373.96774193548384</v>
      </c>
    </row>
    <row r="17" spans="1:12" x14ac:dyDescent="0.25">
      <c r="A17" s="33" t="s">
        <v>67</v>
      </c>
      <c r="B17" s="45">
        <v>0.1800819672131147</v>
      </c>
      <c r="E17" s="33" t="s">
        <v>67</v>
      </c>
      <c r="F17" s="16">
        <v>19.669398907103826</v>
      </c>
      <c r="H17" s="33" t="s">
        <v>67</v>
      </c>
      <c r="I17" s="16">
        <v>27.560109289617486</v>
      </c>
      <c r="K17" s="33" t="s">
        <v>67</v>
      </c>
      <c r="L17" s="16">
        <v>376.14480874316939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4A90-8EB7-4459-85A1-91CDD131CF9D}">
  <dimension ref="B2:R392"/>
  <sheetViews>
    <sheetView workbookViewId="0">
      <pane ySplit="2" topLeftCell="A3" activePane="bottomLeft" state="frozen"/>
      <selection pane="bottomLeft" activeCell="R6" sqref="R6"/>
    </sheetView>
  </sheetViews>
  <sheetFormatPr defaultColWidth="11.25" defaultRowHeight="15.75" x14ac:dyDescent="0.25"/>
  <cols>
    <col min="2" max="2" width="11.5" customWidth="1"/>
    <col min="3" max="4" width="13.25" customWidth="1"/>
    <col min="5" max="5" width="14.625" customWidth="1"/>
    <col min="6" max="6" width="12.625" customWidth="1"/>
    <col min="7" max="7" width="12.25" customWidth="1"/>
    <col min="8" max="9" width="13.625" customWidth="1"/>
    <col min="10" max="10" width="14.875" customWidth="1"/>
    <col min="11" max="11" width="9.75" customWidth="1"/>
    <col min="12" max="12" width="16.75" customWidth="1"/>
  </cols>
  <sheetData>
    <row r="2" spans="2:18" x14ac:dyDescent="0.25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5</v>
      </c>
      <c r="L2" t="s">
        <v>34</v>
      </c>
    </row>
    <row r="3" spans="2:18" x14ac:dyDescent="0.25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  <c r="K3" s="7">
        <v>1271572.67328</v>
      </c>
    </row>
    <row r="4" spans="2:18" x14ac:dyDescent="0.25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  <c r="K4">
        <v>1261133</v>
      </c>
    </row>
    <row r="5" spans="2:18" x14ac:dyDescent="0.25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  <c r="K5">
        <v>1138655</v>
      </c>
    </row>
    <row r="6" spans="2:18" x14ac:dyDescent="0.25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  <c r="K6">
        <v>1296620</v>
      </c>
      <c r="R6" t="s">
        <v>91</v>
      </c>
    </row>
    <row r="7" spans="2:18" x14ac:dyDescent="0.25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  <c r="K7">
        <v>1596026</v>
      </c>
    </row>
    <row r="8" spans="2:18" x14ac:dyDescent="0.25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  <c r="K8">
        <v>1582881</v>
      </c>
    </row>
    <row r="9" spans="2:18" x14ac:dyDescent="0.25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  <c r="K9">
        <v>1123504</v>
      </c>
    </row>
    <row r="10" spans="2:18" x14ac:dyDescent="0.25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  <c r="K10">
        <v>1311445</v>
      </c>
    </row>
    <row r="11" spans="2:18" x14ac:dyDescent="0.25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  <c r="K11">
        <v>1506485</v>
      </c>
    </row>
    <row r="12" spans="2:18" x14ac:dyDescent="0.25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  <c r="K12">
        <v>623698</v>
      </c>
    </row>
    <row r="13" spans="2:18" x14ac:dyDescent="0.25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  <c r="K13">
        <v>1126566</v>
      </c>
    </row>
    <row r="14" spans="2:18" x14ac:dyDescent="0.25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  <c r="K14">
        <v>1680410</v>
      </c>
    </row>
    <row r="15" spans="2:18" x14ac:dyDescent="0.25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  <c r="K15">
        <v>1630017</v>
      </c>
    </row>
    <row r="16" spans="2:18" x14ac:dyDescent="0.25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  <c r="K16">
        <v>1197104</v>
      </c>
    </row>
    <row r="17" spans="2:12" x14ac:dyDescent="0.25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  <c r="K17">
        <v>1198077</v>
      </c>
    </row>
    <row r="18" spans="2:12" x14ac:dyDescent="0.25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  <c r="K18">
        <v>1391046</v>
      </c>
    </row>
    <row r="19" spans="2:12" x14ac:dyDescent="0.25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  <c r="K19">
        <v>1284532</v>
      </c>
    </row>
    <row r="20" spans="2:12" x14ac:dyDescent="0.25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  <c r="K20">
        <v>1307991</v>
      </c>
    </row>
    <row r="21" spans="2:12" x14ac:dyDescent="0.25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  <c r="K21">
        <v>1612594</v>
      </c>
    </row>
    <row r="22" spans="2:12" x14ac:dyDescent="0.25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  <c r="K22">
        <v>1820150</v>
      </c>
    </row>
    <row r="23" spans="2:12" x14ac:dyDescent="0.25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  <c r="K23">
        <v>1476653</v>
      </c>
    </row>
    <row r="24" spans="2:12" x14ac:dyDescent="0.25">
      <c r="B24" s="46">
        <v>43487</v>
      </c>
      <c r="C24" s="47">
        <v>383015</v>
      </c>
      <c r="D24" s="48">
        <v>0.18</v>
      </c>
      <c r="E24" s="47">
        <v>35</v>
      </c>
      <c r="F24" s="47">
        <v>17</v>
      </c>
      <c r="G24" s="47">
        <v>28</v>
      </c>
      <c r="H24" s="47">
        <v>379</v>
      </c>
      <c r="I24" s="47">
        <v>33</v>
      </c>
      <c r="J24" s="48">
        <v>0.94</v>
      </c>
      <c r="K24" s="49">
        <v>2221600</v>
      </c>
      <c r="L24" t="s">
        <v>87</v>
      </c>
    </row>
    <row r="25" spans="2:12" x14ac:dyDescent="0.25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  <c r="K25">
        <v>1392420</v>
      </c>
    </row>
    <row r="26" spans="2:12" x14ac:dyDescent="0.25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  <c r="K26">
        <v>1059526</v>
      </c>
    </row>
    <row r="27" spans="2:12" x14ac:dyDescent="0.25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  <c r="K27">
        <v>1234142</v>
      </c>
    </row>
    <row r="28" spans="2:12" x14ac:dyDescent="0.25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  <c r="K28">
        <v>1762376</v>
      </c>
    </row>
    <row r="29" spans="2:12" x14ac:dyDescent="0.25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  <c r="K29">
        <v>1784419</v>
      </c>
    </row>
    <row r="30" spans="2:12" x14ac:dyDescent="0.25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  <c r="K30">
        <v>1310529</v>
      </c>
    </row>
    <row r="31" spans="2:12" x14ac:dyDescent="0.25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  <c r="K31">
        <v>628519</v>
      </c>
    </row>
    <row r="32" spans="2:12" x14ac:dyDescent="0.25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  <c r="K32">
        <v>1283784</v>
      </c>
    </row>
    <row r="33" spans="2:11" x14ac:dyDescent="0.25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  <c r="K33">
        <v>1272061</v>
      </c>
    </row>
    <row r="34" spans="2:11" x14ac:dyDescent="0.25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  <c r="K34">
        <v>1322527</v>
      </c>
    </row>
    <row r="35" spans="2:11" x14ac:dyDescent="0.25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  <c r="K35">
        <v>1566749</v>
      </c>
    </row>
    <row r="36" spans="2:11" x14ac:dyDescent="0.25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  <c r="K36">
        <v>1892971</v>
      </c>
    </row>
    <row r="37" spans="2:11" x14ac:dyDescent="0.25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  <c r="K37">
        <v>1198077</v>
      </c>
    </row>
    <row r="38" spans="2:11" x14ac:dyDescent="0.25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  <c r="K38">
        <v>1349861</v>
      </c>
    </row>
    <row r="39" spans="2:11" x14ac:dyDescent="0.25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  <c r="K39">
        <v>1281189</v>
      </c>
    </row>
    <row r="40" spans="2:11" x14ac:dyDescent="0.25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  <c r="K40">
        <v>1378902</v>
      </c>
    </row>
    <row r="41" spans="2:11" x14ac:dyDescent="0.25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  <c r="K41">
        <v>1246469</v>
      </c>
    </row>
    <row r="42" spans="2:11" x14ac:dyDescent="0.25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  <c r="K42">
        <v>1855111</v>
      </c>
    </row>
    <row r="43" spans="2:11" x14ac:dyDescent="0.25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  <c r="K43">
        <v>1799778</v>
      </c>
    </row>
    <row r="44" spans="2:11" x14ac:dyDescent="0.25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  <c r="K44">
        <v>1297491</v>
      </c>
    </row>
    <row r="45" spans="2:11" x14ac:dyDescent="0.25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  <c r="K45">
        <v>1404552</v>
      </c>
    </row>
    <row r="46" spans="2:11" x14ac:dyDescent="0.25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  <c r="K46">
        <v>1393232</v>
      </c>
    </row>
    <row r="47" spans="2:11" x14ac:dyDescent="0.25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  <c r="K47">
        <v>1184903</v>
      </c>
    </row>
    <row r="48" spans="2:11" x14ac:dyDescent="0.25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  <c r="K48">
        <v>1285561</v>
      </c>
    </row>
    <row r="49" spans="2:11" x14ac:dyDescent="0.25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  <c r="K49">
        <v>1768503</v>
      </c>
    </row>
    <row r="50" spans="2:11" x14ac:dyDescent="0.25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  <c r="K50">
        <v>1579683</v>
      </c>
    </row>
    <row r="51" spans="2:11" x14ac:dyDescent="0.25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  <c r="K51">
        <v>1431960</v>
      </c>
    </row>
    <row r="52" spans="2:11" x14ac:dyDescent="0.25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  <c r="K52">
        <v>620260</v>
      </c>
    </row>
    <row r="53" spans="2:11" x14ac:dyDescent="0.25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  <c r="K53">
        <v>1222680</v>
      </c>
    </row>
    <row r="54" spans="2:11" x14ac:dyDescent="0.25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  <c r="K54">
        <v>1149121</v>
      </c>
    </row>
    <row r="55" spans="2:11" x14ac:dyDescent="0.25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  <c r="K55">
        <v>1377230</v>
      </c>
    </row>
    <row r="56" spans="2:11" x14ac:dyDescent="0.25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  <c r="K56">
        <v>1443732</v>
      </c>
    </row>
    <row r="57" spans="2:11" x14ac:dyDescent="0.25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  <c r="K57">
        <v>1644180</v>
      </c>
    </row>
    <row r="58" spans="2:11" x14ac:dyDescent="0.25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  <c r="K58">
        <v>1271939</v>
      </c>
    </row>
    <row r="59" spans="2:11" x14ac:dyDescent="0.25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  <c r="K59">
        <v>1364832</v>
      </c>
    </row>
    <row r="60" spans="2:11" x14ac:dyDescent="0.25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  <c r="K60">
        <v>1323241</v>
      </c>
    </row>
    <row r="61" spans="2:11" x14ac:dyDescent="0.25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  <c r="K61">
        <v>1405660</v>
      </c>
    </row>
    <row r="62" spans="2:11" x14ac:dyDescent="0.25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  <c r="K62">
        <v>1458532</v>
      </c>
    </row>
    <row r="63" spans="2:11" x14ac:dyDescent="0.25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  <c r="K63">
        <v>900972</v>
      </c>
    </row>
    <row r="64" spans="2:11" x14ac:dyDescent="0.25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  <c r="K64">
        <v>1694106</v>
      </c>
    </row>
    <row r="65" spans="2:11" x14ac:dyDescent="0.25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  <c r="K65">
        <v>1375592</v>
      </c>
    </row>
    <row r="66" spans="2:11" x14ac:dyDescent="0.25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  <c r="K66">
        <v>1258566</v>
      </c>
    </row>
    <row r="67" spans="2:11" x14ac:dyDescent="0.25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  <c r="K67">
        <v>1104608</v>
      </c>
    </row>
    <row r="68" spans="2:11" x14ac:dyDescent="0.25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  <c r="K68">
        <v>1221549</v>
      </c>
    </row>
    <row r="69" spans="2:11" x14ac:dyDescent="0.25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  <c r="K69">
        <v>1390539</v>
      </c>
    </row>
    <row r="70" spans="2:11" x14ac:dyDescent="0.25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  <c r="K70">
        <v>1820150</v>
      </c>
    </row>
    <row r="71" spans="2:11" x14ac:dyDescent="0.25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  <c r="K71">
        <v>1711650</v>
      </c>
    </row>
    <row r="72" spans="2:11" x14ac:dyDescent="0.25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  <c r="K72">
        <v>1220679</v>
      </c>
    </row>
    <row r="73" spans="2:11" x14ac:dyDescent="0.25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  <c r="K73">
        <v>1299482</v>
      </c>
    </row>
    <row r="74" spans="2:11" x14ac:dyDescent="0.25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  <c r="K74">
        <v>1232690</v>
      </c>
    </row>
    <row r="75" spans="2:11" x14ac:dyDescent="0.25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  <c r="K75">
        <v>1268377</v>
      </c>
    </row>
    <row r="76" spans="2:11" x14ac:dyDescent="0.25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  <c r="K76">
        <v>1183818</v>
      </c>
    </row>
    <row r="77" spans="2:11" x14ac:dyDescent="0.25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  <c r="K77">
        <v>1815781</v>
      </c>
    </row>
    <row r="78" spans="2:11" x14ac:dyDescent="0.25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  <c r="K78">
        <v>1504514</v>
      </c>
    </row>
    <row r="79" spans="2:11" x14ac:dyDescent="0.25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  <c r="K79">
        <v>1310254</v>
      </c>
    </row>
    <row r="80" spans="2:11" x14ac:dyDescent="0.25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  <c r="K80">
        <v>707578</v>
      </c>
    </row>
    <row r="81" spans="2:12" x14ac:dyDescent="0.25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  <c r="K81">
        <v>1377825</v>
      </c>
    </row>
    <row r="82" spans="2:12" x14ac:dyDescent="0.25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  <c r="K82">
        <v>1234506</v>
      </c>
    </row>
    <row r="83" spans="2:12" x14ac:dyDescent="0.25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  <c r="K83">
        <v>1361589</v>
      </c>
    </row>
    <row r="84" spans="2:12" x14ac:dyDescent="0.25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  <c r="K84">
        <v>1874769</v>
      </c>
    </row>
    <row r="85" spans="2:12" x14ac:dyDescent="0.25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  <c r="K85">
        <v>1839416</v>
      </c>
    </row>
    <row r="86" spans="2:12" x14ac:dyDescent="0.25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  <c r="K86">
        <v>1351986</v>
      </c>
    </row>
    <row r="87" spans="2:12" x14ac:dyDescent="0.25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  <c r="K87">
        <v>1259241</v>
      </c>
    </row>
    <row r="88" spans="2:12" x14ac:dyDescent="0.25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  <c r="K88">
        <v>1150032</v>
      </c>
    </row>
    <row r="89" spans="2:12" x14ac:dyDescent="0.25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  <c r="K89">
        <v>1311309</v>
      </c>
    </row>
    <row r="90" spans="2:12" x14ac:dyDescent="0.25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  <c r="K90">
        <v>1390113</v>
      </c>
    </row>
    <row r="91" spans="2:12" x14ac:dyDescent="0.25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  <c r="K91">
        <v>1748764</v>
      </c>
    </row>
    <row r="92" spans="2:12" x14ac:dyDescent="0.25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  <c r="K92">
        <v>1640943</v>
      </c>
    </row>
    <row r="93" spans="2:12" x14ac:dyDescent="0.25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  <c r="K93">
        <v>1363225</v>
      </c>
    </row>
    <row r="94" spans="2:12" x14ac:dyDescent="0.25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  <c r="K94">
        <v>1309458</v>
      </c>
    </row>
    <row r="95" spans="2:12" x14ac:dyDescent="0.25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  <c r="K95">
        <v>1335896</v>
      </c>
    </row>
    <row r="96" spans="2:12" x14ac:dyDescent="0.25">
      <c r="B96" s="50">
        <v>43559</v>
      </c>
      <c r="C96" s="51">
        <v>406272</v>
      </c>
      <c r="D96" s="52">
        <v>0.1</v>
      </c>
      <c r="E96" s="51">
        <v>35</v>
      </c>
      <c r="F96" s="51">
        <v>21</v>
      </c>
      <c r="G96" s="51">
        <v>29</v>
      </c>
      <c r="H96" s="51">
        <v>388</v>
      </c>
      <c r="I96" s="51">
        <v>40</v>
      </c>
      <c r="J96" s="52">
        <v>0.92</v>
      </c>
      <c r="K96" s="53">
        <v>628275</v>
      </c>
      <c r="L96" t="s">
        <v>88</v>
      </c>
    </row>
    <row r="97" spans="2:12" x14ac:dyDescent="0.25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  <c r="K97">
        <v>1566003</v>
      </c>
    </row>
    <row r="98" spans="2:12" x14ac:dyDescent="0.25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  <c r="K98">
        <v>1856364</v>
      </c>
    </row>
    <row r="99" spans="2:12" x14ac:dyDescent="0.25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  <c r="K99">
        <v>1503900</v>
      </c>
    </row>
    <row r="100" spans="2:12" x14ac:dyDescent="0.25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  <c r="K100">
        <v>1259605</v>
      </c>
    </row>
    <row r="101" spans="2:12" x14ac:dyDescent="0.25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  <c r="K101">
        <v>1322295</v>
      </c>
    </row>
    <row r="102" spans="2:12" x14ac:dyDescent="0.25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  <c r="K102">
        <v>1210438</v>
      </c>
    </row>
    <row r="103" spans="2:12" x14ac:dyDescent="0.25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  <c r="K103">
        <v>1208741</v>
      </c>
    </row>
    <row r="104" spans="2:12" x14ac:dyDescent="0.25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  <c r="K104">
        <v>1138287</v>
      </c>
    </row>
    <row r="105" spans="2:12" x14ac:dyDescent="0.25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  <c r="K105">
        <v>1598870</v>
      </c>
    </row>
    <row r="106" spans="2:12" x14ac:dyDescent="0.25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  <c r="K106">
        <v>1930656</v>
      </c>
    </row>
    <row r="107" spans="2:12" x14ac:dyDescent="0.25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  <c r="K107">
        <v>1418322</v>
      </c>
    </row>
    <row r="108" spans="2:12" x14ac:dyDescent="0.25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  <c r="K108">
        <v>1296248</v>
      </c>
    </row>
    <row r="109" spans="2:12" x14ac:dyDescent="0.25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  <c r="K109">
        <v>1336086</v>
      </c>
    </row>
    <row r="110" spans="2:12" x14ac:dyDescent="0.25">
      <c r="B110" s="54">
        <v>43573</v>
      </c>
      <c r="C110" s="55">
        <v>389107</v>
      </c>
      <c r="D110" s="56">
        <v>0.28999999999999998</v>
      </c>
      <c r="E110" s="55">
        <v>32</v>
      </c>
      <c r="F110" s="55">
        <v>18</v>
      </c>
      <c r="G110" s="55">
        <v>28</v>
      </c>
      <c r="H110" s="55">
        <v>364</v>
      </c>
      <c r="I110" s="55">
        <v>40</v>
      </c>
      <c r="J110" s="56">
        <v>0.91</v>
      </c>
      <c r="K110" s="57">
        <v>2091398</v>
      </c>
      <c r="L110" t="s">
        <v>89</v>
      </c>
    </row>
    <row r="111" spans="2:12" x14ac:dyDescent="0.25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  <c r="K111">
        <v>1419728</v>
      </c>
    </row>
    <row r="112" spans="2:12" x14ac:dyDescent="0.25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  <c r="K112">
        <v>1596752</v>
      </c>
    </row>
    <row r="113" spans="2:11" x14ac:dyDescent="0.25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  <c r="K113">
        <v>1930065</v>
      </c>
    </row>
    <row r="114" spans="2:11" x14ac:dyDescent="0.25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  <c r="K114">
        <v>1459713</v>
      </c>
    </row>
    <row r="115" spans="2:11" x14ac:dyDescent="0.25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  <c r="K115">
        <v>1148508</v>
      </c>
    </row>
    <row r="116" spans="2:11" x14ac:dyDescent="0.25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  <c r="K116">
        <v>1476951</v>
      </c>
    </row>
    <row r="117" spans="2:11" x14ac:dyDescent="0.25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  <c r="K117">
        <v>1282226</v>
      </c>
    </row>
    <row r="118" spans="2:11" x14ac:dyDescent="0.25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  <c r="K118">
        <v>1307991</v>
      </c>
    </row>
    <row r="119" spans="2:11" x14ac:dyDescent="0.25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  <c r="K119">
        <v>1744392</v>
      </c>
    </row>
    <row r="120" spans="2:11" x14ac:dyDescent="0.25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  <c r="K120">
        <v>1644526</v>
      </c>
    </row>
    <row r="121" spans="2:11" x14ac:dyDescent="0.25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  <c r="K121">
        <v>1210178</v>
      </c>
    </row>
    <row r="122" spans="2:11" x14ac:dyDescent="0.25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  <c r="K122">
        <v>1246469</v>
      </c>
    </row>
    <row r="123" spans="2:11" x14ac:dyDescent="0.25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  <c r="K123">
        <v>1460599</v>
      </c>
    </row>
    <row r="124" spans="2:11" x14ac:dyDescent="0.25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  <c r="K124">
        <v>1284697</v>
      </c>
    </row>
    <row r="125" spans="2:11" x14ac:dyDescent="0.25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  <c r="K125">
        <v>1260104</v>
      </c>
    </row>
    <row r="126" spans="2:11" x14ac:dyDescent="0.25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  <c r="K126">
        <v>1487205</v>
      </c>
    </row>
    <row r="127" spans="2:11" x14ac:dyDescent="0.25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  <c r="K127">
        <v>1532762</v>
      </c>
    </row>
    <row r="128" spans="2:11" x14ac:dyDescent="0.25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  <c r="K128">
        <v>1161517</v>
      </c>
    </row>
    <row r="129" spans="2:11" x14ac:dyDescent="0.25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  <c r="K129">
        <v>1308664</v>
      </c>
    </row>
    <row r="130" spans="2:11" x14ac:dyDescent="0.25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  <c r="K130">
        <v>1334864</v>
      </c>
    </row>
    <row r="131" spans="2:11" x14ac:dyDescent="0.25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  <c r="K131">
        <v>1210693</v>
      </c>
    </row>
    <row r="132" spans="2:11" x14ac:dyDescent="0.25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  <c r="K132">
        <v>1337275</v>
      </c>
    </row>
    <row r="133" spans="2:11" x14ac:dyDescent="0.25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  <c r="K133">
        <v>1678481</v>
      </c>
    </row>
    <row r="134" spans="2:11" x14ac:dyDescent="0.25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  <c r="K134">
        <v>1564043</v>
      </c>
    </row>
    <row r="135" spans="2:11" x14ac:dyDescent="0.25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  <c r="K135">
        <v>1229941</v>
      </c>
    </row>
    <row r="136" spans="2:11" x14ac:dyDescent="0.25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  <c r="K136">
        <v>1433796</v>
      </c>
    </row>
    <row r="137" spans="2:11" x14ac:dyDescent="0.25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  <c r="K137">
        <v>1283523</v>
      </c>
    </row>
    <row r="138" spans="2:11" x14ac:dyDescent="0.25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  <c r="K138">
        <v>1377798</v>
      </c>
    </row>
    <row r="139" spans="2:11" x14ac:dyDescent="0.25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  <c r="K139">
        <v>1185026</v>
      </c>
    </row>
    <row r="140" spans="2:11" x14ac:dyDescent="0.25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  <c r="K140">
        <v>1745944</v>
      </c>
    </row>
    <row r="141" spans="2:11" x14ac:dyDescent="0.25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  <c r="K141">
        <v>1547175</v>
      </c>
    </row>
    <row r="142" spans="2:11" x14ac:dyDescent="0.25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  <c r="K142">
        <v>1310666</v>
      </c>
    </row>
    <row r="143" spans="2:11" x14ac:dyDescent="0.25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  <c r="K143">
        <v>1234793</v>
      </c>
    </row>
    <row r="144" spans="2:11" x14ac:dyDescent="0.25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  <c r="K144">
        <v>1476099</v>
      </c>
    </row>
    <row r="145" spans="2:11" x14ac:dyDescent="0.25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  <c r="K145">
        <v>1310678</v>
      </c>
    </row>
    <row r="146" spans="2:11" x14ac:dyDescent="0.25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  <c r="K146">
        <v>1295850</v>
      </c>
    </row>
    <row r="147" spans="2:11" x14ac:dyDescent="0.25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  <c r="K147">
        <v>1853429</v>
      </c>
    </row>
    <row r="148" spans="2:11" x14ac:dyDescent="0.25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  <c r="K148">
        <v>1695580</v>
      </c>
    </row>
    <row r="149" spans="2:11" x14ac:dyDescent="0.25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  <c r="K149">
        <v>1126111</v>
      </c>
    </row>
    <row r="150" spans="2:11" x14ac:dyDescent="0.25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  <c r="K150">
        <v>1232661</v>
      </c>
    </row>
    <row r="151" spans="2:11" x14ac:dyDescent="0.25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  <c r="K151">
        <v>1271788</v>
      </c>
    </row>
    <row r="152" spans="2:11" x14ac:dyDescent="0.25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  <c r="K152">
        <v>1260879</v>
      </c>
    </row>
    <row r="153" spans="2:11" x14ac:dyDescent="0.25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  <c r="K153">
        <v>1297655</v>
      </c>
    </row>
    <row r="154" spans="2:11" x14ac:dyDescent="0.25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  <c r="K154">
        <v>1781953</v>
      </c>
    </row>
    <row r="155" spans="2:11" x14ac:dyDescent="0.25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  <c r="K155">
        <v>1713789</v>
      </c>
    </row>
    <row r="156" spans="2:11" x14ac:dyDescent="0.25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  <c r="K156">
        <v>1186099</v>
      </c>
    </row>
    <row r="157" spans="2:11" x14ac:dyDescent="0.25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  <c r="K157">
        <v>1392276</v>
      </c>
    </row>
    <row r="158" spans="2:11" x14ac:dyDescent="0.25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  <c r="K158">
        <v>1247523</v>
      </c>
    </row>
    <row r="159" spans="2:11" x14ac:dyDescent="0.25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  <c r="K159">
        <v>1477227</v>
      </c>
    </row>
    <row r="160" spans="2:11" x14ac:dyDescent="0.25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  <c r="K160">
        <v>1348621</v>
      </c>
    </row>
    <row r="161" spans="2:11" x14ac:dyDescent="0.25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  <c r="K161">
        <v>1427220</v>
      </c>
    </row>
    <row r="162" spans="2:11" x14ac:dyDescent="0.25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  <c r="K162">
        <v>1646008</v>
      </c>
    </row>
    <row r="163" spans="2:11" x14ac:dyDescent="0.25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  <c r="K163">
        <v>1310514</v>
      </c>
    </row>
    <row r="164" spans="2:11" x14ac:dyDescent="0.25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  <c r="K164">
        <v>1309687</v>
      </c>
    </row>
    <row r="165" spans="2:11" x14ac:dyDescent="0.25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  <c r="K165">
        <v>1443963</v>
      </c>
    </row>
    <row r="166" spans="2:11" x14ac:dyDescent="0.25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  <c r="K166">
        <v>1350226</v>
      </c>
    </row>
    <row r="167" spans="2:11" x14ac:dyDescent="0.25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  <c r="K167">
        <v>1283508</v>
      </c>
    </row>
    <row r="168" spans="2:11" x14ac:dyDescent="0.25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  <c r="K168">
        <v>1613252</v>
      </c>
    </row>
    <row r="169" spans="2:11" x14ac:dyDescent="0.25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  <c r="K169">
        <v>1697253</v>
      </c>
    </row>
    <row r="170" spans="2:11" x14ac:dyDescent="0.25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  <c r="K170">
        <v>1361297</v>
      </c>
    </row>
    <row r="171" spans="2:11" x14ac:dyDescent="0.25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  <c r="K171">
        <v>1256715</v>
      </c>
    </row>
    <row r="172" spans="2:11" x14ac:dyDescent="0.25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  <c r="K172">
        <v>1296201</v>
      </c>
    </row>
    <row r="173" spans="2:11" x14ac:dyDescent="0.25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  <c r="K173">
        <v>616058</v>
      </c>
    </row>
    <row r="174" spans="2:11" x14ac:dyDescent="0.25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  <c r="K174">
        <v>1336086</v>
      </c>
    </row>
    <row r="175" spans="2:11" x14ac:dyDescent="0.25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  <c r="K175">
        <v>1579663</v>
      </c>
    </row>
    <row r="176" spans="2:11" x14ac:dyDescent="0.25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  <c r="K176">
        <v>1662014</v>
      </c>
    </row>
    <row r="177" spans="2:11" x14ac:dyDescent="0.25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  <c r="K177">
        <v>1233893</v>
      </c>
    </row>
    <row r="178" spans="2:11" x14ac:dyDescent="0.25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  <c r="K178">
        <v>1271556</v>
      </c>
    </row>
    <row r="179" spans="2:11" x14ac:dyDescent="0.25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  <c r="K179">
        <v>1324416</v>
      </c>
    </row>
    <row r="180" spans="2:11" x14ac:dyDescent="0.25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  <c r="K180">
        <v>1322811</v>
      </c>
    </row>
    <row r="181" spans="2:11" x14ac:dyDescent="0.25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  <c r="K181">
        <v>1234158</v>
      </c>
    </row>
    <row r="182" spans="2:11" x14ac:dyDescent="0.25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  <c r="K182">
        <v>1729667</v>
      </c>
    </row>
    <row r="183" spans="2:11" x14ac:dyDescent="0.25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  <c r="K183">
        <v>1692578</v>
      </c>
    </row>
    <row r="184" spans="2:11" x14ac:dyDescent="0.25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  <c r="K184">
        <v>1297701</v>
      </c>
    </row>
    <row r="185" spans="2:11" x14ac:dyDescent="0.25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  <c r="K185">
        <v>1311277</v>
      </c>
    </row>
    <row r="186" spans="2:11" x14ac:dyDescent="0.25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  <c r="K186">
        <v>1462320</v>
      </c>
    </row>
    <row r="187" spans="2:11" x14ac:dyDescent="0.25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  <c r="K187">
        <v>1349517</v>
      </c>
    </row>
    <row r="188" spans="2:11" x14ac:dyDescent="0.25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  <c r="K188">
        <v>1255565</v>
      </c>
    </row>
    <row r="189" spans="2:11" x14ac:dyDescent="0.25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  <c r="K189">
        <v>1750824</v>
      </c>
    </row>
    <row r="190" spans="2:11" x14ac:dyDescent="0.25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  <c r="K190">
        <v>1632180</v>
      </c>
    </row>
    <row r="191" spans="2:11" x14ac:dyDescent="0.25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  <c r="K191">
        <v>1284426</v>
      </c>
    </row>
    <row r="192" spans="2:11" x14ac:dyDescent="0.25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  <c r="K192">
        <v>1351214</v>
      </c>
    </row>
    <row r="193" spans="2:12" x14ac:dyDescent="0.25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  <c r="K193">
        <v>1506346</v>
      </c>
    </row>
    <row r="194" spans="2:12" x14ac:dyDescent="0.25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  <c r="K194">
        <v>1338860</v>
      </c>
    </row>
    <row r="195" spans="2:12" x14ac:dyDescent="0.25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  <c r="K195">
        <v>1376301</v>
      </c>
    </row>
    <row r="196" spans="2:12" x14ac:dyDescent="0.25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  <c r="K196">
        <v>1912827</v>
      </c>
    </row>
    <row r="197" spans="2:12" x14ac:dyDescent="0.25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  <c r="K197">
        <v>1801336</v>
      </c>
    </row>
    <row r="198" spans="2:12" x14ac:dyDescent="0.25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  <c r="K198">
        <v>1298593</v>
      </c>
    </row>
    <row r="199" spans="2:12" x14ac:dyDescent="0.25">
      <c r="B199" s="58">
        <v>43662</v>
      </c>
      <c r="C199" s="59">
        <v>387617</v>
      </c>
      <c r="D199" s="60">
        <v>0.17</v>
      </c>
      <c r="E199" s="59">
        <v>38</v>
      </c>
      <c r="F199" s="59">
        <v>20</v>
      </c>
      <c r="G199" s="59">
        <v>30</v>
      </c>
      <c r="H199" s="59">
        <v>458</v>
      </c>
      <c r="I199" s="59">
        <v>40</v>
      </c>
      <c r="J199" s="60">
        <v>0.95</v>
      </c>
      <c r="K199" s="61">
        <v>498841</v>
      </c>
      <c r="L199" t="s">
        <v>90</v>
      </c>
    </row>
    <row r="200" spans="2:12" x14ac:dyDescent="0.25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  <c r="K200">
        <v>1285847</v>
      </c>
    </row>
    <row r="201" spans="2:12" x14ac:dyDescent="0.25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  <c r="K201">
        <v>1445675</v>
      </c>
    </row>
    <row r="202" spans="2:12" x14ac:dyDescent="0.25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  <c r="K202">
        <v>1491569</v>
      </c>
    </row>
    <row r="203" spans="2:12" x14ac:dyDescent="0.25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  <c r="K203">
        <v>1729156</v>
      </c>
    </row>
    <row r="204" spans="2:12" x14ac:dyDescent="0.25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  <c r="K204">
        <v>1547407</v>
      </c>
    </row>
    <row r="205" spans="2:12" x14ac:dyDescent="0.25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  <c r="K205">
        <v>1286871</v>
      </c>
    </row>
    <row r="206" spans="2:12" x14ac:dyDescent="0.25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  <c r="K206">
        <v>1172435</v>
      </c>
    </row>
    <row r="207" spans="2:12" x14ac:dyDescent="0.25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  <c r="K207">
        <v>1297775</v>
      </c>
    </row>
    <row r="208" spans="2:12" x14ac:dyDescent="0.25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  <c r="K208">
        <v>1296231</v>
      </c>
    </row>
    <row r="209" spans="2:11" x14ac:dyDescent="0.25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  <c r="K209">
        <v>1246273</v>
      </c>
    </row>
    <row r="210" spans="2:11" x14ac:dyDescent="0.25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  <c r="K210">
        <v>1698799</v>
      </c>
    </row>
    <row r="211" spans="2:11" x14ac:dyDescent="0.25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  <c r="K211">
        <v>1660696</v>
      </c>
    </row>
    <row r="212" spans="2:11" x14ac:dyDescent="0.25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  <c r="K212">
        <v>1298037</v>
      </c>
    </row>
    <row r="213" spans="2:11" x14ac:dyDescent="0.25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  <c r="K213">
        <v>1208363</v>
      </c>
    </row>
    <row r="214" spans="2:11" x14ac:dyDescent="0.25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  <c r="K214">
        <v>1322295</v>
      </c>
    </row>
    <row r="215" spans="2:11" x14ac:dyDescent="0.25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  <c r="K215">
        <v>1506632</v>
      </c>
    </row>
    <row r="216" spans="2:11" x14ac:dyDescent="0.25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  <c r="K216">
        <v>1322439</v>
      </c>
    </row>
    <row r="217" spans="2:11" x14ac:dyDescent="0.25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  <c r="K217">
        <v>1782233</v>
      </c>
    </row>
    <row r="218" spans="2:11" x14ac:dyDescent="0.25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  <c r="K218">
        <v>1677611</v>
      </c>
    </row>
    <row r="219" spans="2:11" x14ac:dyDescent="0.25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  <c r="K219">
        <v>1208956</v>
      </c>
    </row>
    <row r="220" spans="2:11" x14ac:dyDescent="0.25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  <c r="K220">
        <v>1221464</v>
      </c>
    </row>
    <row r="221" spans="2:11" x14ac:dyDescent="0.25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  <c r="K221">
        <v>1184072</v>
      </c>
    </row>
    <row r="222" spans="2:11" x14ac:dyDescent="0.25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  <c r="K222">
        <v>1233898</v>
      </c>
    </row>
    <row r="223" spans="2:11" x14ac:dyDescent="0.25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  <c r="K223">
        <v>1322799</v>
      </c>
    </row>
    <row r="224" spans="2:11" x14ac:dyDescent="0.25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  <c r="K224">
        <v>1890851</v>
      </c>
    </row>
    <row r="225" spans="2:11" x14ac:dyDescent="0.25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  <c r="K225">
        <v>765773</v>
      </c>
    </row>
    <row r="226" spans="2:11" x14ac:dyDescent="0.25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  <c r="K226">
        <v>1244880</v>
      </c>
    </row>
    <row r="227" spans="2:11" x14ac:dyDescent="0.25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  <c r="K227">
        <v>1334469</v>
      </c>
    </row>
    <row r="228" spans="2:11" x14ac:dyDescent="0.25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  <c r="K228">
        <v>1335977</v>
      </c>
    </row>
    <row r="229" spans="2:11" x14ac:dyDescent="0.25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  <c r="K229">
        <v>1298330</v>
      </c>
    </row>
    <row r="230" spans="2:11" x14ac:dyDescent="0.25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  <c r="K230">
        <v>1257579</v>
      </c>
    </row>
    <row r="231" spans="2:11" x14ac:dyDescent="0.25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  <c r="K231">
        <v>1857275</v>
      </c>
    </row>
    <row r="232" spans="2:11" x14ac:dyDescent="0.25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  <c r="K232">
        <v>1582215</v>
      </c>
    </row>
    <row r="233" spans="2:11" x14ac:dyDescent="0.25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  <c r="K233">
        <v>1233394</v>
      </c>
    </row>
    <row r="234" spans="2:11" x14ac:dyDescent="0.25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  <c r="K234">
        <v>1392160</v>
      </c>
    </row>
    <row r="235" spans="2:11" x14ac:dyDescent="0.25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  <c r="K235">
        <v>1351172</v>
      </c>
    </row>
    <row r="236" spans="2:11" x14ac:dyDescent="0.25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  <c r="K236">
        <v>1392436</v>
      </c>
    </row>
    <row r="237" spans="2:11" x14ac:dyDescent="0.25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  <c r="K237">
        <v>1296248</v>
      </c>
    </row>
    <row r="238" spans="2:11" x14ac:dyDescent="0.25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  <c r="K238">
        <v>1628371</v>
      </c>
    </row>
    <row r="239" spans="2:11" x14ac:dyDescent="0.25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  <c r="K239">
        <v>1784821</v>
      </c>
    </row>
    <row r="240" spans="2:11" x14ac:dyDescent="0.25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  <c r="K240">
        <v>1260124</v>
      </c>
    </row>
    <row r="241" spans="2:11" x14ac:dyDescent="0.25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  <c r="K241">
        <v>1150283</v>
      </c>
    </row>
    <row r="242" spans="2:11" x14ac:dyDescent="0.25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  <c r="K242">
        <v>1421096</v>
      </c>
    </row>
    <row r="243" spans="2:11" x14ac:dyDescent="0.25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  <c r="K243">
        <v>1310421</v>
      </c>
    </row>
    <row r="244" spans="2:11" x14ac:dyDescent="0.25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  <c r="K244">
        <v>1210693</v>
      </c>
    </row>
    <row r="245" spans="2:11" x14ac:dyDescent="0.25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  <c r="K245">
        <v>1663518</v>
      </c>
    </row>
    <row r="246" spans="2:11" x14ac:dyDescent="0.25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  <c r="K246">
        <v>1660788</v>
      </c>
    </row>
    <row r="247" spans="2:11" x14ac:dyDescent="0.25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  <c r="K247">
        <v>1335405</v>
      </c>
    </row>
    <row r="248" spans="2:11" x14ac:dyDescent="0.25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  <c r="K248">
        <v>1170762</v>
      </c>
    </row>
    <row r="249" spans="2:11" x14ac:dyDescent="0.25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  <c r="K249">
        <v>1310465</v>
      </c>
    </row>
    <row r="250" spans="2:11" x14ac:dyDescent="0.25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  <c r="K250">
        <v>1284380</v>
      </c>
    </row>
    <row r="251" spans="2:11" x14ac:dyDescent="0.25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  <c r="K251">
        <v>1233898</v>
      </c>
    </row>
    <row r="252" spans="2:11" x14ac:dyDescent="0.25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  <c r="K252">
        <v>1500680</v>
      </c>
    </row>
    <row r="253" spans="2:11" x14ac:dyDescent="0.25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  <c r="K253">
        <v>1697763</v>
      </c>
    </row>
    <row r="254" spans="2:11" x14ac:dyDescent="0.25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  <c r="K254">
        <v>1419728</v>
      </c>
    </row>
    <row r="255" spans="2:11" x14ac:dyDescent="0.25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  <c r="K255">
        <v>1185281</v>
      </c>
    </row>
    <row r="256" spans="2:11" x14ac:dyDescent="0.25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  <c r="K256">
        <v>1246140</v>
      </c>
    </row>
    <row r="257" spans="2:11" x14ac:dyDescent="0.25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  <c r="K257">
        <v>1309611</v>
      </c>
    </row>
    <row r="258" spans="2:11" x14ac:dyDescent="0.25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  <c r="K258">
        <v>1360362</v>
      </c>
    </row>
    <row r="259" spans="2:11" x14ac:dyDescent="0.25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  <c r="K259">
        <v>696459</v>
      </c>
    </row>
    <row r="260" spans="2:11" x14ac:dyDescent="0.25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  <c r="K260">
        <v>1856717</v>
      </c>
    </row>
    <row r="261" spans="2:11" x14ac:dyDescent="0.25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  <c r="K261">
        <v>1161771</v>
      </c>
    </row>
    <row r="262" spans="2:11" x14ac:dyDescent="0.25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  <c r="K262">
        <v>1361964</v>
      </c>
    </row>
    <row r="263" spans="2:11" x14ac:dyDescent="0.25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  <c r="K263">
        <v>1195458</v>
      </c>
    </row>
    <row r="264" spans="2:11" x14ac:dyDescent="0.25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  <c r="K264">
        <v>1259196</v>
      </c>
    </row>
    <row r="265" spans="2:11" x14ac:dyDescent="0.25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  <c r="K265">
        <v>1235270</v>
      </c>
    </row>
    <row r="266" spans="2:11" x14ac:dyDescent="0.25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  <c r="K266">
        <v>1473202</v>
      </c>
    </row>
    <row r="267" spans="2:11" x14ac:dyDescent="0.25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  <c r="K267">
        <v>1892235</v>
      </c>
    </row>
    <row r="268" spans="2:11" x14ac:dyDescent="0.25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  <c r="K268">
        <v>1220447</v>
      </c>
    </row>
    <row r="269" spans="2:11" x14ac:dyDescent="0.25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  <c r="K269">
        <v>1338075</v>
      </c>
    </row>
    <row r="270" spans="2:11" x14ac:dyDescent="0.25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  <c r="K270">
        <v>1404023</v>
      </c>
    </row>
    <row r="271" spans="2:11" x14ac:dyDescent="0.25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  <c r="K271">
        <v>1337789</v>
      </c>
    </row>
    <row r="272" spans="2:11" x14ac:dyDescent="0.25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  <c r="K272">
        <v>1197375</v>
      </c>
    </row>
    <row r="273" spans="2:11" x14ac:dyDescent="0.25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  <c r="K273">
        <v>1582700</v>
      </c>
    </row>
    <row r="274" spans="2:11" x14ac:dyDescent="0.25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  <c r="K274">
        <v>1565133</v>
      </c>
    </row>
    <row r="275" spans="2:11" x14ac:dyDescent="0.25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  <c r="K275">
        <v>1235906</v>
      </c>
    </row>
    <row r="276" spans="2:11" x14ac:dyDescent="0.25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  <c r="K276">
        <v>1174372</v>
      </c>
    </row>
    <row r="277" spans="2:11" x14ac:dyDescent="0.25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  <c r="K277">
        <v>1150753</v>
      </c>
    </row>
    <row r="278" spans="2:11" x14ac:dyDescent="0.25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  <c r="K278">
        <v>1311293</v>
      </c>
    </row>
    <row r="279" spans="2:11" x14ac:dyDescent="0.25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  <c r="K279">
        <v>1127146</v>
      </c>
    </row>
    <row r="280" spans="2:11" x14ac:dyDescent="0.25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  <c r="K280">
        <v>1648023</v>
      </c>
    </row>
    <row r="281" spans="2:11" x14ac:dyDescent="0.25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  <c r="K281">
        <v>1698799</v>
      </c>
    </row>
    <row r="282" spans="2:11" x14ac:dyDescent="0.25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  <c r="K282">
        <v>1377971</v>
      </c>
    </row>
    <row r="283" spans="2:11" x14ac:dyDescent="0.25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  <c r="K283">
        <v>1270411</v>
      </c>
    </row>
    <row r="284" spans="2:11" x14ac:dyDescent="0.25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  <c r="K284">
        <v>1402435</v>
      </c>
    </row>
    <row r="285" spans="2:11" x14ac:dyDescent="0.25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  <c r="K285">
        <v>1127263</v>
      </c>
    </row>
    <row r="286" spans="2:11" x14ac:dyDescent="0.25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  <c r="K286">
        <v>1234922</v>
      </c>
    </row>
    <row r="287" spans="2:11" x14ac:dyDescent="0.25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  <c r="K287">
        <v>1645504</v>
      </c>
    </row>
    <row r="288" spans="2:11" x14ac:dyDescent="0.25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  <c r="K288">
        <v>1678794</v>
      </c>
    </row>
    <row r="289" spans="2:11" x14ac:dyDescent="0.25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  <c r="K289">
        <v>1104728</v>
      </c>
    </row>
    <row r="290" spans="2:11" x14ac:dyDescent="0.25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  <c r="K290">
        <v>1126686</v>
      </c>
    </row>
    <row r="291" spans="2:11" x14ac:dyDescent="0.25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  <c r="K291">
        <v>1308161</v>
      </c>
    </row>
    <row r="292" spans="2:11" x14ac:dyDescent="0.25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  <c r="K292">
        <v>1196493</v>
      </c>
    </row>
    <row r="293" spans="2:11" x14ac:dyDescent="0.25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  <c r="K293">
        <v>1323473</v>
      </c>
    </row>
    <row r="294" spans="2:11" x14ac:dyDescent="0.25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  <c r="K294">
        <v>1697790</v>
      </c>
    </row>
    <row r="295" spans="2:11" x14ac:dyDescent="0.25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  <c r="K295">
        <v>1694736</v>
      </c>
    </row>
    <row r="296" spans="2:11" x14ac:dyDescent="0.25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  <c r="K296">
        <v>1462471</v>
      </c>
    </row>
    <row r="297" spans="2:11" x14ac:dyDescent="0.25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  <c r="K297">
        <v>1350531</v>
      </c>
    </row>
    <row r="298" spans="2:11" x14ac:dyDescent="0.25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  <c r="K298">
        <v>1324554</v>
      </c>
    </row>
    <row r="299" spans="2:11" x14ac:dyDescent="0.25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  <c r="K299">
        <v>1309474</v>
      </c>
    </row>
    <row r="300" spans="2:11" x14ac:dyDescent="0.25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  <c r="K300">
        <v>1186714</v>
      </c>
    </row>
    <row r="301" spans="2:11" x14ac:dyDescent="0.25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  <c r="K301">
        <v>1582222</v>
      </c>
    </row>
    <row r="302" spans="2:11" x14ac:dyDescent="0.25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  <c r="K302">
        <v>1613560</v>
      </c>
    </row>
    <row r="303" spans="2:11" x14ac:dyDescent="0.25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  <c r="K303">
        <v>1222069</v>
      </c>
    </row>
    <row r="304" spans="2:11" x14ac:dyDescent="0.25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  <c r="K304">
        <v>1173032</v>
      </c>
    </row>
    <row r="305" spans="2:11" x14ac:dyDescent="0.25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  <c r="K305">
        <v>1376301</v>
      </c>
    </row>
    <row r="306" spans="2:11" x14ac:dyDescent="0.25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  <c r="K306">
        <v>1070679</v>
      </c>
    </row>
    <row r="307" spans="2:11" x14ac:dyDescent="0.25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  <c r="K307">
        <v>1270816</v>
      </c>
    </row>
    <row r="308" spans="2:11" x14ac:dyDescent="0.25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  <c r="K308">
        <v>1457267</v>
      </c>
    </row>
    <row r="309" spans="2:11" x14ac:dyDescent="0.25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  <c r="K309">
        <v>1648175</v>
      </c>
    </row>
    <row r="310" spans="2:11" x14ac:dyDescent="0.25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  <c r="K310">
        <v>1070795</v>
      </c>
    </row>
    <row r="311" spans="2:11" x14ac:dyDescent="0.25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  <c r="K311">
        <v>1259241</v>
      </c>
    </row>
    <row r="312" spans="2:11" x14ac:dyDescent="0.25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  <c r="K312">
        <v>1162369</v>
      </c>
    </row>
    <row r="313" spans="2:11" x14ac:dyDescent="0.25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  <c r="K313">
        <v>1209191</v>
      </c>
    </row>
    <row r="314" spans="2:11" x14ac:dyDescent="0.25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  <c r="K314">
        <v>1232661</v>
      </c>
    </row>
    <row r="315" spans="2:11" x14ac:dyDescent="0.25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  <c r="K315">
        <v>1839957</v>
      </c>
    </row>
    <row r="316" spans="2:11" x14ac:dyDescent="0.25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  <c r="K316">
        <v>1627268</v>
      </c>
    </row>
    <row r="317" spans="2:11" x14ac:dyDescent="0.25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  <c r="K317">
        <v>1245980</v>
      </c>
    </row>
    <row r="318" spans="2:11" x14ac:dyDescent="0.25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  <c r="K318">
        <v>1230803</v>
      </c>
    </row>
    <row r="319" spans="2:11" x14ac:dyDescent="0.25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  <c r="K319">
        <v>1361836</v>
      </c>
    </row>
    <row r="320" spans="2:11" x14ac:dyDescent="0.25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  <c r="K320">
        <v>1349577</v>
      </c>
    </row>
    <row r="321" spans="2:11" x14ac:dyDescent="0.25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  <c r="K321">
        <v>1324260</v>
      </c>
    </row>
    <row r="322" spans="2:11" x14ac:dyDescent="0.25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  <c r="K322">
        <v>1547007</v>
      </c>
    </row>
    <row r="323" spans="2:11" x14ac:dyDescent="0.25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  <c r="K323">
        <v>699650</v>
      </c>
    </row>
    <row r="324" spans="2:11" x14ac:dyDescent="0.25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  <c r="K324">
        <v>1459163</v>
      </c>
    </row>
    <row r="325" spans="2:11" x14ac:dyDescent="0.25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  <c r="K325">
        <v>1197954</v>
      </c>
    </row>
    <row r="326" spans="2:11" x14ac:dyDescent="0.25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  <c r="K326">
        <v>1338732</v>
      </c>
    </row>
    <row r="327" spans="2:11" x14ac:dyDescent="0.25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  <c r="K327">
        <v>1220447</v>
      </c>
    </row>
    <row r="328" spans="2:11" x14ac:dyDescent="0.25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  <c r="K328">
        <v>1518155</v>
      </c>
    </row>
    <row r="329" spans="2:11" x14ac:dyDescent="0.25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  <c r="K329">
        <v>1631184</v>
      </c>
    </row>
    <row r="330" spans="2:11" x14ac:dyDescent="0.25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  <c r="K330">
        <v>1647515</v>
      </c>
    </row>
    <row r="331" spans="2:11" x14ac:dyDescent="0.25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  <c r="K331">
        <v>1364973</v>
      </c>
    </row>
    <row r="332" spans="2:11" x14ac:dyDescent="0.25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  <c r="K332">
        <v>1258689</v>
      </c>
    </row>
    <row r="333" spans="2:11" x14ac:dyDescent="0.25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  <c r="K333">
        <v>1347154</v>
      </c>
    </row>
    <row r="334" spans="2:11" x14ac:dyDescent="0.25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  <c r="K334">
        <v>1295492</v>
      </c>
    </row>
    <row r="335" spans="2:11" x14ac:dyDescent="0.25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  <c r="K335">
        <v>1364454</v>
      </c>
    </row>
    <row r="336" spans="2:11" x14ac:dyDescent="0.25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  <c r="K336">
        <v>1728295</v>
      </c>
    </row>
    <row r="337" spans="2:11" x14ac:dyDescent="0.25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  <c r="K337">
        <v>1989333</v>
      </c>
    </row>
    <row r="338" spans="2:11" x14ac:dyDescent="0.25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  <c r="K338">
        <v>1310814</v>
      </c>
    </row>
    <row r="339" spans="2:11" x14ac:dyDescent="0.25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  <c r="K339">
        <v>1282884</v>
      </c>
    </row>
    <row r="340" spans="2:11" x14ac:dyDescent="0.25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  <c r="K340">
        <v>1336022</v>
      </c>
    </row>
    <row r="341" spans="2:11" x14ac:dyDescent="0.25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  <c r="K341">
        <v>1418862</v>
      </c>
    </row>
    <row r="342" spans="2:11" x14ac:dyDescent="0.25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  <c r="K342">
        <v>1336464</v>
      </c>
    </row>
    <row r="343" spans="2:11" x14ac:dyDescent="0.25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  <c r="K343">
        <v>1665666</v>
      </c>
    </row>
    <row r="344" spans="2:11" x14ac:dyDescent="0.25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  <c r="K344">
        <v>1632680</v>
      </c>
    </row>
    <row r="345" spans="2:11" x14ac:dyDescent="0.25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  <c r="K345">
        <v>1245504</v>
      </c>
    </row>
    <row r="346" spans="2:11" x14ac:dyDescent="0.25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  <c r="K346">
        <v>1235782</v>
      </c>
    </row>
    <row r="347" spans="2:11" x14ac:dyDescent="0.25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  <c r="K347">
        <v>1246273</v>
      </c>
    </row>
    <row r="348" spans="2:11" x14ac:dyDescent="0.25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  <c r="K348">
        <v>1379437</v>
      </c>
    </row>
    <row r="349" spans="2:11" x14ac:dyDescent="0.25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  <c r="K349">
        <v>1308303</v>
      </c>
    </row>
    <row r="350" spans="2:11" x14ac:dyDescent="0.25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  <c r="K350">
        <v>1783676</v>
      </c>
    </row>
    <row r="351" spans="2:11" x14ac:dyDescent="0.25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  <c r="K351">
        <v>1385685</v>
      </c>
    </row>
    <row r="352" spans="2:11" x14ac:dyDescent="0.25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  <c r="K352">
        <v>1324939</v>
      </c>
    </row>
    <row r="353" spans="2:11" x14ac:dyDescent="0.25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  <c r="K353">
        <v>1104375</v>
      </c>
    </row>
    <row r="354" spans="2:11" x14ac:dyDescent="0.25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  <c r="K354">
        <v>1284054</v>
      </c>
    </row>
    <row r="355" spans="2:11" x14ac:dyDescent="0.25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  <c r="K355">
        <v>1211187</v>
      </c>
    </row>
    <row r="356" spans="2:11" x14ac:dyDescent="0.25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  <c r="K356">
        <v>1231419</v>
      </c>
    </row>
    <row r="357" spans="2:11" x14ac:dyDescent="0.25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  <c r="K357">
        <v>1502374</v>
      </c>
    </row>
    <row r="358" spans="2:11" x14ac:dyDescent="0.25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  <c r="K358">
        <v>1677083</v>
      </c>
    </row>
    <row r="359" spans="2:11" x14ac:dyDescent="0.25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  <c r="K359">
        <v>1196595</v>
      </c>
    </row>
    <row r="360" spans="2:11" x14ac:dyDescent="0.25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  <c r="K360">
        <v>1312214</v>
      </c>
    </row>
    <row r="361" spans="2:11" x14ac:dyDescent="0.25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  <c r="K361">
        <v>1258566</v>
      </c>
    </row>
    <row r="362" spans="2:11" x14ac:dyDescent="0.25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  <c r="K362">
        <v>1295048</v>
      </c>
    </row>
    <row r="363" spans="2:11" x14ac:dyDescent="0.25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  <c r="K363">
        <v>1309438</v>
      </c>
    </row>
    <row r="364" spans="2:11" x14ac:dyDescent="0.25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  <c r="K364">
        <v>1768333</v>
      </c>
    </row>
    <row r="365" spans="2:11" x14ac:dyDescent="0.25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  <c r="K365">
        <v>1596202</v>
      </c>
    </row>
    <row r="366" spans="2:11" x14ac:dyDescent="0.25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  <c r="K366">
        <v>1172548</v>
      </c>
    </row>
    <row r="367" spans="2:11" x14ac:dyDescent="0.25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  <c r="K367">
        <v>1284200</v>
      </c>
    </row>
    <row r="368" spans="2:11" x14ac:dyDescent="0.25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  <c r="K368">
        <v>1284516</v>
      </c>
    </row>
    <row r="369" spans="11:12" x14ac:dyDescent="0.25">
      <c r="K369" s="7">
        <f>MAX(K3:K368)</f>
        <v>2221600</v>
      </c>
      <c r="L369" t="s">
        <v>53</v>
      </c>
    </row>
    <row r="370" spans="11:12" x14ac:dyDescent="0.25">
      <c r="K370" s="7">
        <f>MIN(K3:K368)</f>
        <v>498841</v>
      </c>
      <c r="L370" t="s">
        <v>54</v>
      </c>
    </row>
    <row r="388" spans="2:12" x14ac:dyDescent="0.25">
      <c r="B388" s="43" t="s">
        <v>0</v>
      </c>
      <c r="C388" s="44" t="s">
        <v>10</v>
      </c>
      <c r="D388" s="44" t="s">
        <v>11</v>
      </c>
      <c r="E388" s="44" t="s">
        <v>12</v>
      </c>
      <c r="F388" s="44" t="s">
        <v>13</v>
      </c>
      <c r="G388" s="44" t="s">
        <v>14</v>
      </c>
      <c r="H388" s="44" t="s">
        <v>15</v>
      </c>
      <c r="I388" s="44" t="s">
        <v>16</v>
      </c>
      <c r="J388" s="44" t="s">
        <v>17</v>
      </c>
      <c r="K388" s="44" t="s">
        <v>5</v>
      </c>
    </row>
    <row r="389" spans="2:12" x14ac:dyDescent="0.25">
      <c r="B389" s="46">
        <v>43487</v>
      </c>
      <c r="C389" s="47">
        <v>383015</v>
      </c>
      <c r="D389" s="48">
        <v>0.18</v>
      </c>
      <c r="E389" s="47">
        <v>35</v>
      </c>
      <c r="F389" s="47">
        <v>17</v>
      </c>
      <c r="G389" s="47">
        <v>28</v>
      </c>
      <c r="H389" s="47">
        <v>379</v>
      </c>
      <c r="I389" s="47">
        <v>33</v>
      </c>
      <c r="J389" s="48">
        <v>0.94</v>
      </c>
      <c r="K389" s="49">
        <v>2221600</v>
      </c>
      <c r="L389" s="49" t="s">
        <v>87</v>
      </c>
    </row>
    <row r="390" spans="2:12" x14ac:dyDescent="0.25">
      <c r="B390" s="50">
        <v>43559</v>
      </c>
      <c r="C390" s="51">
        <v>406272</v>
      </c>
      <c r="D390" s="52">
        <v>0.1</v>
      </c>
      <c r="E390" s="51">
        <v>35</v>
      </c>
      <c r="F390" s="51">
        <v>21</v>
      </c>
      <c r="G390" s="51">
        <v>29</v>
      </c>
      <c r="H390" s="51">
        <v>388</v>
      </c>
      <c r="I390" s="51">
        <v>40</v>
      </c>
      <c r="J390" s="52">
        <v>0.92</v>
      </c>
      <c r="K390" s="53">
        <v>628275</v>
      </c>
      <c r="L390" s="53" t="s">
        <v>88</v>
      </c>
    </row>
    <row r="391" spans="2:12" x14ac:dyDescent="0.25">
      <c r="B391" s="54">
        <v>43573</v>
      </c>
      <c r="C391" s="55">
        <v>389107</v>
      </c>
      <c r="D391" s="56">
        <v>0.28999999999999998</v>
      </c>
      <c r="E391" s="55">
        <v>32</v>
      </c>
      <c r="F391" s="55">
        <v>18</v>
      </c>
      <c r="G391" s="55">
        <v>28</v>
      </c>
      <c r="H391" s="55">
        <v>364</v>
      </c>
      <c r="I391" s="55">
        <v>40</v>
      </c>
      <c r="J391" s="56">
        <v>0.91</v>
      </c>
      <c r="K391" s="57">
        <v>2091398</v>
      </c>
      <c r="L391" s="57" t="s">
        <v>89</v>
      </c>
    </row>
    <row r="392" spans="2:12" x14ac:dyDescent="0.25">
      <c r="B392" s="58">
        <v>43662</v>
      </c>
      <c r="C392" s="59">
        <v>387617</v>
      </c>
      <c r="D392" s="60">
        <v>0.17</v>
      </c>
      <c r="E392" s="59">
        <v>38</v>
      </c>
      <c r="F392" s="59">
        <v>20</v>
      </c>
      <c r="G392" s="59">
        <v>30</v>
      </c>
      <c r="H392" s="59">
        <v>458</v>
      </c>
      <c r="I392" s="59">
        <v>40</v>
      </c>
      <c r="J392" s="60">
        <v>0.95</v>
      </c>
      <c r="K392" s="61">
        <v>498841</v>
      </c>
      <c r="L392" s="62" t="s"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Session Details</vt:lpstr>
      <vt:lpstr>pivot charts</vt:lpstr>
      <vt:lpstr>Channel wise traffic</vt:lpstr>
      <vt:lpstr>Pivot table 1</vt:lpstr>
      <vt:lpstr>Supporting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Darshan Dinesh</cp:lastModifiedBy>
  <dcterms:created xsi:type="dcterms:W3CDTF">2022-09-19T07:36:05Z</dcterms:created>
  <dcterms:modified xsi:type="dcterms:W3CDTF">2024-11-23T07:51:14Z</dcterms:modified>
</cp:coreProperties>
</file>