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darshanr/Downloads/"/>
    </mc:Choice>
  </mc:AlternateContent>
  <xr:revisionPtr revIDLastSave="0" documentId="13_ncr:1_{BDCE95BF-7761-C54E-808D-E14CFC80D426}" xr6:coauthVersionLast="47" xr6:coauthVersionMax="47" xr10:uidLastSave="{00000000-0000-0000-0000-000000000000}"/>
  <bookViews>
    <workbookView xWindow="0" yWindow="740" windowWidth="29040" windowHeight="16440" activeTab="1" xr2:uid="{00000000-000D-0000-FFFF-FFFF00000000}"/>
  </bookViews>
  <sheets>
    <sheet name="total Sales" sheetId="19" r:id="rId1"/>
    <sheet name="Dashboard" sheetId="22" r:id="rId2"/>
    <sheet name="Country bar chart "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5" i="17"/>
  <c r="G6" i="17"/>
  <c r="G7" i="17"/>
  <c r="G8" i="17"/>
  <c r="G9" i="17"/>
  <c r="G10" i="17"/>
  <c r="G11"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<sst xmlns="http://schemas.openxmlformats.org/spreadsheetml/2006/main" count="11128" uniqueCount="6218">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</sst>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dd\-mmm\-yyyy"/>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11">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1790AC"/>
      <color rgb="FF2DEF09"/>
      <color rgb="FFC59AEB"/>
      <color rgb="FFEEC9E2"/>
      <color rgb="FFFED7F1"/>
      <color rgb="FFD795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[SALES_COFFEE.xlsx]total Sales!total sales</c:name>
    <c:fmtId val="6"/>
  </c:pivotSource>
  <c:chart>
    <c:title>
      <c:tx>
        <c:rich>
          <a:bodyPr rot="0" spcFirstLastPara="1" vertOverflow="ellipsis" vert="horz" wrap="square" anchor="ctr" anchorCtr="1"/>
          <a:lstStyle/>
          <a:p>
            <a:pPr>
              <a:defRPr sz="1600" b="0"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GB" b="0">
                <a:solidFill>
                  <a:schemeClr val="bg1"/>
                </a:solidFill>
                <a:latin typeface="Times New Roman" panose="02020603050405020304" pitchFamily="18" charset="0"/>
                <a:cs typeface="Times New Roman" panose="02020603050405020304" pitchFamily="18" charset="0"/>
              </a:rPr>
              <a:t>Total Sales Over Time</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4.6296296296296294E-2"/>
          <c:w val="0.74614107611548552"/>
          <c:h val="0.74077974628171483"/>
        </c:manualLayout>
      </c:layout>
      <c:lineChart>
        <c:grouping val="standard"/>
        <c:varyColors val="0"/>
        <c:ser>
          <c:idx val="0"/>
          <c:order val="0"/>
          <c:tx>
            <c:strRef>
              <c:f>'total Sales'!$C$3:$C$4</c:f>
              <c:strCache>
                <c:ptCount val="1"/>
                <c:pt idx="0">
                  <c:v>Ara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7F-874B-9664-96B34DC077C7}"/>
            </c:ext>
          </c:extLst>
        </c:ser>
        <c:ser>
          <c:idx val="1"/>
          <c:order val="1"/>
          <c:tx>
            <c:strRef>
              <c:f>'total Sales'!$D$3:$D$4</c:f>
              <c:strCache>
                <c:ptCount val="1"/>
                <c:pt idx="0">
                  <c:v>Exc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7F-874B-9664-96B34DC077C7}"/>
            </c:ext>
          </c:extLst>
        </c:ser>
        <c:ser>
          <c:idx val="2"/>
          <c:order val="2"/>
          <c:tx>
            <c:strRef>
              <c:f>'total Sales'!$E$3:$E$4</c:f>
              <c:strCache>
                <c:ptCount val="1"/>
                <c:pt idx="0">
                  <c:v>Lib</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A7F-874B-9664-96B34DC077C7}"/>
            </c:ext>
          </c:extLst>
        </c:ser>
        <c:ser>
          <c:idx val="3"/>
          <c:order val="3"/>
          <c:tx>
            <c:strRef>
              <c:f>'total Sales'!$F$3:$F$4</c:f>
              <c:strCache>
                <c:ptCount val="1"/>
                <c:pt idx="0">
                  <c:v>Rob</c:v>
                </c:pt>
              </c:strCache>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A7F-874B-9664-96B34DC077C7}"/>
            </c:ext>
          </c:extLst>
        </c:ser>
        <c:dLbls>
          <c:showLegendKey val="0"/>
          <c:showVal val="0"/>
          <c:showCatName val="0"/>
          <c:showSerName val="0"/>
          <c:showPercent val="0"/>
          <c:showBubbleSize val="0"/>
        </c:dLbls>
        <c:marker val="1"/>
        <c:smooth val="0"/>
        <c:axId val="706001231"/>
        <c:axId val="743667263"/>
      </c:lineChart>
      <c:catAx>
        <c:axId val="7060012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3667263"/>
        <c:crosses val="autoZero"/>
        <c:auto val="1"/>
        <c:lblAlgn val="ctr"/>
        <c:lblOffset val="100"/>
        <c:noMultiLvlLbl val="0"/>
      </c:catAx>
      <c:valAx>
        <c:axId val="74366726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solidFill>
                      <a:schemeClr val="tx1"/>
                    </a:solidFill>
                  </a:rPr>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6001231"/>
        <c:crosses val="autoZero"/>
        <c:crossBetween val="between"/>
      </c:valAx>
      <c:spPr>
        <a:solidFill>
          <a:srgbClr val="0070C0"/>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[SALES_COFFEE.xlsx]Country bar chart !total sales</c:name>
    <c:fmtId val="1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b="0">
                <a:solidFill>
                  <a:schemeClr val="bg1"/>
                </a:solidFill>
                <a:latin typeface="American Typewriter" panose="02090604020004020304" pitchFamily="18" charset="77"/>
              </a:rPr>
              <a:t>Sales</a:t>
            </a:r>
            <a:r>
              <a:rPr lang="en-US" sz="1400" b="0" baseline="0">
                <a:solidFill>
                  <a:schemeClr val="bg1"/>
                </a:solidFill>
                <a:latin typeface="American Typewriter" panose="02090604020004020304" pitchFamily="18" charset="77"/>
              </a:rPr>
              <a:t> by Coutry</a:t>
            </a:r>
            <a:endParaRPr lang="en-US" sz="1400" b="0">
              <a:solidFill>
                <a:schemeClr val="bg1"/>
              </a:solidFill>
              <a:latin typeface="American Typewriter" panose="02090604020004020304" pitchFamily="18" charset="77"/>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92D050"/>
          </a:solidFill>
          <a:ln w="9525" cap="flat" cmpd="sng" algn="ctr">
            <a:solidFill>
              <a:schemeClr val="bg1">
                <a:alpha val="94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EF09"/>
          </a:solidFill>
          <a:ln w="9525" cap="flat" cmpd="sng" algn="ctr">
            <a:solidFill>
              <a:schemeClr val="bg1">
                <a:alpha val="94000"/>
              </a:schemeClr>
            </a:solidFill>
            <a:round/>
          </a:ln>
          <a:effectLst/>
        </c:spPr>
      </c:pivotFmt>
      <c:pivotFmt>
        <c:idx val="2"/>
        <c:spPr>
          <a:solidFill>
            <a:srgbClr val="92D050"/>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'!$B$3</c:f>
              <c:strCache>
                <c:ptCount val="1"/>
                <c:pt idx="0">
                  <c:v>Total</c:v>
                </c:pt>
              </c:strCache>
            </c:strRef>
          </c:tx>
          <c:spPr>
            <a:solidFill>
              <a:schemeClr val="bg1"/>
            </a:solidFill>
            <a:ln w="9525" cap="flat" cmpd="sng" algn="ctr">
              <a:solidFill>
                <a:schemeClr val="bg1">
                  <a:alpha val="94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AD9-374D-97F3-085054BC1182}"/>
            </c:ext>
          </c:extLst>
        </c:ser>
        <c:dLbls>
          <c:dLblPos val="inEnd"/>
          <c:showLegendKey val="0"/>
          <c:showVal val="1"/>
          <c:showCatName val="0"/>
          <c:showSerName val="0"/>
          <c:showPercent val="0"/>
          <c:showBubbleSize val="0"/>
        </c:dLbls>
        <c:gapWidth val="65"/>
        <c:axId val="939332895"/>
        <c:axId val="1687563424"/>
      </c:barChart>
      <c:catAx>
        <c:axId val="939332895"/>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687563424"/>
        <c:crosses val="autoZero"/>
        <c:auto val="1"/>
        <c:lblAlgn val="ctr"/>
        <c:lblOffset val="100"/>
        <c:noMultiLvlLbl val="0"/>
      </c:catAx>
      <c:valAx>
        <c:axId val="1687563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9332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rgbClr val="FED7F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[SALES_COFFEE.xlsx]top 5 customers!total sales</c:name>
    <c:fmtId val="18"/>
  </c:pivotSource>
  <c:chart>
    <c:autoTitleDeleted val="1"/>
    <c:pivotFmts>
      <c:pivotFmt>
        <c:idx val="0"/>
        <c:spPr>
          <a:solidFill>
            <a:srgbClr val="92D050"/>
          </a:solidFill>
          <a:ln w="9525" cap="flat" cmpd="sng" algn="ctr">
            <a:solidFill>
              <a:schemeClr val="bg1">
                <a:alpha val="94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EF09"/>
          </a:solidFill>
          <a:ln w="9525" cap="flat" cmpd="sng" algn="ctr">
            <a:solidFill>
              <a:schemeClr val="bg1">
                <a:alpha val="94000"/>
              </a:schemeClr>
            </a:solidFill>
            <a:round/>
          </a:ln>
          <a:effectLst/>
        </c:spPr>
      </c:pivotFmt>
      <c:pivotFmt>
        <c:idx val="2"/>
        <c:spPr>
          <a:solidFill>
            <a:srgbClr val="92D050"/>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9525" cap="flat" cmpd="sng" algn="ctr">
            <a:solidFill>
              <a:schemeClr val="bg1">
                <a:alpha val="9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bg1"/>
            </a:solidFill>
            <a:ln w="9525" cap="flat" cmpd="sng" algn="ctr">
              <a:solidFill>
                <a:schemeClr val="bg1">
                  <a:alpha val="94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2E0-C44D-8AE8-908FE8C81363}"/>
            </c:ext>
          </c:extLst>
        </c:ser>
        <c:dLbls>
          <c:dLblPos val="inEnd"/>
          <c:showLegendKey val="0"/>
          <c:showVal val="1"/>
          <c:showCatName val="0"/>
          <c:showSerName val="0"/>
          <c:showPercent val="0"/>
          <c:showBubbleSize val="0"/>
        </c:dLbls>
        <c:gapWidth val="65"/>
        <c:axId val="939332895"/>
        <c:axId val="1687563424"/>
      </c:barChart>
      <c:catAx>
        <c:axId val="939332895"/>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687563424"/>
        <c:crosses val="autoZero"/>
        <c:auto val="1"/>
        <c:lblAlgn val="ctr"/>
        <c:lblOffset val="100"/>
        <c:noMultiLvlLbl val="0"/>
      </c:catAx>
      <c:valAx>
        <c:axId val="1687563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GB" sz="1200" b="0">
                    <a:solidFill>
                      <a:schemeClr val="bg1"/>
                    </a:solidFill>
                    <a:latin typeface="American Typewriter" panose="02090604020004020304" pitchFamily="18" charset="77"/>
                  </a:rPr>
                  <a:t>Top</a:t>
                </a:r>
                <a:r>
                  <a:rPr lang="en-GB" sz="1200" b="0" baseline="0">
                    <a:solidFill>
                      <a:schemeClr val="bg1"/>
                    </a:solidFill>
                    <a:latin typeface="American Typewriter" panose="02090604020004020304" pitchFamily="18" charset="77"/>
                  </a:rPr>
                  <a:t> 5 Customers</a:t>
                </a:r>
                <a:endParaRPr lang="en-GB" sz="1200" b="0">
                  <a:solidFill>
                    <a:schemeClr val="bg1"/>
                  </a:solidFill>
                  <a:latin typeface="American Typewriter" panose="02090604020004020304" pitchFamily="18" charset="77"/>
                </a:endParaRPr>
              </a:p>
            </c:rich>
          </c:tx>
          <c:layout>
            <c:manualLayout>
              <c:xMode val="edge"/>
              <c:yMode val="edge"/>
              <c:x val="0.41056328640812123"/>
              <c:y val="6.9262175561388454E-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GB"/>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9332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rgbClr val="FED7F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50800</xdr:colOff>
      <xdr:row>1</xdr:row>
      <xdr:rowOff>25400</xdr:rowOff>
    </xdr:from>
    <xdr:to>
      <xdr:col>22</xdr:col>
      <xdr:colOff>0</xdr:colOff>
      <xdr:row>4</xdr:row>
      <xdr:rowOff>177800</xdr:rowOff>
    </xdr:to>
    <xdr:sp macro="" textlink="">
      <xdr:nvSpPr>
        <xdr:cNvPr id="3" name="Rectangle 2">
          <a:extLst>
            <a:ext uri="{FF2B5EF4-FFF2-40B4-BE49-F238E27FC236}">
              <a16:creationId xmlns:a16="http://schemas.microsoft.com/office/drawing/2014/main" id="{9FA4FEF8-2D82-E380-E846-02224DFCD1A3}"/>
            </a:ext>
          </a:extLst>
        </xdr:cNvPr>
        <xdr:cNvSpPr/>
      </xdr:nvSpPr>
      <xdr:spPr>
        <a:xfrm>
          <a:off x="190500" y="88900"/>
          <a:ext cx="17284700" cy="7239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GB" sz="4000" kern="1200">
              <a:latin typeface="American Typewriter" panose="02090604020004020304" pitchFamily="18" charset="77"/>
            </a:rPr>
            <a:t>COFFEE</a:t>
          </a:r>
          <a:r>
            <a:rPr lang="en-GB" sz="4000" kern="1200" baseline="0">
              <a:latin typeface="American Typewriter" panose="02090604020004020304" pitchFamily="18" charset="77"/>
            </a:rPr>
            <a:t> SALES DASHBOARD</a:t>
          </a:r>
          <a:endParaRPr lang="en-GB" sz="4000" kern="1200">
            <a:latin typeface="American Typewriter" panose="02090604020004020304" pitchFamily="18" charset="77"/>
          </a:endParaRPr>
        </a:p>
      </xdr:txBody>
    </xdr:sp>
    <xdr:clientData/>
  </xdr:twoCellAnchor>
  <xdr:twoCellAnchor>
    <xdr:from>
      <xdr:col>1</xdr:col>
      <xdr:colOff>12700</xdr:colOff>
      <xdr:row>14</xdr:row>
      <xdr:rowOff>177800</xdr:rowOff>
    </xdr:from>
    <xdr:to>
      <xdr:col>12</xdr:col>
      <xdr:colOff>774700</xdr:colOff>
      <xdr:row>48</xdr:row>
      <xdr:rowOff>19049</xdr:rowOff>
    </xdr:to>
    <xdr:graphicFrame macro="">
      <xdr:nvGraphicFramePr>
        <xdr:cNvPr id="4" name="Chart 3">
          <a:extLst>
            <a:ext uri="{FF2B5EF4-FFF2-40B4-BE49-F238E27FC236}">
              <a16:creationId xmlns:a16="http://schemas.microsoft.com/office/drawing/2014/main" id="{17F61B8F-EBE5-6448-A90C-F28C7E76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12</xdr:col>
      <xdr:colOff>762000</xdr:colOff>
      <xdr:row>14</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DA8F567-BE3B-274A-BF49-CF95BEA6F0B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825500"/>
              <a:ext cx="9842500" cy="1892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711200</xdr:colOff>
      <xdr:row>10</xdr:row>
      <xdr:rowOff>35274</xdr:rowOff>
    </xdr:from>
    <xdr:to>
      <xdr:col>22</xdr:col>
      <xdr:colOff>0</xdr:colOff>
      <xdr:row>18</xdr:row>
      <xdr:rowOff>38100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30CC246-7F67-2248-BEC3-D2F2FC444B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58900" y="1813274"/>
              <a:ext cx="3416300" cy="15268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81846</xdr:colOff>
      <xdr:row>5</xdr:row>
      <xdr:rowOff>42334</xdr:rowOff>
    </xdr:from>
    <xdr:to>
      <xdr:col>22</xdr:col>
      <xdr:colOff>0</xdr:colOff>
      <xdr:row>10</xdr:row>
      <xdr:rowOff>38100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A8ECAC2-C5AA-D242-B461-49D89D4385A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7546" y="867834"/>
              <a:ext cx="7347654" cy="948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79021</xdr:colOff>
      <xdr:row>10</xdr:row>
      <xdr:rowOff>56446</xdr:rowOff>
    </xdr:from>
    <xdr:to>
      <xdr:col>17</xdr:col>
      <xdr:colOff>698500</xdr:colOff>
      <xdr:row>18</xdr:row>
      <xdr:rowOff>50800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1A6323A-5A4A-174B-A287-ED2D93F239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24721" y="1834446"/>
              <a:ext cx="3921479" cy="1518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74083</xdr:colOff>
      <xdr:row>18</xdr:row>
      <xdr:rowOff>59621</xdr:rowOff>
    </xdr:from>
    <xdr:to>
      <xdr:col>21</xdr:col>
      <xdr:colOff>812800</xdr:colOff>
      <xdr:row>30</xdr:row>
      <xdr:rowOff>34925</xdr:rowOff>
    </xdr:to>
    <xdr:graphicFrame macro="">
      <xdr:nvGraphicFramePr>
        <xdr:cNvPr id="9" name="Chart 8">
          <a:extLst>
            <a:ext uri="{FF2B5EF4-FFF2-40B4-BE49-F238E27FC236}">
              <a16:creationId xmlns:a16="http://schemas.microsoft.com/office/drawing/2014/main" id="{FC342304-9044-6045-91DE-2636D50B5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90310</xdr:colOff>
      <xdr:row>30</xdr:row>
      <xdr:rowOff>53622</xdr:rowOff>
    </xdr:from>
    <xdr:to>
      <xdr:col>22</xdr:col>
      <xdr:colOff>0</xdr:colOff>
      <xdr:row>48</xdr:row>
      <xdr:rowOff>57150</xdr:rowOff>
    </xdr:to>
    <xdr:graphicFrame macro="">
      <xdr:nvGraphicFramePr>
        <xdr:cNvPr id="10" name="Chart 9">
          <a:extLst>
            <a:ext uri="{FF2B5EF4-FFF2-40B4-BE49-F238E27FC236}">
              <a16:creationId xmlns:a16="http://schemas.microsoft.com/office/drawing/2014/main" id="{3FDFE95F-D1F8-804F-ABDC-D65994E1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Vijay Randhir" refreshedDate="45669.109445833332" createdVersion="8" refreshedVersion="8" minRefreshableVersion="3" recordCount="1000" xr:uid="{5A656008-174D-C740-A1E8-D81506997612}">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092307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BAF70-58B0-C04D-93C2-08D18792C40D}" name="total sales" cacheId="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57283-CB0B-3C49-B6E6-F933A978EEF8}" name="total sales" cacheId="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15"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58B8A-D3B0-9745-AF12-CD4EE382E1B6}" name="total sales" cacheId="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
    <chartFormat chart="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altText="Top 5 customer"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C64DF7-9CB8-084A-9FCA-AEA140386F5C}" sourceName="Loyalty card">
  <pivotTables>
    <pivotTable tabId="19" name="total sales"/>
    <pivotTable tabId="20" name="total sales"/>
    <pivotTable tabId="21" name="total sales"/>
  </pivotTables>
  <data>
    <tabular pivotCacheId="10923077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88CE1E-8135-BA49-8948-F9D7A46D8391}" sourceName="Size">
  <pivotTables>
    <pivotTable tabId="19" name="total sales"/>
    <pivotTable tabId="20" name="total sales"/>
    <pivotTable tabId="21" name="total sales"/>
  </pivotTables>
  <data>
    <tabular pivotCacheId="109230774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A135ED-E7AD-E440-BEE6-E78FCC56E171}" sourceName="Roast type name">
  <pivotTables>
    <pivotTable tabId="19" name="total sales"/>
    <pivotTable tabId="20" name="total sales"/>
    <pivotTable tabId="21" name="total sales"/>
  </pivotTables>
  <data>
    <tabular pivotCacheId="1092307747">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3A27A70-2553-7543-8818-A6518671C4FB}"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2356BDD-B433-AD4A-B72A-11A40757B027}" cache="Slicer_Loyalty_card" caption="Loyalty card" style="SlicerStyleDark1" rowHeight="230716"/>
  <slicer name="Size" xr10:uid="{819F00F6-72E1-0C41-846A-3993D68240FE}" cache="Slicer_Size" caption="Size" columnCount="2" style="SlicerStyleDark1" rowHeight="230716"/>
  <slicer name="Roast type name" xr10:uid="{3D71E27C-D6F8-1243-875A-0D3F64C4E78A}" cache="Slicer_Roast_type_name" caption="Roast type name" columnCount="3"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633515-5DA0-D741-A6AE-8AC4D4038FF0}" name="Table1" displayName="Table1" ref="A1:P1001" totalsRowShown="0" headerRowDxfId="1">
  <autoFilter ref="A1:P1001" xr:uid="{23633515-5DA0-D741-A6AE-8AC4D4038FF0}"/>
  <tableColumns count="16">
    <tableColumn id="1" xr3:uid="{BD5B63B1-5BBB-0D47-9B98-A063A7565705}" name="Order ID" dataDxfId="10"/>
    <tableColumn id="2" xr3:uid="{197FDA80-622D-3F4B-99B3-E12F37E69470}" name="Order Date" dataDxfId="9"/>
    <tableColumn id="3" xr3:uid="{F2347B10-2CA6-F440-88B2-A5728CCE9675}" name="Customer ID" dataDxfId="8"/>
    <tableColumn id="4" xr3:uid="{95F0554F-B789-4649-8769-C6ED9884AFC1}" name="Product ID"/>
    <tableColumn id="5" xr3:uid="{CCB8A5F5-08A6-8A43-9CAE-8DA6F43D6FB7}" name="Quantity" dataDxfId="7"/>
    <tableColumn id="6" xr3:uid="{45770920-CA2D-D149-9FAC-0D8C7B5005A0}" name="Customer Name" dataDxfId="6">
      <calculatedColumnFormula>_xlfn.XLOOKUP(C2,customers!$A$1:$A$1001,customers!$B$1:$B$1001,,0)</calculatedColumnFormula>
    </tableColumn>
    <tableColumn id="7" xr3:uid="{BDF49105-2174-0B4D-A257-956A6F6CCF1A}" name="Email" dataDxfId="5">
      <calculatedColumnFormula>IF(_xlfn.XLOOKUP(C2,customers!$A$1:$A$1001,customers!$C$1:$C$1001,,0)=0,"",_xlfn.XLOOKUP(C2,customers!$A$1:$A$1001,customers!$C$1:$C$1001,,0))</calculatedColumnFormula>
    </tableColumn>
    <tableColumn id="8" xr3:uid="{24A1DA92-985B-0F4B-8BBE-243FBDEF651B}" name="Country" dataDxfId="4">
      <calculatedColumnFormula>_xlfn.XLOOKUP(C2,customers!$A$1:$A$1001,customers!$G$1:$G$1001,,0)</calculatedColumnFormula>
    </tableColumn>
    <tableColumn id="9" xr3:uid="{9A1541EF-8155-194D-977E-7F70720B4BFC}" name="Coffee Type">
      <calculatedColumnFormula>INDEX(products!$A$1:$G$49,MATCH(orders!$D2,products!$A$1:$A$49,0),MATCH(orders!I$1,products!$A$1:$G$1,0))</calculatedColumnFormula>
    </tableColumn>
    <tableColumn id="10" xr3:uid="{DAC33E62-5932-164C-8B69-FB8D47A29604}" name="Roast Type">
      <calculatedColumnFormula>INDEX(products!$A$1:$G$49,MATCH(orders!$D2,products!$A$1:$A$49,0),MATCH(orders!J$1,products!$A$1:$G$1,0))</calculatedColumnFormula>
    </tableColumn>
    <tableColumn id="11" xr3:uid="{5D9ED8AC-86D3-1944-BB52-7B59076F709E}" name="Size">
      <calculatedColumnFormula>INDEX(products!$A$1:$G$49,MATCH(orders!$D2,products!$A$1:$A$49,0),MATCH(orders!K$1,products!$A$1:$G$1,0))</calculatedColumnFormula>
    </tableColumn>
    <tableColumn id="12" xr3:uid="{A0586B76-C10F-3A47-8264-F9FC13E8443C}" name="Unit Price" dataDxfId="3">
      <calculatedColumnFormula>INDEX(products!$A$1:$G$49,MATCH(orders!$D2,products!$A$1:$A$49,0),MATCH(orders!L$1,products!$A$1:$G$1,0))</calculatedColumnFormula>
    </tableColumn>
    <tableColumn id="13" xr3:uid="{B29878B2-B343-AB4F-90C7-2F24721B9C7F}" name="Sales" dataDxfId="2">
      <calculatedColumnFormula>L2*E2</calculatedColumnFormula>
    </tableColumn>
    <tableColumn id="14" xr3:uid="{A7964391-374C-FE4E-8D2F-BAD9FE9A26BD}" name="cofee type name">
      <calculatedColumnFormula>IF(I2="Rob","Robusta",IF(I2="Exc","Excelsa",IF(I2="Ara","Arabica",IF(I2="Lib","Liberica",""))))</calculatedColumnFormula>
    </tableColumn>
    <tableColumn id="15" xr3:uid="{9C2E568A-53C0-4744-A995-CA68EAF9CFA6}" name="Roast type name">
      <calculatedColumnFormula>IF(J2="M","Medium",(IF(J2="L","Light",IF(J2="D","Dark",""))))</calculatedColumnFormula>
    </tableColumn>
    <tableColumn id="16" xr3:uid="{DD25ACBC-CB93-D14E-A798-EC3B3590871A}" name="Loyalty card" dataDxfId="0">
      <calculatedColumnFormula>_xlfn.XLOOKUP(Table1[[#This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7AB946-FD03-9148-973D-0C46D4721395}" sourceName="Order Date">
  <pivotTables>
    <pivotTable tabId="19" name="total sales"/>
    <pivotTable tabId="20" name="total sales"/>
    <pivotTable tabId="21" name="total sales"/>
  </pivotTables>
  <state minimalRefreshVersion="6" lastRefreshVersion="6" pivotCacheId="10923077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67C895-44E7-6B48-A098-4C06DFE1EC56}" cache="NativeTimeline_Order_Date" caption="Order Date" level="2" selectionLevel="2" scrollPosition="2021-02-04T00:00:00"/>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EF4E-1341-174E-993D-B509D666D1AE}">
  <dimension ref="A3:F48"/>
  <sheetViews>
    <sheetView topLeftCell="G1" workbookViewId="0">
      <selection activeCell="J36" sqref="J36"/>
    </sheetView>
  </sheetViews>
  <sheetFormatPr baseColWidth="10" defaultRowHeight="15" x14ac:dyDescent="0.2"/>
  <cols>
    <col min="1" max="1" width="14.5" customWidth="1"/>
    <col min="2" max="2" width="19.6640625" bestFit="1" customWidth="1"/>
    <col min="3" max="3" width="12.6640625" bestFit="1" customWidth="1"/>
    <col min="4" max="6" width="4.1640625" bestFit="1" customWidth="1"/>
  </cols>
  <sheetData>
    <row r="3" spans="1:6" x14ac:dyDescent="0.2">
      <c r="A3" s="7" t="s">
        <v>6216</v>
      </c>
      <c r="C3" s="7" t="s">
        <v>9</v>
      </c>
    </row>
    <row r="4" spans="1:6" x14ac:dyDescent="0.2">
      <c r="A4" s="7" t="s">
        <v>6214</v>
      </c>
      <c r="B4" s="7" t="s">
        <v>6215</v>
      </c>
      <c r="C4" t="s">
        <v>6193</v>
      </c>
      <c r="D4" t="s">
        <v>6194</v>
      </c>
      <c r="E4" t="s">
        <v>6195</v>
      </c>
      <c r="F4" t="s">
        <v>6192</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C626-FA8B-E046-9EEB-1B628DF3BAD4}">
  <dimension ref="A1"/>
  <sheetViews>
    <sheetView showGridLines="0" tabSelected="1" zoomScaleNormal="100" workbookViewId="0">
      <selection activeCell="W8" sqref="W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7969-DC1A-0D42-981F-CF3AEAAAF50E}">
  <dimension ref="A3:B6"/>
  <sheetViews>
    <sheetView zoomScale="120" zoomScaleNormal="120" workbookViewId="0">
      <selection activeCell="G6" sqref="G6"/>
    </sheetView>
  </sheetViews>
  <sheetFormatPr baseColWidth="10" defaultRowHeight="15" x14ac:dyDescent="0.2"/>
  <cols>
    <col min="1" max="1" width="13.5" bestFit="1" customWidth="1"/>
    <col min="2" max="2" width="10.5" bestFit="1" customWidth="1"/>
    <col min="3" max="3" width="8.1640625" customWidth="1"/>
    <col min="4" max="4" width="9.6640625" customWidth="1"/>
    <col min="5" max="5" width="9" customWidth="1"/>
    <col min="6" max="6" width="8" customWidth="1"/>
  </cols>
  <sheetData>
    <row r="3" spans="1:2" x14ac:dyDescent="0.2">
      <c r="A3" s="7" t="s">
        <v>7</v>
      </c>
      <c r="B3" t="s">
        <v>6216</v>
      </c>
    </row>
    <row r="4" spans="1:2" x14ac:dyDescent="0.2">
      <c r="A4" t="s">
        <v>28</v>
      </c>
      <c r="B4" s="6">
        <v>2798.5050000000001</v>
      </c>
    </row>
    <row r="5" spans="1:2" x14ac:dyDescent="0.2">
      <c r="A5" t="s">
        <v>318</v>
      </c>
      <c r="B5" s="6">
        <v>6696.8649999999989</v>
      </c>
    </row>
    <row r="6" spans="1:2" x14ac:dyDescent="0.2">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9E34-6561-9B49-8A60-E7A322244DFE}">
  <dimension ref="A3:B8"/>
  <sheetViews>
    <sheetView zoomScale="120" zoomScaleNormal="120" workbookViewId="0">
      <selection activeCell="L12" sqref="L12"/>
    </sheetView>
  </sheetViews>
  <sheetFormatPr baseColWidth="10" defaultRowHeight="15" x14ac:dyDescent="0.2"/>
  <cols>
    <col min="1" max="1" width="16" bestFit="1" customWidth="1"/>
    <col min="2" max="3" width="10.5" bestFit="1" customWidth="1"/>
    <col min="4" max="4" width="9.6640625" customWidth="1"/>
    <col min="5" max="5" width="9" customWidth="1"/>
    <col min="6" max="6" width="8" customWidth="1"/>
  </cols>
  <sheetData>
    <row r="3" spans="1:2" x14ac:dyDescent="0.2">
      <c r="A3" s="7" t="s">
        <v>4</v>
      </c>
      <c r="B3" t="s">
        <v>6216</v>
      </c>
    </row>
    <row r="4" spans="1:2" x14ac:dyDescent="0.2">
      <c r="A4" t="s">
        <v>3753</v>
      </c>
      <c r="B4" s="6">
        <v>278.01</v>
      </c>
    </row>
    <row r="5" spans="1:2" x14ac:dyDescent="0.2">
      <c r="A5" t="s">
        <v>1598</v>
      </c>
      <c r="B5" s="6">
        <v>281.67499999999995</v>
      </c>
    </row>
    <row r="6" spans="1:2" x14ac:dyDescent="0.2">
      <c r="A6" t="s">
        <v>2587</v>
      </c>
      <c r="B6" s="6">
        <v>289.11</v>
      </c>
    </row>
    <row r="7" spans="1:2" x14ac:dyDescent="0.2">
      <c r="A7" t="s">
        <v>5765</v>
      </c>
      <c r="B7" s="6">
        <v>307.04499999999996</v>
      </c>
    </row>
    <row r="8" spans="1:2" x14ac:dyDescent="0.2">
      <c r="A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40" zoomScaleNormal="140" workbookViewId="0">
      <selection activeCell="D8" sqref="D8"/>
    </sheetView>
  </sheetViews>
  <sheetFormatPr baseColWidth="10" defaultColWidth="8.83203125" defaultRowHeight="15" x14ac:dyDescent="0.2"/>
  <cols>
    <col min="1" max="1" width="18.83203125" customWidth="1"/>
    <col min="2" max="2" width="16.33203125" style="4" customWidth="1"/>
    <col min="3" max="3" width="22.1640625" customWidth="1"/>
    <col min="4" max="4" width="14.6640625" customWidth="1"/>
    <col min="5" max="5" width="9" customWidth="1"/>
    <col min="6" max="6" width="20.1640625" customWidth="1"/>
    <col min="7" max="7" width="26.33203125" customWidth="1"/>
    <col min="8" max="8" width="17" customWidth="1"/>
    <col min="9" max="9" width="14.6640625" customWidth="1"/>
    <col min="10" max="10" width="13" customWidth="1"/>
    <col min="11" max="11" width="10.83203125" customWidth="1"/>
    <col min="12" max="12" width="13" style="6" customWidth="1"/>
    <col min="13" max="13" width="8.83203125" style="6" customWidth="1"/>
    <col min="14" max="14" width="15.83203125" customWidth="1"/>
    <col min="15" max="15" width="14.83203125" customWidth="1"/>
    <col min="16" max="16" width="12" customWidth="1"/>
  </cols>
  <sheetData>
    <row r="1" spans="1:16" x14ac:dyDescent="0.2">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6217</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6">
        <f>INDEX(products!$A$1:$G$49,MATCH(orders!$D3,products!$A$1:$A$49,0),MATCH(orders!L$1,products!$A$1:$G$1,0))</f>
        <v>8.25</v>
      </c>
      <c r="M3" s="6">
        <f>L3*E3</f>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6">
        <f>INDEX(products!$A$1:$G$49,MATCH(orders!$D4,products!$A$1:$A$49,0),MATCH(orders!L$1,products!$A$1:$G$1,0))</f>
        <v>12.95</v>
      </c>
      <c r="M4" s="6">
        <f>L4*E4</f>
        <v>12.95</v>
      </c>
      <c r="N4" t="str">
        <f t="shared" si="0"/>
        <v>Arabica</v>
      </c>
      <c r="O4" t="str">
        <f t="shared" si="1"/>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6">
        <f>INDEX(products!$A$1:$G$49,MATCH(orders!$D5,products!$A$1:$A$49,0),MATCH(orders!L$1,products!$A$1:$G$1,0))</f>
        <v>13.75</v>
      </c>
      <c r="M5" s="6">
        <f>L5*E5</f>
        <v>27.5</v>
      </c>
      <c r="N5" t="str">
        <f t="shared" si="0"/>
        <v>Excelsa</v>
      </c>
      <c r="O5" t="str">
        <f t="shared" si="1"/>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6">
        <f>INDEX(products!$A$1:$G$49,MATCH(orders!$D6,products!$A$1:$A$49,0),MATCH(orders!L$1,products!$A$1:$G$1,0))</f>
        <v>27.484999999999996</v>
      </c>
      <c r="M6" s="6">
        <f>L6*E6</f>
        <v>54.969999999999992</v>
      </c>
      <c r="N6" t="str">
        <f t="shared" si="0"/>
        <v>Robusta</v>
      </c>
      <c r="O6" t="str">
        <f t="shared" si="1"/>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6">
        <f>INDEX(products!$A$1:$G$49,MATCH(orders!$D7,products!$A$1:$A$49,0),MATCH(orders!L$1,products!$A$1:$G$1,0))</f>
        <v>12.95</v>
      </c>
      <c r="M7" s="6">
        <f>L7*E7</f>
        <v>38.849999999999994</v>
      </c>
      <c r="N7" t="str">
        <f t="shared" si="0"/>
        <v>Liberica</v>
      </c>
      <c r="O7" t="str">
        <f t="shared" si="1"/>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6">
        <f>INDEX(products!$A$1:$G$49,MATCH(orders!$D8,products!$A$1:$A$49,0),MATCH(orders!L$1,products!$A$1:$G$1,0))</f>
        <v>7.29</v>
      </c>
      <c r="M8" s="6">
        <f>L8*E8</f>
        <v>21.87</v>
      </c>
      <c r="N8" t="str">
        <f t="shared" si="0"/>
        <v>Excelsa</v>
      </c>
      <c r="O8" t="str">
        <f t="shared" si="1"/>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6">
        <f>INDEX(products!$A$1:$G$49,MATCH(orders!$D9,products!$A$1:$A$49,0),MATCH(orders!L$1,products!$A$1:$G$1,0))</f>
        <v>4.7549999999999999</v>
      </c>
      <c r="M9" s="6">
        <f>L9*E9</f>
        <v>4.7549999999999999</v>
      </c>
      <c r="N9" t="str">
        <f t="shared" si="0"/>
        <v>Liberica</v>
      </c>
      <c r="O9" t="str">
        <f t="shared" si="1"/>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6">
        <f>INDEX(products!$A$1:$G$49,MATCH(orders!$D10,products!$A$1:$A$49,0),MATCH(orders!L$1,products!$A$1:$G$1,0))</f>
        <v>5.97</v>
      </c>
      <c r="M10" s="6">
        <f>L10*E10</f>
        <v>17.91</v>
      </c>
      <c r="N10" t="str">
        <f t="shared" si="0"/>
        <v>Robusta</v>
      </c>
      <c r="O10" t="str">
        <f t="shared" si="1"/>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6">
        <f>INDEX(products!$A$1:$G$49,MATCH(orders!$D11,products!$A$1:$A$49,0),MATCH(orders!L$1,products!$A$1:$G$1,0))</f>
        <v>5.97</v>
      </c>
      <c r="M11" s="6">
        <f>L11*E11</f>
        <v>5.97</v>
      </c>
      <c r="N11" t="str">
        <f t="shared" si="0"/>
        <v>Robusta</v>
      </c>
      <c r="O11" t="str">
        <f t="shared" si="1"/>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6">
        <f>INDEX(products!$A$1:$G$49,MATCH(orders!$D12,products!$A$1:$A$49,0),MATCH(orders!L$1,products!$A$1:$G$1,0))</f>
        <v>9.9499999999999993</v>
      </c>
      <c r="M12" s="6">
        <f>L12*E12</f>
        <v>39.799999999999997</v>
      </c>
      <c r="N12" t="str">
        <f t="shared" si="0"/>
        <v>Arabica</v>
      </c>
      <c r="O12" t="str">
        <f t="shared" si="1"/>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6">
        <f>INDEX(products!$A$1:$G$49,MATCH(orders!$D13,products!$A$1:$A$49,0),MATCH(orders!L$1,products!$A$1:$G$1,0))</f>
        <v>34.154999999999994</v>
      </c>
      <c r="M13" s="6">
        <f>L13*E13</f>
        <v>170.77499999999998</v>
      </c>
      <c r="N13" t="str">
        <f t="shared" si="0"/>
        <v>Excelsa</v>
      </c>
      <c r="O13" t="str">
        <f t="shared" si="1"/>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6">
        <f>INDEX(products!$A$1:$G$49,MATCH(orders!$D14,products!$A$1:$A$49,0),MATCH(orders!L$1,products!$A$1:$G$1,0))</f>
        <v>9.9499999999999993</v>
      </c>
      <c r="M14" s="6">
        <f>L14*E14</f>
        <v>49.75</v>
      </c>
      <c r="N14" t="str">
        <f t="shared" si="0"/>
        <v>Robusta</v>
      </c>
      <c r="O14" t="str">
        <f t="shared" si="1"/>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6">
        <f>INDEX(products!$A$1:$G$49,MATCH(orders!$D15,products!$A$1:$A$49,0),MATCH(orders!L$1,products!$A$1:$G$1,0))</f>
        <v>20.584999999999997</v>
      </c>
      <c r="M15" s="6">
        <f>L15*E15</f>
        <v>41.169999999999995</v>
      </c>
      <c r="N15" t="str">
        <f t="shared" si="0"/>
        <v>Robusta</v>
      </c>
      <c r="O15" t="str">
        <f t="shared" si="1"/>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6">
        <f>INDEX(products!$A$1:$G$49,MATCH(orders!$D16,products!$A$1:$A$49,0),MATCH(orders!L$1,products!$A$1:$G$1,0))</f>
        <v>3.8849999999999998</v>
      </c>
      <c r="M16" s="6">
        <f>L16*E16</f>
        <v>11.654999999999999</v>
      </c>
      <c r="N16" t="str">
        <f t="shared" si="0"/>
        <v>Liberica</v>
      </c>
      <c r="O16" t="str">
        <f t="shared" si="1"/>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6">
        <f>INDEX(products!$A$1:$G$49,MATCH(orders!$D17,products!$A$1:$A$49,0),MATCH(orders!L$1,products!$A$1:$G$1,0))</f>
        <v>22.884999999999998</v>
      </c>
      <c r="M17" s="6">
        <f>L17*E17</f>
        <v>114.42499999999998</v>
      </c>
      <c r="N17" t="str">
        <f t="shared" si="0"/>
        <v>Robusta</v>
      </c>
      <c r="O17" t="str">
        <f t="shared" si="1"/>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6">
        <f>INDEX(products!$A$1:$G$49,MATCH(orders!$D18,products!$A$1:$A$49,0),MATCH(orders!L$1,products!$A$1:$G$1,0))</f>
        <v>3.375</v>
      </c>
      <c r="M18" s="6">
        <f>L18*E18</f>
        <v>20.25</v>
      </c>
      <c r="N18" t="str">
        <f t="shared" si="0"/>
        <v>Arabica</v>
      </c>
      <c r="O18" t="str">
        <f t="shared" si="1"/>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6">
        <f>INDEX(products!$A$1:$G$49,MATCH(orders!$D19,products!$A$1:$A$49,0),MATCH(orders!L$1,products!$A$1:$G$1,0))</f>
        <v>12.95</v>
      </c>
      <c r="M19" s="6">
        <f>L19*E19</f>
        <v>77.699999999999989</v>
      </c>
      <c r="N19" t="str">
        <f t="shared" si="0"/>
        <v>Arabica</v>
      </c>
      <c r="O19" t="str">
        <f t="shared" si="1"/>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6">
        <f>INDEX(products!$A$1:$G$49,MATCH(orders!$D20,products!$A$1:$A$49,0),MATCH(orders!L$1,products!$A$1:$G$1,0))</f>
        <v>20.584999999999997</v>
      </c>
      <c r="M20" s="6">
        <f>L20*E20</f>
        <v>82.339999999999989</v>
      </c>
      <c r="N20" t="str">
        <f t="shared" si="0"/>
        <v>Robusta</v>
      </c>
      <c r="O20" t="str">
        <f t="shared" si="1"/>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6">
        <f>INDEX(products!$A$1:$G$49,MATCH(orders!$D21,products!$A$1:$A$49,0),MATCH(orders!L$1,products!$A$1:$G$1,0))</f>
        <v>3.375</v>
      </c>
      <c r="M21" s="6">
        <f>L21*E21</f>
        <v>16.875</v>
      </c>
      <c r="N21" t="str">
        <f t="shared" si="0"/>
        <v>Arabica</v>
      </c>
      <c r="O21" t="str">
        <f t="shared" si="1"/>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6">
        <f>INDEX(products!$A$1:$G$49,MATCH(orders!$D22,products!$A$1:$A$49,0),MATCH(orders!L$1,products!$A$1:$G$1,0))</f>
        <v>3.645</v>
      </c>
      <c r="M22" s="6">
        <f>L22*E22</f>
        <v>14.58</v>
      </c>
      <c r="N22" t="str">
        <f t="shared" si="0"/>
        <v>Excelsa</v>
      </c>
      <c r="O22" t="str">
        <f t="shared" si="1"/>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6">
        <f>INDEX(products!$A$1:$G$49,MATCH(orders!$D23,products!$A$1:$A$49,0),MATCH(orders!L$1,products!$A$1:$G$1,0))</f>
        <v>2.9849999999999999</v>
      </c>
      <c r="M23" s="6">
        <f>L23*E23</f>
        <v>17.91</v>
      </c>
      <c r="N23" t="str">
        <f t="shared" si="0"/>
        <v>Arabica</v>
      </c>
      <c r="O23" t="str">
        <f t="shared" si="1"/>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6">
        <f>INDEX(products!$A$1:$G$49,MATCH(orders!$D24,products!$A$1:$A$49,0),MATCH(orders!L$1,products!$A$1:$G$1,0))</f>
        <v>22.884999999999998</v>
      </c>
      <c r="M24" s="6">
        <f>L24*E24</f>
        <v>91.539999999999992</v>
      </c>
      <c r="N24" t="str">
        <f t="shared" si="0"/>
        <v>Robusta</v>
      </c>
      <c r="O24" t="str">
        <f t="shared" si="1"/>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6">
        <f>INDEX(products!$A$1:$G$49,MATCH(orders!$D25,products!$A$1:$A$49,0),MATCH(orders!L$1,products!$A$1:$G$1,0))</f>
        <v>2.9849999999999999</v>
      </c>
      <c r="M25" s="6">
        <f>L25*E25</f>
        <v>11.94</v>
      </c>
      <c r="N25" t="str">
        <f t="shared" si="0"/>
        <v>Arabica</v>
      </c>
      <c r="O25" t="str">
        <f t="shared" si="1"/>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6">
        <f>INDEX(products!$A$1:$G$49,MATCH(orders!$D26,products!$A$1:$A$49,0),MATCH(orders!L$1,products!$A$1:$G$1,0))</f>
        <v>11.25</v>
      </c>
      <c r="M26" s="6">
        <f>L26*E26</f>
        <v>11.25</v>
      </c>
      <c r="N26" t="str">
        <f t="shared" si="0"/>
        <v>Arabica</v>
      </c>
      <c r="O26" t="str">
        <f t="shared" si="1"/>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6">
        <f>INDEX(products!$A$1:$G$49,MATCH(orders!$D27,products!$A$1:$A$49,0),MATCH(orders!L$1,products!$A$1:$G$1,0))</f>
        <v>4.125</v>
      </c>
      <c r="M27" s="6">
        <f>L27*E27</f>
        <v>12.375</v>
      </c>
      <c r="N27" t="str">
        <f t="shared" si="0"/>
        <v>Excelsa</v>
      </c>
      <c r="O27" t="str">
        <f t="shared" si="1"/>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6">
        <f>INDEX(products!$A$1:$G$49,MATCH(orders!$D28,products!$A$1:$A$49,0),MATCH(orders!L$1,products!$A$1:$G$1,0))</f>
        <v>6.75</v>
      </c>
      <c r="M28" s="6">
        <f>L28*E28</f>
        <v>27</v>
      </c>
      <c r="N28" t="str">
        <f t="shared" si="0"/>
        <v>Arabica</v>
      </c>
      <c r="O28" t="str">
        <f t="shared" si="1"/>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6">
        <f>INDEX(products!$A$1:$G$49,MATCH(orders!$D29,products!$A$1:$A$49,0),MATCH(orders!L$1,products!$A$1:$G$1,0))</f>
        <v>3.375</v>
      </c>
      <c r="M29" s="6">
        <f>L29*E29</f>
        <v>16.875</v>
      </c>
      <c r="N29" t="str">
        <f t="shared" si="0"/>
        <v>Arabica</v>
      </c>
      <c r="O29" t="str">
        <f t="shared" si="1"/>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6">
        <f>INDEX(products!$A$1:$G$49,MATCH(orders!$D30,products!$A$1:$A$49,0),MATCH(orders!L$1,products!$A$1:$G$1,0))</f>
        <v>5.97</v>
      </c>
      <c r="M30" s="6">
        <f>L30*E30</f>
        <v>17.91</v>
      </c>
      <c r="N30" t="str">
        <f t="shared" si="0"/>
        <v>Arabica</v>
      </c>
      <c r="O30" t="str">
        <f t="shared" si="1"/>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6">
        <f>INDEX(products!$A$1:$G$49,MATCH(orders!$D31,products!$A$1:$A$49,0),MATCH(orders!L$1,products!$A$1:$G$1,0))</f>
        <v>9.9499999999999993</v>
      </c>
      <c r="M31" s="6">
        <f>L31*E31</f>
        <v>39.799999999999997</v>
      </c>
      <c r="N31" t="str">
        <f t="shared" si="0"/>
        <v>Arabica</v>
      </c>
      <c r="O31" t="str">
        <f t="shared" si="1"/>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6">
        <f>INDEX(products!$A$1:$G$49,MATCH(orders!$D32,products!$A$1:$A$49,0),MATCH(orders!L$1,products!$A$1:$G$1,0))</f>
        <v>4.3650000000000002</v>
      </c>
      <c r="M32" s="6">
        <f>L32*E32</f>
        <v>21.825000000000003</v>
      </c>
      <c r="N32" t="str">
        <f t="shared" si="0"/>
        <v>Liberica</v>
      </c>
      <c r="O32" t="str">
        <f t="shared" si="1"/>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6">
        <f>INDEX(products!$A$1:$G$49,MATCH(orders!$D33,products!$A$1:$A$49,0),MATCH(orders!L$1,products!$A$1:$G$1,0))</f>
        <v>5.97</v>
      </c>
      <c r="M33" s="6">
        <f>L33*E33</f>
        <v>35.82</v>
      </c>
      <c r="N33" t="str">
        <f t="shared" si="0"/>
        <v>Arabica</v>
      </c>
      <c r="O33" t="str">
        <f t="shared" si="1"/>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6">
        <f>INDEX(products!$A$1:$G$49,MATCH(orders!$D34,products!$A$1:$A$49,0),MATCH(orders!L$1,products!$A$1:$G$1,0))</f>
        <v>8.73</v>
      </c>
      <c r="M34" s="6">
        <f>L34*E34</f>
        <v>52.38</v>
      </c>
      <c r="N34" t="str">
        <f t="shared" si="0"/>
        <v>Liberica</v>
      </c>
      <c r="O34" t="str">
        <f t="shared" si="1"/>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6">
        <f>INDEX(products!$A$1:$G$49,MATCH(orders!$D35,products!$A$1:$A$49,0),MATCH(orders!L$1,products!$A$1:$G$1,0))</f>
        <v>4.7549999999999999</v>
      </c>
      <c r="M35" s="6">
        <f>L35*E35</f>
        <v>23.774999999999999</v>
      </c>
      <c r="N35" t="str">
        <f t="shared" si="0"/>
        <v>Liberica</v>
      </c>
      <c r="O35" t="str">
        <f t="shared" si="1"/>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6">
        <f>INDEX(products!$A$1:$G$49,MATCH(orders!$D36,products!$A$1:$A$49,0),MATCH(orders!L$1,products!$A$1:$G$1,0))</f>
        <v>9.51</v>
      </c>
      <c r="M36" s="6">
        <f>L36*E36</f>
        <v>57.06</v>
      </c>
      <c r="N36" t="str">
        <f t="shared" si="0"/>
        <v>Liberica</v>
      </c>
      <c r="O36" t="str">
        <f t="shared" si="1"/>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6">
        <f>INDEX(products!$A$1:$G$49,MATCH(orders!$D37,products!$A$1:$A$49,0),MATCH(orders!L$1,products!$A$1:$G$1,0))</f>
        <v>5.97</v>
      </c>
      <c r="M37" s="6">
        <f>L37*E37</f>
        <v>35.82</v>
      </c>
      <c r="N37" t="str">
        <f t="shared" si="0"/>
        <v>Arabica</v>
      </c>
      <c r="O37" t="str">
        <f t="shared" si="1"/>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6">
        <f>INDEX(products!$A$1:$G$49,MATCH(orders!$D38,products!$A$1:$A$49,0),MATCH(orders!L$1,products!$A$1:$G$1,0))</f>
        <v>4.3650000000000002</v>
      </c>
      <c r="M38" s="6">
        <f>L38*E38</f>
        <v>8.73</v>
      </c>
      <c r="N38" t="str">
        <f t="shared" si="0"/>
        <v>Liberica</v>
      </c>
      <c r="O38" t="str">
        <f t="shared" si="1"/>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6">
        <f>INDEX(products!$A$1:$G$49,MATCH(orders!$D39,products!$A$1:$A$49,0),MATCH(orders!L$1,products!$A$1:$G$1,0))</f>
        <v>9.51</v>
      </c>
      <c r="M39" s="6">
        <f>L39*E39</f>
        <v>28.53</v>
      </c>
      <c r="N39" t="str">
        <f t="shared" si="0"/>
        <v>Liberica</v>
      </c>
      <c r="O39" t="str">
        <f t="shared" si="1"/>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6">
        <f>INDEX(products!$A$1:$G$49,MATCH(orders!$D40,products!$A$1:$A$49,0),MATCH(orders!L$1,products!$A$1:$G$1,0))</f>
        <v>22.884999999999998</v>
      </c>
      <c r="M40" s="6">
        <f>L40*E40</f>
        <v>114.42499999999998</v>
      </c>
      <c r="N40" t="str">
        <f t="shared" si="0"/>
        <v>Robusta</v>
      </c>
      <c r="O40" t="str">
        <f t="shared" si="1"/>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6">
        <f>INDEX(products!$A$1:$G$49,MATCH(orders!$D41,products!$A$1:$A$49,0),MATCH(orders!L$1,products!$A$1:$G$1,0))</f>
        <v>9.9499999999999993</v>
      </c>
      <c r="M41" s="6">
        <f>L41*E41</f>
        <v>59.699999999999996</v>
      </c>
      <c r="N41" t="str">
        <f t="shared" si="0"/>
        <v>Robusta</v>
      </c>
      <c r="O41" t="str">
        <f t="shared" si="1"/>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6">
        <f>INDEX(products!$A$1:$G$49,MATCH(orders!$D42,products!$A$1:$A$49,0),MATCH(orders!L$1,products!$A$1:$G$1,0))</f>
        <v>14.55</v>
      </c>
      <c r="M42" s="6">
        <f>L42*E42</f>
        <v>43.650000000000006</v>
      </c>
      <c r="N42" t="str">
        <f t="shared" si="0"/>
        <v>Liberica</v>
      </c>
      <c r="O42" t="str">
        <f t="shared" si="1"/>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6">
        <f>INDEX(products!$A$1:$G$49,MATCH(orders!$D43,products!$A$1:$A$49,0),MATCH(orders!L$1,products!$A$1:$G$1,0))</f>
        <v>3.645</v>
      </c>
      <c r="M43" s="6">
        <f>L43*E43</f>
        <v>7.29</v>
      </c>
      <c r="N43" t="str">
        <f t="shared" si="0"/>
        <v>Excelsa</v>
      </c>
      <c r="O43" t="str">
        <f t="shared" si="1"/>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6">
        <f>INDEX(products!$A$1:$G$49,MATCH(orders!$D44,products!$A$1:$A$49,0),MATCH(orders!L$1,products!$A$1:$G$1,0))</f>
        <v>2.6849999999999996</v>
      </c>
      <c r="M44" s="6">
        <f>L44*E44</f>
        <v>8.0549999999999997</v>
      </c>
      <c r="N44" t="str">
        <f t="shared" si="0"/>
        <v>Robusta</v>
      </c>
      <c r="O44" t="str">
        <f t="shared" si="1"/>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6">
        <f>INDEX(products!$A$1:$G$49,MATCH(orders!$D45,products!$A$1:$A$49,0),MATCH(orders!L$1,products!$A$1:$G$1,0))</f>
        <v>36.454999999999998</v>
      </c>
      <c r="M45" s="6">
        <f>L45*E45</f>
        <v>72.91</v>
      </c>
      <c r="N45" t="str">
        <f t="shared" si="0"/>
        <v>Liberica</v>
      </c>
      <c r="O45" t="str">
        <f t="shared" si="1"/>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6">
        <f>INDEX(products!$A$1:$G$49,MATCH(orders!$D46,products!$A$1:$A$49,0),MATCH(orders!L$1,products!$A$1:$G$1,0))</f>
        <v>8.25</v>
      </c>
      <c r="M46" s="6">
        <f>L46*E46</f>
        <v>16.5</v>
      </c>
      <c r="N46" t="str">
        <f t="shared" si="0"/>
        <v>Excelsa</v>
      </c>
      <c r="O46" t="str">
        <f t="shared" si="1"/>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6">
        <f>INDEX(products!$A$1:$G$49,MATCH(orders!$D47,products!$A$1:$A$49,0),MATCH(orders!L$1,products!$A$1:$G$1,0))</f>
        <v>29.784999999999997</v>
      </c>
      <c r="M47" s="6">
        <f>L47*E47</f>
        <v>178.70999999999998</v>
      </c>
      <c r="N47" t="str">
        <f t="shared" si="0"/>
        <v>Liberica</v>
      </c>
      <c r="O47" t="str">
        <f t="shared" si="1"/>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6">
        <f>INDEX(products!$A$1:$G$49,MATCH(orders!$D48,products!$A$1:$A$49,0),MATCH(orders!L$1,products!$A$1:$G$1,0))</f>
        <v>31.624999999999996</v>
      </c>
      <c r="M48" s="6">
        <f>L48*E48</f>
        <v>63.249999999999993</v>
      </c>
      <c r="N48" t="str">
        <f t="shared" si="0"/>
        <v>Excelsa</v>
      </c>
      <c r="O48" t="str">
        <f t="shared" si="1"/>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6">
        <f>INDEX(products!$A$1:$G$49,MATCH(orders!$D49,products!$A$1:$A$49,0),MATCH(orders!L$1,products!$A$1:$G$1,0))</f>
        <v>3.8849999999999998</v>
      </c>
      <c r="M49" s="6">
        <f>L49*E49</f>
        <v>7.77</v>
      </c>
      <c r="N49" t="str">
        <f t="shared" si="0"/>
        <v>Arabica</v>
      </c>
      <c r="O49" t="str">
        <f t="shared" si="1"/>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6">
        <f>INDEX(products!$A$1:$G$49,MATCH(orders!$D50,products!$A$1:$A$49,0),MATCH(orders!L$1,products!$A$1:$G$1,0))</f>
        <v>22.884999999999998</v>
      </c>
      <c r="M50" s="6">
        <f>L50*E50</f>
        <v>91.539999999999992</v>
      </c>
      <c r="N50" t="str">
        <f t="shared" si="0"/>
        <v>Arabica</v>
      </c>
      <c r="O50" t="str">
        <f t="shared" si="1"/>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6">
        <f>INDEX(products!$A$1:$G$49,MATCH(orders!$D51,products!$A$1:$A$49,0),MATCH(orders!L$1,products!$A$1:$G$1,0))</f>
        <v>12.95</v>
      </c>
      <c r="M51" s="6">
        <f>L51*E51</f>
        <v>38.849999999999994</v>
      </c>
      <c r="N51" t="str">
        <f t="shared" si="0"/>
        <v>Arabica</v>
      </c>
      <c r="O51" t="str">
        <f t="shared" si="1"/>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6">
        <f>INDEX(products!$A$1:$G$49,MATCH(orders!$D52,products!$A$1:$A$49,0),MATCH(orders!L$1,products!$A$1:$G$1,0))</f>
        <v>7.77</v>
      </c>
      <c r="M52" s="6">
        <f>L52*E52</f>
        <v>15.54</v>
      </c>
      <c r="N52" t="str">
        <f t="shared" si="0"/>
        <v>Liberica</v>
      </c>
      <c r="O52" t="str">
        <f t="shared" si="1"/>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6">
        <f>INDEX(products!$A$1:$G$49,MATCH(orders!$D53,products!$A$1:$A$49,0),MATCH(orders!L$1,products!$A$1:$G$1,0))</f>
        <v>36.454999999999998</v>
      </c>
      <c r="M53" s="6">
        <f>L53*E53</f>
        <v>145.82</v>
      </c>
      <c r="N53" t="str">
        <f t="shared" si="0"/>
        <v>Liberica</v>
      </c>
      <c r="O53" t="str">
        <f t="shared" si="1"/>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6">
        <f>INDEX(products!$A$1:$G$49,MATCH(orders!$D54,products!$A$1:$A$49,0),MATCH(orders!L$1,products!$A$1:$G$1,0))</f>
        <v>5.97</v>
      </c>
      <c r="M54" s="6">
        <f>L54*E54</f>
        <v>29.849999999999998</v>
      </c>
      <c r="N54" t="str">
        <f t="shared" si="0"/>
        <v>Robusta</v>
      </c>
      <c r="O54" t="str">
        <f t="shared" si="1"/>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6">
        <f>INDEX(products!$A$1:$G$49,MATCH(orders!$D55,products!$A$1:$A$49,0),MATCH(orders!L$1,products!$A$1:$G$1,0))</f>
        <v>36.454999999999998</v>
      </c>
      <c r="M55" s="6">
        <f>L55*E55</f>
        <v>72.91</v>
      </c>
      <c r="N55" t="str">
        <f t="shared" si="0"/>
        <v>Liberica</v>
      </c>
      <c r="O55" t="str">
        <f t="shared" si="1"/>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6">
        <f>INDEX(products!$A$1:$G$49,MATCH(orders!$D56,products!$A$1:$A$49,0),MATCH(orders!L$1,products!$A$1:$G$1,0))</f>
        <v>14.55</v>
      </c>
      <c r="M56" s="6">
        <f>L56*E56</f>
        <v>72.75</v>
      </c>
      <c r="N56" t="str">
        <f t="shared" si="0"/>
        <v>Liberica</v>
      </c>
      <c r="O56" t="str">
        <f t="shared" si="1"/>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6">
        <f>INDEX(products!$A$1:$G$49,MATCH(orders!$D57,products!$A$1:$A$49,0),MATCH(orders!L$1,products!$A$1:$G$1,0))</f>
        <v>15.85</v>
      </c>
      <c r="M57" s="6">
        <f>L57*E57</f>
        <v>47.55</v>
      </c>
      <c r="N57" t="str">
        <f t="shared" si="0"/>
        <v>Liberica</v>
      </c>
      <c r="O57" t="str">
        <f t="shared" si="1"/>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6">
        <f>INDEX(products!$A$1:$G$49,MATCH(orders!$D58,products!$A$1:$A$49,0),MATCH(orders!L$1,products!$A$1:$G$1,0))</f>
        <v>3.645</v>
      </c>
      <c r="M58" s="6">
        <f>L58*E58</f>
        <v>10.935</v>
      </c>
      <c r="N58" t="str">
        <f t="shared" si="0"/>
        <v>Excelsa</v>
      </c>
      <c r="O58" t="str">
        <f t="shared" si="1"/>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6">
        <f>INDEX(products!$A$1:$G$49,MATCH(orders!$D59,products!$A$1:$A$49,0),MATCH(orders!L$1,products!$A$1:$G$1,0))</f>
        <v>14.85</v>
      </c>
      <c r="M59" s="6">
        <f>L59*E59</f>
        <v>59.4</v>
      </c>
      <c r="N59" t="str">
        <f t="shared" si="0"/>
        <v>Excelsa</v>
      </c>
      <c r="O59" t="str">
        <f t="shared" si="1"/>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6">
        <f>INDEX(products!$A$1:$G$49,MATCH(orders!$D60,products!$A$1:$A$49,0),MATCH(orders!L$1,products!$A$1:$G$1,0))</f>
        <v>29.784999999999997</v>
      </c>
      <c r="M60" s="6">
        <f>L60*E60</f>
        <v>89.35499999999999</v>
      </c>
      <c r="N60" t="str">
        <f t="shared" si="0"/>
        <v>Liberica</v>
      </c>
      <c r="O60" t="str">
        <f t="shared" si="1"/>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6">
        <f>INDEX(products!$A$1:$G$49,MATCH(orders!$D61,products!$A$1:$A$49,0),MATCH(orders!L$1,products!$A$1:$G$1,0))</f>
        <v>8.73</v>
      </c>
      <c r="M61" s="6">
        <f>L61*E61</f>
        <v>26.19</v>
      </c>
      <c r="N61" t="str">
        <f t="shared" si="0"/>
        <v>Liberica</v>
      </c>
      <c r="O61" t="str">
        <f t="shared" si="1"/>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6">
        <f>INDEX(products!$A$1:$G$49,MATCH(orders!$D62,products!$A$1:$A$49,0),MATCH(orders!L$1,products!$A$1:$G$1,0))</f>
        <v>22.884999999999998</v>
      </c>
      <c r="M62" s="6">
        <f>L62*E62</f>
        <v>114.42499999999998</v>
      </c>
      <c r="N62" t="str">
        <f t="shared" si="0"/>
        <v>Arabica</v>
      </c>
      <c r="O62" t="str">
        <f t="shared" si="1"/>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6">
        <f>INDEX(products!$A$1:$G$49,MATCH(orders!$D63,products!$A$1:$A$49,0),MATCH(orders!L$1,products!$A$1:$G$1,0))</f>
        <v>5.3699999999999992</v>
      </c>
      <c r="M63" s="6">
        <f>L63*E63</f>
        <v>26.849999999999994</v>
      </c>
      <c r="N63" t="str">
        <f t="shared" si="0"/>
        <v>Robusta</v>
      </c>
      <c r="O63" t="str">
        <f t="shared" si="1"/>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6">
        <f>INDEX(products!$A$1:$G$49,MATCH(orders!$D64,products!$A$1:$A$49,0),MATCH(orders!L$1,products!$A$1:$G$1,0))</f>
        <v>4.7549999999999999</v>
      </c>
      <c r="M64" s="6">
        <f>L64*E64</f>
        <v>23.774999999999999</v>
      </c>
      <c r="N64" t="str">
        <f t="shared" si="0"/>
        <v>Liberica</v>
      </c>
      <c r="O64" t="str">
        <f t="shared" si="1"/>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6">
        <f>INDEX(products!$A$1:$G$49,MATCH(orders!$D65,products!$A$1:$A$49,0),MATCH(orders!L$1,products!$A$1:$G$1,0))</f>
        <v>6.75</v>
      </c>
      <c r="M65" s="6">
        <f>L65*E65</f>
        <v>6.75</v>
      </c>
      <c r="N65" t="str">
        <f t="shared" si="0"/>
        <v>Arabica</v>
      </c>
      <c r="O65" t="str">
        <f t="shared" si="1"/>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6">
        <f>INDEX(products!$A$1:$G$49,MATCH(orders!$D66,products!$A$1:$A$49,0),MATCH(orders!L$1,products!$A$1:$G$1,0))</f>
        <v>5.97</v>
      </c>
      <c r="M66" s="6">
        <f>L66*E66</f>
        <v>35.82</v>
      </c>
      <c r="N66" t="str">
        <f t="shared" si="0"/>
        <v>Robusta</v>
      </c>
      <c r="O66" t="str">
        <f t="shared" si="1"/>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6">
        <f>INDEX(products!$A$1:$G$49,MATCH(orders!$D67,products!$A$1:$A$49,0),MATCH(orders!L$1,products!$A$1:$G$1,0))</f>
        <v>20.584999999999997</v>
      </c>
      <c r="M67" s="6">
        <f>L67*E67</f>
        <v>82.339999999999989</v>
      </c>
      <c r="N67" t="str">
        <f t="shared" ref="N67:N130" si="2">IF(I67="Rob","Robusta",IF(I67="Exc","Excelsa",IF(I67="Ara","Arabica",IF(I67="Lib","Liberica",""))))</f>
        <v>Robusta</v>
      </c>
      <c r="O67" t="str">
        <f t="shared" ref="O67:O130" si="3">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6">
        <f>INDEX(products!$A$1:$G$49,MATCH(orders!$D68,products!$A$1:$A$49,0),MATCH(orders!L$1,products!$A$1:$G$1,0))</f>
        <v>7.169999999999999</v>
      </c>
      <c r="M68" s="6">
        <f>L68*E68</f>
        <v>7.169999999999999</v>
      </c>
      <c r="N68" t="str">
        <f t="shared" si="2"/>
        <v>Robusta</v>
      </c>
      <c r="O68" t="str">
        <f t="shared" si="3"/>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6">
        <f>INDEX(products!$A$1:$G$49,MATCH(orders!$D69,products!$A$1:$A$49,0),MATCH(orders!L$1,products!$A$1:$G$1,0))</f>
        <v>4.7549999999999999</v>
      </c>
      <c r="M69" s="6">
        <f>L69*E69</f>
        <v>9.51</v>
      </c>
      <c r="N69" t="str">
        <f t="shared" si="2"/>
        <v>Liberica</v>
      </c>
      <c r="O69" t="str">
        <f t="shared" si="3"/>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6">
        <f>INDEX(products!$A$1:$G$49,MATCH(orders!$D70,products!$A$1:$A$49,0),MATCH(orders!L$1,products!$A$1:$G$1,0))</f>
        <v>2.9849999999999999</v>
      </c>
      <c r="M70" s="6">
        <f>L70*E70</f>
        <v>2.9849999999999999</v>
      </c>
      <c r="N70" t="str">
        <f t="shared" si="2"/>
        <v>Robusta</v>
      </c>
      <c r="O70" t="str">
        <f t="shared" si="3"/>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6">
        <f>INDEX(products!$A$1:$G$49,MATCH(orders!$D71,products!$A$1:$A$49,0),MATCH(orders!L$1,products!$A$1:$G$1,0))</f>
        <v>9.9499999999999993</v>
      </c>
      <c r="M71" s="6">
        <f>L71*E71</f>
        <v>59.699999999999996</v>
      </c>
      <c r="N71" t="str">
        <f t="shared" si="2"/>
        <v>Robusta</v>
      </c>
      <c r="O71" t="str">
        <f t="shared" si="3"/>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6">
        <f>INDEX(products!$A$1:$G$49,MATCH(orders!$D72,products!$A$1:$A$49,0),MATCH(orders!L$1,products!$A$1:$G$1,0))</f>
        <v>34.154999999999994</v>
      </c>
      <c r="M72" s="6">
        <f>L72*E72</f>
        <v>136.61999999999998</v>
      </c>
      <c r="N72" t="str">
        <f t="shared" si="2"/>
        <v>Excelsa</v>
      </c>
      <c r="O72" t="str">
        <f t="shared" si="3"/>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6">
        <f>INDEX(products!$A$1:$G$49,MATCH(orders!$D73,products!$A$1:$A$49,0),MATCH(orders!L$1,products!$A$1:$G$1,0))</f>
        <v>4.7549999999999999</v>
      </c>
      <c r="M73" s="6">
        <f>L73*E73</f>
        <v>9.51</v>
      </c>
      <c r="N73" t="str">
        <f t="shared" si="2"/>
        <v>Liberica</v>
      </c>
      <c r="O73" t="str">
        <f t="shared" si="3"/>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6">
        <f>INDEX(products!$A$1:$G$49,MATCH(orders!$D74,products!$A$1:$A$49,0),MATCH(orders!L$1,products!$A$1:$G$1,0))</f>
        <v>25.874999999999996</v>
      </c>
      <c r="M74" s="6">
        <f>L74*E74</f>
        <v>77.624999999999986</v>
      </c>
      <c r="N74" t="str">
        <f t="shared" si="2"/>
        <v>Arabica</v>
      </c>
      <c r="O74" t="str">
        <f t="shared" si="3"/>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6">
        <f>INDEX(products!$A$1:$G$49,MATCH(orders!$D75,products!$A$1:$A$49,0),MATCH(orders!L$1,products!$A$1:$G$1,0))</f>
        <v>4.3650000000000002</v>
      </c>
      <c r="M75" s="6">
        <f>L75*E75</f>
        <v>21.825000000000003</v>
      </c>
      <c r="N75" t="str">
        <f t="shared" si="2"/>
        <v>Liberica</v>
      </c>
      <c r="O75" t="str">
        <f t="shared" si="3"/>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6">
        <f>INDEX(products!$A$1:$G$49,MATCH(orders!$D76,products!$A$1:$A$49,0),MATCH(orders!L$1,products!$A$1:$G$1,0))</f>
        <v>8.91</v>
      </c>
      <c r="M76" s="6">
        <f>L76*E76</f>
        <v>17.82</v>
      </c>
      <c r="N76" t="str">
        <f t="shared" si="2"/>
        <v>Excelsa</v>
      </c>
      <c r="O76" t="str">
        <f t="shared" si="3"/>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6">
        <f>INDEX(products!$A$1:$G$49,MATCH(orders!$D77,products!$A$1:$A$49,0),MATCH(orders!L$1,products!$A$1:$G$1,0))</f>
        <v>8.9499999999999993</v>
      </c>
      <c r="M77" s="6">
        <f>L77*E77</f>
        <v>53.699999999999996</v>
      </c>
      <c r="N77" t="str">
        <f t="shared" si="2"/>
        <v>Robusta</v>
      </c>
      <c r="O77" t="str">
        <f t="shared" si="3"/>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6">
        <f>INDEX(products!$A$1:$G$49,MATCH(orders!$D78,products!$A$1:$A$49,0),MATCH(orders!L$1,products!$A$1:$G$1,0))</f>
        <v>3.5849999999999995</v>
      </c>
      <c r="M78" s="6">
        <f>L78*E78</f>
        <v>3.5849999999999995</v>
      </c>
      <c r="N78" t="str">
        <f t="shared" si="2"/>
        <v>Robusta</v>
      </c>
      <c r="O78" t="str">
        <f t="shared" si="3"/>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6">
        <f>INDEX(products!$A$1:$G$49,MATCH(orders!$D79,products!$A$1:$A$49,0),MATCH(orders!L$1,products!$A$1:$G$1,0))</f>
        <v>3.645</v>
      </c>
      <c r="M79" s="6">
        <f>L79*E79</f>
        <v>7.29</v>
      </c>
      <c r="N79" t="str">
        <f t="shared" si="2"/>
        <v>Excelsa</v>
      </c>
      <c r="O79" t="str">
        <f t="shared" si="3"/>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6">
        <f>INDEX(products!$A$1:$G$49,MATCH(orders!$D80,products!$A$1:$A$49,0),MATCH(orders!L$1,products!$A$1:$G$1,0))</f>
        <v>6.75</v>
      </c>
      <c r="M80" s="6">
        <f>L80*E80</f>
        <v>40.5</v>
      </c>
      <c r="N80" t="str">
        <f t="shared" si="2"/>
        <v>Arabica</v>
      </c>
      <c r="O80" t="str">
        <f t="shared" si="3"/>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6">
        <f>INDEX(products!$A$1:$G$49,MATCH(orders!$D81,products!$A$1:$A$49,0),MATCH(orders!L$1,products!$A$1:$G$1,0))</f>
        <v>11.95</v>
      </c>
      <c r="M81" s="6">
        <f>L81*E81</f>
        <v>47.8</v>
      </c>
      <c r="N81" t="str">
        <f t="shared" si="2"/>
        <v>Robusta</v>
      </c>
      <c r="O81" t="str">
        <f t="shared" si="3"/>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6">
        <f>INDEX(products!$A$1:$G$49,MATCH(orders!$D82,products!$A$1:$A$49,0),MATCH(orders!L$1,products!$A$1:$G$1,0))</f>
        <v>7.77</v>
      </c>
      <c r="M82" s="6">
        <f>L82*E82</f>
        <v>38.849999999999994</v>
      </c>
      <c r="N82" t="str">
        <f t="shared" si="2"/>
        <v>Arabica</v>
      </c>
      <c r="O82" t="str">
        <f t="shared" si="3"/>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6">
        <f>INDEX(products!$A$1:$G$49,MATCH(orders!$D83,products!$A$1:$A$49,0),MATCH(orders!L$1,products!$A$1:$G$1,0))</f>
        <v>36.454999999999998</v>
      </c>
      <c r="M83" s="6">
        <f>L83*E83</f>
        <v>109.36499999999999</v>
      </c>
      <c r="N83" t="str">
        <f t="shared" si="2"/>
        <v>Liberica</v>
      </c>
      <c r="O83" t="str">
        <f t="shared" si="3"/>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6">
        <f>INDEX(products!$A$1:$G$49,MATCH(orders!$D84,products!$A$1:$A$49,0),MATCH(orders!L$1,products!$A$1:$G$1,0))</f>
        <v>33.464999999999996</v>
      </c>
      <c r="M84" s="6">
        <f>L84*E84</f>
        <v>100.39499999999998</v>
      </c>
      <c r="N84" t="str">
        <f t="shared" si="2"/>
        <v>Liberica</v>
      </c>
      <c r="O84" t="str">
        <f t="shared" si="3"/>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6">
        <f>INDEX(products!$A$1:$G$49,MATCH(orders!$D85,products!$A$1:$A$49,0),MATCH(orders!L$1,products!$A$1:$G$1,0))</f>
        <v>20.584999999999997</v>
      </c>
      <c r="M85" s="6">
        <f>L85*E85</f>
        <v>82.339999999999989</v>
      </c>
      <c r="N85" t="str">
        <f t="shared" si="2"/>
        <v>Robusta</v>
      </c>
      <c r="O85" t="str">
        <f t="shared" si="3"/>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6">
        <f>INDEX(products!$A$1:$G$49,MATCH(orders!$D86,products!$A$1:$A$49,0),MATCH(orders!L$1,products!$A$1:$G$1,0))</f>
        <v>9.51</v>
      </c>
      <c r="M86" s="6">
        <f>L86*E86</f>
        <v>9.51</v>
      </c>
      <c r="N86" t="str">
        <f t="shared" si="2"/>
        <v>Liberica</v>
      </c>
      <c r="O86" t="str">
        <f t="shared" si="3"/>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6">
        <f>INDEX(products!$A$1:$G$49,MATCH(orders!$D87,products!$A$1:$A$49,0),MATCH(orders!L$1,products!$A$1:$G$1,0))</f>
        <v>29.784999999999997</v>
      </c>
      <c r="M87" s="6">
        <f>L87*E87</f>
        <v>89.35499999999999</v>
      </c>
      <c r="N87" t="str">
        <f t="shared" si="2"/>
        <v>Arabica</v>
      </c>
      <c r="O87" t="str">
        <f t="shared" si="3"/>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6">
        <f>INDEX(products!$A$1:$G$49,MATCH(orders!$D88,products!$A$1:$A$49,0),MATCH(orders!L$1,products!$A$1:$G$1,0))</f>
        <v>2.9849999999999999</v>
      </c>
      <c r="M88" s="6">
        <f>L88*E88</f>
        <v>11.94</v>
      </c>
      <c r="N88" t="str">
        <f t="shared" si="2"/>
        <v>Arabica</v>
      </c>
      <c r="O88" t="str">
        <f t="shared" si="3"/>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6">
        <f>INDEX(products!$A$1:$G$49,MATCH(orders!$D89,products!$A$1:$A$49,0),MATCH(orders!L$1,products!$A$1:$G$1,0))</f>
        <v>11.25</v>
      </c>
      <c r="M89" s="6">
        <f>L89*E89</f>
        <v>33.75</v>
      </c>
      <c r="N89" t="str">
        <f t="shared" si="2"/>
        <v>Arabica</v>
      </c>
      <c r="O89" t="str">
        <f t="shared" si="3"/>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6">
        <f>INDEX(products!$A$1:$G$49,MATCH(orders!$D90,products!$A$1:$A$49,0),MATCH(orders!L$1,products!$A$1:$G$1,0))</f>
        <v>11.95</v>
      </c>
      <c r="M90" s="6">
        <f>L90*E90</f>
        <v>35.849999999999994</v>
      </c>
      <c r="N90" t="str">
        <f t="shared" si="2"/>
        <v>Robusta</v>
      </c>
      <c r="O90" t="str">
        <f t="shared" si="3"/>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6">
        <f>INDEX(products!$A$1:$G$49,MATCH(orders!$D91,products!$A$1:$A$49,0),MATCH(orders!L$1,products!$A$1:$G$1,0))</f>
        <v>12.95</v>
      </c>
      <c r="M91" s="6">
        <f>L91*E91</f>
        <v>77.699999999999989</v>
      </c>
      <c r="N91" t="str">
        <f t="shared" si="2"/>
        <v>Arabica</v>
      </c>
      <c r="O91" t="str">
        <f t="shared" si="3"/>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6">
        <f>INDEX(products!$A$1:$G$49,MATCH(orders!$D92,products!$A$1:$A$49,0),MATCH(orders!L$1,products!$A$1:$G$1,0))</f>
        <v>12.95</v>
      </c>
      <c r="M92" s="6">
        <f>L92*E92</f>
        <v>51.8</v>
      </c>
      <c r="N92" t="str">
        <f t="shared" si="2"/>
        <v>Arabica</v>
      </c>
      <c r="O92" t="str">
        <f t="shared" si="3"/>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6">
        <f>INDEX(products!$A$1:$G$49,MATCH(orders!$D93,products!$A$1:$A$49,0),MATCH(orders!L$1,products!$A$1:$G$1,0))</f>
        <v>25.874999999999996</v>
      </c>
      <c r="M93" s="6">
        <f>L93*E93</f>
        <v>103.49999999999999</v>
      </c>
      <c r="N93" t="str">
        <f t="shared" si="2"/>
        <v>Arabica</v>
      </c>
      <c r="O93" t="str">
        <f t="shared" si="3"/>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6">
        <f>INDEX(products!$A$1:$G$49,MATCH(orders!$D94,products!$A$1:$A$49,0),MATCH(orders!L$1,products!$A$1:$G$1,0))</f>
        <v>14.85</v>
      </c>
      <c r="M94" s="6">
        <f>L94*E94</f>
        <v>44.55</v>
      </c>
      <c r="N94" t="str">
        <f t="shared" si="2"/>
        <v>Excelsa</v>
      </c>
      <c r="O94" t="str">
        <f t="shared" si="3"/>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6">
        <f>INDEX(products!$A$1:$G$49,MATCH(orders!$D95,products!$A$1:$A$49,0),MATCH(orders!L$1,products!$A$1:$G$1,0))</f>
        <v>8.91</v>
      </c>
      <c r="M95" s="6">
        <f>L95*E95</f>
        <v>35.64</v>
      </c>
      <c r="N95" t="str">
        <f t="shared" si="2"/>
        <v>Excelsa</v>
      </c>
      <c r="O95" t="str">
        <f t="shared" si="3"/>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6">
        <f>INDEX(products!$A$1:$G$49,MATCH(orders!$D96,products!$A$1:$A$49,0),MATCH(orders!L$1,products!$A$1:$G$1,0))</f>
        <v>2.9849999999999999</v>
      </c>
      <c r="M96" s="6">
        <f>L96*E96</f>
        <v>17.91</v>
      </c>
      <c r="N96" t="str">
        <f t="shared" si="2"/>
        <v>Arabica</v>
      </c>
      <c r="O96" t="str">
        <f t="shared" si="3"/>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6">
        <f>INDEX(products!$A$1:$G$49,MATCH(orders!$D97,products!$A$1:$A$49,0),MATCH(orders!L$1,products!$A$1:$G$1,0))</f>
        <v>25.874999999999996</v>
      </c>
      <c r="M97" s="6">
        <f>L97*E97</f>
        <v>155.24999999999997</v>
      </c>
      <c r="N97" t="str">
        <f t="shared" si="2"/>
        <v>Arabica</v>
      </c>
      <c r="O97" t="str">
        <f t="shared" si="3"/>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6">
        <f>INDEX(products!$A$1:$G$49,MATCH(orders!$D98,products!$A$1:$A$49,0),MATCH(orders!L$1,products!$A$1:$G$1,0))</f>
        <v>2.9849999999999999</v>
      </c>
      <c r="M98" s="6">
        <f>L98*E98</f>
        <v>5.97</v>
      </c>
      <c r="N98" t="str">
        <f t="shared" si="2"/>
        <v>Arabica</v>
      </c>
      <c r="O98" t="str">
        <f t="shared" si="3"/>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6">
        <f>INDEX(products!$A$1:$G$49,MATCH(orders!$D99,products!$A$1:$A$49,0),MATCH(orders!L$1,products!$A$1:$G$1,0))</f>
        <v>6.75</v>
      </c>
      <c r="M99" s="6">
        <f>L99*E99</f>
        <v>13.5</v>
      </c>
      <c r="N99" t="str">
        <f t="shared" si="2"/>
        <v>Arabica</v>
      </c>
      <c r="O99" t="str">
        <f t="shared" si="3"/>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6">
        <f>INDEX(products!$A$1:$G$49,MATCH(orders!$D100,products!$A$1:$A$49,0),MATCH(orders!L$1,products!$A$1:$G$1,0))</f>
        <v>2.9849999999999999</v>
      </c>
      <c r="M100" s="6">
        <f>L100*E100</f>
        <v>2.9849999999999999</v>
      </c>
      <c r="N100" t="str">
        <f t="shared" si="2"/>
        <v>Arabica</v>
      </c>
      <c r="O100" t="str">
        <f t="shared" si="3"/>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6">
        <f>INDEX(products!$A$1:$G$49,MATCH(orders!$D101,products!$A$1:$A$49,0),MATCH(orders!L$1,products!$A$1:$G$1,0))</f>
        <v>4.3650000000000002</v>
      </c>
      <c r="M101" s="6">
        <f>L101*E101</f>
        <v>13.095000000000001</v>
      </c>
      <c r="N101" t="str">
        <f t="shared" si="2"/>
        <v>Liberica</v>
      </c>
      <c r="O101" t="str">
        <f t="shared" si="3"/>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6">
        <f>INDEX(products!$A$1:$G$49,MATCH(orders!$D102,products!$A$1:$A$49,0),MATCH(orders!L$1,products!$A$1:$G$1,0))</f>
        <v>3.8849999999999998</v>
      </c>
      <c r="M102" s="6">
        <f>L102*E102</f>
        <v>7.77</v>
      </c>
      <c r="N102" t="str">
        <f t="shared" si="2"/>
        <v>Arabica</v>
      </c>
      <c r="O102" t="str">
        <f t="shared" si="3"/>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6">
        <f>INDEX(products!$A$1:$G$49,MATCH(orders!$D103,products!$A$1:$A$49,0),MATCH(orders!L$1,products!$A$1:$G$1,0))</f>
        <v>29.784999999999997</v>
      </c>
      <c r="M103" s="6">
        <f>L103*E103</f>
        <v>148.92499999999998</v>
      </c>
      <c r="N103" t="str">
        <f t="shared" si="2"/>
        <v>Liberica</v>
      </c>
      <c r="O103" t="str">
        <f t="shared" si="3"/>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6">
        <f>INDEX(products!$A$1:$G$49,MATCH(orders!$D104,products!$A$1:$A$49,0),MATCH(orders!L$1,products!$A$1:$G$1,0))</f>
        <v>12.95</v>
      </c>
      <c r="M104" s="6">
        <f>L104*E104</f>
        <v>38.849999999999994</v>
      </c>
      <c r="N104" t="str">
        <f t="shared" si="2"/>
        <v>Liberica</v>
      </c>
      <c r="O104" t="str">
        <f t="shared" si="3"/>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6">
        <f>INDEX(products!$A$1:$G$49,MATCH(orders!$D105,products!$A$1:$A$49,0),MATCH(orders!L$1,products!$A$1:$G$1,0))</f>
        <v>2.9849999999999999</v>
      </c>
      <c r="M105" s="6">
        <f>L105*E105</f>
        <v>11.94</v>
      </c>
      <c r="N105" t="str">
        <f t="shared" si="2"/>
        <v>Robusta</v>
      </c>
      <c r="O105" t="str">
        <f t="shared" si="3"/>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6">
        <f>INDEX(products!$A$1:$G$49,MATCH(orders!$D106,products!$A$1:$A$49,0),MATCH(orders!L$1,products!$A$1:$G$1,0))</f>
        <v>14.55</v>
      </c>
      <c r="M106" s="6">
        <f>L106*E106</f>
        <v>87.300000000000011</v>
      </c>
      <c r="N106" t="str">
        <f t="shared" si="2"/>
        <v>Liberica</v>
      </c>
      <c r="O106" t="str">
        <f t="shared" si="3"/>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6">
        <f>INDEX(products!$A$1:$G$49,MATCH(orders!$D107,products!$A$1:$A$49,0),MATCH(orders!L$1,products!$A$1:$G$1,0))</f>
        <v>6.75</v>
      </c>
      <c r="M107" s="6">
        <f>L107*E107</f>
        <v>40.5</v>
      </c>
      <c r="N107" t="str">
        <f t="shared" si="2"/>
        <v>Arabica</v>
      </c>
      <c r="O107" t="str">
        <f t="shared" si="3"/>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6">
        <f>INDEX(products!$A$1:$G$49,MATCH(orders!$D108,products!$A$1:$A$49,0),MATCH(orders!L$1,products!$A$1:$G$1,0))</f>
        <v>12.15</v>
      </c>
      <c r="M108" s="6">
        <f>L108*E108</f>
        <v>24.3</v>
      </c>
      <c r="N108" t="str">
        <f t="shared" si="2"/>
        <v>Excelsa</v>
      </c>
      <c r="O108" t="str">
        <f t="shared" si="3"/>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6">
        <f>INDEX(products!$A$1:$G$49,MATCH(orders!$D109,products!$A$1:$A$49,0),MATCH(orders!L$1,products!$A$1:$G$1,0))</f>
        <v>5.97</v>
      </c>
      <c r="M109" s="6">
        <f>L109*E109</f>
        <v>17.91</v>
      </c>
      <c r="N109" t="str">
        <f t="shared" si="2"/>
        <v>Robusta</v>
      </c>
      <c r="O109" t="str">
        <f t="shared" si="3"/>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6">
        <f>INDEX(products!$A$1:$G$49,MATCH(orders!$D110,products!$A$1:$A$49,0),MATCH(orders!L$1,products!$A$1:$G$1,0))</f>
        <v>6.75</v>
      </c>
      <c r="M110" s="6">
        <f>L110*E110</f>
        <v>27</v>
      </c>
      <c r="N110" t="str">
        <f t="shared" si="2"/>
        <v>Arabica</v>
      </c>
      <c r="O110" t="str">
        <f t="shared" si="3"/>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6">
        <f>INDEX(products!$A$1:$G$49,MATCH(orders!$D111,products!$A$1:$A$49,0),MATCH(orders!L$1,products!$A$1:$G$1,0))</f>
        <v>7.77</v>
      </c>
      <c r="M111" s="6">
        <f>L111*E111</f>
        <v>7.77</v>
      </c>
      <c r="N111" t="str">
        <f t="shared" si="2"/>
        <v>Liberica</v>
      </c>
      <c r="O111" t="str">
        <f t="shared" si="3"/>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6">
        <f>INDEX(products!$A$1:$G$49,MATCH(orders!$D112,products!$A$1:$A$49,0),MATCH(orders!L$1,products!$A$1:$G$1,0))</f>
        <v>4.4550000000000001</v>
      </c>
      <c r="M112" s="6">
        <f>L112*E112</f>
        <v>13.365</v>
      </c>
      <c r="N112" t="str">
        <f t="shared" si="2"/>
        <v>Excelsa</v>
      </c>
      <c r="O112" t="str">
        <f t="shared" si="3"/>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6">
        <f>INDEX(products!$A$1:$G$49,MATCH(orders!$D113,products!$A$1:$A$49,0),MATCH(orders!L$1,products!$A$1:$G$1,0))</f>
        <v>5.3699999999999992</v>
      </c>
      <c r="M113" s="6">
        <f>L113*E113</f>
        <v>26.849999999999994</v>
      </c>
      <c r="N113" t="str">
        <f t="shared" si="2"/>
        <v>Robusta</v>
      </c>
      <c r="O113" t="str">
        <f t="shared" si="3"/>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6">
        <f>INDEX(products!$A$1:$G$49,MATCH(orders!$D114,products!$A$1:$A$49,0),MATCH(orders!L$1,products!$A$1:$G$1,0))</f>
        <v>11.25</v>
      </c>
      <c r="M114" s="6">
        <f>L114*E114</f>
        <v>11.25</v>
      </c>
      <c r="N114" t="str">
        <f t="shared" si="2"/>
        <v>Arabica</v>
      </c>
      <c r="O114" t="str">
        <f t="shared" si="3"/>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6">
        <f>INDEX(products!$A$1:$G$49,MATCH(orders!$D115,products!$A$1:$A$49,0),MATCH(orders!L$1,products!$A$1:$G$1,0))</f>
        <v>14.55</v>
      </c>
      <c r="M115" s="6">
        <f>L115*E115</f>
        <v>14.55</v>
      </c>
      <c r="N115" t="str">
        <f t="shared" si="2"/>
        <v>Liberica</v>
      </c>
      <c r="O115" t="str">
        <f t="shared" si="3"/>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6">
        <f>INDEX(products!$A$1:$G$49,MATCH(orders!$D116,products!$A$1:$A$49,0),MATCH(orders!L$1,products!$A$1:$G$1,0))</f>
        <v>3.5849999999999995</v>
      </c>
      <c r="M116" s="6">
        <f>L116*E116</f>
        <v>14.339999999999998</v>
      </c>
      <c r="N116" t="str">
        <f t="shared" si="2"/>
        <v>Robusta</v>
      </c>
      <c r="O116" t="str">
        <f t="shared" si="3"/>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6">
        <f>INDEX(products!$A$1:$G$49,MATCH(orders!$D117,products!$A$1:$A$49,0),MATCH(orders!L$1,products!$A$1:$G$1,0))</f>
        <v>15.85</v>
      </c>
      <c r="M117" s="6">
        <f>L117*E117</f>
        <v>15.85</v>
      </c>
      <c r="N117" t="str">
        <f t="shared" si="2"/>
        <v>Liberica</v>
      </c>
      <c r="O117" t="str">
        <f t="shared" si="3"/>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6">
        <f>INDEX(products!$A$1:$G$49,MATCH(orders!$D118,products!$A$1:$A$49,0),MATCH(orders!L$1,products!$A$1:$G$1,0))</f>
        <v>4.7549999999999999</v>
      </c>
      <c r="M118" s="6">
        <f>L118*E118</f>
        <v>19.02</v>
      </c>
      <c r="N118" t="str">
        <f t="shared" si="2"/>
        <v>Liberica</v>
      </c>
      <c r="O118" t="str">
        <f t="shared" si="3"/>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6">
        <f>INDEX(products!$A$1:$G$49,MATCH(orders!$D119,products!$A$1:$A$49,0),MATCH(orders!L$1,products!$A$1:$G$1,0))</f>
        <v>9.51</v>
      </c>
      <c r="M119" s="6">
        <f>L119*E119</f>
        <v>38.04</v>
      </c>
      <c r="N119" t="str">
        <f t="shared" si="2"/>
        <v>Liberica</v>
      </c>
      <c r="O119" t="str">
        <f t="shared" si="3"/>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6">
        <f>INDEX(products!$A$1:$G$49,MATCH(orders!$D120,products!$A$1:$A$49,0),MATCH(orders!L$1,products!$A$1:$G$1,0))</f>
        <v>7.29</v>
      </c>
      <c r="M120" s="6">
        <f>L120*E120</f>
        <v>21.87</v>
      </c>
      <c r="N120" t="str">
        <f t="shared" si="2"/>
        <v>Excelsa</v>
      </c>
      <c r="O120" t="str">
        <f t="shared" si="3"/>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6">
        <f>INDEX(products!$A$1:$G$49,MATCH(orders!$D121,products!$A$1:$A$49,0),MATCH(orders!L$1,products!$A$1:$G$1,0))</f>
        <v>4.125</v>
      </c>
      <c r="M121" s="6">
        <f>L121*E121</f>
        <v>4.125</v>
      </c>
      <c r="N121" t="str">
        <f t="shared" si="2"/>
        <v>Excelsa</v>
      </c>
      <c r="O121" t="str">
        <f t="shared" si="3"/>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6">
        <f>INDEX(products!$A$1:$G$49,MATCH(orders!$D122,products!$A$1:$A$49,0),MATCH(orders!L$1,products!$A$1:$G$1,0))</f>
        <v>3.8849999999999998</v>
      </c>
      <c r="M122" s="6">
        <f>L122*E122</f>
        <v>3.8849999999999998</v>
      </c>
      <c r="N122" t="str">
        <f t="shared" si="2"/>
        <v>Arabica</v>
      </c>
      <c r="O122" t="str">
        <f t="shared" si="3"/>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6">
        <f>INDEX(products!$A$1:$G$49,MATCH(orders!$D123,products!$A$1:$A$49,0),MATCH(orders!L$1,products!$A$1:$G$1,0))</f>
        <v>13.75</v>
      </c>
      <c r="M123" s="6">
        <f>L123*E123</f>
        <v>68.75</v>
      </c>
      <c r="N123" t="str">
        <f t="shared" si="2"/>
        <v>Excelsa</v>
      </c>
      <c r="O123" t="str">
        <f t="shared" si="3"/>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6">
        <f>INDEX(products!$A$1:$G$49,MATCH(orders!$D124,products!$A$1:$A$49,0),MATCH(orders!L$1,products!$A$1:$G$1,0))</f>
        <v>5.97</v>
      </c>
      <c r="M124" s="6">
        <f>L124*E124</f>
        <v>23.88</v>
      </c>
      <c r="N124" t="str">
        <f t="shared" si="2"/>
        <v>Arabica</v>
      </c>
      <c r="O124" t="str">
        <f t="shared" si="3"/>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6">
        <f>INDEX(products!$A$1:$G$49,MATCH(orders!$D125,products!$A$1:$A$49,0),MATCH(orders!L$1,products!$A$1:$G$1,0))</f>
        <v>36.454999999999998</v>
      </c>
      <c r="M125" s="6">
        <f>L125*E125</f>
        <v>145.82</v>
      </c>
      <c r="N125" t="str">
        <f t="shared" si="2"/>
        <v>Liberica</v>
      </c>
      <c r="O125" t="str">
        <f t="shared" si="3"/>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6">
        <f>INDEX(products!$A$1:$G$49,MATCH(orders!$D126,products!$A$1:$A$49,0),MATCH(orders!L$1,products!$A$1:$G$1,0))</f>
        <v>4.3650000000000002</v>
      </c>
      <c r="M126" s="6">
        <f>L126*E126</f>
        <v>21.825000000000003</v>
      </c>
      <c r="N126" t="str">
        <f t="shared" si="2"/>
        <v>Liberica</v>
      </c>
      <c r="O126" t="str">
        <f t="shared" si="3"/>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6">
        <f>INDEX(products!$A$1:$G$49,MATCH(orders!$D127,products!$A$1:$A$49,0),MATCH(orders!L$1,products!$A$1:$G$1,0))</f>
        <v>8.73</v>
      </c>
      <c r="M127" s="6">
        <f>L127*E127</f>
        <v>26.19</v>
      </c>
      <c r="N127" t="str">
        <f t="shared" si="2"/>
        <v>Liberica</v>
      </c>
      <c r="O127" t="str">
        <f t="shared" si="3"/>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6">
        <f>INDEX(products!$A$1:$G$49,MATCH(orders!$D128,products!$A$1:$A$49,0),MATCH(orders!L$1,products!$A$1:$G$1,0))</f>
        <v>11.25</v>
      </c>
      <c r="M128" s="6">
        <f>L128*E128</f>
        <v>11.25</v>
      </c>
      <c r="N128" t="str">
        <f t="shared" si="2"/>
        <v>Arabica</v>
      </c>
      <c r="O128" t="str">
        <f t="shared" si="3"/>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6">
        <f>INDEX(products!$A$1:$G$49,MATCH(orders!$D129,products!$A$1:$A$49,0),MATCH(orders!L$1,products!$A$1:$G$1,0))</f>
        <v>12.95</v>
      </c>
      <c r="M129" s="6">
        <f>L129*E129</f>
        <v>77.699999999999989</v>
      </c>
      <c r="N129" t="str">
        <f t="shared" si="2"/>
        <v>Liberica</v>
      </c>
      <c r="O129" t="str">
        <f t="shared" si="3"/>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6">
        <f>INDEX(products!$A$1:$G$49,MATCH(orders!$D130,products!$A$1:$A$49,0),MATCH(orders!L$1,products!$A$1:$G$1,0))</f>
        <v>6.75</v>
      </c>
      <c r="M130" s="6">
        <f>L130*E130</f>
        <v>6.75</v>
      </c>
      <c r="N130" t="str">
        <f t="shared" si="2"/>
        <v>Arabica</v>
      </c>
      <c r="O130" t="str">
        <f t="shared" si="3"/>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6">
        <f>INDEX(products!$A$1:$G$49,MATCH(orders!$D131,products!$A$1:$A$49,0),MATCH(orders!L$1,products!$A$1:$G$1,0))</f>
        <v>12.15</v>
      </c>
      <c r="M131" s="6">
        <f>L131*E131</f>
        <v>12.15</v>
      </c>
      <c r="N131" t="str">
        <f t="shared" ref="N131:N194" si="4">IF(I131="Rob","Robusta",IF(I131="Exc","Excelsa",IF(I131="Ara","Arabica",IF(I131="Lib","Liberica",""))))</f>
        <v>Excelsa</v>
      </c>
      <c r="O131" t="str">
        <f t="shared" ref="O131:O194" si="5">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6">
        <f>INDEX(products!$A$1:$G$49,MATCH(orders!$D132,products!$A$1:$A$49,0),MATCH(orders!L$1,products!$A$1:$G$1,0))</f>
        <v>29.784999999999997</v>
      </c>
      <c r="M132" s="6">
        <f>L132*E132</f>
        <v>148.92499999999998</v>
      </c>
      <c r="N132" t="str">
        <f t="shared" si="4"/>
        <v>Arabica</v>
      </c>
      <c r="O132" t="str">
        <f t="shared" si="5"/>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6">
        <f>INDEX(products!$A$1:$G$49,MATCH(orders!$D133,products!$A$1:$A$49,0),MATCH(orders!L$1,products!$A$1:$G$1,0))</f>
        <v>7.29</v>
      </c>
      <c r="M133" s="6">
        <f>L133*E133</f>
        <v>14.58</v>
      </c>
      <c r="N133" t="str">
        <f t="shared" si="4"/>
        <v>Excelsa</v>
      </c>
      <c r="O133" t="str">
        <f t="shared" si="5"/>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6">
        <f>INDEX(products!$A$1:$G$49,MATCH(orders!$D134,products!$A$1:$A$49,0),MATCH(orders!L$1,products!$A$1:$G$1,0))</f>
        <v>29.784999999999997</v>
      </c>
      <c r="M134" s="6">
        <f>L134*E134</f>
        <v>148.92499999999998</v>
      </c>
      <c r="N134" t="str">
        <f t="shared" si="4"/>
        <v>Arabica</v>
      </c>
      <c r="O134" t="str">
        <f t="shared" si="5"/>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6">
        <f>INDEX(products!$A$1:$G$49,MATCH(orders!$D135,products!$A$1:$A$49,0),MATCH(orders!L$1,products!$A$1:$G$1,0))</f>
        <v>12.95</v>
      </c>
      <c r="M135" s="6">
        <f>L135*E135</f>
        <v>12.95</v>
      </c>
      <c r="N135" t="str">
        <f t="shared" si="4"/>
        <v>Liberica</v>
      </c>
      <c r="O135" t="str">
        <f t="shared" si="5"/>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6">
        <f>INDEX(products!$A$1:$G$49,MATCH(orders!$D136,products!$A$1:$A$49,0),MATCH(orders!L$1,products!$A$1:$G$1,0))</f>
        <v>31.624999999999996</v>
      </c>
      <c r="M136" s="6">
        <f>L136*E136</f>
        <v>94.874999999999986</v>
      </c>
      <c r="N136" t="str">
        <f t="shared" si="4"/>
        <v>Excelsa</v>
      </c>
      <c r="O136" t="str">
        <f t="shared" si="5"/>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6">
        <f>INDEX(products!$A$1:$G$49,MATCH(orders!$D137,products!$A$1:$A$49,0),MATCH(orders!L$1,products!$A$1:$G$1,0))</f>
        <v>7.77</v>
      </c>
      <c r="M137" s="6">
        <f>L137*E137</f>
        <v>38.849999999999994</v>
      </c>
      <c r="N137" t="str">
        <f t="shared" si="4"/>
        <v>Arabica</v>
      </c>
      <c r="O137" t="str">
        <f t="shared" si="5"/>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6">
        <f>INDEX(products!$A$1:$G$49,MATCH(orders!$D138,products!$A$1:$A$49,0),MATCH(orders!L$1,products!$A$1:$G$1,0))</f>
        <v>2.9849999999999999</v>
      </c>
      <c r="M138" s="6">
        <f>L138*E138</f>
        <v>11.94</v>
      </c>
      <c r="N138" t="str">
        <f t="shared" si="4"/>
        <v>Arabica</v>
      </c>
      <c r="O138" t="str">
        <f t="shared" si="5"/>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6">
        <f>INDEX(products!$A$1:$G$49,MATCH(orders!$D139,products!$A$1:$A$49,0),MATCH(orders!L$1,products!$A$1:$G$1,0))</f>
        <v>34.154999999999994</v>
      </c>
      <c r="M139" s="6">
        <f>L139*E139</f>
        <v>102.46499999999997</v>
      </c>
      <c r="N139" t="str">
        <f t="shared" si="4"/>
        <v>Excelsa</v>
      </c>
      <c r="O139" t="str">
        <f t="shared" si="5"/>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6">
        <f>INDEX(products!$A$1:$G$49,MATCH(orders!$D140,products!$A$1:$A$49,0),MATCH(orders!L$1,products!$A$1:$G$1,0))</f>
        <v>12.15</v>
      </c>
      <c r="M140" s="6">
        <f>L140*E140</f>
        <v>48.6</v>
      </c>
      <c r="N140" t="str">
        <f t="shared" si="4"/>
        <v>Excelsa</v>
      </c>
      <c r="O140" t="str">
        <f t="shared" si="5"/>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6">
        <f>INDEX(products!$A$1:$G$49,MATCH(orders!$D141,products!$A$1:$A$49,0),MATCH(orders!L$1,products!$A$1:$G$1,0))</f>
        <v>12.95</v>
      </c>
      <c r="M141" s="6">
        <f>L141*E141</f>
        <v>77.699999999999989</v>
      </c>
      <c r="N141" t="str">
        <f t="shared" si="4"/>
        <v>Liberica</v>
      </c>
      <c r="O141" t="str">
        <f t="shared" si="5"/>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6">
        <f>INDEX(products!$A$1:$G$49,MATCH(orders!$D142,products!$A$1:$A$49,0),MATCH(orders!L$1,products!$A$1:$G$1,0))</f>
        <v>29.784999999999997</v>
      </c>
      <c r="M142" s="6">
        <f>L142*E142</f>
        <v>29.784999999999997</v>
      </c>
      <c r="N142" t="str">
        <f t="shared" si="4"/>
        <v>Liberica</v>
      </c>
      <c r="O142" t="str">
        <f t="shared" si="5"/>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6">
        <f>INDEX(products!$A$1:$G$49,MATCH(orders!$D143,products!$A$1:$A$49,0),MATCH(orders!L$1,products!$A$1:$G$1,0))</f>
        <v>3.8849999999999998</v>
      </c>
      <c r="M143" s="6">
        <f>L143*E143</f>
        <v>15.54</v>
      </c>
      <c r="N143" t="str">
        <f t="shared" si="4"/>
        <v>Arabica</v>
      </c>
      <c r="O143" t="str">
        <f t="shared" si="5"/>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6">
        <f>INDEX(products!$A$1:$G$49,MATCH(orders!$D144,products!$A$1:$A$49,0),MATCH(orders!L$1,products!$A$1:$G$1,0))</f>
        <v>34.154999999999994</v>
      </c>
      <c r="M144" s="6">
        <f>L144*E144</f>
        <v>136.61999999999998</v>
      </c>
      <c r="N144" t="str">
        <f t="shared" si="4"/>
        <v>Excelsa</v>
      </c>
      <c r="O144" t="str">
        <f t="shared" si="5"/>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6">
        <f>INDEX(products!$A$1:$G$49,MATCH(orders!$D145,products!$A$1:$A$49,0),MATCH(orders!L$1,products!$A$1:$G$1,0))</f>
        <v>8.73</v>
      </c>
      <c r="M145" s="6">
        <f>L145*E145</f>
        <v>17.46</v>
      </c>
      <c r="N145" t="str">
        <f t="shared" si="4"/>
        <v>Liberica</v>
      </c>
      <c r="O145" t="str">
        <f t="shared" si="5"/>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6">
        <f>INDEX(products!$A$1:$G$49,MATCH(orders!$D146,products!$A$1:$A$49,0),MATCH(orders!L$1,products!$A$1:$G$1,0))</f>
        <v>34.154999999999994</v>
      </c>
      <c r="M146" s="6">
        <f>L146*E146</f>
        <v>68.309999999999988</v>
      </c>
      <c r="N146" t="str">
        <f t="shared" si="4"/>
        <v>Excelsa</v>
      </c>
      <c r="O146" t="str">
        <f t="shared" si="5"/>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6">
        <f>INDEX(products!$A$1:$G$49,MATCH(orders!$D147,products!$A$1:$A$49,0),MATCH(orders!L$1,products!$A$1:$G$1,0))</f>
        <v>4.3650000000000002</v>
      </c>
      <c r="M147" s="6">
        <f>L147*E147</f>
        <v>17.46</v>
      </c>
      <c r="N147" t="str">
        <f t="shared" si="4"/>
        <v>Liberica</v>
      </c>
      <c r="O147" t="str">
        <f t="shared" si="5"/>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6">
        <f>INDEX(products!$A$1:$G$49,MATCH(orders!$D148,products!$A$1:$A$49,0),MATCH(orders!L$1,products!$A$1:$G$1,0))</f>
        <v>14.55</v>
      </c>
      <c r="M148" s="6">
        <f>L148*E148</f>
        <v>43.650000000000006</v>
      </c>
      <c r="N148" t="str">
        <f t="shared" si="4"/>
        <v>Liberica</v>
      </c>
      <c r="O148" t="str">
        <f t="shared" si="5"/>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6">
        <f>INDEX(products!$A$1:$G$49,MATCH(orders!$D149,products!$A$1:$A$49,0),MATCH(orders!L$1,products!$A$1:$G$1,0))</f>
        <v>13.75</v>
      </c>
      <c r="M149" s="6">
        <f>L149*E149</f>
        <v>27.5</v>
      </c>
      <c r="N149" t="str">
        <f t="shared" si="4"/>
        <v>Excelsa</v>
      </c>
      <c r="O149" t="str">
        <f t="shared" si="5"/>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6">
        <f>INDEX(products!$A$1:$G$49,MATCH(orders!$D150,products!$A$1:$A$49,0),MATCH(orders!L$1,products!$A$1:$G$1,0))</f>
        <v>3.645</v>
      </c>
      <c r="M150" s="6">
        <f>L150*E150</f>
        <v>18.225000000000001</v>
      </c>
      <c r="N150" t="str">
        <f t="shared" si="4"/>
        <v>Excelsa</v>
      </c>
      <c r="O150" t="str">
        <f t="shared" si="5"/>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6">
        <f>INDEX(products!$A$1:$G$49,MATCH(orders!$D151,products!$A$1:$A$49,0),MATCH(orders!L$1,products!$A$1:$G$1,0))</f>
        <v>25.874999999999996</v>
      </c>
      <c r="M151" s="6">
        <f>L151*E151</f>
        <v>51.749999999999993</v>
      </c>
      <c r="N151" t="str">
        <f t="shared" si="4"/>
        <v>Arabica</v>
      </c>
      <c r="O151" t="str">
        <f t="shared" si="5"/>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6">
        <f>INDEX(products!$A$1:$G$49,MATCH(orders!$D152,products!$A$1:$A$49,0),MATCH(orders!L$1,products!$A$1:$G$1,0))</f>
        <v>12.95</v>
      </c>
      <c r="M152" s="6">
        <f>L152*E152</f>
        <v>12.95</v>
      </c>
      <c r="N152" t="str">
        <f t="shared" si="4"/>
        <v>Liberica</v>
      </c>
      <c r="O152" t="str">
        <f t="shared" si="5"/>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6">
        <f>INDEX(products!$A$1:$G$49,MATCH(orders!$D153,products!$A$1:$A$49,0),MATCH(orders!L$1,products!$A$1:$G$1,0))</f>
        <v>11.25</v>
      </c>
      <c r="M153" s="6">
        <f>L153*E153</f>
        <v>33.75</v>
      </c>
      <c r="N153" t="str">
        <f t="shared" si="4"/>
        <v>Arabica</v>
      </c>
      <c r="O153" t="str">
        <f t="shared" si="5"/>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6">
        <f>INDEX(products!$A$1:$G$49,MATCH(orders!$D154,products!$A$1:$A$49,0),MATCH(orders!L$1,products!$A$1:$G$1,0))</f>
        <v>22.884999999999998</v>
      </c>
      <c r="M154" s="6">
        <f>L154*E154</f>
        <v>68.655000000000001</v>
      </c>
      <c r="N154" t="str">
        <f t="shared" si="4"/>
        <v>Robusta</v>
      </c>
      <c r="O154" t="str">
        <f t="shared" si="5"/>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6">
        <f>INDEX(products!$A$1:$G$49,MATCH(orders!$D155,products!$A$1:$A$49,0),MATCH(orders!L$1,products!$A$1:$G$1,0))</f>
        <v>2.6849999999999996</v>
      </c>
      <c r="M155" s="6">
        <f>L155*E155</f>
        <v>2.6849999999999996</v>
      </c>
      <c r="N155" t="str">
        <f t="shared" si="4"/>
        <v>Robusta</v>
      </c>
      <c r="O155" t="str">
        <f t="shared" si="5"/>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6">
        <f>INDEX(products!$A$1:$G$49,MATCH(orders!$D156,products!$A$1:$A$49,0),MATCH(orders!L$1,products!$A$1:$G$1,0))</f>
        <v>22.884999999999998</v>
      </c>
      <c r="M156" s="6">
        <f>L156*E156</f>
        <v>114.42499999999998</v>
      </c>
      <c r="N156" t="str">
        <f t="shared" si="4"/>
        <v>Arabica</v>
      </c>
      <c r="O156" t="str">
        <f t="shared" si="5"/>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6">
        <f>INDEX(products!$A$1:$G$49,MATCH(orders!$D157,products!$A$1:$A$49,0),MATCH(orders!L$1,products!$A$1:$G$1,0))</f>
        <v>25.874999999999996</v>
      </c>
      <c r="M157" s="6">
        <f>L157*E157</f>
        <v>155.24999999999997</v>
      </c>
      <c r="N157" t="str">
        <f t="shared" si="4"/>
        <v>Arabica</v>
      </c>
      <c r="O157" t="str">
        <f t="shared" si="5"/>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6">
        <f>INDEX(products!$A$1:$G$49,MATCH(orders!$D158,products!$A$1:$A$49,0),MATCH(orders!L$1,products!$A$1:$G$1,0))</f>
        <v>25.874999999999996</v>
      </c>
      <c r="M158" s="6">
        <f>L158*E158</f>
        <v>77.624999999999986</v>
      </c>
      <c r="N158" t="str">
        <f t="shared" si="4"/>
        <v>Arabica</v>
      </c>
      <c r="O158" t="str">
        <f t="shared" si="5"/>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6">
        <f>INDEX(products!$A$1:$G$49,MATCH(orders!$D159,products!$A$1:$A$49,0),MATCH(orders!L$1,products!$A$1:$G$1,0))</f>
        <v>20.584999999999997</v>
      </c>
      <c r="M159" s="6">
        <f>L159*E159</f>
        <v>61.754999999999995</v>
      </c>
      <c r="N159" t="str">
        <f t="shared" si="4"/>
        <v>Robusta</v>
      </c>
      <c r="O159" t="str">
        <f t="shared" si="5"/>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6">
        <f>INDEX(products!$A$1:$G$49,MATCH(orders!$D160,products!$A$1:$A$49,0),MATCH(orders!L$1,products!$A$1:$G$1,0))</f>
        <v>20.584999999999997</v>
      </c>
      <c r="M160" s="6">
        <f>L160*E160</f>
        <v>123.50999999999999</v>
      </c>
      <c r="N160" t="str">
        <f t="shared" si="4"/>
        <v>Robusta</v>
      </c>
      <c r="O160" t="str">
        <f t="shared" si="5"/>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6">
        <f>INDEX(products!$A$1:$G$49,MATCH(orders!$D161,products!$A$1:$A$49,0),MATCH(orders!L$1,products!$A$1:$G$1,0))</f>
        <v>36.454999999999998</v>
      </c>
      <c r="M161" s="6">
        <f>L161*E161</f>
        <v>218.73</v>
      </c>
      <c r="N161" t="str">
        <f t="shared" si="4"/>
        <v>Liberica</v>
      </c>
      <c r="O161" t="str">
        <f t="shared" si="5"/>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6">
        <f>INDEX(products!$A$1:$G$49,MATCH(orders!$D162,products!$A$1:$A$49,0),MATCH(orders!L$1,products!$A$1:$G$1,0))</f>
        <v>8.25</v>
      </c>
      <c r="M162" s="6">
        <f>L162*E162</f>
        <v>33</v>
      </c>
      <c r="N162" t="str">
        <f t="shared" si="4"/>
        <v>Excelsa</v>
      </c>
      <c r="O162" t="str">
        <f t="shared" si="5"/>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6">
        <f>INDEX(products!$A$1:$G$49,MATCH(orders!$D163,products!$A$1:$A$49,0),MATCH(orders!L$1,products!$A$1:$G$1,0))</f>
        <v>7.77</v>
      </c>
      <c r="M163" s="6">
        <f>L163*E163</f>
        <v>23.31</v>
      </c>
      <c r="N163" t="str">
        <f t="shared" si="4"/>
        <v>Arabica</v>
      </c>
      <c r="O163" t="str">
        <f t="shared" si="5"/>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6">
        <f>INDEX(products!$A$1:$G$49,MATCH(orders!$D164,products!$A$1:$A$49,0),MATCH(orders!L$1,products!$A$1:$G$1,0))</f>
        <v>7.29</v>
      </c>
      <c r="M164" s="6">
        <f>L164*E164</f>
        <v>21.87</v>
      </c>
      <c r="N164" t="str">
        <f t="shared" si="4"/>
        <v>Excelsa</v>
      </c>
      <c r="O164" t="str">
        <f t="shared" si="5"/>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6">
        <f>INDEX(products!$A$1:$G$49,MATCH(orders!$D165,products!$A$1:$A$49,0),MATCH(orders!L$1,products!$A$1:$G$1,0))</f>
        <v>2.6849999999999996</v>
      </c>
      <c r="M165" s="6">
        <f>L165*E165</f>
        <v>16.11</v>
      </c>
      <c r="N165" t="str">
        <f t="shared" si="4"/>
        <v>Robusta</v>
      </c>
      <c r="O165" t="str">
        <f t="shared" si="5"/>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6">
        <f>INDEX(products!$A$1:$G$49,MATCH(orders!$D166,products!$A$1:$A$49,0),MATCH(orders!L$1,products!$A$1:$G$1,0))</f>
        <v>7.29</v>
      </c>
      <c r="M166" s="6">
        <f>L166*E166</f>
        <v>29.16</v>
      </c>
      <c r="N166" t="str">
        <f t="shared" si="4"/>
        <v>Excelsa</v>
      </c>
      <c r="O166" t="str">
        <f t="shared" si="5"/>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6">
        <f>INDEX(products!$A$1:$G$49,MATCH(orders!$D167,products!$A$1:$A$49,0),MATCH(orders!L$1,products!$A$1:$G$1,0))</f>
        <v>8.9499999999999993</v>
      </c>
      <c r="M167" s="6">
        <f>L167*E167</f>
        <v>53.699999999999996</v>
      </c>
      <c r="N167" t="str">
        <f t="shared" si="4"/>
        <v>Robusta</v>
      </c>
      <c r="O167" t="str">
        <f t="shared" si="5"/>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6">
        <f>INDEX(products!$A$1:$G$49,MATCH(orders!$D168,products!$A$1:$A$49,0),MATCH(orders!L$1,products!$A$1:$G$1,0))</f>
        <v>5.3699999999999992</v>
      </c>
      <c r="M168" s="6">
        <f>L168*E168</f>
        <v>26.849999999999994</v>
      </c>
      <c r="N168" t="str">
        <f t="shared" si="4"/>
        <v>Robusta</v>
      </c>
      <c r="O168" t="str">
        <f t="shared" si="5"/>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6">
        <f>INDEX(products!$A$1:$G$49,MATCH(orders!$D169,products!$A$1:$A$49,0),MATCH(orders!L$1,products!$A$1:$G$1,0))</f>
        <v>8.25</v>
      </c>
      <c r="M169" s="6">
        <f>L169*E169</f>
        <v>41.25</v>
      </c>
      <c r="N169" t="str">
        <f t="shared" si="4"/>
        <v>Excelsa</v>
      </c>
      <c r="O169" t="str">
        <f t="shared" si="5"/>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6">
        <f>INDEX(products!$A$1:$G$49,MATCH(orders!$D170,products!$A$1:$A$49,0),MATCH(orders!L$1,products!$A$1:$G$1,0))</f>
        <v>6.75</v>
      </c>
      <c r="M170" s="6">
        <f>L170*E170</f>
        <v>40.5</v>
      </c>
      <c r="N170" t="str">
        <f t="shared" si="4"/>
        <v>Arabica</v>
      </c>
      <c r="O170" t="str">
        <f t="shared" si="5"/>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6">
        <f>INDEX(products!$A$1:$G$49,MATCH(orders!$D171,products!$A$1:$A$49,0),MATCH(orders!L$1,products!$A$1:$G$1,0))</f>
        <v>8.9499999999999993</v>
      </c>
      <c r="M171" s="6">
        <f>L171*E171</f>
        <v>17.899999999999999</v>
      </c>
      <c r="N171" t="str">
        <f t="shared" si="4"/>
        <v>Robusta</v>
      </c>
      <c r="O171" t="str">
        <f t="shared" si="5"/>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6">
        <f>INDEX(products!$A$1:$G$49,MATCH(orders!$D172,products!$A$1:$A$49,0),MATCH(orders!L$1,products!$A$1:$G$1,0))</f>
        <v>34.154999999999994</v>
      </c>
      <c r="M172" s="6">
        <f>L172*E172</f>
        <v>68.309999999999988</v>
      </c>
      <c r="N172" t="str">
        <f t="shared" si="4"/>
        <v>Excelsa</v>
      </c>
      <c r="O172" t="str">
        <f t="shared" si="5"/>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6">
        <f>INDEX(products!$A$1:$G$49,MATCH(orders!$D173,products!$A$1:$A$49,0),MATCH(orders!L$1,products!$A$1:$G$1,0))</f>
        <v>31.624999999999996</v>
      </c>
      <c r="M173" s="6">
        <f>L173*E173</f>
        <v>63.249999999999993</v>
      </c>
      <c r="N173" t="str">
        <f t="shared" si="4"/>
        <v>Excelsa</v>
      </c>
      <c r="O173" t="str">
        <f t="shared" si="5"/>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6">
        <f>INDEX(products!$A$1:$G$49,MATCH(orders!$D174,products!$A$1:$A$49,0),MATCH(orders!L$1,products!$A$1:$G$1,0))</f>
        <v>7.29</v>
      </c>
      <c r="M174" s="6">
        <f>L174*E174</f>
        <v>21.87</v>
      </c>
      <c r="N174" t="str">
        <f t="shared" si="4"/>
        <v>Excelsa</v>
      </c>
      <c r="O174" t="str">
        <f t="shared" si="5"/>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6">
        <f>INDEX(products!$A$1:$G$49,MATCH(orders!$D175,products!$A$1:$A$49,0),MATCH(orders!L$1,products!$A$1:$G$1,0))</f>
        <v>22.884999999999998</v>
      </c>
      <c r="M175" s="6">
        <f>L175*E175</f>
        <v>91.539999999999992</v>
      </c>
      <c r="N175" t="str">
        <f t="shared" si="4"/>
        <v>Robusta</v>
      </c>
      <c r="O175" t="str">
        <f t="shared" si="5"/>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6">
        <f>INDEX(products!$A$1:$G$49,MATCH(orders!$D176,products!$A$1:$A$49,0),MATCH(orders!L$1,products!$A$1:$G$1,0))</f>
        <v>34.154999999999994</v>
      </c>
      <c r="M176" s="6">
        <f>L176*E176</f>
        <v>204.92999999999995</v>
      </c>
      <c r="N176" t="str">
        <f t="shared" si="4"/>
        <v>Excelsa</v>
      </c>
      <c r="O176" t="str">
        <f t="shared" si="5"/>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6">
        <f>INDEX(products!$A$1:$G$49,MATCH(orders!$D177,products!$A$1:$A$49,0),MATCH(orders!L$1,products!$A$1:$G$1,0))</f>
        <v>31.624999999999996</v>
      </c>
      <c r="M177" s="6">
        <f>L177*E177</f>
        <v>63.249999999999993</v>
      </c>
      <c r="N177" t="str">
        <f t="shared" si="4"/>
        <v>Excelsa</v>
      </c>
      <c r="O177" t="str">
        <f t="shared" si="5"/>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6">
        <f>INDEX(products!$A$1:$G$49,MATCH(orders!$D178,products!$A$1:$A$49,0),MATCH(orders!L$1,products!$A$1:$G$1,0))</f>
        <v>34.154999999999994</v>
      </c>
      <c r="M178" s="6">
        <f>L178*E178</f>
        <v>34.154999999999994</v>
      </c>
      <c r="N178" t="str">
        <f t="shared" si="4"/>
        <v>Excelsa</v>
      </c>
      <c r="O178" t="str">
        <f t="shared" si="5"/>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6">
        <f>INDEX(products!$A$1:$G$49,MATCH(orders!$D179,products!$A$1:$A$49,0),MATCH(orders!L$1,products!$A$1:$G$1,0))</f>
        <v>27.484999999999996</v>
      </c>
      <c r="M179" s="6">
        <f>L179*E179</f>
        <v>109.93999999999998</v>
      </c>
      <c r="N179" t="str">
        <f t="shared" si="4"/>
        <v>Robusta</v>
      </c>
      <c r="O179" t="str">
        <f t="shared" si="5"/>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6">
        <f>INDEX(products!$A$1:$G$49,MATCH(orders!$D180,products!$A$1:$A$49,0),MATCH(orders!L$1,products!$A$1:$G$1,0))</f>
        <v>12.95</v>
      </c>
      <c r="M180" s="6">
        <f>L180*E180</f>
        <v>25.9</v>
      </c>
      <c r="N180" t="str">
        <f t="shared" si="4"/>
        <v>Arabica</v>
      </c>
      <c r="O180" t="str">
        <f t="shared" si="5"/>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6">
        <f>INDEX(products!$A$1:$G$49,MATCH(orders!$D181,products!$A$1:$A$49,0),MATCH(orders!L$1,products!$A$1:$G$1,0))</f>
        <v>2.9849999999999999</v>
      </c>
      <c r="M181" s="6">
        <f>L181*E181</f>
        <v>2.9849999999999999</v>
      </c>
      <c r="N181" t="str">
        <f t="shared" si="4"/>
        <v>Arabica</v>
      </c>
      <c r="O181" t="str">
        <f t="shared" si="5"/>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6">
        <f>INDEX(products!$A$1:$G$49,MATCH(orders!$D182,products!$A$1:$A$49,0),MATCH(orders!L$1,products!$A$1:$G$1,0))</f>
        <v>4.4550000000000001</v>
      </c>
      <c r="M182" s="6">
        <f>L182*E182</f>
        <v>22.274999999999999</v>
      </c>
      <c r="N182" t="str">
        <f t="shared" si="4"/>
        <v>Excelsa</v>
      </c>
      <c r="O182" t="str">
        <f t="shared" si="5"/>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6">
        <f>INDEX(products!$A$1:$G$49,MATCH(orders!$D183,products!$A$1:$A$49,0),MATCH(orders!L$1,products!$A$1:$G$1,0))</f>
        <v>5.97</v>
      </c>
      <c r="M183" s="6">
        <f>L183*E183</f>
        <v>29.849999999999998</v>
      </c>
      <c r="N183" t="str">
        <f t="shared" si="4"/>
        <v>Arabica</v>
      </c>
      <c r="O183" t="str">
        <f t="shared" si="5"/>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6">
        <f>INDEX(products!$A$1:$G$49,MATCH(orders!$D184,products!$A$1:$A$49,0),MATCH(orders!L$1,products!$A$1:$G$1,0))</f>
        <v>5.3699999999999992</v>
      </c>
      <c r="M184" s="6">
        <f>L184*E184</f>
        <v>32.22</v>
      </c>
      <c r="N184" t="str">
        <f t="shared" si="4"/>
        <v>Robusta</v>
      </c>
      <c r="O184" t="str">
        <f t="shared" si="5"/>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6">
        <f>INDEX(products!$A$1:$G$49,MATCH(orders!$D185,products!$A$1:$A$49,0),MATCH(orders!L$1,products!$A$1:$G$1,0))</f>
        <v>4.125</v>
      </c>
      <c r="M185" s="6">
        <f>L185*E185</f>
        <v>8.25</v>
      </c>
      <c r="N185" t="str">
        <f t="shared" si="4"/>
        <v>Excelsa</v>
      </c>
      <c r="O185" t="str">
        <f t="shared" si="5"/>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6">
        <f>INDEX(products!$A$1:$G$49,MATCH(orders!$D186,products!$A$1:$A$49,0),MATCH(orders!L$1,products!$A$1:$G$1,0))</f>
        <v>7.77</v>
      </c>
      <c r="M186" s="6">
        <f>L186*E186</f>
        <v>31.08</v>
      </c>
      <c r="N186" t="str">
        <f t="shared" si="4"/>
        <v>Arabica</v>
      </c>
      <c r="O186" t="str">
        <f t="shared" si="5"/>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6">
        <f>INDEX(products!$A$1:$G$49,MATCH(orders!$D187,products!$A$1:$A$49,0),MATCH(orders!L$1,products!$A$1:$G$1,0))</f>
        <v>7.29</v>
      </c>
      <c r="M187" s="6">
        <f>L187*E187</f>
        <v>36.450000000000003</v>
      </c>
      <c r="N187" t="str">
        <f t="shared" si="4"/>
        <v>Excelsa</v>
      </c>
      <c r="O187" t="str">
        <f t="shared" si="5"/>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6">
        <f>INDEX(products!$A$1:$G$49,MATCH(orders!$D188,products!$A$1:$A$49,0),MATCH(orders!L$1,products!$A$1:$G$1,0))</f>
        <v>22.884999999999998</v>
      </c>
      <c r="M188" s="6">
        <f>L188*E188</f>
        <v>68.655000000000001</v>
      </c>
      <c r="N188" t="str">
        <f t="shared" si="4"/>
        <v>Robusta</v>
      </c>
      <c r="O188" t="str">
        <f t="shared" si="5"/>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6">
        <f>INDEX(products!$A$1:$G$49,MATCH(orders!$D189,products!$A$1:$A$49,0),MATCH(orders!L$1,products!$A$1:$G$1,0))</f>
        <v>8.73</v>
      </c>
      <c r="M189" s="6">
        <f>L189*E189</f>
        <v>43.650000000000006</v>
      </c>
      <c r="N189" t="str">
        <f t="shared" si="4"/>
        <v>Liberica</v>
      </c>
      <c r="O189" t="str">
        <f t="shared" si="5"/>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6">
        <f>INDEX(products!$A$1:$G$49,MATCH(orders!$D190,products!$A$1:$A$49,0),MATCH(orders!L$1,products!$A$1:$G$1,0))</f>
        <v>4.4550000000000001</v>
      </c>
      <c r="M190" s="6">
        <f>L190*E190</f>
        <v>4.4550000000000001</v>
      </c>
      <c r="N190" t="str">
        <f t="shared" si="4"/>
        <v>Excelsa</v>
      </c>
      <c r="O190" t="str">
        <f t="shared" si="5"/>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6">
        <f>INDEX(products!$A$1:$G$49,MATCH(orders!$D191,products!$A$1:$A$49,0),MATCH(orders!L$1,products!$A$1:$G$1,0))</f>
        <v>14.55</v>
      </c>
      <c r="M191" s="6">
        <f>L191*E191</f>
        <v>43.650000000000006</v>
      </c>
      <c r="N191" t="str">
        <f t="shared" si="4"/>
        <v>Liberica</v>
      </c>
      <c r="O191" t="str">
        <f t="shared" si="5"/>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6">
        <f>INDEX(products!$A$1:$G$49,MATCH(orders!$D192,products!$A$1:$A$49,0),MATCH(orders!L$1,products!$A$1:$G$1,0))</f>
        <v>33.464999999999996</v>
      </c>
      <c r="M192" s="6">
        <f>L192*E192</f>
        <v>33.464999999999996</v>
      </c>
      <c r="N192" t="str">
        <f t="shared" si="4"/>
        <v>Liberica</v>
      </c>
      <c r="O192" t="str">
        <f t="shared" si="5"/>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6">
        <f>INDEX(products!$A$1:$G$49,MATCH(orders!$D193,products!$A$1:$A$49,0),MATCH(orders!L$1,products!$A$1:$G$1,0))</f>
        <v>3.8849999999999998</v>
      </c>
      <c r="M193" s="6">
        <f>L193*E193</f>
        <v>19.424999999999997</v>
      </c>
      <c r="N193" t="str">
        <f t="shared" si="4"/>
        <v>Liberica</v>
      </c>
      <c r="O193" t="str">
        <f t="shared" si="5"/>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6">
        <f>INDEX(products!$A$1:$G$49,MATCH(orders!$D194,products!$A$1:$A$49,0),MATCH(orders!L$1,products!$A$1:$G$1,0))</f>
        <v>12.15</v>
      </c>
      <c r="M194" s="6">
        <f>L194*E194</f>
        <v>72.900000000000006</v>
      </c>
      <c r="N194" t="str">
        <f t="shared" si="4"/>
        <v>Excelsa</v>
      </c>
      <c r="O194" t="str">
        <f t="shared" si="5"/>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6">
        <f>INDEX(products!$A$1:$G$49,MATCH(orders!$D195,products!$A$1:$A$49,0),MATCH(orders!L$1,products!$A$1:$G$1,0))</f>
        <v>14.85</v>
      </c>
      <c r="M195" s="6">
        <f>L195*E195</f>
        <v>44.55</v>
      </c>
      <c r="N195" t="str">
        <f t="shared" ref="N195:N258" si="6">IF(I195="Rob","Robusta",IF(I195="Exc","Excelsa",IF(I195="Ara","Arabica",IF(I195="Lib","Liberica",""))))</f>
        <v>Excelsa</v>
      </c>
      <c r="O195" t="str">
        <f t="shared" ref="O195:O258" si="7">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6">
        <f>INDEX(products!$A$1:$G$49,MATCH(orders!$D196,products!$A$1:$A$49,0),MATCH(orders!L$1,products!$A$1:$G$1,0))</f>
        <v>7.29</v>
      </c>
      <c r="M196" s="6">
        <f>L196*E196</f>
        <v>36.450000000000003</v>
      </c>
      <c r="N196" t="str">
        <f t="shared" si="6"/>
        <v>Excelsa</v>
      </c>
      <c r="O196" t="str">
        <f t="shared" si="7"/>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6">
        <f>INDEX(products!$A$1:$G$49,MATCH(orders!$D197,products!$A$1:$A$49,0),MATCH(orders!L$1,products!$A$1:$G$1,0))</f>
        <v>12.95</v>
      </c>
      <c r="M197" s="6">
        <f>L197*E197</f>
        <v>38.849999999999994</v>
      </c>
      <c r="N197" t="str">
        <f t="shared" si="6"/>
        <v>Arabica</v>
      </c>
      <c r="O197" t="str">
        <f t="shared" si="7"/>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6">
        <f>INDEX(products!$A$1:$G$49,MATCH(orders!$D198,products!$A$1:$A$49,0),MATCH(orders!L$1,products!$A$1:$G$1,0))</f>
        <v>8.91</v>
      </c>
      <c r="M198" s="6">
        <f>L198*E198</f>
        <v>53.46</v>
      </c>
      <c r="N198" t="str">
        <f t="shared" si="6"/>
        <v>Excelsa</v>
      </c>
      <c r="O198" t="str">
        <f t="shared" si="7"/>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6">
        <f>INDEX(products!$A$1:$G$49,MATCH(orders!$D199,products!$A$1:$A$49,0),MATCH(orders!L$1,products!$A$1:$G$1,0))</f>
        <v>29.784999999999997</v>
      </c>
      <c r="M199" s="6">
        <f>L199*E199</f>
        <v>59.569999999999993</v>
      </c>
      <c r="N199" t="str">
        <f t="shared" si="6"/>
        <v>Liberica</v>
      </c>
      <c r="O199" t="str">
        <f t="shared" si="7"/>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6">
        <f>INDEX(products!$A$1:$G$49,MATCH(orders!$D200,products!$A$1:$A$49,0),MATCH(orders!L$1,products!$A$1:$G$1,0))</f>
        <v>29.784999999999997</v>
      </c>
      <c r="M200" s="6">
        <f>L200*E200</f>
        <v>89.35499999999999</v>
      </c>
      <c r="N200" t="str">
        <f t="shared" si="6"/>
        <v>Liberica</v>
      </c>
      <c r="O200" t="str">
        <f t="shared" si="7"/>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6">
        <f>INDEX(products!$A$1:$G$49,MATCH(orders!$D201,products!$A$1:$A$49,0),MATCH(orders!L$1,products!$A$1:$G$1,0))</f>
        <v>9.51</v>
      </c>
      <c r="M201" s="6">
        <f>L201*E201</f>
        <v>38.04</v>
      </c>
      <c r="N201" t="str">
        <f t="shared" si="6"/>
        <v>Liberica</v>
      </c>
      <c r="O201" t="str">
        <f t="shared" si="7"/>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6">
        <f>INDEX(products!$A$1:$G$49,MATCH(orders!$D202,products!$A$1:$A$49,0),MATCH(orders!L$1,products!$A$1:$G$1,0))</f>
        <v>13.75</v>
      </c>
      <c r="M202" s="6">
        <f>L202*E202</f>
        <v>41.25</v>
      </c>
      <c r="N202" t="str">
        <f t="shared" si="6"/>
        <v>Excelsa</v>
      </c>
      <c r="O202" t="str">
        <f t="shared" si="7"/>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6">
        <f>INDEX(products!$A$1:$G$49,MATCH(orders!$D203,products!$A$1:$A$49,0),MATCH(orders!L$1,products!$A$1:$G$1,0))</f>
        <v>9.51</v>
      </c>
      <c r="M203" s="6">
        <f>L203*E203</f>
        <v>57.06</v>
      </c>
      <c r="N203" t="str">
        <f t="shared" si="6"/>
        <v>Liberica</v>
      </c>
      <c r="O203" t="str">
        <f t="shared" si="7"/>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6">
        <f>INDEX(products!$A$1:$G$49,MATCH(orders!$D204,products!$A$1:$A$49,0),MATCH(orders!L$1,products!$A$1:$G$1,0))</f>
        <v>29.784999999999997</v>
      </c>
      <c r="M204" s="6">
        <f>L204*E204</f>
        <v>178.70999999999998</v>
      </c>
      <c r="N204" t="str">
        <f t="shared" si="6"/>
        <v>Liberica</v>
      </c>
      <c r="O204" t="str">
        <f t="shared" si="7"/>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6">
        <f>INDEX(products!$A$1:$G$49,MATCH(orders!$D205,products!$A$1:$A$49,0),MATCH(orders!L$1,products!$A$1:$G$1,0))</f>
        <v>4.7549999999999999</v>
      </c>
      <c r="M205" s="6">
        <f>L205*E205</f>
        <v>4.7549999999999999</v>
      </c>
      <c r="N205" t="str">
        <f t="shared" si="6"/>
        <v>Liberica</v>
      </c>
      <c r="O205" t="str">
        <f t="shared" si="7"/>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6">
        <f>INDEX(products!$A$1:$G$49,MATCH(orders!$D206,products!$A$1:$A$49,0),MATCH(orders!L$1,products!$A$1:$G$1,0))</f>
        <v>13.75</v>
      </c>
      <c r="M206" s="6">
        <f>L206*E206</f>
        <v>82.5</v>
      </c>
      <c r="N206" t="str">
        <f t="shared" si="6"/>
        <v>Excelsa</v>
      </c>
      <c r="O206" t="str">
        <f t="shared" si="7"/>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6">
        <f>INDEX(products!$A$1:$G$49,MATCH(orders!$D207,products!$A$1:$A$49,0),MATCH(orders!L$1,products!$A$1:$G$1,0))</f>
        <v>2.6849999999999996</v>
      </c>
      <c r="M207" s="6">
        <f>L207*E207</f>
        <v>8.0549999999999997</v>
      </c>
      <c r="N207" t="str">
        <f t="shared" si="6"/>
        <v>Robusta</v>
      </c>
      <c r="O207" t="str">
        <f t="shared" si="7"/>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6">
        <f>INDEX(products!$A$1:$G$49,MATCH(orders!$D208,products!$A$1:$A$49,0),MATCH(orders!L$1,products!$A$1:$G$1,0))</f>
        <v>11.25</v>
      </c>
      <c r="M208" s="6">
        <f>L208*E208</f>
        <v>22.5</v>
      </c>
      <c r="N208" t="str">
        <f t="shared" si="6"/>
        <v>Arabica</v>
      </c>
      <c r="O208" t="str">
        <f t="shared" si="7"/>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6">
        <f>INDEX(products!$A$1:$G$49,MATCH(orders!$D209,products!$A$1:$A$49,0),MATCH(orders!L$1,products!$A$1:$G$1,0))</f>
        <v>6.75</v>
      </c>
      <c r="M209" s="6">
        <f>L209*E209</f>
        <v>40.5</v>
      </c>
      <c r="N209" t="str">
        <f t="shared" si="6"/>
        <v>Arabica</v>
      </c>
      <c r="O209" t="str">
        <f t="shared" si="7"/>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6">
        <f>INDEX(products!$A$1:$G$49,MATCH(orders!$D210,products!$A$1:$A$49,0),MATCH(orders!L$1,products!$A$1:$G$1,0))</f>
        <v>7.29</v>
      </c>
      <c r="M210" s="6">
        <f>L210*E210</f>
        <v>29.16</v>
      </c>
      <c r="N210" t="str">
        <f t="shared" si="6"/>
        <v>Excelsa</v>
      </c>
      <c r="O210" t="str">
        <f t="shared" si="7"/>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6">
        <f>INDEX(products!$A$1:$G$49,MATCH(orders!$D211,products!$A$1:$A$49,0),MATCH(orders!L$1,products!$A$1:$G$1,0))</f>
        <v>6.75</v>
      </c>
      <c r="M211" s="6">
        <f>L211*E211</f>
        <v>6.75</v>
      </c>
      <c r="N211" t="str">
        <f t="shared" si="6"/>
        <v>Arabica</v>
      </c>
      <c r="O211" t="str">
        <f t="shared" si="7"/>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6">
        <f>INDEX(products!$A$1:$G$49,MATCH(orders!$D212,products!$A$1:$A$49,0),MATCH(orders!L$1,products!$A$1:$G$1,0))</f>
        <v>12.95</v>
      </c>
      <c r="M212" s="6">
        <f>L212*E212</f>
        <v>51.8</v>
      </c>
      <c r="N212" t="str">
        <f t="shared" si="6"/>
        <v>Liberica</v>
      </c>
      <c r="O212" t="str">
        <f t="shared" si="7"/>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6">
        <f>INDEX(products!$A$1:$G$49,MATCH(orders!$D213,products!$A$1:$A$49,0),MATCH(orders!L$1,products!$A$1:$G$1,0))</f>
        <v>8.91</v>
      </c>
      <c r="M213" s="6">
        <f>L213*E213</f>
        <v>53.46</v>
      </c>
      <c r="N213" t="str">
        <f t="shared" si="6"/>
        <v>Excelsa</v>
      </c>
      <c r="O213" t="str">
        <f t="shared" si="7"/>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6">
        <f>INDEX(products!$A$1:$G$49,MATCH(orders!$D214,products!$A$1:$A$49,0),MATCH(orders!L$1,products!$A$1:$G$1,0))</f>
        <v>3.645</v>
      </c>
      <c r="M214" s="6">
        <f>L214*E214</f>
        <v>14.58</v>
      </c>
      <c r="N214" t="str">
        <f t="shared" si="6"/>
        <v>Excelsa</v>
      </c>
      <c r="O214" t="str">
        <f t="shared" si="7"/>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6">
        <f>INDEX(products!$A$1:$G$49,MATCH(orders!$D215,products!$A$1:$A$49,0),MATCH(orders!L$1,products!$A$1:$G$1,0))</f>
        <v>20.584999999999997</v>
      </c>
      <c r="M215" s="6">
        <f>L215*E215</f>
        <v>20.584999999999997</v>
      </c>
      <c r="N215" t="str">
        <f t="shared" si="6"/>
        <v>Robusta</v>
      </c>
      <c r="O215" t="str">
        <f t="shared" si="7"/>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6">
        <f>INDEX(products!$A$1:$G$49,MATCH(orders!$D216,products!$A$1:$A$49,0),MATCH(orders!L$1,products!$A$1:$G$1,0))</f>
        <v>15.85</v>
      </c>
      <c r="M216" s="6">
        <f>L216*E216</f>
        <v>31.7</v>
      </c>
      <c r="N216" t="str">
        <f t="shared" si="6"/>
        <v>Liberica</v>
      </c>
      <c r="O216" t="str">
        <f t="shared" si="7"/>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6">
        <f>INDEX(products!$A$1:$G$49,MATCH(orders!$D217,products!$A$1:$A$49,0),MATCH(orders!L$1,products!$A$1:$G$1,0))</f>
        <v>3.8849999999999998</v>
      </c>
      <c r="M217" s="6">
        <f>L217*E217</f>
        <v>23.31</v>
      </c>
      <c r="N217" t="str">
        <f t="shared" si="6"/>
        <v>Liberica</v>
      </c>
      <c r="O217" t="str">
        <f t="shared" si="7"/>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6">
        <f>INDEX(products!$A$1:$G$49,MATCH(orders!$D218,products!$A$1:$A$49,0),MATCH(orders!L$1,products!$A$1:$G$1,0))</f>
        <v>14.55</v>
      </c>
      <c r="M218" s="6">
        <f>L218*E218</f>
        <v>58.2</v>
      </c>
      <c r="N218" t="str">
        <f t="shared" si="6"/>
        <v>Liberica</v>
      </c>
      <c r="O218" t="str">
        <f t="shared" si="7"/>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6">
        <f>INDEX(products!$A$1:$G$49,MATCH(orders!$D219,products!$A$1:$A$49,0),MATCH(orders!L$1,products!$A$1:$G$1,0))</f>
        <v>8.91</v>
      </c>
      <c r="M219" s="6">
        <f>L219*E219</f>
        <v>35.64</v>
      </c>
      <c r="N219" t="str">
        <f t="shared" si="6"/>
        <v>Excelsa</v>
      </c>
      <c r="O219" t="str">
        <f t="shared" si="7"/>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6">
        <f>INDEX(products!$A$1:$G$49,MATCH(orders!$D220,products!$A$1:$A$49,0),MATCH(orders!L$1,products!$A$1:$G$1,0))</f>
        <v>11.25</v>
      </c>
      <c r="M220" s="6">
        <f>L220*E220</f>
        <v>56.25</v>
      </c>
      <c r="N220" t="str">
        <f t="shared" si="6"/>
        <v>Arabica</v>
      </c>
      <c r="O220" t="str">
        <f t="shared" si="7"/>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6">
        <f>INDEX(products!$A$1:$G$49,MATCH(orders!$D221,products!$A$1:$A$49,0),MATCH(orders!L$1,products!$A$1:$G$1,0))</f>
        <v>3.5849999999999995</v>
      </c>
      <c r="M221" s="6">
        <f>L221*E221</f>
        <v>10.754999999999999</v>
      </c>
      <c r="N221" t="str">
        <f t="shared" si="6"/>
        <v>Robusta</v>
      </c>
      <c r="O221" t="str">
        <f t="shared" si="7"/>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6">
        <f>INDEX(products!$A$1:$G$49,MATCH(orders!$D222,products!$A$1:$A$49,0),MATCH(orders!L$1,products!$A$1:$G$1,0))</f>
        <v>2.9849999999999999</v>
      </c>
      <c r="M222" s="6">
        <f>L222*E222</f>
        <v>14.924999999999999</v>
      </c>
      <c r="N222" t="str">
        <f t="shared" si="6"/>
        <v>Robusta</v>
      </c>
      <c r="O222" t="str">
        <f t="shared" si="7"/>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6">
        <f>INDEX(products!$A$1:$G$49,MATCH(orders!$D223,products!$A$1:$A$49,0),MATCH(orders!L$1,products!$A$1:$G$1,0))</f>
        <v>12.95</v>
      </c>
      <c r="M223" s="6">
        <f>L223*E223</f>
        <v>77.699999999999989</v>
      </c>
      <c r="N223" t="str">
        <f t="shared" si="6"/>
        <v>Arabica</v>
      </c>
      <c r="O223" t="str">
        <f t="shared" si="7"/>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6">
        <f>INDEX(products!$A$1:$G$49,MATCH(orders!$D224,products!$A$1:$A$49,0),MATCH(orders!L$1,products!$A$1:$G$1,0))</f>
        <v>7.77</v>
      </c>
      <c r="M224" s="6">
        <f>L224*E224</f>
        <v>23.31</v>
      </c>
      <c r="N224" t="str">
        <f t="shared" si="6"/>
        <v>Liberica</v>
      </c>
      <c r="O224" t="str">
        <f t="shared" si="7"/>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6">
        <f>INDEX(products!$A$1:$G$49,MATCH(orders!$D225,products!$A$1:$A$49,0),MATCH(orders!L$1,products!$A$1:$G$1,0))</f>
        <v>14.85</v>
      </c>
      <c r="M225" s="6">
        <f>L225*E225</f>
        <v>59.4</v>
      </c>
      <c r="N225" t="str">
        <f t="shared" si="6"/>
        <v>Excelsa</v>
      </c>
      <c r="O225" t="str">
        <f t="shared" si="7"/>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6">
        <f>INDEX(products!$A$1:$G$49,MATCH(orders!$D226,products!$A$1:$A$49,0),MATCH(orders!L$1,products!$A$1:$G$1,0))</f>
        <v>29.784999999999997</v>
      </c>
      <c r="M226" s="6">
        <f>L226*E226</f>
        <v>119.13999999999999</v>
      </c>
      <c r="N226" t="str">
        <f t="shared" si="6"/>
        <v>Liberica</v>
      </c>
      <c r="O226" t="str">
        <f t="shared" si="7"/>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6">
        <f>INDEX(products!$A$1:$G$49,MATCH(orders!$D227,products!$A$1:$A$49,0),MATCH(orders!L$1,products!$A$1:$G$1,0))</f>
        <v>3.5849999999999995</v>
      </c>
      <c r="M227" s="6">
        <f>L227*E227</f>
        <v>14.339999999999998</v>
      </c>
      <c r="N227" t="str">
        <f t="shared" si="6"/>
        <v>Robusta</v>
      </c>
      <c r="O227" t="str">
        <f t="shared" si="7"/>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6">
        <f>INDEX(products!$A$1:$G$49,MATCH(orders!$D228,products!$A$1:$A$49,0),MATCH(orders!L$1,products!$A$1:$G$1,0))</f>
        <v>25.874999999999996</v>
      </c>
      <c r="M228" s="6">
        <f>L228*E228</f>
        <v>129.37499999999997</v>
      </c>
      <c r="N228" t="str">
        <f t="shared" si="6"/>
        <v>Arabica</v>
      </c>
      <c r="O228" t="str">
        <f t="shared" si="7"/>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6">
        <f>INDEX(products!$A$1:$G$49,MATCH(orders!$D229,products!$A$1:$A$49,0),MATCH(orders!L$1,products!$A$1:$G$1,0))</f>
        <v>2.6849999999999996</v>
      </c>
      <c r="M229" s="6">
        <f>L229*E229</f>
        <v>16.11</v>
      </c>
      <c r="N229" t="str">
        <f t="shared" si="6"/>
        <v>Robusta</v>
      </c>
      <c r="O229" t="str">
        <f t="shared" si="7"/>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6">
        <f>INDEX(products!$A$1:$G$49,MATCH(orders!$D230,products!$A$1:$A$49,0),MATCH(orders!L$1,products!$A$1:$G$1,0))</f>
        <v>3.5849999999999995</v>
      </c>
      <c r="M230" s="6">
        <f>L230*E230</f>
        <v>17.924999999999997</v>
      </c>
      <c r="N230" t="str">
        <f t="shared" si="6"/>
        <v>Robusta</v>
      </c>
      <c r="O230" t="str">
        <f t="shared" si="7"/>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6">
        <f>INDEX(products!$A$1:$G$49,MATCH(orders!$D231,products!$A$1:$A$49,0),MATCH(orders!L$1,products!$A$1:$G$1,0))</f>
        <v>4.3650000000000002</v>
      </c>
      <c r="M231" s="6">
        <f>L231*E231</f>
        <v>8.73</v>
      </c>
      <c r="N231" t="str">
        <f t="shared" si="6"/>
        <v>Liberica</v>
      </c>
      <c r="O231" t="str">
        <f t="shared" si="7"/>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6">
        <f>INDEX(products!$A$1:$G$49,MATCH(orders!$D232,products!$A$1:$A$49,0),MATCH(orders!L$1,products!$A$1:$G$1,0))</f>
        <v>25.874999999999996</v>
      </c>
      <c r="M232" s="6">
        <f>L232*E232</f>
        <v>51.749999999999993</v>
      </c>
      <c r="N232" t="str">
        <f t="shared" si="6"/>
        <v>Arabica</v>
      </c>
      <c r="O232" t="str">
        <f t="shared" si="7"/>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6">
        <f>INDEX(products!$A$1:$G$49,MATCH(orders!$D233,products!$A$1:$A$49,0),MATCH(orders!L$1,products!$A$1:$G$1,0))</f>
        <v>4.3650000000000002</v>
      </c>
      <c r="M233" s="6">
        <f>L233*E233</f>
        <v>8.73</v>
      </c>
      <c r="N233" t="str">
        <f t="shared" si="6"/>
        <v>Liberica</v>
      </c>
      <c r="O233" t="str">
        <f t="shared" si="7"/>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6">
        <f>INDEX(products!$A$1:$G$49,MATCH(orders!$D234,products!$A$1:$A$49,0),MATCH(orders!L$1,products!$A$1:$G$1,0))</f>
        <v>4.7549999999999999</v>
      </c>
      <c r="M234" s="6">
        <f>L234*E234</f>
        <v>23.774999999999999</v>
      </c>
      <c r="N234" t="str">
        <f t="shared" si="6"/>
        <v>Liberica</v>
      </c>
      <c r="O234" t="str">
        <f t="shared" si="7"/>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6">
        <f>INDEX(products!$A$1:$G$49,MATCH(orders!$D235,products!$A$1:$A$49,0),MATCH(orders!L$1,products!$A$1:$G$1,0))</f>
        <v>4.125</v>
      </c>
      <c r="M235" s="6">
        <f>L235*E235</f>
        <v>20.625</v>
      </c>
      <c r="N235" t="str">
        <f t="shared" si="6"/>
        <v>Excelsa</v>
      </c>
      <c r="O235" t="str">
        <f t="shared" si="7"/>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6">
        <f>INDEX(products!$A$1:$G$49,MATCH(orders!$D236,products!$A$1:$A$49,0),MATCH(orders!L$1,products!$A$1:$G$1,0))</f>
        <v>36.454999999999998</v>
      </c>
      <c r="M236" s="6">
        <f>L236*E236</f>
        <v>36.454999999999998</v>
      </c>
      <c r="N236" t="str">
        <f t="shared" si="6"/>
        <v>Liberica</v>
      </c>
      <c r="O236" t="str">
        <f t="shared" si="7"/>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6">
        <f>INDEX(products!$A$1:$G$49,MATCH(orders!$D237,products!$A$1:$A$49,0),MATCH(orders!L$1,products!$A$1:$G$1,0))</f>
        <v>36.454999999999998</v>
      </c>
      <c r="M237" s="6">
        <f>L237*E237</f>
        <v>182.27499999999998</v>
      </c>
      <c r="N237" t="str">
        <f t="shared" si="6"/>
        <v>Liberica</v>
      </c>
      <c r="O237" t="str">
        <f t="shared" si="7"/>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6">
        <f>INDEX(products!$A$1:$G$49,MATCH(orders!$D238,products!$A$1:$A$49,0),MATCH(orders!L$1,products!$A$1:$G$1,0))</f>
        <v>29.784999999999997</v>
      </c>
      <c r="M238" s="6">
        <f>L238*E238</f>
        <v>89.35499999999999</v>
      </c>
      <c r="N238" t="str">
        <f t="shared" si="6"/>
        <v>Liberica</v>
      </c>
      <c r="O238" t="str">
        <f t="shared" si="7"/>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6">
        <f>INDEX(products!$A$1:$G$49,MATCH(orders!$D239,products!$A$1:$A$49,0),MATCH(orders!L$1,products!$A$1:$G$1,0))</f>
        <v>3.5849999999999995</v>
      </c>
      <c r="M239" s="6">
        <f>L239*E239</f>
        <v>3.5849999999999995</v>
      </c>
      <c r="N239" t="str">
        <f t="shared" si="6"/>
        <v>Robusta</v>
      </c>
      <c r="O239" t="str">
        <f t="shared" si="7"/>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6">
        <f>INDEX(products!$A$1:$G$49,MATCH(orders!$D240,products!$A$1:$A$49,0),MATCH(orders!L$1,products!$A$1:$G$1,0))</f>
        <v>22.884999999999998</v>
      </c>
      <c r="M240" s="6">
        <f>L240*E240</f>
        <v>45.769999999999996</v>
      </c>
      <c r="N240" t="str">
        <f t="shared" si="6"/>
        <v>Robusta</v>
      </c>
      <c r="O240" t="str">
        <f t="shared" si="7"/>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6">
        <f>INDEX(products!$A$1:$G$49,MATCH(orders!$D241,products!$A$1:$A$49,0),MATCH(orders!L$1,products!$A$1:$G$1,0))</f>
        <v>14.85</v>
      </c>
      <c r="M241" s="6">
        <f>L241*E241</f>
        <v>59.4</v>
      </c>
      <c r="N241" t="str">
        <f t="shared" si="6"/>
        <v>Excelsa</v>
      </c>
      <c r="O241" t="str">
        <f t="shared" si="7"/>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6">
        <f>INDEX(products!$A$1:$G$49,MATCH(orders!$D242,products!$A$1:$A$49,0),MATCH(orders!L$1,products!$A$1:$G$1,0))</f>
        <v>25.874999999999996</v>
      </c>
      <c r="M242" s="6">
        <f>L242*E242</f>
        <v>155.24999999999997</v>
      </c>
      <c r="N242" t="str">
        <f t="shared" si="6"/>
        <v>Arabica</v>
      </c>
      <c r="O242" t="str">
        <f t="shared" si="7"/>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6">
        <f>INDEX(products!$A$1:$G$49,MATCH(orders!$D243,products!$A$1:$A$49,0),MATCH(orders!L$1,products!$A$1:$G$1,0))</f>
        <v>22.884999999999998</v>
      </c>
      <c r="M243" s="6">
        <f>L243*E243</f>
        <v>45.769999999999996</v>
      </c>
      <c r="N243" t="str">
        <f t="shared" si="6"/>
        <v>Robusta</v>
      </c>
      <c r="O243" t="str">
        <f t="shared" si="7"/>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6">
        <f>INDEX(products!$A$1:$G$49,MATCH(orders!$D244,products!$A$1:$A$49,0),MATCH(orders!L$1,products!$A$1:$G$1,0))</f>
        <v>12.15</v>
      </c>
      <c r="M244" s="6">
        <f>L244*E244</f>
        <v>36.450000000000003</v>
      </c>
      <c r="N244" t="str">
        <f t="shared" si="6"/>
        <v>Excelsa</v>
      </c>
      <c r="O244" t="str">
        <f t="shared" si="7"/>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6">
        <f>INDEX(products!$A$1:$G$49,MATCH(orders!$D245,products!$A$1:$A$49,0),MATCH(orders!L$1,products!$A$1:$G$1,0))</f>
        <v>7.29</v>
      </c>
      <c r="M245" s="6">
        <f>L245*E245</f>
        <v>29.16</v>
      </c>
      <c r="N245" t="str">
        <f t="shared" si="6"/>
        <v>Excelsa</v>
      </c>
      <c r="O245" t="str">
        <f t="shared" si="7"/>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6">
        <f>INDEX(products!$A$1:$G$49,MATCH(orders!$D246,products!$A$1:$A$49,0),MATCH(orders!L$1,products!$A$1:$G$1,0))</f>
        <v>33.464999999999996</v>
      </c>
      <c r="M246" s="6">
        <f>L246*E246</f>
        <v>133.85999999999999</v>
      </c>
      <c r="N246" t="str">
        <f t="shared" si="6"/>
        <v>Liberica</v>
      </c>
      <c r="O246" t="str">
        <f t="shared" si="7"/>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6">
        <f>INDEX(products!$A$1:$G$49,MATCH(orders!$D247,products!$A$1:$A$49,0),MATCH(orders!L$1,products!$A$1:$G$1,0))</f>
        <v>4.7549999999999999</v>
      </c>
      <c r="M247" s="6">
        <f>L247*E247</f>
        <v>23.774999999999999</v>
      </c>
      <c r="N247" t="str">
        <f t="shared" si="6"/>
        <v>Liberica</v>
      </c>
      <c r="O247" t="str">
        <f t="shared" si="7"/>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6">
        <f>INDEX(products!$A$1:$G$49,MATCH(orders!$D248,products!$A$1:$A$49,0),MATCH(orders!L$1,products!$A$1:$G$1,0))</f>
        <v>12.95</v>
      </c>
      <c r="M248" s="6">
        <f>L248*E248</f>
        <v>38.849999999999994</v>
      </c>
      <c r="N248" t="str">
        <f t="shared" si="6"/>
        <v>Liberica</v>
      </c>
      <c r="O248" t="str">
        <f t="shared" si="7"/>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6">
        <f>INDEX(products!$A$1:$G$49,MATCH(orders!$D249,products!$A$1:$A$49,0),MATCH(orders!L$1,products!$A$1:$G$1,0))</f>
        <v>3.5849999999999995</v>
      </c>
      <c r="M249" s="6">
        <f>L249*E249</f>
        <v>21.509999999999998</v>
      </c>
      <c r="N249" t="str">
        <f t="shared" si="6"/>
        <v>Robusta</v>
      </c>
      <c r="O249" t="str">
        <f t="shared" si="7"/>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6">
        <f>INDEX(products!$A$1:$G$49,MATCH(orders!$D250,products!$A$1:$A$49,0),MATCH(orders!L$1,products!$A$1:$G$1,0))</f>
        <v>9.9499999999999993</v>
      </c>
      <c r="M250" s="6">
        <f>L250*E250</f>
        <v>9.9499999999999993</v>
      </c>
      <c r="N250" t="str">
        <f t="shared" si="6"/>
        <v>Arabica</v>
      </c>
      <c r="O250" t="str">
        <f t="shared" si="7"/>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6">
        <f>INDEX(products!$A$1:$G$49,MATCH(orders!$D251,products!$A$1:$A$49,0),MATCH(orders!L$1,products!$A$1:$G$1,0))</f>
        <v>15.85</v>
      </c>
      <c r="M251" s="6">
        <f>L251*E251</f>
        <v>15.85</v>
      </c>
      <c r="N251" t="str">
        <f t="shared" si="6"/>
        <v>Liberica</v>
      </c>
      <c r="O251" t="str">
        <f t="shared" si="7"/>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6">
        <f>INDEX(products!$A$1:$G$49,MATCH(orders!$D252,products!$A$1:$A$49,0),MATCH(orders!L$1,products!$A$1:$G$1,0))</f>
        <v>2.9849999999999999</v>
      </c>
      <c r="M252" s="6">
        <f>L252*E252</f>
        <v>2.9849999999999999</v>
      </c>
      <c r="N252" t="str">
        <f t="shared" si="6"/>
        <v>Robusta</v>
      </c>
      <c r="O252" t="str">
        <f t="shared" si="7"/>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6">
        <f>INDEX(products!$A$1:$G$49,MATCH(orders!$D253,products!$A$1:$A$49,0),MATCH(orders!L$1,products!$A$1:$G$1,0))</f>
        <v>13.75</v>
      </c>
      <c r="M253" s="6">
        <f>L253*E253</f>
        <v>68.75</v>
      </c>
      <c r="N253" t="str">
        <f t="shared" si="6"/>
        <v>Excelsa</v>
      </c>
      <c r="O253" t="str">
        <f t="shared" si="7"/>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6">
        <f>INDEX(products!$A$1:$G$49,MATCH(orders!$D254,products!$A$1:$A$49,0),MATCH(orders!L$1,products!$A$1:$G$1,0))</f>
        <v>9.9499999999999993</v>
      </c>
      <c r="M254" s="6">
        <f>L254*E254</f>
        <v>29.849999999999998</v>
      </c>
      <c r="N254" t="str">
        <f t="shared" si="6"/>
        <v>Arabica</v>
      </c>
      <c r="O254" t="str">
        <f t="shared" si="7"/>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6">
        <f>INDEX(products!$A$1:$G$49,MATCH(orders!$D255,products!$A$1:$A$49,0),MATCH(orders!L$1,products!$A$1:$G$1,0))</f>
        <v>14.55</v>
      </c>
      <c r="M255" s="6">
        <f>L255*E255</f>
        <v>58.2</v>
      </c>
      <c r="N255" t="str">
        <f t="shared" si="6"/>
        <v>Liberica</v>
      </c>
      <c r="O255" t="str">
        <f t="shared" si="7"/>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6">
        <f>INDEX(products!$A$1:$G$49,MATCH(orders!$D256,products!$A$1:$A$49,0),MATCH(orders!L$1,products!$A$1:$G$1,0))</f>
        <v>7.169999999999999</v>
      </c>
      <c r="M256" s="6">
        <f>L256*E256</f>
        <v>28.679999999999996</v>
      </c>
      <c r="N256" t="str">
        <f t="shared" si="6"/>
        <v>Robusta</v>
      </c>
      <c r="O256" t="str">
        <f t="shared" si="7"/>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6">
        <f>INDEX(products!$A$1:$G$49,MATCH(orders!$D257,products!$A$1:$A$49,0),MATCH(orders!L$1,products!$A$1:$G$1,0))</f>
        <v>7.169999999999999</v>
      </c>
      <c r="M257" s="6">
        <f>L257*E257</f>
        <v>21.509999999999998</v>
      </c>
      <c r="N257" t="str">
        <f t="shared" si="6"/>
        <v>Robusta</v>
      </c>
      <c r="O257" t="str">
        <f t="shared" si="7"/>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6">
        <f>INDEX(products!$A$1:$G$49,MATCH(orders!$D258,products!$A$1:$A$49,0),MATCH(orders!L$1,products!$A$1:$G$1,0))</f>
        <v>8.73</v>
      </c>
      <c r="M258" s="6">
        <f>L258*E258</f>
        <v>17.46</v>
      </c>
      <c r="N258" t="str">
        <f t="shared" si="6"/>
        <v>Liberica</v>
      </c>
      <c r="O258" t="str">
        <f t="shared" si="7"/>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6">
        <f>INDEX(products!$A$1:$G$49,MATCH(orders!$D259,products!$A$1:$A$49,0),MATCH(orders!L$1,products!$A$1:$G$1,0))</f>
        <v>27.945</v>
      </c>
      <c r="M259" s="6">
        <f>L259*E259</f>
        <v>27.945</v>
      </c>
      <c r="N259" t="str">
        <f t="shared" ref="N259:N322" si="8">IF(I259="Rob","Robusta",IF(I259="Exc","Excelsa",IF(I259="Ara","Arabica",IF(I259="Lib","Liberica",""))))</f>
        <v>Excelsa</v>
      </c>
      <c r="O259" t="str">
        <f t="shared" ref="O259:O322" si="9">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6">
        <f>INDEX(products!$A$1:$G$49,MATCH(orders!$D260,products!$A$1:$A$49,0),MATCH(orders!L$1,products!$A$1:$G$1,0))</f>
        <v>27.945</v>
      </c>
      <c r="M260" s="6">
        <f>L260*E260</f>
        <v>139.72499999999999</v>
      </c>
      <c r="N260" t="str">
        <f t="shared" si="8"/>
        <v>Excelsa</v>
      </c>
      <c r="O260" t="str">
        <f t="shared" si="9"/>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6">
        <f>INDEX(products!$A$1:$G$49,MATCH(orders!$D261,products!$A$1:$A$49,0),MATCH(orders!L$1,products!$A$1:$G$1,0))</f>
        <v>2.9849999999999999</v>
      </c>
      <c r="M261" s="6">
        <f>L261*E261</f>
        <v>5.97</v>
      </c>
      <c r="N261" t="str">
        <f t="shared" si="8"/>
        <v>Robusta</v>
      </c>
      <c r="O261" t="str">
        <f t="shared" si="9"/>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6">
        <f>INDEX(products!$A$1:$G$49,MATCH(orders!$D262,products!$A$1:$A$49,0),MATCH(orders!L$1,products!$A$1:$G$1,0))</f>
        <v>27.484999999999996</v>
      </c>
      <c r="M262" s="6">
        <f>L262*E262</f>
        <v>27.484999999999996</v>
      </c>
      <c r="N262" t="str">
        <f t="shared" si="8"/>
        <v>Robusta</v>
      </c>
      <c r="O262" t="str">
        <f t="shared" si="9"/>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6">
        <f>INDEX(products!$A$1:$G$49,MATCH(orders!$D263,products!$A$1:$A$49,0),MATCH(orders!L$1,products!$A$1:$G$1,0))</f>
        <v>11.95</v>
      </c>
      <c r="M263" s="6">
        <f>L263*E263</f>
        <v>59.75</v>
      </c>
      <c r="N263" t="str">
        <f t="shared" si="8"/>
        <v>Robusta</v>
      </c>
      <c r="O263" t="str">
        <f t="shared" si="9"/>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6">
        <f>INDEX(products!$A$1:$G$49,MATCH(orders!$D264,products!$A$1:$A$49,0),MATCH(orders!L$1,products!$A$1:$G$1,0))</f>
        <v>13.75</v>
      </c>
      <c r="M264" s="6">
        <f>L264*E264</f>
        <v>41.25</v>
      </c>
      <c r="N264" t="str">
        <f t="shared" si="8"/>
        <v>Excelsa</v>
      </c>
      <c r="O264" t="str">
        <f t="shared" si="9"/>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6">
        <f>INDEX(products!$A$1:$G$49,MATCH(orders!$D265,products!$A$1:$A$49,0),MATCH(orders!L$1,products!$A$1:$G$1,0))</f>
        <v>33.464999999999996</v>
      </c>
      <c r="M265" s="6">
        <f>L265*E265</f>
        <v>133.85999999999999</v>
      </c>
      <c r="N265" t="str">
        <f t="shared" si="8"/>
        <v>Liberica</v>
      </c>
      <c r="O265" t="str">
        <f t="shared" si="9"/>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6">
        <f>INDEX(products!$A$1:$G$49,MATCH(orders!$D266,products!$A$1:$A$49,0),MATCH(orders!L$1,products!$A$1:$G$1,0))</f>
        <v>11.95</v>
      </c>
      <c r="M266" s="6">
        <f>L266*E266</f>
        <v>59.75</v>
      </c>
      <c r="N266" t="str">
        <f t="shared" si="8"/>
        <v>Robusta</v>
      </c>
      <c r="O266" t="str">
        <f t="shared" si="9"/>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6">
        <f>INDEX(products!$A$1:$G$49,MATCH(orders!$D267,products!$A$1:$A$49,0),MATCH(orders!L$1,products!$A$1:$G$1,0))</f>
        <v>5.97</v>
      </c>
      <c r="M267" s="6">
        <f>L267*E267</f>
        <v>5.97</v>
      </c>
      <c r="N267" t="str">
        <f t="shared" si="8"/>
        <v>Arabica</v>
      </c>
      <c r="O267" t="str">
        <f t="shared" si="9"/>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6">
        <f>INDEX(products!$A$1:$G$49,MATCH(orders!$D268,products!$A$1:$A$49,0),MATCH(orders!L$1,products!$A$1:$G$1,0))</f>
        <v>12.15</v>
      </c>
      <c r="M268" s="6">
        <f>L268*E268</f>
        <v>24.3</v>
      </c>
      <c r="N268" t="str">
        <f t="shared" si="8"/>
        <v>Excelsa</v>
      </c>
      <c r="O268" t="str">
        <f t="shared" si="9"/>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6">
        <f>INDEX(products!$A$1:$G$49,MATCH(orders!$D269,products!$A$1:$A$49,0),MATCH(orders!L$1,products!$A$1:$G$1,0))</f>
        <v>3.645</v>
      </c>
      <c r="M269" s="6">
        <f>L269*E269</f>
        <v>21.87</v>
      </c>
      <c r="N269" t="str">
        <f t="shared" si="8"/>
        <v>Excelsa</v>
      </c>
      <c r="O269" t="str">
        <f t="shared" si="9"/>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6">
        <f>INDEX(products!$A$1:$G$49,MATCH(orders!$D270,products!$A$1:$A$49,0),MATCH(orders!L$1,products!$A$1:$G$1,0))</f>
        <v>9.9499999999999993</v>
      </c>
      <c r="M270" s="6">
        <f>L270*E270</f>
        <v>19.899999999999999</v>
      </c>
      <c r="N270" t="str">
        <f t="shared" si="8"/>
        <v>Arabica</v>
      </c>
      <c r="O270" t="str">
        <f t="shared" si="9"/>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6">
        <f>INDEX(products!$A$1:$G$49,MATCH(orders!$D271,products!$A$1:$A$49,0),MATCH(orders!L$1,products!$A$1:$G$1,0))</f>
        <v>2.9849999999999999</v>
      </c>
      <c r="M271" s="6">
        <f>L271*E271</f>
        <v>5.97</v>
      </c>
      <c r="N271" t="str">
        <f t="shared" si="8"/>
        <v>Arabica</v>
      </c>
      <c r="O271" t="str">
        <f t="shared" si="9"/>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6">
        <f>INDEX(products!$A$1:$G$49,MATCH(orders!$D272,products!$A$1:$A$49,0),MATCH(orders!L$1,products!$A$1:$G$1,0))</f>
        <v>7.29</v>
      </c>
      <c r="M272" s="6">
        <f>L272*E272</f>
        <v>7.29</v>
      </c>
      <c r="N272" t="str">
        <f t="shared" si="8"/>
        <v>Excelsa</v>
      </c>
      <c r="O272" t="str">
        <f t="shared" si="9"/>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6">
        <f>INDEX(products!$A$1:$G$49,MATCH(orders!$D273,products!$A$1:$A$49,0),MATCH(orders!L$1,products!$A$1:$G$1,0))</f>
        <v>2.9849999999999999</v>
      </c>
      <c r="M273" s="6">
        <f>L273*E273</f>
        <v>11.94</v>
      </c>
      <c r="N273" t="str">
        <f t="shared" si="8"/>
        <v>Arabica</v>
      </c>
      <c r="O273" t="str">
        <f t="shared" si="9"/>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6">
        <f>INDEX(products!$A$1:$G$49,MATCH(orders!$D274,products!$A$1:$A$49,0),MATCH(orders!L$1,products!$A$1:$G$1,0))</f>
        <v>11.95</v>
      </c>
      <c r="M274" s="6">
        <f>L274*E274</f>
        <v>71.699999999999989</v>
      </c>
      <c r="N274" t="str">
        <f t="shared" si="8"/>
        <v>Robusta</v>
      </c>
      <c r="O274" t="str">
        <f t="shared" si="9"/>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6">
        <f>INDEX(products!$A$1:$G$49,MATCH(orders!$D275,products!$A$1:$A$49,0),MATCH(orders!L$1,products!$A$1:$G$1,0))</f>
        <v>3.8849999999999998</v>
      </c>
      <c r="M275" s="6">
        <f>L275*E275</f>
        <v>7.77</v>
      </c>
      <c r="N275" t="str">
        <f t="shared" si="8"/>
        <v>Arabica</v>
      </c>
      <c r="O275" t="str">
        <f t="shared" si="9"/>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6">
        <f>INDEX(products!$A$1:$G$49,MATCH(orders!$D276,products!$A$1:$A$49,0),MATCH(orders!L$1,products!$A$1:$G$1,0))</f>
        <v>25.874999999999996</v>
      </c>
      <c r="M276" s="6">
        <f>L276*E276</f>
        <v>25.874999999999996</v>
      </c>
      <c r="N276" t="str">
        <f t="shared" si="8"/>
        <v>Arabica</v>
      </c>
      <c r="O276" t="str">
        <f t="shared" si="9"/>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6">
        <f>INDEX(products!$A$1:$G$49,MATCH(orders!$D277,products!$A$1:$A$49,0),MATCH(orders!L$1,products!$A$1:$G$1,0))</f>
        <v>34.154999999999994</v>
      </c>
      <c r="M277" s="6">
        <f>L277*E277</f>
        <v>204.92999999999995</v>
      </c>
      <c r="N277" t="str">
        <f t="shared" si="8"/>
        <v>Excelsa</v>
      </c>
      <c r="O277" t="str">
        <f t="shared" si="9"/>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6">
        <f>INDEX(products!$A$1:$G$49,MATCH(orders!$D278,products!$A$1:$A$49,0),MATCH(orders!L$1,products!$A$1:$G$1,0))</f>
        <v>27.484999999999996</v>
      </c>
      <c r="M278" s="6">
        <f>L278*E278</f>
        <v>109.93999999999998</v>
      </c>
      <c r="N278" t="str">
        <f t="shared" si="8"/>
        <v>Robusta</v>
      </c>
      <c r="O278" t="str">
        <f t="shared" si="9"/>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6">
        <f>INDEX(products!$A$1:$G$49,MATCH(orders!$D279,products!$A$1:$A$49,0),MATCH(orders!L$1,products!$A$1:$G$1,0))</f>
        <v>14.85</v>
      </c>
      <c r="M279" s="6">
        <f>L279*E279</f>
        <v>89.1</v>
      </c>
      <c r="N279" t="str">
        <f t="shared" si="8"/>
        <v>Excelsa</v>
      </c>
      <c r="O279" t="str">
        <f t="shared" si="9"/>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6">
        <f>INDEX(products!$A$1:$G$49,MATCH(orders!$D280,products!$A$1:$A$49,0),MATCH(orders!L$1,products!$A$1:$G$1,0))</f>
        <v>3.8849999999999998</v>
      </c>
      <c r="M280" s="6">
        <f>L280*E280</f>
        <v>7.77</v>
      </c>
      <c r="N280" t="str">
        <f t="shared" si="8"/>
        <v>Arabica</v>
      </c>
      <c r="O280" t="str">
        <f t="shared" si="9"/>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6">
        <f>INDEX(products!$A$1:$G$49,MATCH(orders!$D281,products!$A$1:$A$49,0),MATCH(orders!L$1,products!$A$1:$G$1,0))</f>
        <v>33.464999999999996</v>
      </c>
      <c r="M281" s="6">
        <f>L281*E281</f>
        <v>33.464999999999996</v>
      </c>
      <c r="N281" t="str">
        <f t="shared" si="8"/>
        <v>Liberica</v>
      </c>
      <c r="O281" t="str">
        <f t="shared" si="9"/>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6">
        <f>INDEX(products!$A$1:$G$49,MATCH(orders!$D282,products!$A$1:$A$49,0),MATCH(orders!L$1,products!$A$1:$G$1,0))</f>
        <v>8.25</v>
      </c>
      <c r="M282" s="6">
        <f>L282*E282</f>
        <v>41.25</v>
      </c>
      <c r="N282" t="str">
        <f t="shared" si="8"/>
        <v>Excelsa</v>
      </c>
      <c r="O282" t="str">
        <f t="shared" si="9"/>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6">
        <f>INDEX(products!$A$1:$G$49,MATCH(orders!$D283,products!$A$1:$A$49,0),MATCH(orders!L$1,products!$A$1:$G$1,0))</f>
        <v>14.85</v>
      </c>
      <c r="M283" s="6">
        <f>L283*E283</f>
        <v>59.4</v>
      </c>
      <c r="N283" t="str">
        <f t="shared" si="8"/>
        <v>Excelsa</v>
      </c>
      <c r="O283" t="str">
        <f t="shared" si="9"/>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6">
        <f>INDEX(products!$A$1:$G$49,MATCH(orders!$D284,products!$A$1:$A$49,0),MATCH(orders!L$1,products!$A$1:$G$1,0))</f>
        <v>7.77</v>
      </c>
      <c r="M284" s="6">
        <f>L284*E284</f>
        <v>7.77</v>
      </c>
      <c r="N284" t="str">
        <f t="shared" si="8"/>
        <v>Arabica</v>
      </c>
      <c r="O284" t="str">
        <f t="shared" si="9"/>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6">
        <f>INDEX(products!$A$1:$G$49,MATCH(orders!$D285,products!$A$1:$A$49,0),MATCH(orders!L$1,products!$A$1:$G$1,0))</f>
        <v>5.3699999999999992</v>
      </c>
      <c r="M285" s="6">
        <f>L285*E285</f>
        <v>5.3699999999999992</v>
      </c>
      <c r="N285" t="str">
        <f t="shared" si="8"/>
        <v>Robusta</v>
      </c>
      <c r="O285" t="str">
        <f t="shared" si="9"/>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6">
        <f>INDEX(products!$A$1:$G$49,MATCH(orders!$D286,products!$A$1:$A$49,0),MATCH(orders!L$1,products!$A$1:$G$1,0))</f>
        <v>31.624999999999996</v>
      </c>
      <c r="M286" s="6">
        <f>L286*E286</f>
        <v>94.874999999999986</v>
      </c>
      <c r="N286" t="str">
        <f t="shared" si="8"/>
        <v>Excelsa</v>
      </c>
      <c r="O286" t="str">
        <f t="shared" si="9"/>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6">
        <f>INDEX(products!$A$1:$G$49,MATCH(orders!$D287,products!$A$1:$A$49,0),MATCH(orders!L$1,products!$A$1:$G$1,0))</f>
        <v>36.454999999999998</v>
      </c>
      <c r="M287" s="6">
        <f>L287*E287</f>
        <v>36.454999999999998</v>
      </c>
      <c r="N287" t="str">
        <f t="shared" si="8"/>
        <v>Liberica</v>
      </c>
      <c r="O287" t="str">
        <f t="shared" si="9"/>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6">
        <f>INDEX(products!$A$1:$G$49,MATCH(orders!$D288,products!$A$1:$A$49,0),MATCH(orders!L$1,products!$A$1:$G$1,0))</f>
        <v>3.375</v>
      </c>
      <c r="M288" s="6">
        <f>L288*E288</f>
        <v>13.5</v>
      </c>
      <c r="N288" t="str">
        <f t="shared" si="8"/>
        <v>Arabica</v>
      </c>
      <c r="O288" t="str">
        <f t="shared" si="9"/>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6">
        <f>INDEX(products!$A$1:$G$49,MATCH(orders!$D289,products!$A$1:$A$49,0),MATCH(orders!L$1,products!$A$1:$G$1,0))</f>
        <v>3.5849999999999995</v>
      </c>
      <c r="M289" s="6">
        <f>L289*E289</f>
        <v>14.339999999999998</v>
      </c>
      <c r="N289" t="str">
        <f t="shared" si="8"/>
        <v>Robusta</v>
      </c>
      <c r="O289" t="str">
        <f t="shared" si="9"/>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6">
        <f>INDEX(products!$A$1:$G$49,MATCH(orders!$D290,products!$A$1:$A$49,0),MATCH(orders!L$1,products!$A$1:$G$1,0))</f>
        <v>8.25</v>
      </c>
      <c r="M290" s="6">
        <f>L290*E290</f>
        <v>8.25</v>
      </c>
      <c r="N290" t="str">
        <f t="shared" si="8"/>
        <v>Excelsa</v>
      </c>
      <c r="O290" t="str">
        <f t="shared" si="9"/>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6">
        <f>INDEX(products!$A$1:$G$49,MATCH(orders!$D291,products!$A$1:$A$49,0),MATCH(orders!L$1,products!$A$1:$G$1,0))</f>
        <v>2.6849999999999996</v>
      </c>
      <c r="M291" s="6">
        <f>L291*E291</f>
        <v>13.424999999999997</v>
      </c>
      <c r="N291" t="str">
        <f t="shared" si="8"/>
        <v>Robusta</v>
      </c>
      <c r="O291" t="str">
        <f t="shared" si="9"/>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6">
        <f>INDEX(products!$A$1:$G$49,MATCH(orders!$D292,products!$A$1:$A$49,0),MATCH(orders!L$1,products!$A$1:$G$1,0))</f>
        <v>9.9499999999999993</v>
      </c>
      <c r="M292" s="6">
        <f>L292*E292</f>
        <v>49.75</v>
      </c>
      <c r="N292" t="str">
        <f t="shared" si="8"/>
        <v>Arabica</v>
      </c>
      <c r="O292" t="str">
        <f t="shared" si="9"/>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6">
        <f>INDEX(products!$A$1:$G$49,MATCH(orders!$D293,products!$A$1:$A$49,0),MATCH(orders!L$1,products!$A$1:$G$1,0))</f>
        <v>8.25</v>
      </c>
      <c r="M293" s="6">
        <f>L293*E293</f>
        <v>16.5</v>
      </c>
      <c r="N293" t="str">
        <f t="shared" si="8"/>
        <v>Excelsa</v>
      </c>
      <c r="O293" t="str">
        <f t="shared" si="9"/>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6">
        <f>INDEX(products!$A$1:$G$49,MATCH(orders!$D294,products!$A$1:$A$49,0),MATCH(orders!L$1,products!$A$1:$G$1,0))</f>
        <v>5.97</v>
      </c>
      <c r="M294" s="6">
        <f>L294*E294</f>
        <v>17.91</v>
      </c>
      <c r="N294" t="str">
        <f t="shared" si="8"/>
        <v>Arabica</v>
      </c>
      <c r="O294" t="str">
        <f t="shared" si="9"/>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6">
        <f>INDEX(products!$A$1:$G$49,MATCH(orders!$D295,products!$A$1:$A$49,0),MATCH(orders!L$1,products!$A$1:$G$1,0))</f>
        <v>5.97</v>
      </c>
      <c r="M295" s="6">
        <f>L295*E295</f>
        <v>29.849999999999998</v>
      </c>
      <c r="N295" t="str">
        <f t="shared" si="8"/>
        <v>Arabica</v>
      </c>
      <c r="O295" t="str">
        <f t="shared" si="9"/>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6">
        <f>INDEX(products!$A$1:$G$49,MATCH(orders!$D296,products!$A$1:$A$49,0),MATCH(orders!L$1,products!$A$1:$G$1,0))</f>
        <v>14.85</v>
      </c>
      <c r="M296" s="6">
        <f>L296*E296</f>
        <v>44.55</v>
      </c>
      <c r="N296" t="str">
        <f t="shared" si="8"/>
        <v>Excelsa</v>
      </c>
      <c r="O296" t="str">
        <f t="shared" si="9"/>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6">
        <f>INDEX(products!$A$1:$G$49,MATCH(orders!$D297,products!$A$1:$A$49,0),MATCH(orders!L$1,products!$A$1:$G$1,0))</f>
        <v>13.75</v>
      </c>
      <c r="M297" s="6">
        <f>L297*E297</f>
        <v>27.5</v>
      </c>
      <c r="N297" t="str">
        <f t="shared" si="8"/>
        <v>Excelsa</v>
      </c>
      <c r="O297" t="str">
        <f t="shared" si="9"/>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6">
        <f>INDEX(products!$A$1:$G$49,MATCH(orders!$D298,products!$A$1:$A$49,0),MATCH(orders!L$1,products!$A$1:$G$1,0))</f>
        <v>5.97</v>
      </c>
      <c r="M298" s="6">
        <f>L298*E298</f>
        <v>35.82</v>
      </c>
      <c r="N298" t="str">
        <f t="shared" si="8"/>
        <v>Robusta</v>
      </c>
      <c r="O298" t="str">
        <f t="shared" si="9"/>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6">
        <f>INDEX(products!$A$1:$G$49,MATCH(orders!$D299,products!$A$1:$A$49,0),MATCH(orders!L$1,products!$A$1:$G$1,0))</f>
        <v>5.3699999999999992</v>
      </c>
      <c r="M299" s="6">
        <f>L299*E299</f>
        <v>16.11</v>
      </c>
      <c r="N299" t="str">
        <f t="shared" si="8"/>
        <v>Robusta</v>
      </c>
      <c r="O299" t="str">
        <f t="shared" si="9"/>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6">
        <f>INDEX(products!$A$1:$G$49,MATCH(orders!$D300,products!$A$1:$A$49,0),MATCH(orders!L$1,products!$A$1:$G$1,0))</f>
        <v>4.4550000000000001</v>
      </c>
      <c r="M300" s="6">
        <f>L300*E300</f>
        <v>26.73</v>
      </c>
      <c r="N300" t="str">
        <f t="shared" si="8"/>
        <v>Excelsa</v>
      </c>
      <c r="O300" t="str">
        <f t="shared" si="9"/>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6">
        <f>INDEX(products!$A$1:$G$49,MATCH(orders!$D301,products!$A$1:$A$49,0),MATCH(orders!L$1,products!$A$1:$G$1,0))</f>
        <v>34.154999999999994</v>
      </c>
      <c r="M301" s="6">
        <f>L301*E301</f>
        <v>204.92999999999995</v>
      </c>
      <c r="N301" t="str">
        <f t="shared" si="8"/>
        <v>Excelsa</v>
      </c>
      <c r="O301" t="str">
        <f t="shared" si="9"/>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6">
        <f>INDEX(products!$A$1:$G$49,MATCH(orders!$D302,products!$A$1:$A$49,0),MATCH(orders!L$1,products!$A$1:$G$1,0))</f>
        <v>12.95</v>
      </c>
      <c r="M302" s="6">
        <f>L302*E302</f>
        <v>38.849999999999994</v>
      </c>
      <c r="N302" t="str">
        <f t="shared" si="8"/>
        <v>Arabica</v>
      </c>
      <c r="O302" t="str">
        <f t="shared" si="9"/>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6">
        <f>INDEX(products!$A$1:$G$49,MATCH(orders!$D303,products!$A$1:$A$49,0),MATCH(orders!L$1,products!$A$1:$G$1,0))</f>
        <v>3.8849999999999998</v>
      </c>
      <c r="M303" s="6">
        <f>L303*E303</f>
        <v>15.54</v>
      </c>
      <c r="N303" t="str">
        <f t="shared" si="8"/>
        <v>Liberica</v>
      </c>
      <c r="O303" t="str">
        <f t="shared" si="9"/>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6">
        <f>INDEX(products!$A$1:$G$49,MATCH(orders!$D304,products!$A$1:$A$49,0),MATCH(orders!L$1,products!$A$1:$G$1,0))</f>
        <v>6.75</v>
      </c>
      <c r="M304" s="6">
        <f>L304*E304</f>
        <v>6.75</v>
      </c>
      <c r="N304" t="str">
        <f t="shared" si="8"/>
        <v>Arabica</v>
      </c>
      <c r="O304" t="str">
        <f t="shared" si="9"/>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6">
        <f>INDEX(products!$A$1:$G$49,MATCH(orders!$D305,products!$A$1:$A$49,0),MATCH(orders!L$1,products!$A$1:$G$1,0))</f>
        <v>27.945</v>
      </c>
      <c r="M305" s="6">
        <f>L305*E305</f>
        <v>111.78</v>
      </c>
      <c r="N305" t="str">
        <f t="shared" si="8"/>
        <v>Excelsa</v>
      </c>
      <c r="O305" t="str">
        <f t="shared" si="9"/>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6">
        <f>INDEX(products!$A$1:$G$49,MATCH(orders!$D306,products!$A$1:$A$49,0),MATCH(orders!L$1,products!$A$1:$G$1,0))</f>
        <v>3.8849999999999998</v>
      </c>
      <c r="M306" s="6">
        <f>L306*E306</f>
        <v>3.8849999999999998</v>
      </c>
      <c r="N306" t="str">
        <f t="shared" si="8"/>
        <v>Arabica</v>
      </c>
      <c r="O306" t="str">
        <f t="shared" si="9"/>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6">
        <f>INDEX(products!$A$1:$G$49,MATCH(orders!$D307,products!$A$1:$A$49,0),MATCH(orders!L$1,products!$A$1:$G$1,0))</f>
        <v>4.3650000000000002</v>
      </c>
      <c r="M307" s="6">
        <f>L307*E307</f>
        <v>21.825000000000003</v>
      </c>
      <c r="N307" t="str">
        <f t="shared" si="8"/>
        <v>Liberica</v>
      </c>
      <c r="O307" t="str">
        <f t="shared" si="9"/>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6">
        <f>INDEX(products!$A$1:$G$49,MATCH(orders!$D308,products!$A$1:$A$49,0),MATCH(orders!L$1,products!$A$1:$G$1,0))</f>
        <v>2.9849999999999999</v>
      </c>
      <c r="M308" s="6">
        <f>L308*E308</f>
        <v>14.924999999999999</v>
      </c>
      <c r="N308" t="str">
        <f t="shared" si="8"/>
        <v>Robusta</v>
      </c>
      <c r="O308" t="str">
        <f t="shared" si="9"/>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6">
        <f>INDEX(products!$A$1:$G$49,MATCH(orders!$D309,products!$A$1:$A$49,0),MATCH(orders!L$1,products!$A$1:$G$1,0))</f>
        <v>11.25</v>
      </c>
      <c r="M309" s="6">
        <f>L309*E309</f>
        <v>33.75</v>
      </c>
      <c r="N309" t="str">
        <f t="shared" si="8"/>
        <v>Arabica</v>
      </c>
      <c r="O309" t="str">
        <f t="shared" si="9"/>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6">
        <f>INDEX(products!$A$1:$G$49,MATCH(orders!$D310,products!$A$1:$A$49,0),MATCH(orders!L$1,products!$A$1:$G$1,0))</f>
        <v>11.25</v>
      </c>
      <c r="M310" s="6">
        <f>L310*E310</f>
        <v>33.75</v>
      </c>
      <c r="N310" t="str">
        <f t="shared" si="8"/>
        <v>Arabica</v>
      </c>
      <c r="O310" t="str">
        <f t="shared" si="9"/>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6">
        <f>INDEX(products!$A$1:$G$49,MATCH(orders!$D311,products!$A$1:$A$49,0),MATCH(orders!L$1,products!$A$1:$G$1,0))</f>
        <v>4.3650000000000002</v>
      </c>
      <c r="M311" s="6">
        <f>L311*E311</f>
        <v>26.19</v>
      </c>
      <c r="N311" t="str">
        <f t="shared" si="8"/>
        <v>Liberica</v>
      </c>
      <c r="O311" t="str">
        <f t="shared" si="9"/>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6">
        <f>INDEX(products!$A$1:$G$49,MATCH(orders!$D312,products!$A$1:$A$49,0),MATCH(orders!L$1,products!$A$1:$G$1,0))</f>
        <v>14.85</v>
      </c>
      <c r="M312" s="6">
        <f>L312*E312</f>
        <v>14.85</v>
      </c>
      <c r="N312" t="str">
        <f t="shared" si="8"/>
        <v>Excelsa</v>
      </c>
      <c r="O312" t="str">
        <f t="shared" si="9"/>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6">
        <f>INDEX(products!$A$1:$G$49,MATCH(orders!$D313,products!$A$1:$A$49,0),MATCH(orders!L$1,products!$A$1:$G$1,0))</f>
        <v>31.624999999999996</v>
      </c>
      <c r="M313" s="6">
        <f>L313*E313</f>
        <v>189.74999999999997</v>
      </c>
      <c r="N313" t="str">
        <f t="shared" si="8"/>
        <v>Excelsa</v>
      </c>
      <c r="O313" t="str">
        <f t="shared" si="9"/>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6">
        <f>INDEX(products!$A$1:$G$49,MATCH(orders!$D314,products!$A$1:$A$49,0),MATCH(orders!L$1,products!$A$1:$G$1,0))</f>
        <v>5.97</v>
      </c>
      <c r="M314" s="6">
        <f>L314*E314</f>
        <v>5.97</v>
      </c>
      <c r="N314" t="str">
        <f t="shared" si="8"/>
        <v>Robusta</v>
      </c>
      <c r="O314" t="str">
        <f t="shared" si="9"/>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6">
        <f>INDEX(products!$A$1:$G$49,MATCH(orders!$D315,products!$A$1:$A$49,0),MATCH(orders!L$1,products!$A$1:$G$1,0))</f>
        <v>9.9499999999999993</v>
      </c>
      <c r="M315" s="6">
        <f>L315*E315</f>
        <v>29.849999999999998</v>
      </c>
      <c r="N315" t="str">
        <f t="shared" si="8"/>
        <v>Robusta</v>
      </c>
      <c r="O315" t="str">
        <f t="shared" si="9"/>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6">
        <f>INDEX(products!$A$1:$G$49,MATCH(orders!$D316,products!$A$1:$A$49,0),MATCH(orders!L$1,products!$A$1:$G$1,0))</f>
        <v>8.9499999999999993</v>
      </c>
      <c r="M316" s="6">
        <f>L316*E316</f>
        <v>44.75</v>
      </c>
      <c r="N316" t="str">
        <f t="shared" si="8"/>
        <v>Robusta</v>
      </c>
      <c r="O316" t="str">
        <f t="shared" si="9"/>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6">
        <f>INDEX(products!$A$1:$G$49,MATCH(orders!$D317,products!$A$1:$A$49,0),MATCH(orders!L$1,products!$A$1:$G$1,0))</f>
        <v>34.154999999999994</v>
      </c>
      <c r="M317" s="6">
        <f>L317*E317</f>
        <v>34.154999999999994</v>
      </c>
      <c r="N317" t="str">
        <f t="shared" si="8"/>
        <v>Excelsa</v>
      </c>
      <c r="O317" t="str">
        <f t="shared" si="9"/>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6">
        <f>INDEX(products!$A$1:$G$49,MATCH(orders!$D318,products!$A$1:$A$49,0),MATCH(orders!L$1,products!$A$1:$G$1,0))</f>
        <v>34.154999999999994</v>
      </c>
      <c r="M318" s="6">
        <f>L318*E318</f>
        <v>204.92999999999995</v>
      </c>
      <c r="N318" t="str">
        <f t="shared" si="8"/>
        <v>Excelsa</v>
      </c>
      <c r="O318" t="str">
        <f t="shared" si="9"/>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6">
        <f>INDEX(products!$A$1:$G$49,MATCH(orders!$D319,products!$A$1:$A$49,0),MATCH(orders!L$1,products!$A$1:$G$1,0))</f>
        <v>7.29</v>
      </c>
      <c r="M319" s="6">
        <f>L319*E319</f>
        <v>21.87</v>
      </c>
      <c r="N319" t="str">
        <f t="shared" si="8"/>
        <v>Excelsa</v>
      </c>
      <c r="O319" t="str">
        <f t="shared" si="9"/>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6">
        <f>INDEX(products!$A$1:$G$49,MATCH(orders!$D320,products!$A$1:$A$49,0),MATCH(orders!L$1,products!$A$1:$G$1,0))</f>
        <v>25.874999999999996</v>
      </c>
      <c r="M320" s="6">
        <f>L320*E320</f>
        <v>51.749999999999993</v>
      </c>
      <c r="N320" t="str">
        <f t="shared" si="8"/>
        <v>Arabica</v>
      </c>
      <c r="O320" t="str">
        <f t="shared" si="9"/>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6">
        <f>INDEX(products!$A$1:$G$49,MATCH(orders!$D321,products!$A$1:$A$49,0),MATCH(orders!L$1,products!$A$1:$G$1,0))</f>
        <v>4.125</v>
      </c>
      <c r="M321" s="6">
        <f>L321*E321</f>
        <v>8.25</v>
      </c>
      <c r="N321" t="str">
        <f t="shared" si="8"/>
        <v>Excelsa</v>
      </c>
      <c r="O321" t="str">
        <f t="shared" si="9"/>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6">
        <f>INDEX(products!$A$1:$G$49,MATCH(orders!$D322,products!$A$1:$A$49,0),MATCH(orders!L$1,products!$A$1:$G$1,0))</f>
        <v>3.8849999999999998</v>
      </c>
      <c r="M322" s="6">
        <f>L322*E322</f>
        <v>19.424999999999997</v>
      </c>
      <c r="N322" t="str">
        <f t="shared" si="8"/>
        <v>Arabica</v>
      </c>
      <c r="O322" t="str">
        <f t="shared" si="9"/>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6">
        <f>INDEX(products!$A$1:$G$49,MATCH(orders!$D323,products!$A$1:$A$49,0),MATCH(orders!L$1,products!$A$1:$G$1,0))</f>
        <v>3.375</v>
      </c>
      <c r="M323" s="6">
        <f>L323*E323</f>
        <v>20.25</v>
      </c>
      <c r="N323" t="str">
        <f t="shared" ref="N323:N386" si="10">IF(I323="Rob","Robusta",IF(I323="Exc","Excelsa",IF(I323="Ara","Arabica",IF(I323="Lib","Liberica",""))))</f>
        <v>Arabica</v>
      </c>
      <c r="O323" t="str">
        <f t="shared" ref="O323:O386" si="11">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6">
        <f>INDEX(products!$A$1:$G$49,MATCH(orders!$D324,products!$A$1:$A$49,0),MATCH(orders!L$1,products!$A$1:$G$1,0))</f>
        <v>7.77</v>
      </c>
      <c r="M324" s="6">
        <f>L324*E324</f>
        <v>23.31</v>
      </c>
      <c r="N324" t="str">
        <f t="shared" si="10"/>
        <v>Liberica</v>
      </c>
      <c r="O324" t="str">
        <f t="shared" si="11"/>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6">
        <f>INDEX(products!$A$1:$G$49,MATCH(orders!$D325,products!$A$1:$A$49,0),MATCH(orders!L$1,products!$A$1:$G$1,0))</f>
        <v>3.645</v>
      </c>
      <c r="M325" s="6">
        <f>L325*E325</f>
        <v>18.225000000000001</v>
      </c>
      <c r="N325" t="str">
        <f t="shared" si="10"/>
        <v>Excelsa</v>
      </c>
      <c r="O325" t="str">
        <f t="shared" si="11"/>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6">
        <f>INDEX(products!$A$1:$G$49,MATCH(orders!$D326,products!$A$1:$A$49,0),MATCH(orders!L$1,products!$A$1:$G$1,0))</f>
        <v>13.75</v>
      </c>
      <c r="M326" s="6">
        <f>L326*E326</f>
        <v>13.75</v>
      </c>
      <c r="N326" t="str">
        <f t="shared" si="10"/>
        <v>Excelsa</v>
      </c>
      <c r="O326" t="str">
        <f t="shared" si="11"/>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6">
        <f>INDEX(products!$A$1:$G$49,MATCH(orders!$D327,products!$A$1:$A$49,0),MATCH(orders!L$1,products!$A$1:$G$1,0))</f>
        <v>29.784999999999997</v>
      </c>
      <c r="M327" s="6">
        <f>L327*E327</f>
        <v>29.784999999999997</v>
      </c>
      <c r="N327" t="str">
        <f t="shared" si="10"/>
        <v>Arabica</v>
      </c>
      <c r="O327" t="str">
        <f t="shared" si="11"/>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6">
        <f>INDEX(products!$A$1:$G$49,MATCH(orders!$D328,products!$A$1:$A$49,0),MATCH(orders!L$1,products!$A$1:$G$1,0))</f>
        <v>8.9499999999999993</v>
      </c>
      <c r="M328" s="6">
        <f>L328*E328</f>
        <v>44.75</v>
      </c>
      <c r="N328" t="str">
        <f t="shared" si="10"/>
        <v>Robusta</v>
      </c>
      <c r="O328" t="str">
        <f t="shared" si="11"/>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6">
        <f>INDEX(products!$A$1:$G$49,MATCH(orders!$D329,products!$A$1:$A$49,0),MATCH(orders!L$1,products!$A$1:$G$1,0))</f>
        <v>8.9499999999999993</v>
      </c>
      <c r="M329" s="6">
        <f>L329*E329</f>
        <v>44.75</v>
      </c>
      <c r="N329" t="str">
        <f t="shared" si="10"/>
        <v>Robusta</v>
      </c>
      <c r="O329" t="str">
        <f t="shared" si="11"/>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6">
        <f>INDEX(products!$A$1:$G$49,MATCH(orders!$D330,products!$A$1:$A$49,0),MATCH(orders!L$1,products!$A$1:$G$1,0))</f>
        <v>9.51</v>
      </c>
      <c r="M330" s="6">
        <f>L330*E330</f>
        <v>38.04</v>
      </c>
      <c r="N330" t="str">
        <f t="shared" si="10"/>
        <v>Liberica</v>
      </c>
      <c r="O330" t="str">
        <f t="shared" si="11"/>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6">
        <f>INDEX(products!$A$1:$G$49,MATCH(orders!$D331,products!$A$1:$A$49,0),MATCH(orders!L$1,products!$A$1:$G$1,0))</f>
        <v>5.3699999999999992</v>
      </c>
      <c r="M331" s="6">
        <f>L331*E331</f>
        <v>21.479999999999997</v>
      </c>
      <c r="N331" t="str">
        <f t="shared" si="10"/>
        <v>Robusta</v>
      </c>
      <c r="O331" t="str">
        <f t="shared" si="11"/>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6">
        <f>INDEX(products!$A$1:$G$49,MATCH(orders!$D332,products!$A$1:$A$49,0),MATCH(orders!L$1,products!$A$1:$G$1,0))</f>
        <v>5.3699999999999992</v>
      </c>
      <c r="M332" s="6">
        <f>L332*E332</f>
        <v>16.11</v>
      </c>
      <c r="N332" t="str">
        <f t="shared" si="10"/>
        <v>Robusta</v>
      </c>
      <c r="O332" t="str">
        <f t="shared" si="11"/>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6">
        <f>INDEX(products!$A$1:$G$49,MATCH(orders!$D333,products!$A$1:$A$49,0),MATCH(orders!L$1,products!$A$1:$G$1,0))</f>
        <v>22.884999999999998</v>
      </c>
      <c r="M333" s="6">
        <f>L333*E333</f>
        <v>22.884999999999998</v>
      </c>
      <c r="N333" t="str">
        <f t="shared" si="10"/>
        <v>Robusta</v>
      </c>
      <c r="O333" t="str">
        <f t="shared" si="11"/>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6">
        <f>INDEX(products!$A$1:$G$49,MATCH(orders!$D334,products!$A$1:$A$49,0),MATCH(orders!L$1,products!$A$1:$G$1,0))</f>
        <v>5.97</v>
      </c>
      <c r="M334" s="6">
        <f>L334*E334</f>
        <v>17.91</v>
      </c>
      <c r="N334" t="str">
        <f t="shared" si="10"/>
        <v>Arabica</v>
      </c>
      <c r="O334" t="str">
        <f t="shared" si="11"/>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6">
        <f>INDEX(products!$A$1:$G$49,MATCH(orders!$D335,products!$A$1:$A$49,0),MATCH(orders!L$1,products!$A$1:$G$1,0))</f>
        <v>5.97</v>
      </c>
      <c r="M335" s="6">
        <f>L335*E335</f>
        <v>23.88</v>
      </c>
      <c r="N335" t="str">
        <f t="shared" si="10"/>
        <v>Robusta</v>
      </c>
      <c r="O335" t="str">
        <f t="shared" si="11"/>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6">
        <f>INDEX(products!$A$1:$G$49,MATCH(orders!$D336,products!$A$1:$A$49,0),MATCH(orders!L$1,products!$A$1:$G$1,0))</f>
        <v>11.95</v>
      </c>
      <c r="M336" s="6">
        <f>L336*E336</f>
        <v>59.75</v>
      </c>
      <c r="N336" t="str">
        <f t="shared" si="10"/>
        <v>Robusta</v>
      </c>
      <c r="O336" t="str">
        <f t="shared" si="11"/>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6">
        <f>INDEX(products!$A$1:$G$49,MATCH(orders!$D337,products!$A$1:$A$49,0),MATCH(orders!L$1,products!$A$1:$G$1,0))</f>
        <v>4.7549999999999999</v>
      </c>
      <c r="M337" s="6">
        <f>L337*E337</f>
        <v>28.53</v>
      </c>
      <c r="N337" t="str">
        <f t="shared" si="10"/>
        <v>Liberica</v>
      </c>
      <c r="O337" t="str">
        <f t="shared" si="11"/>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6">
        <f>INDEX(products!$A$1:$G$49,MATCH(orders!$D338,products!$A$1:$A$49,0),MATCH(orders!L$1,products!$A$1:$G$1,0))</f>
        <v>11.25</v>
      </c>
      <c r="M338" s="6">
        <f>L338*E338</f>
        <v>45</v>
      </c>
      <c r="N338" t="str">
        <f t="shared" si="10"/>
        <v>Arabica</v>
      </c>
      <c r="O338" t="str">
        <f t="shared" si="11"/>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6">
        <f>INDEX(products!$A$1:$G$49,MATCH(orders!$D339,products!$A$1:$A$49,0),MATCH(orders!L$1,products!$A$1:$G$1,0))</f>
        <v>27.945</v>
      </c>
      <c r="M339" s="6">
        <f>L339*E339</f>
        <v>55.89</v>
      </c>
      <c r="N339" t="str">
        <f t="shared" si="10"/>
        <v>Excelsa</v>
      </c>
      <c r="O339" t="str">
        <f t="shared" si="11"/>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6">
        <f>INDEX(products!$A$1:$G$49,MATCH(orders!$D340,products!$A$1:$A$49,0),MATCH(orders!L$1,products!$A$1:$G$1,0))</f>
        <v>14.85</v>
      </c>
      <c r="M340" s="6">
        <f>L340*E340</f>
        <v>59.4</v>
      </c>
      <c r="N340" t="str">
        <f t="shared" si="10"/>
        <v>Excelsa</v>
      </c>
      <c r="O340" t="str">
        <f t="shared" si="11"/>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6">
        <f>INDEX(products!$A$1:$G$49,MATCH(orders!$D341,products!$A$1:$A$49,0),MATCH(orders!L$1,products!$A$1:$G$1,0))</f>
        <v>3.645</v>
      </c>
      <c r="M341" s="6">
        <f>L341*E341</f>
        <v>7.29</v>
      </c>
      <c r="N341" t="str">
        <f t="shared" si="10"/>
        <v>Excelsa</v>
      </c>
      <c r="O341" t="str">
        <f t="shared" si="11"/>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6">
        <f>INDEX(products!$A$1:$G$49,MATCH(orders!$D342,products!$A$1:$A$49,0),MATCH(orders!L$1,products!$A$1:$G$1,0))</f>
        <v>7.29</v>
      </c>
      <c r="M342" s="6">
        <f>L342*E342</f>
        <v>7.29</v>
      </c>
      <c r="N342" t="str">
        <f t="shared" si="10"/>
        <v>Excelsa</v>
      </c>
      <c r="O342" t="str">
        <f t="shared" si="11"/>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6">
        <f>INDEX(products!$A$1:$G$49,MATCH(orders!$D343,products!$A$1:$A$49,0),MATCH(orders!L$1,products!$A$1:$G$1,0))</f>
        <v>8.91</v>
      </c>
      <c r="M343" s="6">
        <f>L343*E343</f>
        <v>17.82</v>
      </c>
      <c r="N343" t="str">
        <f t="shared" si="10"/>
        <v>Excelsa</v>
      </c>
      <c r="O343" t="str">
        <f t="shared" si="11"/>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6">
        <f>INDEX(products!$A$1:$G$49,MATCH(orders!$D344,products!$A$1:$A$49,0),MATCH(orders!L$1,products!$A$1:$G$1,0))</f>
        <v>7.77</v>
      </c>
      <c r="M344" s="6">
        <f>L344*E344</f>
        <v>38.849999999999994</v>
      </c>
      <c r="N344" t="str">
        <f t="shared" si="10"/>
        <v>Liberica</v>
      </c>
      <c r="O344" t="str">
        <f t="shared" si="11"/>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6">
        <f>INDEX(products!$A$1:$G$49,MATCH(orders!$D345,products!$A$1:$A$49,0),MATCH(orders!L$1,products!$A$1:$G$1,0))</f>
        <v>5.3699999999999992</v>
      </c>
      <c r="M345" s="6">
        <f>L345*E345</f>
        <v>32.22</v>
      </c>
      <c r="N345" t="str">
        <f t="shared" si="10"/>
        <v>Robusta</v>
      </c>
      <c r="O345" t="str">
        <f t="shared" si="11"/>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6">
        <f>INDEX(products!$A$1:$G$49,MATCH(orders!$D346,products!$A$1:$A$49,0),MATCH(orders!L$1,products!$A$1:$G$1,0))</f>
        <v>9.9499999999999993</v>
      </c>
      <c r="M346" s="6">
        <f>L346*E346</f>
        <v>19.899999999999999</v>
      </c>
      <c r="N346" t="str">
        <f t="shared" si="10"/>
        <v>Robusta</v>
      </c>
      <c r="O346" t="str">
        <f t="shared" si="11"/>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6">
        <f>INDEX(products!$A$1:$G$49,MATCH(orders!$D347,products!$A$1:$A$49,0),MATCH(orders!L$1,products!$A$1:$G$1,0))</f>
        <v>11.95</v>
      </c>
      <c r="M347" s="6">
        <f>L347*E347</f>
        <v>59.75</v>
      </c>
      <c r="N347" t="str">
        <f t="shared" si="10"/>
        <v>Robusta</v>
      </c>
      <c r="O347" t="str">
        <f t="shared" si="11"/>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6">
        <f>INDEX(products!$A$1:$G$49,MATCH(orders!$D348,products!$A$1:$A$49,0),MATCH(orders!L$1,products!$A$1:$G$1,0))</f>
        <v>7.77</v>
      </c>
      <c r="M348" s="6">
        <f>L348*E348</f>
        <v>23.31</v>
      </c>
      <c r="N348" t="str">
        <f t="shared" si="10"/>
        <v>Arabica</v>
      </c>
      <c r="O348" t="str">
        <f t="shared" si="11"/>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6">
        <f>INDEX(products!$A$1:$G$49,MATCH(orders!$D349,products!$A$1:$A$49,0),MATCH(orders!L$1,products!$A$1:$G$1,0))</f>
        <v>14.55</v>
      </c>
      <c r="M349" s="6">
        <f>L349*E349</f>
        <v>43.650000000000006</v>
      </c>
      <c r="N349" t="str">
        <f t="shared" si="10"/>
        <v>Liberica</v>
      </c>
      <c r="O349" t="str">
        <f t="shared" si="11"/>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6">
        <f>INDEX(products!$A$1:$G$49,MATCH(orders!$D350,products!$A$1:$A$49,0),MATCH(orders!L$1,products!$A$1:$G$1,0))</f>
        <v>34.154999999999994</v>
      </c>
      <c r="M350" s="6">
        <f>L350*E350</f>
        <v>204.92999999999995</v>
      </c>
      <c r="N350" t="str">
        <f t="shared" si="10"/>
        <v>Excelsa</v>
      </c>
      <c r="O350" t="str">
        <f t="shared" si="11"/>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6">
        <f>INDEX(products!$A$1:$G$49,MATCH(orders!$D351,products!$A$1:$A$49,0),MATCH(orders!L$1,products!$A$1:$G$1,0))</f>
        <v>3.5849999999999995</v>
      </c>
      <c r="M351" s="6">
        <f>L351*E351</f>
        <v>14.339999999999998</v>
      </c>
      <c r="N351" t="str">
        <f t="shared" si="10"/>
        <v>Robusta</v>
      </c>
      <c r="O351" t="str">
        <f t="shared" si="11"/>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6">
        <f>INDEX(products!$A$1:$G$49,MATCH(orders!$D352,products!$A$1:$A$49,0),MATCH(orders!L$1,products!$A$1:$G$1,0))</f>
        <v>5.97</v>
      </c>
      <c r="M352" s="6">
        <f>L352*E352</f>
        <v>23.88</v>
      </c>
      <c r="N352" t="str">
        <f t="shared" si="10"/>
        <v>Arabica</v>
      </c>
      <c r="O352" t="str">
        <f t="shared" si="11"/>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6">
        <f>INDEX(products!$A$1:$G$49,MATCH(orders!$D353,products!$A$1:$A$49,0),MATCH(orders!L$1,products!$A$1:$G$1,0))</f>
        <v>11.25</v>
      </c>
      <c r="M353" s="6">
        <f>L353*E353</f>
        <v>22.5</v>
      </c>
      <c r="N353" t="str">
        <f t="shared" si="10"/>
        <v>Arabica</v>
      </c>
      <c r="O353" t="str">
        <f t="shared" si="11"/>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6">
        <f>INDEX(products!$A$1:$G$49,MATCH(orders!$D354,products!$A$1:$A$49,0),MATCH(orders!L$1,products!$A$1:$G$1,0))</f>
        <v>7.29</v>
      </c>
      <c r="M354" s="6">
        <f>L354*E354</f>
        <v>36.450000000000003</v>
      </c>
      <c r="N354" t="str">
        <f t="shared" si="10"/>
        <v>Excelsa</v>
      </c>
      <c r="O354" t="str">
        <f t="shared" si="11"/>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6">
        <f>INDEX(products!$A$1:$G$49,MATCH(orders!$D355,products!$A$1:$A$49,0),MATCH(orders!L$1,products!$A$1:$G$1,0))</f>
        <v>6.75</v>
      </c>
      <c r="M355" s="6">
        <f>L355*E355</f>
        <v>27</v>
      </c>
      <c r="N355" t="str">
        <f t="shared" si="10"/>
        <v>Arabica</v>
      </c>
      <c r="O355" t="str">
        <f t="shared" si="11"/>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6">
        <f>INDEX(products!$A$1:$G$49,MATCH(orders!$D356,products!$A$1:$A$49,0),MATCH(orders!L$1,products!$A$1:$G$1,0))</f>
        <v>25.874999999999996</v>
      </c>
      <c r="M356" s="6">
        <f>L356*E356</f>
        <v>155.24999999999997</v>
      </c>
      <c r="N356" t="str">
        <f t="shared" si="10"/>
        <v>Arabica</v>
      </c>
      <c r="O356" t="str">
        <f t="shared" si="11"/>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6">
        <f>INDEX(products!$A$1:$G$49,MATCH(orders!$D357,products!$A$1:$A$49,0),MATCH(orders!L$1,products!$A$1:$G$1,0))</f>
        <v>22.884999999999998</v>
      </c>
      <c r="M357" s="6">
        <f>L357*E357</f>
        <v>114.42499999999998</v>
      </c>
      <c r="N357" t="str">
        <f t="shared" si="10"/>
        <v>Arabica</v>
      </c>
      <c r="O357" t="str">
        <f t="shared" si="11"/>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6">
        <f>INDEX(products!$A$1:$G$49,MATCH(orders!$D358,products!$A$1:$A$49,0),MATCH(orders!L$1,products!$A$1:$G$1,0))</f>
        <v>12.95</v>
      </c>
      <c r="M358" s="6">
        <f>L358*E358</f>
        <v>51.8</v>
      </c>
      <c r="N358" t="str">
        <f t="shared" si="10"/>
        <v>Liberica</v>
      </c>
      <c r="O358" t="str">
        <f t="shared" si="11"/>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6">
        <f>INDEX(products!$A$1:$G$49,MATCH(orders!$D359,products!$A$1:$A$49,0),MATCH(orders!L$1,products!$A$1:$G$1,0))</f>
        <v>25.874999999999996</v>
      </c>
      <c r="M359" s="6">
        <f>L359*E359</f>
        <v>155.24999999999997</v>
      </c>
      <c r="N359" t="str">
        <f t="shared" si="10"/>
        <v>Arabica</v>
      </c>
      <c r="O359" t="str">
        <f t="shared" si="11"/>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6">
        <f>INDEX(products!$A$1:$G$49,MATCH(orders!$D360,products!$A$1:$A$49,0),MATCH(orders!L$1,products!$A$1:$G$1,0))</f>
        <v>29.784999999999997</v>
      </c>
      <c r="M360" s="6">
        <f>L360*E360</f>
        <v>29.784999999999997</v>
      </c>
      <c r="N360" t="str">
        <f t="shared" si="10"/>
        <v>Arabica</v>
      </c>
      <c r="O360" t="str">
        <f t="shared" si="11"/>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6">
        <f>INDEX(products!$A$1:$G$49,MATCH(orders!$D361,products!$A$1:$A$49,0),MATCH(orders!L$1,products!$A$1:$G$1,0))</f>
        <v>3.5849999999999995</v>
      </c>
      <c r="M361" s="6">
        <f>L361*E361</f>
        <v>21.509999999999998</v>
      </c>
      <c r="N361" t="str">
        <f t="shared" si="10"/>
        <v>Robusta</v>
      </c>
      <c r="O361" t="str">
        <f t="shared" si="11"/>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6">
        <f>INDEX(products!$A$1:$G$49,MATCH(orders!$D362,products!$A$1:$A$49,0),MATCH(orders!L$1,products!$A$1:$G$1,0))</f>
        <v>20.584999999999997</v>
      </c>
      <c r="M362" s="6">
        <f>L362*E362</f>
        <v>41.169999999999995</v>
      </c>
      <c r="N362" t="str">
        <f t="shared" si="10"/>
        <v>Robusta</v>
      </c>
      <c r="O362" t="str">
        <f t="shared" si="11"/>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6">
        <f>INDEX(products!$A$1:$G$49,MATCH(orders!$D363,products!$A$1:$A$49,0),MATCH(orders!L$1,products!$A$1:$G$1,0))</f>
        <v>5.97</v>
      </c>
      <c r="M363" s="6">
        <f>L363*E363</f>
        <v>5.97</v>
      </c>
      <c r="N363" t="str">
        <f t="shared" si="10"/>
        <v>Robusta</v>
      </c>
      <c r="O363" t="str">
        <f t="shared" si="11"/>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6">
        <f>INDEX(products!$A$1:$G$49,MATCH(orders!$D364,products!$A$1:$A$49,0),MATCH(orders!L$1,products!$A$1:$G$1,0))</f>
        <v>14.85</v>
      </c>
      <c r="M364" s="6">
        <f>L364*E364</f>
        <v>74.25</v>
      </c>
      <c r="N364" t="str">
        <f t="shared" si="10"/>
        <v>Excelsa</v>
      </c>
      <c r="O364" t="str">
        <f t="shared" si="11"/>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6">
        <f>INDEX(products!$A$1:$G$49,MATCH(orders!$D365,products!$A$1:$A$49,0),MATCH(orders!L$1,products!$A$1:$G$1,0))</f>
        <v>14.55</v>
      </c>
      <c r="M365" s="6">
        <f>L365*E365</f>
        <v>87.300000000000011</v>
      </c>
      <c r="N365" t="str">
        <f t="shared" si="10"/>
        <v>Liberica</v>
      </c>
      <c r="O365" t="str">
        <f t="shared" si="11"/>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6">
        <f>INDEX(products!$A$1:$G$49,MATCH(orders!$D366,products!$A$1:$A$49,0),MATCH(orders!L$1,products!$A$1:$G$1,0))</f>
        <v>12.15</v>
      </c>
      <c r="M366" s="6">
        <f>L366*E366</f>
        <v>72.900000000000006</v>
      </c>
      <c r="N366" t="str">
        <f t="shared" si="10"/>
        <v>Excelsa</v>
      </c>
      <c r="O366" t="str">
        <f t="shared" si="11"/>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6">
        <f>INDEX(products!$A$1:$G$49,MATCH(orders!$D367,products!$A$1:$A$49,0),MATCH(orders!L$1,products!$A$1:$G$1,0))</f>
        <v>7.77</v>
      </c>
      <c r="M367" s="6">
        <f>L367*E367</f>
        <v>7.77</v>
      </c>
      <c r="N367" t="str">
        <f t="shared" si="10"/>
        <v>Liberica</v>
      </c>
      <c r="O367" t="str">
        <f t="shared" si="11"/>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6">
        <f>INDEX(products!$A$1:$G$49,MATCH(orders!$D368,products!$A$1:$A$49,0),MATCH(orders!L$1,products!$A$1:$G$1,0))</f>
        <v>7.29</v>
      </c>
      <c r="M368" s="6">
        <f>L368*E368</f>
        <v>43.74</v>
      </c>
      <c r="N368" t="str">
        <f t="shared" si="10"/>
        <v>Excelsa</v>
      </c>
      <c r="O368" t="str">
        <f t="shared" si="11"/>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6">
        <f>INDEX(products!$A$1:$G$49,MATCH(orders!$D369,products!$A$1:$A$49,0),MATCH(orders!L$1,products!$A$1:$G$1,0))</f>
        <v>4.3650000000000002</v>
      </c>
      <c r="M369" s="6">
        <f>L369*E369</f>
        <v>8.73</v>
      </c>
      <c r="N369" t="str">
        <f t="shared" si="10"/>
        <v>Liberica</v>
      </c>
      <c r="O369" t="str">
        <f t="shared" si="11"/>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6">
        <f>INDEX(products!$A$1:$G$49,MATCH(orders!$D370,products!$A$1:$A$49,0),MATCH(orders!L$1,products!$A$1:$G$1,0))</f>
        <v>31.624999999999996</v>
      </c>
      <c r="M370" s="6">
        <f>L370*E370</f>
        <v>63.249999999999993</v>
      </c>
      <c r="N370" t="str">
        <f t="shared" si="10"/>
        <v>Excelsa</v>
      </c>
      <c r="O370" t="str">
        <f t="shared" si="11"/>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6">
        <f>INDEX(products!$A$1:$G$49,MATCH(orders!$D371,products!$A$1:$A$49,0),MATCH(orders!L$1,products!$A$1:$G$1,0))</f>
        <v>8.91</v>
      </c>
      <c r="M371" s="6">
        <f>L371*E371</f>
        <v>8.91</v>
      </c>
      <c r="N371" t="str">
        <f t="shared" si="10"/>
        <v>Excelsa</v>
      </c>
      <c r="O371" t="str">
        <f t="shared" si="11"/>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6">
        <f>INDEX(products!$A$1:$G$49,MATCH(orders!$D372,products!$A$1:$A$49,0),MATCH(orders!L$1,products!$A$1:$G$1,0))</f>
        <v>12.15</v>
      </c>
      <c r="M372" s="6">
        <f>L372*E372</f>
        <v>24.3</v>
      </c>
      <c r="N372" t="str">
        <f t="shared" si="10"/>
        <v>Excelsa</v>
      </c>
      <c r="O372" t="str">
        <f t="shared" si="11"/>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6">
        <f>INDEX(products!$A$1:$G$49,MATCH(orders!$D373,products!$A$1:$A$49,0),MATCH(orders!L$1,products!$A$1:$G$1,0))</f>
        <v>7.77</v>
      </c>
      <c r="M373" s="6">
        <f>L373*E373</f>
        <v>46.62</v>
      </c>
      <c r="N373" t="str">
        <f t="shared" si="10"/>
        <v>Arabica</v>
      </c>
      <c r="O373" t="str">
        <f t="shared" si="11"/>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6">
        <f>INDEX(products!$A$1:$G$49,MATCH(orders!$D374,products!$A$1:$A$49,0),MATCH(orders!L$1,products!$A$1:$G$1,0))</f>
        <v>7.169999999999999</v>
      </c>
      <c r="M374" s="6">
        <f>L374*E374</f>
        <v>43.019999999999996</v>
      </c>
      <c r="N374" t="str">
        <f t="shared" si="10"/>
        <v>Robusta</v>
      </c>
      <c r="O374" t="str">
        <f t="shared" si="11"/>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6">
        <f>INDEX(products!$A$1:$G$49,MATCH(orders!$D375,products!$A$1:$A$49,0),MATCH(orders!L$1,products!$A$1:$G$1,0))</f>
        <v>5.97</v>
      </c>
      <c r="M375" s="6">
        <f>L375*E375</f>
        <v>17.91</v>
      </c>
      <c r="N375" t="str">
        <f t="shared" si="10"/>
        <v>Arabica</v>
      </c>
      <c r="O375" t="str">
        <f t="shared" si="11"/>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6">
        <f>INDEX(products!$A$1:$G$49,MATCH(orders!$D376,products!$A$1:$A$49,0),MATCH(orders!L$1,products!$A$1:$G$1,0))</f>
        <v>9.51</v>
      </c>
      <c r="M376" s="6">
        <f>L376*E376</f>
        <v>38.04</v>
      </c>
      <c r="N376" t="str">
        <f t="shared" si="10"/>
        <v>Liberica</v>
      </c>
      <c r="O376" t="str">
        <f t="shared" si="11"/>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6">
        <f>INDEX(products!$A$1:$G$49,MATCH(orders!$D377,products!$A$1:$A$49,0),MATCH(orders!L$1,products!$A$1:$G$1,0))</f>
        <v>3.375</v>
      </c>
      <c r="M377" s="6">
        <f>L377*E377</f>
        <v>6.75</v>
      </c>
      <c r="N377" t="str">
        <f t="shared" si="10"/>
        <v>Arabica</v>
      </c>
      <c r="O377" t="str">
        <f t="shared" si="11"/>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6">
        <f>INDEX(products!$A$1:$G$49,MATCH(orders!$D378,products!$A$1:$A$49,0),MATCH(orders!L$1,products!$A$1:$G$1,0))</f>
        <v>5.97</v>
      </c>
      <c r="M378" s="6">
        <f>L378*E378</f>
        <v>5.97</v>
      </c>
      <c r="N378" t="str">
        <f t="shared" si="10"/>
        <v>Robusta</v>
      </c>
      <c r="O378" t="str">
        <f t="shared" si="11"/>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6">
        <f>INDEX(products!$A$1:$G$49,MATCH(orders!$D379,products!$A$1:$A$49,0),MATCH(orders!L$1,products!$A$1:$G$1,0))</f>
        <v>2.6849999999999996</v>
      </c>
      <c r="M379" s="6">
        <f>L379*E379</f>
        <v>8.0549999999999997</v>
      </c>
      <c r="N379" t="str">
        <f t="shared" si="10"/>
        <v>Robusta</v>
      </c>
      <c r="O379" t="str">
        <f t="shared" si="11"/>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6">
        <f>INDEX(products!$A$1:$G$49,MATCH(orders!$D380,products!$A$1:$A$49,0),MATCH(orders!L$1,products!$A$1:$G$1,0))</f>
        <v>7.77</v>
      </c>
      <c r="M380" s="6">
        <f>L380*E380</f>
        <v>23.31</v>
      </c>
      <c r="N380" t="str">
        <f t="shared" si="10"/>
        <v>Arabica</v>
      </c>
      <c r="O380" t="str">
        <f t="shared" si="11"/>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6">
        <f>INDEX(products!$A$1:$G$49,MATCH(orders!$D381,products!$A$1:$A$49,0),MATCH(orders!L$1,products!$A$1:$G$1,0))</f>
        <v>7.169999999999999</v>
      </c>
      <c r="M381" s="6">
        <f>L381*E381</f>
        <v>43.019999999999996</v>
      </c>
      <c r="N381" t="str">
        <f t="shared" si="10"/>
        <v>Robusta</v>
      </c>
      <c r="O381" t="str">
        <f t="shared" si="11"/>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6">
        <f>INDEX(products!$A$1:$G$49,MATCH(orders!$D382,products!$A$1:$A$49,0),MATCH(orders!L$1,products!$A$1:$G$1,0))</f>
        <v>7.77</v>
      </c>
      <c r="M382" s="6">
        <f>L382*E382</f>
        <v>23.31</v>
      </c>
      <c r="N382" t="str">
        <f t="shared" si="10"/>
        <v>Liberica</v>
      </c>
      <c r="O382" t="str">
        <f t="shared" si="11"/>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6">
        <f>INDEX(products!$A$1:$G$49,MATCH(orders!$D383,products!$A$1:$A$49,0),MATCH(orders!L$1,products!$A$1:$G$1,0))</f>
        <v>2.9849999999999999</v>
      </c>
      <c r="M383" s="6">
        <f>L383*E383</f>
        <v>14.924999999999999</v>
      </c>
      <c r="N383" t="str">
        <f t="shared" si="10"/>
        <v>Arabica</v>
      </c>
      <c r="O383" t="str">
        <f t="shared" si="11"/>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6">
        <f>INDEX(products!$A$1:$G$49,MATCH(orders!$D384,products!$A$1:$A$49,0),MATCH(orders!L$1,products!$A$1:$G$1,0))</f>
        <v>7.29</v>
      </c>
      <c r="M384" s="6">
        <f>L384*E384</f>
        <v>21.87</v>
      </c>
      <c r="N384" t="str">
        <f t="shared" si="10"/>
        <v>Excelsa</v>
      </c>
      <c r="O384" t="str">
        <f t="shared" si="11"/>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6">
        <f>INDEX(products!$A$1:$G$49,MATCH(orders!$D385,products!$A$1:$A$49,0),MATCH(orders!L$1,products!$A$1:$G$1,0))</f>
        <v>8.91</v>
      </c>
      <c r="M385" s="6">
        <f>L385*E385</f>
        <v>53.46</v>
      </c>
      <c r="N385" t="str">
        <f t="shared" si="10"/>
        <v>Excelsa</v>
      </c>
      <c r="O385" t="str">
        <f t="shared" si="11"/>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6">
        <f>INDEX(products!$A$1:$G$49,MATCH(orders!$D386,products!$A$1:$A$49,0),MATCH(orders!L$1,products!$A$1:$G$1,0))</f>
        <v>29.784999999999997</v>
      </c>
      <c r="M386" s="6">
        <f>L386*E386</f>
        <v>119.13999999999999</v>
      </c>
      <c r="N386" t="str">
        <f t="shared" si="10"/>
        <v>Arabica</v>
      </c>
      <c r="O386" t="str">
        <f t="shared" si="11"/>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6">
        <f>INDEX(products!$A$1:$G$49,MATCH(orders!$D387,products!$A$1:$A$49,0),MATCH(orders!L$1,products!$A$1:$G$1,0))</f>
        <v>8.73</v>
      </c>
      <c r="M387" s="6">
        <f>L387*E387</f>
        <v>43.650000000000006</v>
      </c>
      <c r="N387" t="str">
        <f t="shared" ref="N387:N450" si="12">IF(I387="Rob","Robusta",IF(I387="Exc","Excelsa",IF(I387="Ara","Arabica",IF(I387="Lib","Liberica",""))))</f>
        <v>Liberica</v>
      </c>
      <c r="O387" t="str">
        <f t="shared" ref="O387:O450" si="13">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6">
        <f>INDEX(products!$A$1:$G$49,MATCH(orders!$D388,products!$A$1:$A$49,0),MATCH(orders!L$1,products!$A$1:$G$1,0))</f>
        <v>2.9849999999999999</v>
      </c>
      <c r="M388" s="6">
        <f>L388*E388</f>
        <v>17.91</v>
      </c>
      <c r="N388" t="str">
        <f t="shared" si="12"/>
        <v>Arabica</v>
      </c>
      <c r="O388" t="str">
        <f t="shared" si="13"/>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6">
        <f>INDEX(products!$A$1:$G$49,MATCH(orders!$D389,products!$A$1:$A$49,0),MATCH(orders!L$1,products!$A$1:$G$1,0))</f>
        <v>14.85</v>
      </c>
      <c r="M389" s="6">
        <f>L389*E389</f>
        <v>74.25</v>
      </c>
      <c r="N389" t="str">
        <f t="shared" si="12"/>
        <v>Excelsa</v>
      </c>
      <c r="O389" t="str">
        <f t="shared" si="13"/>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6">
        <f>INDEX(products!$A$1:$G$49,MATCH(orders!$D390,products!$A$1:$A$49,0),MATCH(orders!L$1,products!$A$1:$G$1,0))</f>
        <v>3.8849999999999998</v>
      </c>
      <c r="M390" s="6">
        <f>L390*E390</f>
        <v>11.654999999999999</v>
      </c>
      <c r="N390" t="str">
        <f t="shared" si="12"/>
        <v>Liberica</v>
      </c>
      <c r="O390" t="str">
        <f t="shared" si="13"/>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6">
        <f>INDEX(products!$A$1:$G$49,MATCH(orders!$D391,products!$A$1:$A$49,0),MATCH(orders!L$1,products!$A$1:$G$1,0))</f>
        <v>7.77</v>
      </c>
      <c r="M391" s="6">
        <f>L391*E391</f>
        <v>23.31</v>
      </c>
      <c r="N391" t="str">
        <f t="shared" si="12"/>
        <v>Liberica</v>
      </c>
      <c r="O391" t="str">
        <f t="shared" si="13"/>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6">
        <f>INDEX(products!$A$1:$G$49,MATCH(orders!$D392,products!$A$1:$A$49,0),MATCH(orders!L$1,products!$A$1:$G$1,0))</f>
        <v>7.29</v>
      </c>
      <c r="M392" s="6">
        <f>L392*E392</f>
        <v>14.58</v>
      </c>
      <c r="N392" t="str">
        <f t="shared" si="12"/>
        <v>Excelsa</v>
      </c>
      <c r="O392" t="str">
        <f t="shared" si="13"/>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6">
        <f>INDEX(products!$A$1:$G$49,MATCH(orders!$D393,products!$A$1:$A$49,0),MATCH(orders!L$1,products!$A$1:$G$1,0))</f>
        <v>6.75</v>
      </c>
      <c r="M393" s="6">
        <f>L393*E393</f>
        <v>13.5</v>
      </c>
      <c r="N393" t="str">
        <f t="shared" si="12"/>
        <v>Arabica</v>
      </c>
      <c r="O393" t="str">
        <f t="shared" si="13"/>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6">
        <f>INDEX(products!$A$1:$G$49,MATCH(orders!$D394,products!$A$1:$A$49,0),MATCH(orders!L$1,products!$A$1:$G$1,0))</f>
        <v>14.85</v>
      </c>
      <c r="M394" s="6">
        <f>L394*E394</f>
        <v>89.1</v>
      </c>
      <c r="N394" t="str">
        <f t="shared" si="12"/>
        <v>Excelsa</v>
      </c>
      <c r="O394" t="str">
        <f t="shared" si="13"/>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6">
        <f>INDEX(products!$A$1:$G$49,MATCH(orders!$D395,products!$A$1:$A$49,0),MATCH(orders!L$1,products!$A$1:$G$1,0))</f>
        <v>3.8849999999999998</v>
      </c>
      <c r="M395" s="6">
        <f>L395*E395</f>
        <v>3.8849999999999998</v>
      </c>
      <c r="N395" t="str">
        <f t="shared" si="12"/>
        <v>Arabica</v>
      </c>
      <c r="O395" t="str">
        <f t="shared" si="13"/>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6">
        <f>INDEX(products!$A$1:$G$49,MATCH(orders!$D396,products!$A$1:$A$49,0),MATCH(orders!L$1,products!$A$1:$G$1,0))</f>
        <v>27.484999999999996</v>
      </c>
      <c r="M396" s="6">
        <f>L396*E396</f>
        <v>109.93999999999998</v>
      </c>
      <c r="N396" t="str">
        <f t="shared" si="12"/>
        <v>Robusta</v>
      </c>
      <c r="O396" t="str">
        <f t="shared" si="13"/>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6">
        <f>INDEX(products!$A$1:$G$49,MATCH(orders!$D397,products!$A$1:$A$49,0),MATCH(orders!L$1,products!$A$1:$G$1,0))</f>
        <v>7.77</v>
      </c>
      <c r="M397" s="6">
        <f>L397*E397</f>
        <v>46.62</v>
      </c>
      <c r="N397" t="str">
        <f t="shared" si="12"/>
        <v>Liberica</v>
      </c>
      <c r="O397" t="str">
        <f t="shared" si="13"/>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6">
        <f>INDEX(products!$A$1:$G$49,MATCH(orders!$D398,products!$A$1:$A$49,0),MATCH(orders!L$1,products!$A$1:$G$1,0))</f>
        <v>7.77</v>
      </c>
      <c r="M398" s="6">
        <f>L398*E398</f>
        <v>38.849999999999994</v>
      </c>
      <c r="N398" t="str">
        <f t="shared" si="12"/>
        <v>Arabica</v>
      </c>
      <c r="O398" t="str">
        <f t="shared" si="13"/>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6">
        <f>INDEX(products!$A$1:$G$49,MATCH(orders!$D399,products!$A$1:$A$49,0),MATCH(orders!L$1,products!$A$1:$G$1,0))</f>
        <v>7.77</v>
      </c>
      <c r="M399" s="6">
        <f>L399*E399</f>
        <v>31.08</v>
      </c>
      <c r="N399" t="str">
        <f t="shared" si="12"/>
        <v>Liberica</v>
      </c>
      <c r="O399" t="str">
        <f t="shared" si="13"/>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6">
        <f>INDEX(products!$A$1:$G$49,MATCH(orders!$D400,products!$A$1:$A$49,0),MATCH(orders!L$1,products!$A$1:$G$1,0))</f>
        <v>2.9849999999999999</v>
      </c>
      <c r="M400" s="6">
        <f>L400*E400</f>
        <v>17.91</v>
      </c>
      <c r="N400" t="str">
        <f t="shared" si="12"/>
        <v>Arabica</v>
      </c>
      <c r="O400" t="str">
        <f t="shared" si="13"/>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6">
        <f>INDEX(products!$A$1:$G$49,MATCH(orders!$D401,products!$A$1:$A$49,0),MATCH(orders!L$1,products!$A$1:$G$1,0))</f>
        <v>27.945</v>
      </c>
      <c r="M401" s="6">
        <f>L401*E401</f>
        <v>167.67000000000002</v>
      </c>
      <c r="N401" t="str">
        <f t="shared" si="12"/>
        <v>Excelsa</v>
      </c>
      <c r="O401" t="str">
        <f t="shared" si="13"/>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6">
        <f>INDEX(products!$A$1:$G$49,MATCH(orders!$D402,products!$A$1:$A$49,0),MATCH(orders!L$1,products!$A$1:$G$1,0))</f>
        <v>15.85</v>
      </c>
      <c r="M402" s="6">
        <f>L402*E402</f>
        <v>63.4</v>
      </c>
      <c r="N402" t="str">
        <f t="shared" si="12"/>
        <v>Liberica</v>
      </c>
      <c r="O402" t="str">
        <f t="shared" si="13"/>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6">
        <f>INDEX(products!$A$1:$G$49,MATCH(orders!$D403,products!$A$1:$A$49,0),MATCH(orders!L$1,products!$A$1:$G$1,0))</f>
        <v>4.3650000000000002</v>
      </c>
      <c r="M403" s="6">
        <f>L403*E403</f>
        <v>8.73</v>
      </c>
      <c r="N403" t="str">
        <f t="shared" si="12"/>
        <v>Liberica</v>
      </c>
      <c r="O403" t="str">
        <f t="shared" si="13"/>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6">
        <f>INDEX(products!$A$1:$G$49,MATCH(orders!$D404,products!$A$1:$A$49,0),MATCH(orders!L$1,products!$A$1:$G$1,0))</f>
        <v>8.9499999999999993</v>
      </c>
      <c r="M404" s="6">
        <f>L404*E404</f>
        <v>26.849999999999998</v>
      </c>
      <c r="N404" t="str">
        <f t="shared" si="12"/>
        <v>Robusta</v>
      </c>
      <c r="O404" t="str">
        <f t="shared" si="13"/>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6">
        <f>INDEX(products!$A$1:$G$49,MATCH(orders!$D405,products!$A$1:$A$49,0),MATCH(orders!L$1,products!$A$1:$G$1,0))</f>
        <v>4.7549999999999999</v>
      </c>
      <c r="M405" s="6">
        <f>L405*E405</f>
        <v>9.51</v>
      </c>
      <c r="N405" t="str">
        <f t="shared" si="12"/>
        <v>Liberica</v>
      </c>
      <c r="O405" t="str">
        <f t="shared" si="13"/>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6">
        <f>INDEX(products!$A$1:$G$49,MATCH(orders!$D406,products!$A$1:$A$49,0),MATCH(orders!L$1,products!$A$1:$G$1,0))</f>
        <v>9.9499999999999993</v>
      </c>
      <c r="M406" s="6">
        <f>L406*E406</f>
        <v>39.799999999999997</v>
      </c>
      <c r="N406" t="str">
        <f t="shared" si="12"/>
        <v>Arabica</v>
      </c>
      <c r="O406" t="str">
        <f t="shared" si="13"/>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6">
        <f>INDEX(products!$A$1:$G$49,MATCH(orders!$D407,products!$A$1:$A$49,0),MATCH(orders!L$1,products!$A$1:$G$1,0))</f>
        <v>8.25</v>
      </c>
      <c r="M407" s="6">
        <f>L407*E407</f>
        <v>24.75</v>
      </c>
      <c r="N407" t="str">
        <f t="shared" si="12"/>
        <v>Excelsa</v>
      </c>
      <c r="O407" t="str">
        <f t="shared" si="13"/>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6">
        <f>INDEX(products!$A$1:$G$49,MATCH(orders!$D408,products!$A$1:$A$49,0),MATCH(orders!L$1,products!$A$1:$G$1,0))</f>
        <v>13.75</v>
      </c>
      <c r="M408" s="6">
        <f>L408*E408</f>
        <v>68.75</v>
      </c>
      <c r="N408" t="str">
        <f t="shared" si="12"/>
        <v>Excelsa</v>
      </c>
      <c r="O408" t="str">
        <f t="shared" si="13"/>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6">
        <f>INDEX(products!$A$1:$G$49,MATCH(orders!$D409,products!$A$1:$A$49,0),MATCH(orders!L$1,products!$A$1:$G$1,0))</f>
        <v>8.25</v>
      </c>
      <c r="M409" s="6">
        <f>L409*E409</f>
        <v>49.5</v>
      </c>
      <c r="N409" t="str">
        <f t="shared" si="12"/>
        <v>Excelsa</v>
      </c>
      <c r="O409" t="str">
        <f t="shared" si="13"/>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6">
        <f>INDEX(products!$A$1:$G$49,MATCH(orders!$D410,products!$A$1:$A$49,0),MATCH(orders!L$1,products!$A$1:$G$1,0))</f>
        <v>25.874999999999996</v>
      </c>
      <c r="M410" s="6">
        <f>L410*E410</f>
        <v>51.749999999999993</v>
      </c>
      <c r="N410" t="str">
        <f t="shared" si="12"/>
        <v>Arabica</v>
      </c>
      <c r="O410" t="str">
        <f t="shared" si="13"/>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6">
        <f>INDEX(products!$A$1:$G$49,MATCH(orders!$D411,products!$A$1:$A$49,0),MATCH(orders!L$1,products!$A$1:$G$1,0))</f>
        <v>15.85</v>
      </c>
      <c r="M411" s="6">
        <f>L411*E411</f>
        <v>47.55</v>
      </c>
      <c r="N411" t="str">
        <f t="shared" si="12"/>
        <v>Liberica</v>
      </c>
      <c r="O411" t="str">
        <f t="shared" si="13"/>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6">
        <f>INDEX(products!$A$1:$G$49,MATCH(orders!$D412,products!$A$1:$A$49,0),MATCH(orders!L$1,products!$A$1:$G$1,0))</f>
        <v>3.8849999999999998</v>
      </c>
      <c r="M412" s="6">
        <f>L412*E412</f>
        <v>15.54</v>
      </c>
      <c r="N412" t="str">
        <f t="shared" si="12"/>
        <v>Arabica</v>
      </c>
      <c r="O412" t="str">
        <f t="shared" si="13"/>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6">
        <f>INDEX(products!$A$1:$G$49,MATCH(orders!$D413,products!$A$1:$A$49,0),MATCH(orders!L$1,products!$A$1:$G$1,0))</f>
        <v>14.55</v>
      </c>
      <c r="M413" s="6">
        <f>L413*E413</f>
        <v>87.300000000000011</v>
      </c>
      <c r="N413" t="str">
        <f t="shared" si="12"/>
        <v>Liberica</v>
      </c>
      <c r="O413" t="str">
        <f t="shared" si="13"/>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6">
        <f>INDEX(products!$A$1:$G$49,MATCH(orders!$D414,products!$A$1:$A$49,0),MATCH(orders!L$1,products!$A$1:$G$1,0))</f>
        <v>11.25</v>
      </c>
      <c r="M414" s="6">
        <f>L414*E414</f>
        <v>56.25</v>
      </c>
      <c r="N414" t="str">
        <f t="shared" si="12"/>
        <v>Arabica</v>
      </c>
      <c r="O414" t="str">
        <f t="shared" si="13"/>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6">
        <f>INDEX(products!$A$1:$G$49,MATCH(orders!$D415,products!$A$1:$A$49,0),MATCH(orders!L$1,products!$A$1:$G$1,0))</f>
        <v>36.454999999999998</v>
      </c>
      <c r="M415" s="6">
        <f>L415*E415</f>
        <v>36.454999999999998</v>
      </c>
      <c r="N415" t="str">
        <f t="shared" si="12"/>
        <v>Liberica</v>
      </c>
      <c r="O415" t="str">
        <f t="shared" si="13"/>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6">
        <f>INDEX(products!$A$1:$G$49,MATCH(orders!$D416,products!$A$1:$A$49,0),MATCH(orders!L$1,products!$A$1:$G$1,0))</f>
        <v>3.5849999999999995</v>
      </c>
      <c r="M416" s="6">
        <f>L416*E416</f>
        <v>10.754999999999999</v>
      </c>
      <c r="N416" t="str">
        <f t="shared" si="12"/>
        <v>Robusta</v>
      </c>
      <c r="O416" t="str">
        <f t="shared" si="13"/>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6">
        <f>INDEX(products!$A$1:$G$49,MATCH(orders!$D417,products!$A$1:$A$49,0),MATCH(orders!L$1,products!$A$1:$G$1,0))</f>
        <v>2.9849999999999999</v>
      </c>
      <c r="M417" s="6">
        <f>L417*E417</f>
        <v>8.9550000000000001</v>
      </c>
      <c r="N417" t="str">
        <f t="shared" si="12"/>
        <v>Robusta</v>
      </c>
      <c r="O417" t="str">
        <f t="shared" si="13"/>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6">
        <f>INDEX(products!$A$1:$G$49,MATCH(orders!$D418,products!$A$1:$A$49,0),MATCH(orders!L$1,products!$A$1:$G$1,0))</f>
        <v>7.77</v>
      </c>
      <c r="M418" s="6">
        <f>L418*E418</f>
        <v>23.31</v>
      </c>
      <c r="N418" t="str">
        <f t="shared" si="12"/>
        <v>Arabica</v>
      </c>
      <c r="O418" t="str">
        <f t="shared" si="13"/>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6">
        <f>INDEX(products!$A$1:$G$49,MATCH(orders!$D419,products!$A$1:$A$49,0),MATCH(orders!L$1,products!$A$1:$G$1,0))</f>
        <v>29.784999999999997</v>
      </c>
      <c r="M419" s="6">
        <f>L419*E419</f>
        <v>29.784999999999997</v>
      </c>
      <c r="N419" t="str">
        <f t="shared" si="12"/>
        <v>Arabica</v>
      </c>
      <c r="O419" t="str">
        <f t="shared" si="13"/>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6">
        <f>INDEX(products!$A$1:$G$49,MATCH(orders!$D420,products!$A$1:$A$49,0),MATCH(orders!L$1,products!$A$1:$G$1,0))</f>
        <v>29.784999999999997</v>
      </c>
      <c r="M420" s="6">
        <f>L420*E420</f>
        <v>148.92499999999998</v>
      </c>
      <c r="N420" t="str">
        <f t="shared" si="12"/>
        <v>Arabica</v>
      </c>
      <c r="O420" t="str">
        <f t="shared" si="13"/>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6">
        <f>INDEX(products!$A$1:$G$49,MATCH(orders!$D421,products!$A$1:$A$49,0),MATCH(orders!L$1,products!$A$1:$G$1,0))</f>
        <v>8.73</v>
      </c>
      <c r="M421" s="6">
        <f>L421*E421</f>
        <v>8.73</v>
      </c>
      <c r="N421" t="str">
        <f t="shared" si="12"/>
        <v>Liberica</v>
      </c>
      <c r="O421" t="str">
        <f t="shared" si="13"/>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6">
        <f>INDEX(products!$A$1:$G$49,MATCH(orders!$D422,products!$A$1:$A$49,0),MATCH(orders!L$1,products!$A$1:$G$1,0))</f>
        <v>7.77</v>
      </c>
      <c r="M422" s="6">
        <f>L422*E422</f>
        <v>31.08</v>
      </c>
      <c r="N422" t="str">
        <f t="shared" si="12"/>
        <v>Liberica</v>
      </c>
      <c r="O422" t="str">
        <f t="shared" si="13"/>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6">
        <f>INDEX(products!$A$1:$G$49,MATCH(orders!$D423,products!$A$1:$A$49,0),MATCH(orders!L$1,products!$A$1:$G$1,0))</f>
        <v>22.884999999999998</v>
      </c>
      <c r="M423" s="6">
        <f>L423*E423</f>
        <v>137.31</v>
      </c>
      <c r="N423" t="str">
        <f t="shared" si="12"/>
        <v>Arabica</v>
      </c>
      <c r="O423" t="str">
        <f t="shared" si="13"/>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6">
        <f>INDEX(products!$A$1:$G$49,MATCH(orders!$D424,products!$A$1:$A$49,0),MATCH(orders!L$1,products!$A$1:$G$1,0))</f>
        <v>5.97</v>
      </c>
      <c r="M424" s="6">
        <f>L424*E424</f>
        <v>29.849999999999998</v>
      </c>
      <c r="N424" t="str">
        <f t="shared" si="12"/>
        <v>Arabica</v>
      </c>
      <c r="O424" t="str">
        <f t="shared" si="13"/>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6">
        <f>INDEX(products!$A$1:$G$49,MATCH(orders!$D425,products!$A$1:$A$49,0),MATCH(orders!L$1,products!$A$1:$G$1,0))</f>
        <v>5.97</v>
      </c>
      <c r="M425" s="6">
        <f>L425*E425</f>
        <v>17.91</v>
      </c>
      <c r="N425" t="str">
        <f t="shared" si="12"/>
        <v>Robusta</v>
      </c>
      <c r="O425" t="str">
        <f t="shared" si="13"/>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6">
        <f>INDEX(products!$A$1:$G$49,MATCH(orders!$D426,products!$A$1:$A$49,0),MATCH(orders!L$1,products!$A$1:$G$1,0))</f>
        <v>8.91</v>
      </c>
      <c r="M426" s="6">
        <f>L426*E426</f>
        <v>26.73</v>
      </c>
      <c r="N426" t="str">
        <f t="shared" si="12"/>
        <v>Excelsa</v>
      </c>
      <c r="O426" t="str">
        <f t="shared" si="13"/>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6">
        <f>INDEX(products!$A$1:$G$49,MATCH(orders!$D427,products!$A$1:$A$49,0),MATCH(orders!L$1,products!$A$1:$G$1,0))</f>
        <v>8.9499999999999993</v>
      </c>
      <c r="M427" s="6">
        <f>L427*E427</f>
        <v>17.899999999999999</v>
      </c>
      <c r="N427" t="str">
        <f t="shared" si="12"/>
        <v>Robusta</v>
      </c>
      <c r="O427" t="str">
        <f t="shared" si="13"/>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6">
        <f>INDEX(products!$A$1:$G$49,MATCH(orders!$D428,products!$A$1:$A$49,0),MATCH(orders!L$1,products!$A$1:$G$1,0))</f>
        <v>3.5849999999999995</v>
      </c>
      <c r="M428" s="6">
        <f>L428*E428</f>
        <v>14.339999999999998</v>
      </c>
      <c r="N428" t="str">
        <f t="shared" si="12"/>
        <v>Robusta</v>
      </c>
      <c r="O428" t="str">
        <f t="shared" si="13"/>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6">
        <f>INDEX(products!$A$1:$G$49,MATCH(orders!$D429,products!$A$1:$A$49,0),MATCH(orders!L$1,products!$A$1:$G$1,0))</f>
        <v>25.874999999999996</v>
      </c>
      <c r="M429" s="6">
        <f>L429*E429</f>
        <v>77.624999999999986</v>
      </c>
      <c r="N429" t="str">
        <f t="shared" si="12"/>
        <v>Arabica</v>
      </c>
      <c r="O429" t="str">
        <f t="shared" si="13"/>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6">
        <f>INDEX(products!$A$1:$G$49,MATCH(orders!$D430,products!$A$1:$A$49,0),MATCH(orders!L$1,products!$A$1:$G$1,0))</f>
        <v>11.95</v>
      </c>
      <c r="M430" s="6">
        <f>L430*E430</f>
        <v>59.75</v>
      </c>
      <c r="N430" t="str">
        <f t="shared" si="12"/>
        <v>Robusta</v>
      </c>
      <c r="O430" t="str">
        <f t="shared" si="13"/>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6">
        <f>INDEX(products!$A$1:$G$49,MATCH(orders!$D431,products!$A$1:$A$49,0),MATCH(orders!L$1,products!$A$1:$G$1,0))</f>
        <v>12.95</v>
      </c>
      <c r="M431" s="6">
        <f>L431*E431</f>
        <v>77.699999999999989</v>
      </c>
      <c r="N431" t="str">
        <f t="shared" si="12"/>
        <v>Arabica</v>
      </c>
      <c r="O431" t="str">
        <f t="shared" si="13"/>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6">
        <f>INDEX(products!$A$1:$G$49,MATCH(orders!$D432,products!$A$1:$A$49,0),MATCH(orders!L$1,products!$A$1:$G$1,0))</f>
        <v>2.6849999999999996</v>
      </c>
      <c r="M432" s="6">
        <f>L432*E432</f>
        <v>5.3699999999999992</v>
      </c>
      <c r="N432" t="str">
        <f t="shared" si="12"/>
        <v>Robusta</v>
      </c>
      <c r="O432" t="str">
        <f t="shared" si="13"/>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6">
        <f>INDEX(products!$A$1:$G$49,MATCH(orders!$D433,products!$A$1:$A$49,0),MATCH(orders!L$1,products!$A$1:$G$1,0))</f>
        <v>27.945</v>
      </c>
      <c r="M433" s="6">
        <f>L433*E433</f>
        <v>83.835000000000008</v>
      </c>
      <c r="N433" t="str">
        <f t="shared" si="12"/>
        <v>Excelsa</v>
      </c>
      <c r="O433" t="str">
        <f t="shared" si="13"/>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6">
        <f>INDEX(products!$A$1:$G$49,MATCH(orders!$D434,products!$A$1:$A$49,0),MATCH(orders!L$1,products!$A$1:$G$1,0))</f>
        <v>11.25</v>
      </c>
      <c r="M434" s="6">
        <f>L434*E434</f>
        <v>22.5</v>
      </c>
      <c r="N434" t="str">
        <f t="shared" si="12"/>
        <v>Arabica</v>
      </c>
      <c r="O434" t="str">
        <f t="shared" si="13"/>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6">
        <f>INDEX(products!$A$1:$G$49,MATCH(orders!$D435,products!$A$1:$A$49,0),MATCH(orders!L$1,products!$A$1:$G$1,0))</f>
        <v>33.464999999999996</v>
      </c>
      <c r="M435" s="6">
        <f>L435*E435</f>
        <v>200.78999999999996</v>
      </c>
      <c r="N435" t="str">
        <f t="shared" si="12"/>
        <v>Liberica</v>
      </c>
      <c r="O435" t="str">
        <f t="shared" si="13"/>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6">
        <f>INDEX(products!$A$1:$G$49,MATCH(orders!$D436,products!$A$1:$A$49,0),MATCH(orders!L$1,products!$A$1:$G$1,0))</f>
        <v>11.25</v>
      </c>
      <c r="M436" s="6">
        <f>L436*E436</f>
        <v>67.5</v>
      </c>
      <c r="N436" t="str">
        <f t="shared" si="12"/>
        <v>Arabica</v>
      </c>
      <c r="O436" t="str">
        <f t="shared" si="13"/>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6">
        <f>INDEX(products!$A$1:$G$49,MATCH(orders!$D437,products!$A$1:$A$49,0),MATCH(orders!L$1,products!$A$1:$G$1,0))</f>
        <v>8.25</v>
      </c>
      <c r="M437" s="6">
        <f>L437*E437</f>
        <v>8.25</v>
      </c>
      <c r="N437" t="str">
        <f t="shared" si="12"/>
        <v>Excelsa</v>
      </c>
      <c r="O437" t="str">
        <f t="shared" si="13"/>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6">
        <f>INDEX(products!$A$1:$G$49,MATCH(orders!$D438,products!$A$1:$A$49,0),MATCH(orders!L$1,products!$A$1:$G$1,0))</f>
        <v>4.7549999999999999</v>
      </c>
      <c r="M438" s="6">
        <f>L438*E438</f>
        <v>9.51</v>
      </c>
      <c r="N438" t="str">
        <f t="shared" si="12"/>
        <v>Liberica</v>
      </c>
      <c r="O438" t="str">
        <f t="shared" si="13"/>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6">
        <f>INDEX(products!$A$1:$G$49,MATCH(orders!$D439,products!$A$1:$A$49,0),MATCH(orders!L$1,products!$A$1:$G$1,0))</f>
        <v>29.784999999999997</v>
      </c>
      <c r="M439" s="6">
        <f>L439*E439</f>
        <v>29.784999999999997</v>
      </c>
      <c r="N439" t="str">
        <f t="shared" si="12"/>
        <v>Liberica</v>
      </c>
      <c r="O439" t="str">
        <f t="shared" si="13"/>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6">
        <f>INDEX(products!$A$1:$G$49,MATCH(orders!$D440,products!$A$1:$A$49,0),MATCH(orders!L$1,products!$A$1:$G$1,0))</f>
        <v>7.77</v>
      </c>
      <c r="M440" s="6">
        <f>L440*E440</f>
        <v>15.54</v>
      </c>
      <c r="N440" t="str">
        <f t="shared" si="12"/>
        <v>Liberica</v>
      </c>
      <c r="O440" t="str">
        <f t="shared" si="13"/>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6">
        <f>INDEX(products!$A$1:$G$49,MATCH(orders!$D441,products!$A$1:$A$49,0),MATCH(orders!L$1,products!$A$1:$G$1,0))</f>
        <v>8.91</v>
      </c>
      <c r="M441" s="6">
        <f>L441*E441</f>
        <v>35.64</v>
      </c>
      <c r="N441" t="str">
        <f t="shared" si="12"/>
        <v>Excelsa</v>
      </c>
      <c r="O441" t="str">
        <f t="shared" si="13"/>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6">
        <f>INDEX(products!$A$1:$G$49,MATCH(orders!$D442,products!$A$1:$A$49,0),MATCH(orders!L$1,products!$A$1:$G$1,0))</f>
        <v>25.874999999999996</v>
      </c>
      <c r="M442" s="6">
        <f>L442*E442</f>
        <v>103.49999999999999</v>
      </c>
      <c r="N442" t="str">
        <f t="shared" si="12"/>
        <v>Arabica</v>
      </c>
      <c r="O442" t="str">
        <f t="shared" si="13"/>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6">
        <f>INDEX(products!$A$1:$G$49,MATCH(orders!$D443,products!$A$1:$A$49,0),MATCH(orders!L$1,products!$A$1:$G$1,0))</f>
        <v>12.15</v>
      </c>
      <c r="M443" s="6">
        <f>L443*E443</f>
        <v>36.450000000000003</v>
      </c>
      <c r="N443" t="str">
        <f t="shared" si="12"/>
        <v>Excelsa</v>
      </c>
      <c r="O443" t="str">
        <f t="shared" si="13"/>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6">
        <f>INDEX(products!$A$1:$G$49,MATCH(orders!$D444,products!$A$1:$A$49,0),MATCH(orders!L$1,products!$A$1:$G$1,0))</f>
        <v>7.169999999999999</v>
      </c>
      <c r="M444" s="6">
        <f>L444*E444</f>
        <v>35.849999999999994</v>
      </c>
      <c r="N444" t="str">
        <f t="shared" si="12"/>
        <v>Robusta</v>
      </c>
      <c r="O444" t="str">
        <f t="shared" si="13"/>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6">
        <f>INDEX(products!$A$1:$G$49,MATCH(orders!$D445,products!$A$1:$A$49,0),MATCH(orders!L$1,products!$A$1:$G$1,0))</f>
        <v>4.4550000000000001</v>
      </c>
      <c r="M445" s="6">
        <f>L445*E445</f>
        <v>22.274999999999999</v>
      </c>
      <c r="N445" t="str">
        <f t="shared" si="12"/>
        <v>Excelsa</v>
      </c>
      <c r="O445" t="str">
        <f t="shared" si="13"/>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6">
        <f>INDEX(products!$A$1:$G$49,MATCH(orders!$D446,products!$A$1:$A$49,0),MATCH(orders!L$1,products!$A$1:$G$1,0))</f>
        <v>4.125</v>
      </c>
      <c r="M446" s="6">
        <f>L446*E446</f>
        <v>24.75</v>
      </c>
      <c r="N446" t="str">
        <f t="shared" si="12"/>
        <v>Excelsa</v>
      </c>
      <c r="O446" t="str">
        <f t="shared" si="13"/>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6">
        <f>INDEX(products!$A$1:$G$49,MATCH(orders!$D447,products!$A$1:$A$49,0),MATCH(orders!L$1,products!$A$1:$G$1,0))</f>
        <v>33.464999999999996</v>
      </c>
      <c r="M447" s="6">
        <f>L447*E447</f>
        <v>66.929999999999993</v>
      </c>
      <c r="N447" t="str">
        <f t="shared" si="12"/>
        <v>Liberica</v>
      </c>
      <c r="O447" t="str">
        <f t="shared" si="13"/>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6">
        <f>INDEX(products!$A$1:$G$49,MATCH(orders!$D448,products!$A$1:$A$49,0),MATCH(orders!L$1,products!$A$1:$G$1,0))</f>
        <v>8.73</v>
      </c>
      <c r="M448" s="6">
        <f>L448*E448</f>
        <v>8.73</v>
      </c>
      <c r="N448" t="str">
        <f t="shared" si="12"/>
        <v>Liberica</v>
      </c>
      <c r="O448" t="str">
        <f t="shared" si="13"/>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6">
        <f>INDEX(products!$A$1:$G$49,MATCH(orders!$D449,products!$A$1:$A$49,0),MATCH(orders!L$1,products!$A$1:$G$1,0))</f>
        <v>5.97</v>
      </c>
      <c r="M449" s="6">
        <f>L449*E449</f>
        <v>17.91</v>
      </c>
      <c r="N449" t="str">
        <f t="shared" si="12"/>
        <v>Robusta</v>
      </c>
      <c r="O449" t="str">
        <f t="shared" si="13"/>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6">
        <f>INDEX(products!$A$1:$G$49,MATCH(orders!$D450,products!$A$1:$A$49,0),MATCH(orders!L$1,products!$A$1:$G$1,0))</f>
        <v>7.169999999999999</v>
      </c>
      <c r="M450" s="6">
        <f>L450*E450</f>
        <v>7.169999999999999</v>
      </c>
      <c r="N450" t="str">
        <f t="shared" si="12"/>
        <v>Robusta</v>
      </c>
      <c r="O450" t="str">
        <f t="shared" si="13"/>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6">
        <f>INDEX(products!$A$1:$G$49,MATCH(orders!$D451,products!$A$1:$A$49,0),MATCH(orders!L$1,products!$A$1:$G$1,0))</f>
        <v>2.6849999999999996</v>
      </c>
      <c r="M451" s="6">
        <f>L451*E451</f>
        <v>5.3699999999999992</v>
      </c>
      <c r="N451" t="str">
        <f t="shared" ref="N451:N514" si="14">IF(I451="Rob","Robusta",IF(I451="Exc","Excelsa",IF(I451="Ara","Arabica",IF(I451="Lib","Liberica",""))))</f>
        <v>Robusta</v>
      </c>
      <c r="O451" t="str">
        <f t="shared" ref="O451:O514" si="15">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6">
        <f>INDEX(products!$A$1:$G$49,MATCH(orders!$D452,products!$A$1:$A$49,0),MATCH(orders!L$1,products!$A$1:$G$1,0))</f>
        <v>4.7549999999999999</v>
      </c>
      <c r="M452" s="6">
        <f>L452*E452</f>
        <v>23.774999999999999</v>
      </c>
      <c r="N452" t="str">
        <f t="shared" si="14"/>
        <v>Liberica</v>
      </c>
      <c r="O452" t="str">
        <f t="shared" si="15"/>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6">
        <f>INDEX(products!$A$1:$G$49,MATCH(orders!$D453,products!$A$1:$A$49,0),MATCH(orders!L$1,products!$A$1:$G$1,0))</f>
        <v>20.584999999999997</v>
      </c>
      <c r="M453" s="6">
        <f>L453*E453</f>
        <v>41.169999999999995</v>
      </c>
      <c r="N453" t="str">
        <f t="shared" si="14"/>
        <v>Robusta</v>
      </c>
      <c r="O453" t="str">
        <f t="shared" si="15"/>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6">
        <f>INDEX(products!$A$1:$G$49,MATCH(orders!$D454,products!$A$1:$A$49,0),MATCH(orders!L$1,products!$A$1:$G$1,0))</f>
        <v>3.8849999999999998</v>
      </c>
      <c r="M454" s="6">
        <f>L454*E454</f>
        <v>11.654999999999999</v>
      </c>
      <c r="N454" t="str">
        <f t="shared" si="14"/>
        <v>Arabica</v>
      </c>
      <c r="O454" t="str">
        <f t="shared" si="15"/>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6">
        <f>INDEX(products!$A$1:$G$49,MATCH(orders!$D455,products!$A$1:$A$49,0),MATCH(orders!L$1,products!$A$1:$G$1,0))</f>
        <v>9.51</v>
      </c>
      <c r="M455" s="6">
        <f>L455*E455</f>
        <v>38.04</v>
      </c>
      <c r="N455" t="str">
        <f t="shared" si="14"/>
        <v>Liberica</v>
      </c>
      <c r="O455" t="str">
        <f t="shared" si="15"/>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6">
        <f>INDEX(products!$A$1:$G$49,MATCH(orders!$D456,products!$A$1:$A$49,0),MATCH(orders!L$1,products!$A$1:$G$1,0))</f>
        <v>20.584999999999997</v>
      </c>
      <c r="M456" s="6">
        <f>L456*E456</f>
        <v>82.339999999999989</v>
      </c>
      <c r="N456" t="str">
        <f t="shared" si="14"/>
        <v>Robusta</v>
      </c>
      <c r="O456" t="str">
        <f t="shared" si="15"/>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6">
        <f>INDEX(products!$A$1:$G$49,MATCH(orders!$D457,products!$A$1:$A$49,0),MATCH(orders!L$1,products!$A$1:$G$1,0))</f>
        <v>4.7549999999999999</v>
      </c>
      <c r="M457" s="6">
        <f>L457*E457</f>
        <v>9.51</v>
      </c>
      <c r="N457" t="str">
        <f t="shared" si="14"/>
        <v>Liberica</v>
      </c>
      <c r="O457" t="str">
        <f t="shared" si="15"/>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6">
        <f>INDEX(products!$A$1:$G$49,MATCH(orders!$D458,products!$A$1:$A$49,0),MATCH(orders!L$1,products!$A$1:$G$1,0))</f>
        <v>20.584999999999997</v>
      </c>
      <c r="M458" s="6">
        <f>L458*E458</f>
        <v>41.169999999999995</v>
      </c>
      <c r="N458" t="str">
        <f t="shared" si="14"/>
        <v>Robusta</v>
      </c>
      <c r="O458" t="str">
        <f t="shared" si="15"/>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6">
        <f>INDEX(products!$A$1:$G$49,MATCH(orders!$D459,products!$A$1:$A$49,0),MATCH(orders!L$1,products!$A$1:$G$1,0))</f>
        <v>9.51</v>
      </c>
      <c r="M459" s="6">
        <f>L459*E459</f>
        <v>47.55</v>
      </c>
      <c r="N459" t="str">
        <f t="shared" si="14"/>
        <v>Liberica</v>
      </c>
      <c r="O459" t="str">
        <f t="shared" si="15"/>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6">
        <f>INDEX(products!$A$1:$G$49,MATCH(orders!$D460,products!$A$1:$A$49,0),MATCH(orders!L$1,products!$A$1:$G$1,0))</f>
        <v>11.25</v>
      </c>
      <c r="M460" s="6">
        <f>L460*E460</f>
        <v>45</v>
      </c>
      <c r="N460" t="str">
        <f t="shared" si="14"/>
        <v>Arabica</v>
      </c>
      <c r="O460" t="str">
        <f t="shared" si="15"/>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6">
        <f>INDEX(products!$A$1:$G$49,MATCH(orders!$D461,products!$A$1:$A$49,0),MATCH(orders!L$1,products!$A$1:$G$1,0))</f>
        <v>4.7549999999999999</v>
      </c>
      <c r="M461" s="6">
        <f>L461*E461</f>
        <v>23.774999999999999</v>
      </c>
      <c r="N461" t="str">
        <f t="shared" si="14"/>
        <v>Liberica</v>
      </c>
      <c r="O461" t="str">
        <f t="shared" si="15"/>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6">
        <f>INDEX(products!$A$1:$G$49,MATCH(orders!$D462,products!$A$1:$A$49,0),MATCH(orders!L$1,products!$A$1:$G$1,0))</f>
        <v>5.3699999999999992</v>
      </c>
      <c r="M462" s="6">
        <f>L462*E462</f>
        <v>16.11</v>
      </c>
      <c r="N462" t="str">
        <f t="shared" si="14"/>
        <v>Robusta</v>
      </c>
      <c r="O462" t="str">
        <f t="shared" si="15"/>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6">
        <f>INDEX(products!$A$1:$G$49,MATCH(orders!$D463,products!$A$1:$A$49,0),MATCH(orders!L$1,products!$A$1:$G$1,0))</f>
        <v>2.6849999999999996</v>
      </c>
      <c r="M463" s="6">
        <f>L463*E463</f>
        <v>10.739999999999998</v>
      </c>
      <c r="N463" t="str">
        <f t="shared" si="14"/>
        <v>Robusta</v>
      </c>
      <c r="O463" t="str">
        <f t="shared" si="15"/>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6">
        <f>INDEX(products!$A$1:$G$49,MATCH(orders!$D464,products!$A$1:$A$49,0),MATCH(orders!L$1,products!$A$1:$G$1,0))</f>
        <v>9.9499999999999993</v>
      </c>
      <c r="M464" s="6">
        <f>L464*E464</f>
        <v>49.75</v>
      </c>
      <c r="N464" t="str">
        <f t="shared" si="14"/>
        <v>Arabica</v>
      </c>
      <c r="O464" t="str">
        <f t="shared" si="15"/>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6">
        <f>INDEX(products!$A$1:$G$49,MATCH(orders!$D465,products!$A$1:$A$49,0),MATCH(orders!L$1,products!$A$1:$G$1,0))</f>
        <v>13.75</v>
      </c>
      <c r="M465" s="6">
        <f>L465*E465</f>
        <v>27.5</v>
      </c>
      <c r="N465" t="str">
        <f t="shared" si="14"/>
        <v>Excelsa</v>
      </c>
      <c r="O465" t="str">
        <f t="shared" si="15"/>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6">
        <f>INDEX(products!$A$1:$G$49,MATCH(orders!$D466,products!$A$1:$A$49,0),MATCH(orders!L$1,products!$A$1:$G$1,0))</f>
        <v>29.784999999999997</v>
      </c>
      <c r="M466" s="6">
        <f>L466*E466</f>
        <v>119.13999999999999</v>
      </c>
      <c r="N466" t="str">
        <f t="shared" si="14"/>
        <v>Liberica</v>
      </c>
      <c r="O466" t="str">
        <f t="shared" si="15"/>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6">
        <f>INDEX(products!$A$1:$G$49,MATCH(orders!$D467,products!$A$1:$A$49,0),MATCH(orders!L$1,products!$A$1:$G$1,0))</f>
        <v>20.584999999999997</v>
      </c>
      <c r="M467" s="6">
        <f>L467*E467</f>
        <v>20.584999999999997</v>
      </c>
      <c r="N467" t="str">
        <f t="shared" si="14"/>
        <v>Robusta</v>
      </c>
      <c r="O467" t="str">
        <f t="shared" si="15"/>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6">
        <f>INDEX(products!$A$1:$G$49,MATCH(orders!$D468,products!$A$1:$A$49,0),MATCH(orders!L$1,products!$A$1:$G$1,0))</f>
        <v>2.9849999999999999</v>
      </c>
      <c r="M468" s="6">
        <f>L468*E468</f>
        <v>8.9550000000000001</v>
      </c>
      <c r="N468" t="str">
        <f t="shared" si="14"/>
        <v>Arabica</v>
      </c>
      <c r="O468" t="str">
        <f t="shared" si="15"/>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6">
        <f>INDEX(products!$A$1:$G$49,MATCH(orders!$D469,products!$A$1:$A$49,0),MATCH(orders!L$1,products!$A$1:$G$1,0))</f>
        <v>5.97</v>
      </c>
      <c r="M469" s="6">
        <f>L469*E469</f>
        <v>5.97</v>
      </c>
      <c r="N469" t="str">
        <f t="shared" si="14"/>
        <v>Arabica</v>
      </c>
      <c r="O469" t="str">
        <f t="shared" si="15"/>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6">
        <f>INDEX(products!$A$1:$G$49,MATCH(orders!$D470,products!$A$1:$A$49,0),MATCH(orders!L$1,products!$A$1:$G$1,0))</f>
        <v>13.75</v>
      </c>
      <c r="M470" s="6">
        <f>L470*E470</f>
        <v>41.25</v>
      </c>
      <c r="N470" t="str">
        <f t="shared" si="14"/>
        <v>Excelsa</v>
      </c>
      <c r="O470" t="str">
        <f t="shared" si="15"/>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6">
        <f>INDEX(products!$A$1:$G$49,MATCH(orders!$D471,products!$A$1:$A$49,0),MATCH(orders!L$1,products!$A$1:$G$1,0))</f>
        <v>4.4550000000000001</v>
      </c>
      <c r="M471" s="6">
        <f>L471*E471</f>
        <v>22.274999999999999</v>
      </c>
      <c r="N471" t="str">
        <f t="shared" si="14"/>
        <v>Excelsa</v>
      </c>
      <c r="O471" t="str">
        <f t="shared" si="15"/>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6">
        <f>INDEX(products!$A$1:$G$49,MATCH(orders!$D472,products!$A$1:$A$49,0),MATCH(orders!L$1,products!$A$1:$G$1,0))</f>
        <v>6.75</v>
      </c>
      <c r="M472" s="6">
        <f>L472*E472</f>
        <v>6.75</v>
      </c>
      <c r="N472" t="str">
        <f t="shared" si="14"/>
        <v>Arabica</v>
      </c>
      <c r="O472" t="str">
        <f t="shared" si="15"/>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6">
        <f>INDEX(products!$A$1:$G$49,MATCH(orders!$D473,products!$A$1:$A$49,0),MATCH(orders!L$1,products!$A$1:$G$1,0))</f>
        <v>33.464999999999996</v>
      </c>
      <c r="M473" s="6">
        <f>L473*E473</f>
        <v>133.85999999999999</v>
      </c>
      <c r="N473" t="str">
        <f t="shared" si="14"/>
        <v>Liberica</v>
      </c>
      <c r="O473" t="str">
        <f t="shared" si="15"/>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6">
        <f>INDEX(products!$A$1:$G$49,MATCH(orders!$D474,products!$A$1:$A$49,0),MATCH(orders!L$1,products!$A$1:$G$1,0))</f>
        <v>2.9849999999999999</v>
      </c>
      <c r="M474" s="6">
        <f>L474*E474</f>
        <v>5.97</v>
      </c>
      <c r="N474" t="str">
        <f t="shared" si="14"/>
        <v>Arabica</v>
      </c>
      <c r="O474" t="str">
        <f t="shared" si="15"/>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6">
        <f>INDEX(products!$A$1:$G$49,MATCH(orders!$D475,products!$A$1:$A$49,0),MATCH(orders!L$1,products!$A$1:$G$1,0))</f>
        <v>12.95</v>
      </c>
      <c r="M475" s="6">
        <f>L475*E475</f>
        <v>25.9</v>
      </c>
      <c r="N475" t="str">
        <f t="shared" si="14"/>
        <v>Arabica</v>
      </c>
      <c r="O475" t="str">
        <f t="shared" si="15"/>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6">
        <f>INDEX(products!$A$1:$G$49,MATCH(orders!$D476,products!$A$1:$A$49,0),MATCH(orders!L$1,products!$A$1:$G$1,0))</f>
        <v>31.624999999999996</v>
      </c>
      <c r="M476" s="6">
        <f>L476*E476</f>
        <v>31.624999999999996</v>
      </c>
      <c r="N476" t="str">
        <f t="shared" si="14"/>
        <v>Excelsa</v>
      </c>
      <c r="O476" t="str">
        <f t="shared" si="15"/>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6">
        <f>INDEX(products!$A$1:$G$49,MATCH(orders!$D477,products!$A$1:$A$49,0),MATCH(orders!L$1,products!$A$1:$G$1,0))</f>
        <v>4.3650000000000002</v>
      </c>
      <c r="M477" s="6">
        <f>L477*E477</f>
        <v>8.73</v>
      </c>
      <c r="N477" t="str">
        <f t="shared" si="14"/>
        <v>Liberica</v>
      </c>
      <c r="O477" t="str">
        <f t="shared" si="15"/>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6">
        <f>INDEX(products!$A$1:$G$49,MATCH(orders!$D478,products!$A$1:$A$49,0),MATCH(orders!L$1,products!$A$1:$G$1,0))</f>
        <v>4.4550000000000001</v>
      </c>
      <c r="M478" s="6">
        <f>L478*E478</f>
        <v>26.73</v>
      </c>
      <c r="N478" t="str">
        <f t="shared" si="14"/>
        <v>Excelsa</v>
      </c>
      <c r="O478" t="str">
        <f t="shared" si="15"/>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6">
        <f>INDEX(products!$A$1:$G$49,MATCH(orders!$D479,products!$A$1:$A$49,0),MATCH(orders!L$1,products!$A$1:$G$1,0))</f>
        <v>4.3650000000000002</v>
      </c>
      <c r="M479" s="6">
        <f>L479*E479</f>
        <v>26.19</v>
      </c>
      <c r="N479" t="str">
        <f t="shared" si="14"/>
        <v>Liberica</v>
      </c>
      <c r="O479" t="str">
        <f t="shared" si="15"/>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6">
        <f>INDEX(products!$A$1:$G$49,MATCH(orders!$D480,products!$A$1:$A$49,0),MATCH(orders!L$1,products!$A$1:$G$1,0))</f>
        <v>8.9499999999999993</v>
      </c>
      <c r="M480" s="6">
        <f>L480*E480</f>
        <v>53.699999999999996</v>
      </c>
      <c r="N480" t="str">
        <f t="shared" si="14"/>
        <v>Robusta</v>
      </c>
      <c r="O480" t="str">
        <f t="shared" si="15"/>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6">
        <f>INDEX(products!$A$1:$G$49,MATCH(orders!$D481,products!$A$1:$A$49,0),MATCH(orders!L$1,products!$A$1:$G$1,0))</f>
        <v>31.624999999999996</v>
      </c>
      <c r="M481" s="6">
        <f>L481*E481</f>
        <v>126.49999999999999</v>
      </c>
      <c r="N481" t="str">
        <f t="shared" si="14"/>
        <v>Excelsa</v>
      </c>
      <c r="O481" t="str">
        <f t="shared" si="15"/>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6">
        <f>INDEX(products!$A$1:$G$49,MATCH(orders!$D482,products!$A$1:$A$49,0),MATCH(orders!L$1,products!$A$1:$G$1,0))</f>
        <v>4.125</v>
      </c>
      <c r="M482" s="6">
        <f>L482*E482</f>
        <v>4.125</v>
      </c>
      <c r="N482" t="str">
        <f t="shared" si="14"/>
        <v>Excelsa</v>
      </c>
      <c r="O482" t="str">
        <f t="shared" si="15"/>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6">
        <f>INDEX(products!$A$1:$G$49,MATCH(orders!$D483,products!$A$1:$A$49,0),MATCH(orders!L$1,products!$A$1:$G$1,0))</f>
        <v>11.95</v>
      </c>
      <c r="M483" s="6">
        <f>L483*E483</f>
        <v>23.9</v>
      </c>
      <c r="N483" t="str">
        <f t="shared" si="14"/>
        <v>Robusta</v>
      </c>
      <c r="O483" t="str">
        <f t="shared" si="15"/>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6">
        <f>INDEX(products!$A$1:$G$49,MATCH(orders!$D484,products!$A$1:$A$49,0),MATCH(orders!L$1,products!$A$1:$G$1,0))</f>
        <v>27.945</v>
      </c>
      <c r="M484" s="6">
        <f>L484*E484</f>
        <v>139.72499999999999</v>
      </c>
      <c r="N484" t="str">
        <f t="shared" si="14"/>
        <v>Excelsa</v>
      </c>
      <c r="O484" t="str">
        <f t="shared" si="15"/>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6">
        <f>INDEX(products!$A$1:$G$49,MATCH(orders!$D485,products!$A$1:$A$49,0),MATCH(orders!L$1,products!$A$1:$G$1,0))</f>
        <v>29.784999999999997</v>
      </c>
      <c r="M485" s="6">
        <f>L485*E485</f>
        <v>59.569999999999993</v>
      </c>
      <c r="N485" t="str">
        <f t="shared" si="14"/>
        <v>Liberica</v>
      </c>
      <c r="O485" t="str">
        <f t="shared" si="15"/>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6">
        <f>INDEX(products!$A$1:$G$49,MATCH(orders!$D486,products!$A$1:$A$49,0),MATCH(orders!L$1,products!$A$1:$G$1,0))</f>
        <v>9.51</v>
      </c>
      <c r="M486" s="6">
        <f>L486*E486</f>
        <v>57.06</v>
      </c>
      <c r="N486" t="str">
        <f t="shared" si="14"/>
        <v>Liberica</v>
      </c>
      <c r="O486" t="str">
        <f t="shared" si="15"/>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6">
        <f>INDEX(products!$A$1:$G$49,MATCH(orders!$D487,products!$A$1:$A$49,0),MATCH(orders!L$1,products!$A$1:$G$1,0))</f>
        <v>3.5849999999999995</v>
      </c>
      <c r="M487" s="6">
        <f>L487*E487</f>
        <v>21.509999999999998</v>
      </c>
      <c r="N487" t="str">
        <f t="shared" si="14"/>
        <v>Robusta</v>
      </c>
      <c r="O487" t="str">
        <f t="shared" si="15"/>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6">
        <f>INDEX(products!$A$1:$G$49,MATCH(orders!$D488,products!$A$1:$A$49,0),MATCH(orders!L$1,products!$A$1:$G$1,0))</f>
        <v>8.73</v>
      </c>
      <c r="M488" s="6">
        <f>L488*E488</f>
        <v>52.38</v>
      </c>
      <c r="N488" t="str">
        <f t="shared" si="14"/>
        <v>Liberica</v>
      </c>
      <c r="O488" t="str">
        <f t="shared" si="15"/>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6">
        <f>INDEX(products!$A$1:$G$49,MATCH(orders!$D489,products!$A$1:$A$49,0),MATCH(orders!L$1,products!$A$1:$G$1,0))</f>
        <v>12.15</v>
      </c>
      <c r="M489" s="6">
        <f>L489*E489</f>
        <v>72.900000000000006</v>
      </c>
      <c r="N489" t="str">
        <f t="shared" si="14"/>
        <v>Excelsa</v>
      </c>
      <c r="O489" t="str">
        <f t="shared" si="15"/>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6">
        <f>INDEX(products!$A$1:$G$49,MATCH(orders!$D490,products!$A$1:$A$49,0),MATCH(orders!L$1,products!$A$1:$G$1,0))</f>
        <v>2.9849999999999999</v>
      </c>
      <c r="M490" s="6">
        <f>L490*E490</f>
        <v>14.924999999999999</v>
      </c>
      <c r="N490" t="str">
        <f t="shared" si="14"/>
        <v>Robusta</v>
      </c>
      <c r="O490" t="str">
        <f t="shared" si="15"/>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6">
        <f>INDEX(products!$A$1:$G$49,MATCH(orders!$D491,products!$A$1:$A$49,0),MATCH(orders!L$1,products!$A$1:$G$1,0))</f>
        <v>15.85</v>
      </c>
      <c r="M491" s="6">
        <f>L491*E491</f>
        <v>95.1</v>
      </c>
      <c r="N491" t="str">
        <f t="shared" si="14"/>
        <v>Liberica</v>
      </c>
      <c r="O491" t="str">
        <f t="shared" si="15"/>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6">
        <f>INDEX(products!$A$1:$G$49,MATCH(orders!$D492,products!$A$1:$A$49,0),MATCH(orders!L$1,products!$A$1:$G$1,0))</f>
        <v>7.77</v>
      </c>
      <c r="M492" s="6">
        <f>L492*E492</f>
        <v>15.54</v>
      </c>
      <c r="N492" t="str">
        <f t="shared" si="14"/>
        <v>Liberica</v>
      </c>
      <c r="O492" t="str">
        <f t="shared" si="15"/>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6">
        <f>INDEX(products!$A$1:$G$49,MATCH(orders!$D493,products!$A$1:$A$49,0),MATCH(orders!L$1,products!$A$1:$G$1,0))</f>
        <v>3.8849999999999998</v>
      </c>
      <c r="M493" s="6">
        <f>L493*E493</f>
        <v>23.31</v>
      </c>
      <c r="N493" t="str">
        <f t="shared" si="14"/>
        <v>Liberica</v>
      </c>
      <c r="O493" t="str">
        <f t="shared" si="15"/>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6">
        <f>INDEX(products!$A$1:$G$49,MATCH(orders!$D494,products!$A$1:$A$49,0),MATCH(orders!L$1,products!$A$1:$G$1,0))</f>
        <v>4.125</v>
      </c>
      <c r="M494" s="6">
        <f>L494*E494</f>
        <v>4.125</v>
      </c>
      <c r="N494" t="str">
        <f t="shared" si="14"/>
        <v>Excelsa</v>
      </c>
      <c r="O494" t="str">
        <f t="shared" si="15"/>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6">
        <f>INDEX(products!$A$1:$G$49,MATCH(orders!$D495,products!$A$1:$A$49,0),MATCH(orders!L$1,products!$A$1:$G$1,0))</f>
        <v>5.97</v>
      </c>
      <c r="M495" s="6">
        <f>L495*E495</f>
        <v>35.82</v>
      </c>
      <c r="N495" t="str">
        <f t="shared" si="14"/>
        <v>Robusta</v>
      </c>
      <c r="O495" t="str">
        <f t="shared" si="15"/>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6">
        <f>INDEX(products!$A$1:$G$49,MATCH(orders!$D496,products!$A$1:$A$49,0),MATCH(orders!L$1,products!$A$1:$G$1,0))</f>
        <v>15.85</v>
      </c>
      <c r="M496" s="6">
        <f>L496*E496</f>
        <v>31.7</v>
      </c>
      <c r="N496" t="str">
        <f t="shared" si="14"/>
        <v>Liberica</v>
      </c>
      <c r="O496" t="str">
        <f t="shared" si="15"/>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6">
        <f>INDEX(products!$A$1:$G$49,MATCH(orders!$D497,products!$A$1:$A$49,0),MATCH(orders!L$1,products!$A$1:$G$1,0))</f>
        <v>15.85</v>
      </c>
      <c r="M497" s="6">
        <f>L497*E497</f>
        <v>79.25</v>
      </c>
      <c r="N497" t="str">
        <f t="shared" si="14"/>
        <v>Liberica</v>
      </c>
      <c r="O497" t="str">
        <f t="shared" si="15"/>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6">
        <f>INDEX(products!$A$1:$G$49,MATCH(orders!$D498,products!$A$1:$A$49,0),MATCH(orders!L$1,products!$A$1:$G$1,0))</f>
        <v>3.645</v>
      </c>
      <c r="M498" s="6">
        <f>L498*E498</f>
        <v>10.935</v>
      </c>
      <c r="N498" t="str">
        <f t="shared" si="14"/>
        <v>Excelsa</v>
      </c>
      <c r="O498" t="str">
        <f t="shared" si="15"/>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6">
        <f>INDEX(products!$A$1:$G$49,MATCH(orders!$D499,products!$A$1:$A$49,0),MATCH(orders!L$1,products!$A$1:$G$1,0))</f>
        <v>9.9499999999999993</v>
      </c>
      <c r="M499" s="6">
        <f>L499*E499</f>
        <v>39.799999999999997</v>
      </c>
      <c r="N499" t="str">
        <f t="shared" si="14"/>
        <v>Arabica</v>
      </c>
      <c r="O499" t="str">
        <f t="shared" si="15"/>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6">
        <f>INDEX(products!$A$1:$G$49,MATCH(orders!$D500,products!$A$1:$A$49,0),MATCH(orders!L$1,products!$A$1:$G$1,0))</f>
        <v>9.9499999999999993</v>
      </c>
      <c r="M500" s="6">
        <f>L500*E500</f>
        <v>49.75</v>
      </c>
      <c r="N500" t="str">
        <f t="shared" si="14"/>
        <v>Robusta</v>
      </c>
      <c r="O500" t="str">
        <f t="shared" si="15"/>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6">
        <f>INDEX(products!$A$1:$G$49,MATCH(orders!$D501,products!$A$1:$A$49,0),MATCH(orders!L$1,products!$A$1:$G$1,0))</f>
        <v>2.6849999999999996</v>
      </c>
      <c r="M501" s="6">
        <f>L501*E501</f>
        <v>8.0549999999999997</v>
      </c>
      <c r="N501" t="str">
        <f t="shared" si="14"/>
        <v>Robusta</v>
      </c>
      <c r="O501" t="str">
        <f t="shared" si="15"/>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6">
        <f>INDEX(products!$A$1:$G$49,MATCH(orders!$D502,products!$A$1:$A$49,0),MATCH(orders!L$1,products!$A$1:$G$1,0))</f>
        <v>11.95</v>
      </c>
      <c r="M502" s="6">
        <f>L502*E502</f>
        <v>47.8</v>
      </c>
      <c r="N502" t="str">
        <f t="shared" si="14"/>
        <v>Robusta</v>
      </c>
      <c r="O502" t="str">
        <f t="shared" si="15"/>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6">
        <f>INDEX(products!$A$1:$G$49,MATCH(orders!$D503,products!$A$1:$A$49,0),MATCH(orders!L$1,products!$A$1:$G$1,0))</f>
        <v>2.9849999999999999</v>
      </c>
      <c r="M503" s="6">
        <f>L503*E503</f>
        <v>11.94</v>
      </c>
      <c r="N503" t="str">
        <f t="shared" si="14"/>
        <v>Robusta</v>
      </c>
      <c r="O503" t="str">
        <f t="shared" si="15"/>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6">
        <f>INDEX(products!$A$1:$G$49,MATCH(orders!$D504,products!$A$1:$A$49,0),MATCH(orders!L$1,products!$A$1:$G$1,0))</f>
        <v>4.125</v>
      </c>
      <c r="M504" s="6">
        <f>L504*E504</f>
        <v>16.5</v>
      </c>
      <c r="N504" t="str">
        <f t="shared" si="14"/>
        <v>Excelsa</v>
      </c>
      <c r="O504" t="str">
        <f t="shared" si="15"/>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6">
        <f>INDEX(products!$A$1:$G$49,MATCH(orders!$D505,products!$A$1:$A$49,0),MATCH(orders!L$1,products!$A$1:$G$1,0))</f>
        <v>12.95</v>
      </c>
      <c r="M505" s="6">
        <f>L505*E505</f>
        <v>51.8</v>
      </c>
      <c r="N505" t="str">
        <f t="shared" si="14"/>
        <v>Liberica</v>
      </c>
      <c r="O505" t="str">
        <f t="shared" si="15"/>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6">
        <f>INDEX(products!$A$1:$G$49,MATCH(orders!$D506,products!$A$1:$A$49,0),MATCH(orders!L$1,products!$A$1:$G$1,0))</f>
        <v>4.7549999999999999</v>
      </c>
      <c r="M506" s="6">
        <f>L506*E506</f>
        <v>14.265000000000001</v>
      </c>
      <c r="N506" t="str">
        <f t="shared" si="14"/>
        <v>Liberica</v>
      </c>
      <c r="O506" t="str">
        <f t="shared" si="15"/>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6">
        <f>INDEX(products!$A$1:$G$49,MATCH(orders!$D507,products!$A$1:$A$49,0),MATCH(orders!L$1,products!$A$1:$G$1,0))</f>
        <v>4.3650000000000002</v>
      </c>
      <c r="M507" s="6">
        <f>L507*E507</f>
        <v>26.19</v>
      </c>
      <c r="N507" t="str">
        <f t="shared" si="14"/>
        <v>Liberica</v>
      </c>
      <c r="O507" t="str">
        <f t="shared" si="15"/>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6">
        <f>INDEX(products!$A$1:$G$49,MATCH(orders!$D508,products!$A$1:$A$49,0),MATCH(orders!L$1,products!$A$1:$G$1,0))</f>
        <v>12.95</v>
      </c>
      <c r="M508" s="6">
        <f>L508*E508</f>
        <v>25.9</v>
      </c>
      <c r="N508" t="str">
        <f t="shared" si="14"/>
        <v>Arabica</v>
      </c>
      <c r="O508" t="str">
        <f t="shared" si="15"/>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6">
        <f>INDEX(products!$A$1:$G$49,MATCH(orders!$D509,products!$A$1:$A$49,0),MATCH(orders!L$1,products!$A$1:$G$1,0))</f>
        <v>29.784999999999997</v>
      </c>
      <c r="M509" s="6">
        <f>L509*E509</f>
        <v>89.35499999999999</v>
      </c>
      <c r="N509" t="str">
        <f t="shared" si="14"/>
        <v>Arabica</v>
      </c>
      <c r="O509" t="str">
        <f t="shared" si="15"/>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6">
        <f>INDEX(products!$A$1:$G$49,MATCH(orders!$D510,products!$A$1:$A$49,0),MATCH(orders!L$1,products!$A$1:$G$1,0))</f>
        <v>7.77</v>
      </c>
      <c r="M510" s="6">
        <f>L510*E510</f>
        <v>46.62</v>
      </c>
      <c r="N510" t="str">
        <f t="shared" si="14"/>
        <v>Liberica</v>
      </c>
      <c r="O510" t="str">
        <f t="shared" si="15"/>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6">
        <f>INDEX(products!$A$1:$G$49,MATCH(orders!$D511,products!$A$1:$A$49,0),MATCH(orders!L$1,products!$A$1:$G$1,0))</f>
        <v>9.9499999999999993</v>
      </c>
      <c r="M511" s="6">
        <f>L511*E511</f>
        <v>29.849999999999998</v>
      </c>
      <c r="N511" t="str">
        <f t="shared" si="14"/>
        <v>Arabica</v>
      </c>
      <c r="O511" t="str">
        <f t="shared" si="15"/>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6">
        <f>INDEX(products!$A$1:$G$49,MATCH(orders!$D512,products!$A$1:$A$49,0),MATCH(orders!L$1,products!$A$1:$G$1,0))</f>
        <v>3.5849999999999995</v>
      </c>
      <c r="M512" s="6">
        <f>L512*E512</f>
        <v>10.754999999999999</v>
      </c>
      <c r="N512" t="str">
        <f t="shared" si="14"/>
        <v>Robusta</v>
      </c>
      <c r="O512" t="str">
        <f t="shared" si="15"/>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6">
        <f>INDEX(products!$A$1:$G$49,MATCH(orders!$D513,products!$A$1:$A$49,0),MATCH(orders!L$1,products!$A$1:$G$1,0))</f>
        <v>3.375</v>
      </c>
      <c r="M513" s="6">
        <f>L513*E513</f>
        <v>13.5</v>
      </c>
      <c r="N513" t="str">
        <f t="shared" si="14"/>
        <v>Arabica</v>
      </c>
      <c r="O513" t="str">
        <f t="shared" si="15"/>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6">
        <f>INDEX(products!$A$1:$G$49,MATCH(orders!$D514,products!$A$1:$A$49,0),MATCH(orders!L$1,products!$A$1:$G$1,0))</f>
        <v>15.85</v>
      </c>
      <c r="M514" s="6">
        <f>L514*E514</f>
        <v>47.55</v>
      </c>
      <c r="N514" t="str">
        <f t="shared" si="14"/>
        <v>Liberica</v>
      </c>
      <c r="O514" t="str">
        <f t="shared" si="15"/>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6">
        <f>INDEX(products!$A$1:$G$49,MATCH(orders!$D515,products!$A$1:$A$49,0),MATCH(orders!L$1,products!$A$1:$G$1,0))</f>
        <v>15.85</v>
      </c>
      <c r="M515" s="6">
        <f>L515*E515</f>
        <v>79.25</v>
      </c>
      <c r="N515" t="str">
        <f t="shared" ref="N515:N578" si="16">IF(I515="Rob","Robusta",IF(I515="Exc","Excelsa",IF(I515="Ara","Arabica",IF(I515="Lib","Liberica",""))))</f>
        <v>Liberica</v>
      </c>
      <c r="O515" t="str">
        <f t="shared" ref="O515:O578" si="17">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6">
        <f>INDEX(products!$A$1:$G$49,MATCH(orders!$D516,products!$A$1:$A$49,0),MATCH(orders!L$1,products!$A$1:$G$1,0))</f>
        <v>4.3650000000000002</v>
      </c>
      <c r="M516" s="6">
        <f>L516*E516</f>
        <v>26.19</v>
      </c>
      <c r="N516" t="str">
        <f t="shared" si="16"/>
        <v>Liberica</v>
      </c>
      <c r="O516" t="str">
        <f t="shared" si="17"/>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6">
        <f>INDEX(products!$A$1:$G$49,MATCH(orders!$D517,products!$A$1:$A$49,0),MATCH(orders!L$1,products!$A$1:$G$1,0))</f>
        <v>7.169999999999999</v>
      </c>
      <c r="M517" s="6">
        <f>L517*E517</f>
        <v>21.509999999999998</v>
      </c>
      <c r="N517" t="str">
        <f t="shared" si="16"/>
        <v>Robusta</v>
      </c>
      <c r="O517" t="str">
        <f t="shared" si="17"/>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6">
        <f>INDEX(products!$A$1:$G$49,MATCH(orders!$D518,products!$A$1:$A$49,0),MATCH(orders!L$1,products!$A$1:$G$1,0))</f>
        <v>20.584999999999997</v>
      </c>
      <c r="M518" s="6">
        <f>L518*E518</f>
        <v>102.92499999999998</v>
      </c>
      <c r="N518" t="str">
        <f t="shared" si="16"/>
        <v>Robusta</v>
      </c>
      <c r="O518" t="str">
        <f t="shared" si="17"/>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6">
        <f>INDEX(products!$A$1:$G$49,MATCH(orders!$D519,products!$A$1:$A$49,0),MATCH(orders!L$1,products!$A$1:$G$1,0))</f>
        <v>3.8849999999999998</v>
      </c>
      <c r="M519" s="6">
        <f>L519*E519</f>
        <v>7.77</v>
      </c>
      <c r="N519" t="str">
        <f t="shared" si="16"/>
        <v>Liberica</v>
      </c>
      <c r="O519" t="str">
        <f t="shared" si="17"/>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6">
        <f>INDEX(products!$A$1:$G$49,MATCH(orders!$D520,products!$A$1:$A$49,0),MATCH(orders!L$1,products!$A$1:$G$1,0))</f>
        <v>27.945</v>
      </c>
      <c r="M520" s="6">
        <f>L520*E520</f>
        <v>139.72499999999999</v>
      </c>
      <c r="N520" t="str">
        <f t="shared" si="16"/>
        <v>Excelsa</v>
      </c>
      <c r="O520" t="str">
        <f t="shared" si="17"/>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6">
        <f>INDEX(products!$A$1:$G$49,MATCH(orders!$D521,products!$A$1:$A$49,0),MATCH(orders!L$1,products!$A$1:$G$1,0))</f>
        <v>5.97</v>
      </c>
      <c r="M521" s="6">
        <f>L521*E521</f>
        <v>11.94</v>
      </c>
      <c r="N521" t="str">
        <f t="shared" si="16"/>
        <v>Arabica</v>
      </c>
      <c r="O521" t="str">
        <f t="shared" si="17"/>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6">
        <f>INDEX(products!$A$1:$G$49,MATCH(orders!$D522,products!$A$1:$A$49,0),MATCH(orders!L$1,products!$A$1:$G$1,0))</f>
        <v>3.8849999999999998</v>
      </c>
      <c r="M522" s="6">
        <f>L522*E522</f>
        <v>3.8849999999999998</v>
      </c>
      <c r="N522" t="str">
        <f t="shared" si="16"/>
        <v>Liberica</v>
      </c>
      <c r="O522" t="str">
        <f t="shared" si="17"/>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6">
        <f>INDEX(products!$A$1:$G$49,MATCH(orders!$D523,products!$A$1:$A$49,0),MATCH(orders!L$1,products!$A$1:$G$1,0))</f>
        <v>9.9499999999999993</v>
      </c>
      <c r="M523" s="6">
        <f>L523*E523</f>
        <v>39.799999999999997</v>
      </c>
      <c r="N523" t="str">
        <f t="shared" si="16"/>
        <v>Robusta</v>
      </c>
      <c r="O523" t="str">
        <f t="shared" si="17"/>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6">
        <f>INDEX(products!$A$1:$G$49,MATCH(orders!$D524,products!$A$1:$A$49,0),MATCH(orders!L$1,products!$A$1:$G$1,0))</f>
        <v>5.97</v>
      </c>
      <c r="M524" s="6">
        <f>L524*E524</f>
        <v>29.849999999999998</v>
      </c>
      <c r="N524" t="str">
        <f t="shared" si="16"/>
        <v>Robusta</v>
      </c>
      <c r="O524" t="str">
        <f t="shared" si="17"/>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6">
        <f>INDEX(products!$A$1:$G$49,MATCH(orders!$D525,products!$A$1:$A$49,0),MATCH(orders!L$1,products!$A$1:$G$1,0))</f>
        <v>29.784999999999997</v>
      </c>
      <c r="M525" s="6">
        <f>L525*E525</f>
        <v>29.784999999999997</v>
      </c>
      <c r="N525" t="str">
        <f t="shared" si="16"/>
        <v>Liberica</v>
      </c>
      <c r="O525" t="str">
        <f t="shared" si="17"/>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6">
        <f>INDEX(products!$A$1:$G$49,MATCH(orders!$D526,products!$A$1:$A$49,0),MATCH(orders!L$1,products!$A$1:$G$1,0))</f>
        <v>36.454999999999998</v>
      </c>
      <c r="M526" s="6">
        <f>L526*E526</f>
        <v>72.91</v>
      </c>
      <c r="N526" t="str">
        <f t="shared" si="16"/>
        <v>Liberica</v>
      </c>
      <c r="O526" t="str">
        <f t="shared" si="17"/>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6">
        <f>INDEX(products!$A$1:$G$49,MATCH(orders!$D527,products!$A$1:$A$49,0),MATCH(orders!L$1,products!$A$1:$G$1,0))</f>
        <v>2.6849999999999996</v>
      </c>
      <c r="M527" s="6">
        <f>L527*E527</f>
        <v>13.424999999999997</v>
      </c>
      <c r="N527" t="str">
        <f t="shared" si="16"/>
        <v>Robusta</v>
      </c>
      <c r="O527" t="str">
        <f t="shared" si="17"/>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6">
        <f>INDEX(products!$A$1:$G$49,MATCH(orders!$D528,products!$A$1:$A$49,0),MATCH(orders!L$1,products!$A$1:$G$1,0))</f>
        <v>31.624999999999996</v>
      </c>
      <c r="M528" s="6">
        <f>L528*E528</f>
        <v>126.49999999999999</v>
      </c>
      <c r="N528" t="str">
        <f t="shared" si="16"/>
        <v>Excelsa</v>
      </c>
      <c r="O528" t="str">
        <f t="shared" si="17"/>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6">
        <f>INDEX(products!$A$1:$G$49,MATCH(orders!$D529,products!$A$1:$A$49,0),MATCH(orders!L$1,products!$A$1:$G$1,0))</f>
        <v>8.25</v>
      </c>
      <c r="M529" s="6">
        <f>L529*E529</f>
        <v>41.25</v>
      </c>
      <c r="N529" t="str">
        <f t="shared" si="16"/>
        <v>Excelsa</v>
      </c>
      <c r="O529" t="str">
        <f t="shared" si="17"/>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6">
        <f>INDEX(products!$A$1:$G$49,MATCH(orders!$D530,products!$A$1:$A$49,0),MATCH(orders!L$1,products!$A$1:$G$1,0))</f>
        <v>8.91</v>
      </c>
      <c r="M530" s="6">
        <f>L530*E530</f>
        <v>53.46</v>
      </c>
      <c r="N530" t="str">
        <f t="shared" si="16"/>
        <v>Excelsa</v>
      </c>
      <c r="O530" t="str">
        <f t="shared" si="17"/>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6">
        <f>INDEX(products!$A$1:$G$49,MATCH(orders!$D531,products!$A$1:$A$49,0),MATCH(orders!L$1,products!$A$1:$G$1,0))</f>
        <v>9.9499999999999993</v>
      </c>
      <c r="M531" s="6">
        <f>L531*E531</f>
        <v>59.699999999999996</v>
      </c>
      <c r="N531" t="str">
        <f t="shared" si="16"/>
        <v>Robusta</v>
      </c>
      <c r="O531" t="str">
        <f t="shared" si="17"/>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6">
        <f>INDEX(products!$A$1:$G$49,MATCH(orders!$D532,products!$A$1:$A$49,0),MATCH(orders!L$1,products!$A$1:$G$1,0))</f>
        <v>9.9499999999999993</v>
      </c>
      <c r="M532" s="6">
        <f>L532*E532</f>
        <v>59.699999999999996</v>
      </c>
      <c r="N532" t="str">
        <f t="shared" si="16"/>
        <v>Robusta</v>
      </c>
      <c r="O532" t="str">
        <f t="shared" si="17"/>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6">
        <f>INDEX(products!$A$1:$G$49,MATCH(orders!$D533,products!$A$1:$A$49,0),MATCH(orders!L$1,products!$A$1:$G$1,0))</f>
        <v>8.9499999999999993</v>
      </c>
      <c r="M533" s="6">
        <f>L533*E533</f>
        <v>44.75</v>
      </c>
      <c r="N533" t="str">
        <f t="shared" si="16"/>
        <v>Robusta</v>
      </c>
      <c r="O533" t="str">
        <f t="shared" si="17"/>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6">
        <f>INDEX(products!$A$1:$G$49,MATCH(orders!$D534,products!$A$1:$A$49,0),MATCH(orders!L$1,products!$A$1:$G$1,0))</f>
        <v>8.25</v>
      </c>
      <c r="M534" s="6">
        <f>L534*E534</f>
        <v>16.5</v>
      </c>
      <c r="N534" t="str">
        <f t="shared" si="16"/>
        <v>Excelsa</v>
      </c>
      <c r="O534" t="str">
        <f t="shared" si="17"/>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6">
        <f>INDEX(products!$A$1:$G$49,MATCH(orders!$D535,products!$A$1:$A$49,0),MATCH(orders!L$1,products!$A$1:$G$1,0))</f>
        <v>5.3699999999999992</v>
      </c>
      <c r="M535" s="6">
        <f>L535*E535</f>
        <v>21.479999999999997</v>
      </c>
      <c r="N535" t="str">
        <f t="shared" si="16"/>
        <v>Robusta</v>
      </c>
      <c r="O535" t="str">
        <f t="shared" si="17"/>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6">
        <f>INDEX(products!$A$1:$G$49,MATCH(orders!$D536,products!$A$1:$A$49,0),MATCH(orders!L$1,products!$A$1:$G$1,0))</f>
        <v>22.884999999999998</v>
      </c>
      <c r="M536" s="6">
        <f>L536*E536</f>
        <v>45.769999999999996</v>
      </c>
      <c r="N536" t="str">
        <f t="shared" si="16"/>
        <v>Robusta</v>
      </c>
      <c r="O536" t="str">
        <f t="shared" si="17"/>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6">
        <f>INDEX(products!$A$1:$G$49,MATCH(orders!$D537,products!$A$1:$A$49,0),MATCH(orders!L$1,products!$A$1:$G$1,0))</f>
        <v>4.7549999999999999</v>
      </c>
      <c r="M537" s="6">
        <f>L537*E537</f>
        <v>9.51</v>
      </c>
      <c r="N537" t="str">
        <f t="shared" si="16"/>
        <v>Liberica</v>
      </c>
      <c r="O537" t="str">
        <f t="shared" si="17"/>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6">
        <f>INDEX(products!$A$1:$G$49,MATCH(orders!$D538,products!$A$1:$A$49,0),MATCH(orders!L$1,products!$A$1:$G$1,0))</f>
        <v>2.6849999999999996</v>
      </c>
      <c r="M538" s="6">
        <f>L538*E538</f>
        <v>8.0549999999999997</v>
      </c>
      <c r="N538" t="str">
        <f t="shared" si="16"/>
        <v>Robusta</v>
      </c>
      <c r="O538" t="str">
        <f t="shared" si="17"/>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6">
        <f>INDEX(products!$A$1:$G$49,MATCH(orders!$D539,products!$A$1:$A$49,0),MATCH(orders!L$1,products!$A$1:$G$1,0))</f>
        <v>27.945</v>
      </c>
      <c r="M539" s="6">
        <f>L539*E539</f>
        <v>111.78</v>
      </c>
      <c r="N539" t="str">
        <f t="shared" si="16"/>
        <v>Excelsa</v>
      </c>
      <c r="O539" t="str">
        <f t="shared" si="17"/>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6">
        <f>INDEX(products!$A$1:$G$49,MATCH(orders!$D540,products!$A$1:$A$49,0),MATCH(orders!L$1,products!$A$1:$G$1,0))</f>
        <v>2.6849999999999996</v>
      </c>
      <c r="M540" s="6">
        <f>L540*E540</f>
        <v>10.739999999999998</v>
      </c>
      <c r="N540" t="str">
        <f t="shared" si="16"/>
        <v>Robusta</v>
      </c>
      <c r="O540" t="str">
        <f t="shared" si="17"/>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6">
        <f>INDEX(products!$A$1:$G$49,MATCH(orders!$D541,products!$A$1:$A$49,0),MATCH(orders!L$1,products!$A$1:$G$1,0))</f>
        <v>5.3699999999999992</v>
      </c>
      <c r="M541" s="6">
        <f>L541*E541</f>
        <v>26.849999999999994</v>
      </c>
      <c r="N541" t="str">
        <f t="shared" si="16"/>
        <v>Robusta</v>
      </c>
      <c r="O541" t="str">
        <f t="shared" si="17"/>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6">
        <f>INDEX(products!$A$1:$G$49,MATCH(orders!$D542,products!$A$1:$A$49,0),MATCH(orders!L$1,products!$A$1:$G$1,0))</f>
        <v>15.85</v>
      </c>
      <c r="M542" s="6">
        <f>L542*E542</f>
        <v>63.4</v>
      </c>
      <c r="N542" t="str">
        <f t="shared" si="16"/>
        <v>Liberica</v>
      </c>
      <c r="O542" t="str">
        <f t="shared" si="17"/>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6">
        <f>INDEX(products!$A$1:$G$49,MATCH(orders!$D543,products!$A$1:$A$49,0),MATCH(orders!L$1,products!$A$1:$G$1,0))</f>
        <v>22.884999999999998</v>
      </c>
      <c r="M543" s="6">
        <f>L543*E543</f>
        <v>22.884999999999998</v>
      </c>
      <c r="N543" t="str">
        <f t="shared" si="16"/>
        <v>Arabica</v>
      </c>
      <c r="O543" t="str">
        <f t="shared" si="17"/>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6">
        <f>INDEX(products!$A$1:$G$49,MATCH(orders!$D544,products!$A$1:$A$49,0),MATCH(orders!L$1,products!$A$1:$G$1,0))</f>
        <v>25.874999999999996</v>
      </c>
      <c r="M544" s="6">
        <f>L544*E544</f>
        <v>103.49999999999999</v>
      </c>
      <c r="N544" t="str">
        <f t="shared" si="16"/>
        <v>Arabica</v>
      </c>
      <c r="O544" t="str">
        <f t="shared" si="17"/>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6">
        <f>INDEX(products!$A$1:$G$49,MATCH(orders!$D545,products!$A$1:$A$49,0),MATCH(orders!L$1,products!$A$1:$G$1,0))</f>
        <v>27.484999999999996</v>
      </c>
      <c r="M545" s="6">
        <f>L545*E545</f>
        <v>54.969999999999992</v>
      </c>
      <c r="N545" t="str">
        <f t="shared" si="16"/>
        <v>Robusta</v>
      </c>
      <c r="O545" t="str">
        <f t="shared" si="17"/>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6">
        <f>INDEX(products!$A$1:$G$49,MATCH(orders!$D546,products!$A$1:$A$49,0),MATCH(orders!L$1,products!$A$1:$G$1,0))</f>
        <v>7.77</v>
      </c>
      <c r="M546" s="6">
        <f>L546*E546</f>
        <v>15.54</v>
      </c>
      <c r="N546" t="str">
        <f t="shared" si="16"/>
        <v>Arabica</v>
      </c>
      <c r="O546" t="str">
        <f t="shared" si="17"/>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6">
        <f>INDEX(products!$A$1:$G$49,MATCH(orders!$D547,products!$A$1:$A$49,0),MATCH(orders!L$1,products!$A$1:$G$1,0))</f>
        <v>3.8849999999999998</v>
      </c>
      <c r="M547" s="6">
        <f>L547*E547</f>
        <v>15.54</v>
      </c>
      <c r="N547" t="str">
        <f t="shared" si="16"/>
        <v>Liberica</v>
      </c>
      <c r="O547" t="str">
        <f t="shared" si="17"/>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6">
        <f>INDEX(products!$A$1:$G$49,MATCH(orders!$D548,products!$A$1:$A$49,0),MATCH(orders!L$1,products!$A$1:$G$1,0))</f>
        <v>27.945</v>
      </c>
      <c r="M548" s="6">
        <f>L548*E548</f>
        <v>83.835000000000008</v>
      </c>
      <c r="N548" t="str">
        <f t="shared" si="16"/>
        <v>Excelsa</v>
      </c>
      <c r="O548" t="str">
        <f t="shared" si="17"/>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6">
        <f>INDEX(products!$A$1:$G$49,MATCH(orders!$D549,products!$A$1:$A$49,0),MATCH(orders!L$1,products!$A$1:$G$1,0))</f>
        <v>3.5849999999999995</v>
      </c>
      <c r="M549" s="6">
        <f>L549*E549</f>
        <v>10.754999999999999</v>
      </c>
      <c r="N549" t="str">
        <f t="shared" si="16"/>
        <v>Robusta</v>
      </c>
      <c r="O549" t="str">
        <f t="shared" si="17"/>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6">
        <f>INDEX(products!$A$1:$G$49,MATCH(orders!$D550,products!$A$1:$A$49,0),MATCH(orders!L$1,products!$A$1:$G$1,0))</f>
        <v>4.4550000000000001</v>
      </c>
      <c r="M550" s="6">
        <f>L550*E550</f>
        <v>13.365</v>
      </c>
      <c r="N550" t="str">
        <f t="shared" si="16"/>
        <v>Excelsa</v>
      </c>
      <c r="O550" t="str">
        <f t="shared" si="17"/>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6">
        <f>INDEX(products!$A$1:$G$49,MATCH(orders!$D551,products!$A$1:$A$49,0),MATCH(orders!L$1,products!$A$1:$G$1,0))</f>
        <v>4.4550000000000001</v>
      </c>
      <c r="M551" s="6">
        <f>L551*E551</f>
        <v>17.82</v>
      </c>
      <c r="N551" t="str">
        <f t="shared" si="16"/>
        <v>Excelsa</v>
      </c>
      <c r="O551" t="str">
        <f t="shared" si="17"/>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6">
        <f>INDEX(products!$A$1:$G$49,MATCH(orders!$D552,products!$A$1:$A$49,0),MATCH(orders!L$1,products!$A$1:$G$1,0))</f>
        <v>3.8849999999999998</v>
      </c>
      <c r="M552" s="6">
        <f>L552*E552</f>
        <v>23.31</v>
      </c>
      <c r="N552" t="str">
        <f t="shared" si="16"/>
        <v>Liberica</v>
      </c>
      <c r="O552" t="str">
        <f t="shared" si="17"/>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6">
        <f>INDEX(products!$A$1:$G$49,MATCH(orders!$D553,products!$A$1:$A$49,0),MATCH(orders!L$1,products!$A$1:$G$1,0))</f>
        <v>3.645</v>
      </c>
      <c r="M553" s="6">
        <f>L553*E553</f>
        <v>7.29</v>
      </c>
      <c r="N553" t="str">
        <f t="shared" si="16"/>
        <v>Excelsa</v>
      </c>
      <c r="O553" t="str">
        <f t="shared" si="17"/>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6">
        <f>INDEX(products!$A$1:$G$49,MATCH(orders!$D554,products!$A$1:$A$49,0),MATCH(orders!L$1,products!$A$1:$G$1,0))</f>
        <v>4.4550000000000001</v>
      </c>
      <c r="M554" s="6">
        <f>L554*E554</f>
        <v>17.82</v>
      </c>
      <c r="N554" t="str">
        <f t="shared" si="16"/>
        <v>Excelsa</v>
      </c>
      <c r="O554" t="str">
        <f t="shared" si="17"/>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6">
        <f>INDEX(products!$A$1:$G$49,MATCH(orders!$D555,products!$A$1:$A$49,0),MATCH(orders!L$1,products!$A$1:$G$1,0))</f>
        <v>13.75</v>
      </c>
      <c r="M555" s="6">
        <f>L555*E555</f>
        <v>68.75</v>
      </c>
      <c r="N555" t="str">
        <f t="shared" si="16"/>
        <v>Excelsa</v>
      </c>
      <c r="O555" t="str">
        <f t="shared" si="17"/>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6">
        <f>INDEX(products!$A$1:$G$49,MATCH(orders!$D556,products!$A$1:$A$49,0),MATCH(orders!L$1,products!$A$1:$G$1,0))</f>
        <v>27.484999999999996</v>
      </c>
      <c r="M556" s="6">
        <f>L556*E556</f>
        <v>54.969999999999992</v>
      </c>
      <c r="N556" t="str">
        <f t="shared" si="16"/>
        <v>Robusta</v>
      </c>
      <c r="O556" t="str">
        <f t="shared" si="17"/>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6">
        <f>INDEX(products!$A$1:$G$49,MATCH(orders!$D557,products!$A$1:$A$49,0),MATCH(orders!L$1,products!$A$1:$G$1,0))</f>
        <v>13.75</v>
      </c>
      <c r="M557" s="6">
        <f>L557*E557</f>
        <v>82.5</v>
      </c>
      <c r="N557" t="str">
        <f t="shared" si="16"/>
        <v>Excelsa</v>
      </c>
      <c r="O557" t="str">
        <f t="shared" si="17"/>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6">
        <f>INDEX(products!$A$1:$G$49,MATCH(orders!$D558,products!$A$1:$A$49,0),MATCH(orders!L$1,products!$A$1:$G$1,0))</f>
        <v>4.3650000000000002</v>
      </c>
      <c r="M558" s="6">
        <f>L558*E558</f>
        <v>8.73</v>
      </c>
      <c r="N558" t="str">
        <f t="shared" si="16"/>
        <v>Liberica</v>
      </c>
      <c r="O558" t="str">
        <f t="shared" si="17"/>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6">
        <f>INDEX(products!$A$1:$G$49,MATCH(orders!$D559,products!$A$1:$A$49,0),MATCH(orders!L$1,products!$A$1:$G$1,0))</f>
        <v>14.85</v>
      </c>
      <c r="M559" s="6">
        <f>L559*E559</f>
        <v>59.4</v>
      </c>
      <c r="N559" t="str">
        <f t="shared" si="16"/>
        <v>Excelsa</v>
      </c>
      <c r="O559" t="str">
        <f t="shared" si="17"/>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6">
        <f>INDEX(products!$A$1:$G$49,MATCH(orders!$D560,products!$A$1:$A$49,0),MATCH(orders!L$1,products!$A$1:$G$1,0))</f>
        <v>3.8849999999999998</v>
      </c>
      <c r="M560" s="6">
        <f>L560*E560</f>
        <v>15.54</v>
      </c>
      <c r="N560" t="str">
        <f t="shared" si="16"/>
        <v>Liberica</v>
      </c>
      <c r="O560" t="str">
        <f t="shared" si="17"/>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6">
        <f>INDEX(products!$A$1:$G$49,MATCH(orders!$D561,products!$A$1:$A$49,0),MATCH(orders!L$1,products!$A$1:$G$1,0))</f>
        <v>12.95</v>
      </c>
      <c r="M561" s="6">
        <f>L561*E561</f>
        <v>38.849999999999994</v>
      </c>
      <c r="N561" t="str">
        <f t="shared" si="16"/>
        <v>Arabica</v>
      </c>
      <c r="O561" t="str">
        <f t="shared" si="17"/>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6">
        <f>INDEX(products!$A$1:$G$49,MATCH(orders!$D562,products!$A$1:$A$49,0),MATCH(orders!L$1,products!$A$1:$G$1,0))</f>
        <v>31.624999999999996</v>
      </c>
      <c r="M562" s="6">
        <f>L562*E562</f>
        <v>189.74999999999997</v>
      </c>
      <c r="N562" t="str">
        <f t="shared" si="16"/>
        <v>Excelsa</v>
      </c>
      <c r="O562" t="str">
        <f t="shared" si="17"/>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6">
        <f>INDEX(products!$A$1:$G$49,MATCH(orders!$D563,products!$A$1:$A$49,0),MATCH(orders!L$1,products!$A$1:$G$1,0))</f>
        <v>2.9849999999999999</v>
      </c>
      <c r="M563" s="6">
        <f>L563*E563</f>
        <v>17.91</v>
      </c>
      <c r="N563" t="str">
        <f t="shared" si="16"/>
        <v>Arabica</v>
      </c>
      <c r="O563" t="str">
        <f t="shared" si="17"/>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6">
        <f>INDEX(products!$A$1:$G$49,MATCH(orders!$D564,products!$A$1:$A$49,0),MATCH(orders!L$1,products!$A$1:$G$1,0))</f>
        <v>4.7549999999999999</v>
      </c>
      <c r="M564" s="6">
        <f>L564*E564</f>
        <v>28.53</v>
      </c>
      <c r="N564" t="str">
        <f t="shared" si="16"/>
        <v>Liberica</v>
      </c>
      <c r="O564" t="str">
        <f t="shared" si="17"/>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6">
        <f>INDEX(products!$A$1:$G$49,MATCH(orders!$D565,products!$A$1:$A$49,0),MATCH(orders!L$1,products!$A$1:$G$1,0))</f>
        <v>13.75</v>
      </c>
      <c r="M565" s="6">
        <f>L565*E565</f>
        <v>82.5</v>
      </c>
      <c r="N565" t="str">
        <f t="shared" si="16"/>
        <v>Excelsa</v>
      </c>
      <c r="O565" t="str">
        <f t="shared" si="17"/>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6">
        <f>INDEX(products!$A$1:$G$49,MATCH(orders!$D566,products!$A$1:$A$49,0),MATCH(orders!L$1,products!$A$1:$G$1,0))</f>
        <v>7.169999999999999</v>
      </c>
      <c r="M566" s="6">
        <f>L566*E566</f>
        <v>14.339999999999998</v>
      </c>
      <c r="N566" t="str">
        <f t="shared" si="16"/>
        <v>Robusta</v>
      </c>
      <c r="O566" t="str">
        <f t="shared" si="17"/>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6">
        <f>INDEX(products!$A$1:$G$49,MATCH(orders!$D567,products!$A$1:$A$49,0),MATCH(orders!L$1,products!$A$1:$G$1,0))</f>
        <v>20.584999999999997</v>
      </c>
      <c r="M567" s="6">
        <f>L567*E567</f>
        <v>82.339999999999989</v>
      </c>
      <c r="N567" t="str">
        <f t="shared" si="16"/>
        <v>Robusta</v>
      </c>
      <c r="O567" t="str">
        <f t="shared" si="17"/>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6">
        <f>INDEX(products!$A$1:$G$49,MATCH(orders!$D568,products!$A$1:$A$49,0),MATCH(orders!L$1,products!$A$1:$G$1,0))</f>
        <v>3.375</v>
      </c>
      <c r="M568" s="6">
        <f>L568*E568</f>
        <v>20.25</v>
      </c>
      <c r="N568" t="str">
        <f t="shared" si="16"/>
        <v>Arabica</v>
      </c>
      <c r="O568" t="str">
        <f t="shared" si="17"/>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6">
        <f>INDEX(products!$A$1:$G$49,MATCH(orders!$D569,products!$A$1:$A$49,0),MATCH(orders!L$1,products!$A$1:$G$1,0))</f>
        <v>27.484999999999996</v>
      </c>
      <c r="M569" s="6">
        <f>L569*E569</f>
        <v>164.90999999999997</v>
      </c>
      <c r="N569" t="str">
        <f t="shared" si="16"/>
        <v>Robusta</v>
      </c>
      <c r="O569" t="str">
        <f t="shared" si="17"/>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6">
        <f>INDEX(products!$A$1:$G$49,MATCH(orders!$D570,products!$A$1:$A$49,0),MATCH(orders!L$1,products!$A$1:$G$1,0))</f>
        <v>4.7549999999999999</v>
      </c>
      <c r="M570" s="6">
        <f>L570*E570</f>
        <v>19.02</v>
      </c>
      <c r="N570" t="str">
        <f t="shared" si="16"/>
        <v>Liberica</v>
      </c>
      <c r="O570" t="str">
        <f t="shared" si="17"/>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6">
        <f>INDEX(products!$A$1:$G$49,MATCH(orders!$D571,products!$A$1:$A$49,0),MATCH(orders!L$1,products!$A$1:$G$1,0))</f>
        <v>22.884999999999998</v>
      </c>
      <c r="M571" s="6">
        <f>L571*E571</f>
        <v>137.31</v>
      </c>
      <c r="N571" t="str">
        <f t="shared" si="16"/>
        <v>Arabica</v>
      </c>
      <c r="O571" t="str">
        <f t="shared" si="17"/>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6">
        <f>INDEX(products!$A$1:$G$49,MATCH(orders!$D572,products!$A$1:$A$49,0),MATCH(orders!L$1,products!$A$1:$G$1,0))</f>
        <v>6.75</v>
      </c>
      <c r="M572" s="6">
        <f>L572*E572</f>
        <v>27</v>
      </c>
      <c r="N572" t="str">
        <f t="shared" si="16"/>
        <v>Arabica</v>
      </c>
      <c r="O572" t="str">
        <f t="shared" si="17"/>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6">
        <f>INDEX(products!$A$1:$G$49,MATCH(orders!$D573,products!$A$1:$A$49,0),MATCH(orders!L$1,products!$A$1:$G$1,0))</f>
        <v>8.91</v>
      </c>
      <c r="M573" s="6">
        <f>L573*E573</f>
        <v>35.64</v>
      </c>
      <c r="N573" t="str">
        <f t="shared" si="16"/>
        <v>Excelsa</v>
      </c>
      <c r="O573" t="str">
        <f t="shared" si="17"/>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6">
        <f>INDEX(products!$A$1:$G$49,MATCH(orders!$D574,products!$A$1:$A$49,0),MATCH(orders!L$1,products!$A$1:$G$1,0))</f>
        <v>2.9849999999999999</v>
      </c>
      <c r="M574" s="6">
        <f>L574*E574</f>
        <v>5.97</v>
      </c>
      <c r="N574" t="str">
        <f t="shared" si="16"/>
        <v>Arabica</v>
      </c>
      <c r="O574" t="str">
        <f t="shared" si="17"/>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6">
        <f>INDEX(products!$A$1:$G$49,MATCH(orders!$D575,products!$A$1:$A$49,0),MATCH(orders!L$1,products!$A$1:$G$1,0))</f>
        <v>11.25</v>
      </c>
      <c r="M575" s="6">
        <f>L575*E575</f>
        <v>67.5</v>
      </c>
      <c r="N575" t="str">
        <f t="shared" si="16"/>
        <v>Arabica</v>
      </c>
      <c r="O575" t="str">
        <f t="shared" si="17"/>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6">
        <f>INDEX(products!$A$1:$G$49,MATCH(orders!$D576,products!$A$1:$A$49,0),MATCH(orders!L$1,products!$A$1:$G$1,0))</f>
        <v>3.5849999999999995</v>
      </c>
      <c r="M576" s="6">
        <f>L576*E576</f>
        <v>21.509999999999998</v>
      </c>
      <c r="N576" t="str">
        <f t="shared" si="16"/>
        <v>Robusta</v>
      </c>
      <c r="O576" t="str">
        <f t="shared" si="17"/>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6">
        <f>INDEX(products!$A$1:$G$49,MATCH(orders!$D577,products!$A$1:$A$49,0),MATCH(orders!L$1,products!$A$1:$G$1,0))</f>
        <v>33.464999999999996</v>
      </c>
      <c r="M577" s="6">
        <f>L577*E577</f>
        <v>66.929999999999993</v>
      </c>
      <c r="N577" t="str">
        <f t="shared" si="16"/>
        <v>Liberica</v>
      </c>
      <c r="O577" t="str">
        <f t="shared" si="17"/>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6">
        <f>INDEX(products!$A$1:$G$49,MATCH(orders!$D578,products!$A$1:$A$49,0),MATCH(orders!L$1,products!$A$1:$G$1,0))</f>
        <v>2.9849999999999999</v>
      </c>
      <c r="M578" s="6">
        <f>L578*E578</f>
        <v>17.91</v>
      </c>
      <c r="N578" t="str">
        <f t="shared" si="16"/>
        <v>Arabica</v>
      </c>
      <c r="O578" t="str">
        <f t="shared" si="17"/>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6">
        <f>INDEX(products!$A$1:$G$49,MATCH(orders!$D579,products!$A$1:$A$49,0),MATCH(orders!L$1,products!$A$1:$G$1,0))</f>
        <v>14.55</v>
      </c>
      <c r="M579" s="6">
        <f>L579*E579</f>
        <v>58.2</v>
      </c>
      <c r="N579" t="str">
        <f t="shared" ref="N579:N642" si="18">IF(I579="Rob","Robusta",IF(I579="Exc","Excelsa",IF(I579="Ara","Arabica",IF(I579="Lib","Liberica",""))))</f>
        <v>Liberica</v>
      </c>
      <c r="O579" t="str">
        <f t="shared" ref="O579:O642" si="1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6">
        <f>INDEX(products!$A$1:$G$49,MATCH(orders!$D580,products!$A$1:$A$49,0),MATCH(orders!L$1,products!$A$1:$G$1,0))</f>
        <v>4.4550000000000001</v>
      </c>
      <c r="M580" s="6">
        <f>L580*E580</f>
        <v>13.365</v>
      </c>
      <c r="N580" t="str">
        <f t="shared" si="18"/>
        <v>Excelsa</v>
      </c>
      <c r="O580" t="str">
        <f t="shared" si="1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6">
        <f>INDEX(products!$A$1:$G$49,MATCH(orders!$D581,products!$A$1:$A$49,0),MATCH(orders!L$1,products!$A$1:$G$1,0))</f>
        <v>6.75</v>
      </c>
      <c r="M581" s="6">
        <f>L581*E581</f>
        <v>33.75</v>
      </c>
      <c r="N581" t="str">
        <f t="shared" si="18"/>
        <v>Arabica</v>
      </c>
      <c r="O581" t="str">
        <f t="shared" si="1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6">
        <f>INDEX(products!$A$1:$G$49,MATCH(orders!$D582,products!$A$1:$A$49,0),MATCH(orders!L$1,products!$A$1:$G$1,0))</f>
        <v>14.85</v>
      </c>
      <c r="M582" s="6">
        <f>L582*E582</f>
        <v>44.55</v>
      </c>
      <c r="N582" t="str">
        <f t="shared" si="18"/>
        <v>Excelsa</v>
      </c>
      <c r="O582" t="str">
        <f t="shared" si="1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6">
        <f>INDEX(products!$A$1:$G$49,MATCH(orders!$D583,products!$A$1:$A$49,0),MATCH(orders!L$1,products!$A$1:$G$1,0))</f>
        <v>8.91</v>
      </c>
      <c r="M583" s="6">
        <f>L583*E583</f>
        <v>44.55</v>
      </c>
      <c r="N583" t="str">
        <f t="shared" si="18"/>
        <v>Excelsa</v>
      </c>
      <c r="O583" t="str">
        <f t="shared" si="1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6">
        <f>INDEX(products!$A$1:$G$49,MATCH(orders!$D584,products!$A$1:$A$49,0),MATCH(orders!L$1,products!$A$1:$G$1,0))</f>
        <v>12.15</v>
      </c>
      <c r="M584" s="6">
        <f>L584*E584</f>
        <v>60.75</v>
      </c>
      <c r="N584" t="str">
        <f t="shared" si="18"/>
        <v>Excelsa</v>
      </c>
      <c r="O584" t="str">
        <f t="shared" si="1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6">
        <f>INDEX(products!$A$1:$G$49,MATCH(orders!$D585,products!$A$1:$A$49,0),MATCH(orders!L$1,products!$A$1:$G$1,0))</f>
        <v>3.5849999999999995</v>
      </c>
      <c r="M585" s="6">
        <f>L585*E585</f>
        <v>3.5849999999999995</v>
      </c>
      <c r="N585" t="str">
        <f t="shared" si="18"/>
        <v>Robusta</v>
      </c>
      <c r="O585" t="str">
        <f t="shared" si="1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6">
        <f>INDEX(products!$A$1:$G$49,MATCH(orders!$D586,products!$A$1:$A$49,0),MATCH(orders!L$1,products!$A$1:$G$1,0))</f>
        <v>3.5849999999999995</v>
      </c>
      <c r="M586" s="6">
        <f>L586*E586</f>
        <v>21.509999999999998</v>
      </c>
      <c r="N586" t="str">
        <f t="shared" si="18"/>
        <v>Robusta</v>
      </c>
      <c r="O586" t="str">
        <f t="shared" si="1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6">
        <f>INDEX(products!$A$1:$G$49,MATCH(orders!$D587,products!$A$1:$A$49,0),MATCH(orders!L$1,products!$A$1:$G$1,0))</f>
        <v>8.25</v>
      </c>
      <c r="M587" s="6">
        <f>L587*E587</f>
        <v>16.5</v>
      </c>
      <c r="N587" t="str">
        <f t="shared" si="18"/>
        <v>Excelsa</v>
      </c>
      <c r="O587" t="str">
        <f t="shared" si="1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6">
        <f>INDEX(products!$A$1:$G$49,MATCH(orders!$D588,products!$A$1:$A$49,0),MATCH(orders!L$1,products!$A$1:$G$1,0))</f>
        <v>27.484999999999996</v>
      </c>
      <c r="M588" s="6">
        <f>L588*E588</f>
        <v>82.454999999999984</v>
      </c>
      <c r="N588" t="str">
        <f t="shared" si="18"/>
        <v>Robusta</v>
      </c>
      <c r="O588" t="str">
        <f t="shared" si="1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6">
        <f>INDEX(products!$A$1:$G$49,MATCH(orders!$D589,products!$A$1:$A$49,0),MATCH(orders!L$1,products!$A$1:$G$1,0))</f>
        <v>7.77</v>
      </c>
      <c r="M589" s="6">
        <f>L589*E589</f>
        <v>7.77</v>
      </c>
      <c r="N589" t="str">
        <f t="shared" si="18"/>
        <v>Liberica</v>
      </c>
      <c r="O589" t="str">
        <f t="shared" si="1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6">
        <f>INDEX(products!$A$1:$G$49,MATCH(orders!$D590,products!$A$1:$A$49,0),MATCH(orders!L$1,products!$A$1:$G$1,0))</f>
        <v>5.97</v>
      </c>
      <c r="M590" s="6">
        <f>L590*E590</f>
        <v>11.94</v>
      </c>
      <c r="N590" t="str">
        <f t="shared" si="18"/>
        <v>Robusta</v>
      </c>
      <c r="O590" t="str">
        <f t="shared" si="1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6">
        <f>INDEX(products!$A$1:$G$49,MATCH(orders!$D591,products!$A$1:$A$49,0),MATCH(orders!L$1,products!$A$1:$G$1,0))</f>
        <v>34.154999999999994</v>
      </c>
      <c r="M591" s="6">
        <f>L591*E591</f>
        <v>204.92999999999995</v>
      </c>
      <c r="N591" t="str">
        <f t="shared" si="18"/>
        <v>Excelsa</v>
      </c>
      <c r="O591" t="str">
        <f t="shared" si="1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6">
        <f>INDEX(products!$A$1:$G$49,MATCH(orders!$D592,products!$A$1:$A$49,0),MATCH(orders!L$1,products!$A$1:$G$1,0))</f>
        <v>31.624999999999996</v>
      </c>
      <c r="M592" s="6">
        <f>L592*E592</f>
        <v>63.249999999999993</v>
      </c>
      <c r="N592" t="str">
        <f t="shared" si="18"/>
        <v>Excelsa</v>
      </c>
      <c r="O592" t="str">
        <f t="shared" si="1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6">
        <f>INDEX(products!$A$1:$G$49,MATCH(orders!$D593,products!$A$1:$A$49,0),MATCH(orders!L$1,products!$A$1:$G$1,0))</f>
        <v>2.6849999999999996</v>
      </c>
      <c r="M593" s="6">
        <f>L593*E593</f>
        <v>8.0549999999999997</v>
      </c>
      <c r="N593" t="str">
        <f t="shared" si="18"/>
        <v>Robusta</v>
      </c>
      <c r="O593" t="str">
        <f t="shared" si="1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6">
        <f>INDEX(products!$A$1:$G$49,MATCH(orders!$D594,products!$A$1:$A$49,0),MATCH(orders!L$1,products!$A$1:$G$1,0))</f>
        <v>25.874999999999996</v>
      </c>
      <c r="M594" s="6">
        <f>L594*E594</f>
        <v>51.749999999999993</v>
      </c>
      <c r="N594" t="str">
        <f t="shared" si="18"/>
        <v>Arabica</v>
      </c>
      <c r="O594" t="str">
        <f t="shared" si="1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6">
        <f>INDEX(products!$A$1:$G$49,MATCH(orders!$D595,products!$A$1:$A$49,0),MATCH(orders!L$1,products!$A$1:$G$1,0))</f>
        <v>27.945</v>
      </c>
      <c r="M595" s="6">
        <f>L595*E595</f>
        <v>27.945</v>
      </c>
      <c r="N595" t="str">
        <f t="shared" si="18"/>
        <v>Excelsa</v>
      </c>
      <c r="O595" t="str">
        <f t="shared" si="1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6">
        <f>INDEX(products!$A$1:$G$49,MATCH(orders!$D596,products!$A$1:$A$49,0),MATCH(orders!L$1,products!$A$1:$G$1,0))</f>
        <v>29.784999999999997</v>
      </c>
      <c r="M596" s="6">
        <f>L596*E596</f>
        <v>59.569999999999993</v>
      </c>
      <c r="N596" t="str">
        <f t="shared" si="18"/>
        <v>Arabica</v>
      </c>
      <c r="O596" t="str">
        <f t="shared" si="1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6">
        <f>INDEX(products!$A$1:$G$49,MATCH(orders!$D597,products!$A$1:$A$49,0),MATCH(orders!L$1,products!$A$1:$G$1,0))</f>
        <v>14.85</v>
      </c>
      <c r="M597" s="6">
        <f>L597*E597</f>
        <v>14.85</v>
      </c>
      <c r="N597" t="str">
        <f t="shared" si="18"/>
        <v>Excelsa</v>
      </c>
      <c r="O597" t="str">
        <f t="shared" si="1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6">
        <f>INDEX(products!$A$1:$G$49,MATCH(orders!$D598,products!$A$1:$A$49,0),MATCH(orders!L$1,products!$A$1:$G$1,0))</f>
        <v>6.75</v>
      </c>
      <c r="M598" s="6">
        <f>L598*E598</f>
        <v>33.75</v>
      </c>
      <c r="N598" t="str">
        <f t="shared" si="18"/>
        <v>Arabica</v>
      </c>
      <c r="O598" t="str">
        <f t="shared" si="1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6">
        <f>INDEX(products!$A$1:$G$49,MATCH(orders!$D599,products!$A$1:$A$49,0),MATCH(orders!L$1,products!$A$1:$G$1,0))</f>
        <v>36.454999999999998</v>
      </c>
      <c r="M599" s="6">
        <f>L599*E599</f>
        <v>145.82</v>
      </c>
      <c r="N599" t="str">
        <f t="shared" si="18"/>
        <v>Liberica</v>
      </c>
      <c r="O599" t="str">
        <f t="shared" si="1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6">
        <f>INDEX(products!$A$1:$G$49,MATCH(orders!$D600,products!$A$1:$A$49,0),MATCH(orders!L$1,products!$A$1:$G$1,0))</f>
        <v>2.9849999999999999</v>
      </c>
      <c r="M600" s="6">
        <f>L600*E600</f>
        <v>11.94</v>
      </c>
      <c r="N600" t="str">
        <f t="shared" si="18"/>
        <v>Robusta</v>
      </c>
      <c r="O600" t="str">
        <f t="shared" si="1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6">
        <f>INDEX(products!$A$1:$G$49,MATCH(orders!$D601,products!$A$1:$A$49,0),MATCH(orders!L$1,products!$A$1:$G$1,0))</f>
        <v>2.9849999999999999</v>
      </c>
      <c r="M601" s="6">
        <f>L601*E601</f>
        <v>11.94</v>
      </c>
      <c r="N601" t="str">
        <f t="shared" si="18"/>
        <v>Arabica</v>
      </c>
      <c r="O601" t="str">
        <f t="shared" si="1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6">
        <f>INDEX(products!$A$1:$G$49,MATCH(orders!$D602,products!$A$1:$A$49,0),MATCH(orders!L$1,products!$A$1:$G$1,0))</f>
        <v>7.77</v>
      </c>
      <c r="M602" s="6">
        <f>L602*E602</f>
        <v>7.77</v>
      </c>
      <c r="N602" t="str">
        <f t="shared" si="18"/>
        <v>Liberica</v>
      </c>
      <c r="O602" t="str">
        <f t="shared" si="1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6">
        <f>INDEX(products!$A$1:$G$49,MATCH(orders!$D603,products!$A$1:$A$49,0),MATCH(orders!L$1,products!$A$1:$G$1,0))</f>
        <v>27.484999999999996</v>
      </c>
      <c r="M603" s="6">
        <f>L603*E603</f>
        <v>109.93999999999998</v>
      </c>
      <c r="N603" t="str">
        <f t="shared" si="18"/>
        <v>Robusta</v>
      </c>
      <c r="O603" t="str">
        <f t="shared" si="1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6">
        <f>INDEX(products!$A$1:$G$49,MATCH(orders!$D604,products!$A$1:$A$49,0),MATCH(orders!L$1,products!$A$1:$G$1,0))</f>
        <v>4.4550000000000001</v>
      </c>
      <c r="M604" s="6">
        <f>L604*E604</f>
        <v>22.274999999999999</v>
      </c>
      <c r="N604" t="str">
        <f t="shared" si="18"/>
        <v>Excelsa</v>
      </c>
      <c r="O604" t="str">
        <f t="shared" si="1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6">
        <f>INDEX(products!$A$1:$G$49,MATCH(orders!$D605,products!$A$1:$A$49,0),MATCH(orders!L$1,products!$A$1:$G$1,0))</f>
        <v>2.9849999999999999</v>
      </c>
      <c r="M605" s="6">
        <f>L605*E605</f>
        <v>8.9550000000000001</v>
      </c>
      <c r="N605" t="str">
        <f t="shared" si="18"/>
        <v>Robusta</v>
      </c>
      <c r="O605" t="str">
        <f t="shared" si="1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6">
        <f>INDEX(products!$A$1:$G$49,MATCH(orders!$D606,products!$A$1:$A$49,0),MATCH(orders!L$1,products!$A$1:$G$1,0))</f>
        <v>29.784999999999997</v>
      </c>
      <c r="M606" s="6">
        <f>L606*E606</f>
        <v>119.13999999999999</v>
      </c>
      <c r="N606" t="str">
        <f t="shared" si="18"/>
        <v>Liberica</v>
      </c>
      <c r="O606" t="str">
        <f t="shared" si="1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6">
        <f>INDEX(products!$A$1:$G$49,MATCH(orders!$D607,products!$A$1:$A$49,0),MATCH(orders!L$1,products!$A$1:$G$1,0))</f>
        <v>29.784999999999997</v>
      </c>
      <c r="M607" s="6">
        <f>L607*E607</f>
        <v>148.92499999999998</v>
      </c>
      <c r="N607" t="str">
        <f t="shared" si="18"/>
        <v>Arabica</v>
      </c>
      <c r="O607" t="str">
        <f t="shared" si="1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6">
        <f>INDEX(products!$A$1:$G$49,MATCH(orders!$D608,products!$A$1:$A$49,0),MATCH(orders!L$1,products!$A$1:$G$1,0))</f>
        <v>36.454999999999998</v>
      </c>
      <c r="M608" s="6">
        <f>L608*E608</f>
        <v>109.36499999999999</v>
      </c>
      <c r="N608" t="str">
        <f t="shared" si="18"/>
        <v>Liberica</v>
      </c>
      <c r="O608" t="str">
        <f t="shared" si="1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6">
        <f>INDEX(products!$A$1:$G$49,MATCH(orders!$D609,products!$A$1:$A$49,0),MATCH(orders!L$1,products!$A$1:$G$1,0))</f>
        <v>3.645</v>
      </c>
      <c r="M609" s="6">
        <f>L609*E609</f>
        <v>3.645</v>
      </c>
      <c r="N609" t="str">
        <f t="shared" si="18"/>
        <v>Excelsa</v>
      </c>
      <c r="O609" t="str">
        <f t="shared" si="1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6">
        <f>INDEX(products!$A$1:$G$49,MATCH(orders!$D610,products!$A$1:$A$49,0),MATCH(orders!L$1,products!$A$1:$G$1,0))</f>
        <v>27.945</v>
      </c>
      <c r="M610" s="6">
        <f>L610*E610</f>
        <v>55.89</v>
      </c>
      <c r="N610" t="str">
        <f t="shared" si="18"/>
        <v>Excelsa</v>
      </c>
      <c r="O610" t="str">
        <f t="shared" si="1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6">
        <f>INDEX(products!$A$1:$G$49,MATCH(orders!$D611,products!$A$1:$A$49,0),MATCH(orders!L$1,products!$A$1:$G$1,0))</f>
        <v>4.3650000000000002</v>
      </c>
      <c r="M611" s="6">
        <f>L611*E611</f>
        <v>26.19</v>
      </c>
      <c r="N611" t="str">
        <f t="shared" si="18"/>
        <v>Liberica</v>
      </c>
      <c r="O611" t="str">
        <f t="shared" si="1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6">
        <f>INDEX(products!$A$1:$G$49,MATCH(orders!$D612,products!$A$1:$A$49,0),MATCH(orders!L$1,products!$A$1:$G$1,0))</f>
        <v>9.9499999999999993</v>
      </c>
      <c r="M612" s="6">
        <f>L612*E612</f>
        <v>39.799999999999997</v>
      </c>
      <c r="N612" t="str">
        <f t="shared" si="18"/>
        <v>Robusta</v>
      </c>
      <c r="O612" t="str">
        <f t="shared" si="1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6">
        <f>INDEX(products!$A$1:$G$49,MATCH(orders!$D613,products!$A$1:$A$49,0),MATCH(orders!L$1,products!$A$1:$G$1,0))</f>
        <v>34.154999999999994</v>
      </c>
      <c r="M613" s="6">
        <f>L613*E613</f>
        <v>68.309999999999988</v>
      </c>
      <c r="N613" t="str">
        <f t="shared" si="18"/>
        <v>Excelsa</v>
      </c>
      <c r="O613" t="str">
        <f t="shared" si="1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6">
        <f>INDEX(products!$A$1:$G$49,MATCH(orders!$D614,products!$A$1:$A$49,0),MATCH(orders!L$1,products!$A$1:$G$1,0))</f>
        <v>3.375</v>
      </c>
      <c r="M614" s="6">
        <f>L614*E614</f>
        <v>13.5</v>
      </c>
      <c r="N614" t="str">
        <f t="shared" si="18"/>
        <v>Arabica</v>
      </c>
      <c r="O614" t="str">
        <f t="shared" si="1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6">
        <f>INDEX(products!$A$1:$G$49,MATCH(orders!$D615,products!$A$1:$A$49,0),MATCH(orders!L$1,products!$A$1:$G$1,0))</f>
        <v>5.97</v>
      </c>
      <c r="M615" s="6">
        <f>L615*E615</f>
        <v>5.97</v>
      </c>
      <c r="N615" t="str">
        <f t="shared" si="18"/>
        <v>Robusta</v>
      </c>
      <c r="O615" t="str">
        <f t="shared" si="1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6">
        <f>INDEX(products!$A$1:$G$49,MATCH(orders!$D616,products!$A$1:$A$49,0),MATCH(orders!L$1,products!$A$1:$G$1,0))</f>
        <v>5.97</v>
      </c>
      <c r="M616" s="6">
        <f>L616*E616</f>
        <v>29.849999999999998</v>
      </c>
      <c r="N616" t="str">
        <f t="shared" si="18"/>
        <v>Robusta</v>
      </c>
      <c r="O616" t="str">
        <f t="shared" si="1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6">
        <f>INDEX(products!$A$1:$G$49,MATCH(orders!$D617,products!$A$1:$A$49,0),MATCH(orders!L$1,products!$A$1:$G$1,0))</f>
        <v>36.454999999999998</v>
      </c>
      <c r="M617" s="6">
        <f>L617*E617</f>
        <v>72.91</v>
      </c>
      <c r="N617" t="str">
        <f t="shared" si="18"/>
        <v>Liberica</v>
      </c>
      <c r="O617" t="str">
        <f t="shared" si="1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6">
        <f>INDEX(products!$A$1:$G$49,MATCH(orders!$D618,products!$A$1:$A$49,0),MATCH(orders!L$1,products!$A$1:$G$1,0))</f>
        <v>31.624999999999996</v>
      </c>
      <c r="M618" s="6">
        <f>L618*E618</f>
        <v>126.49999999999999</v>
      </c>
      <c r="N618" t="str">
        <f t="shared" si="18"/>
        <v>Excelsa</v>
      </c>
      <c r="O618" t="str">
        <f t="shared" si="1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6">
        <f>INDEX(products!$A$1:$G$49,MATCH(orders!$D619,products!$A$1:$A$49,0),MATCH(orders!L$1,products!$A$1:$G$1,0))</f>
        <v>33.464999999999996</v>
      </c>
      <c r="M619" s="6">
        <f>L619*E619</f>
        <v>33.464999999999996</v>
      </c>
      <c r="N619" t="str">
        <f t="shared" si="18"/>
        <v>Liberica</v>
      </c>
      <c r="O619" t="str">
        <f t="shared" si="1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6">
        <f>INDEX(products!$A$1:$G$49,MATCH(orders!$D620,products!$A$1:$A$49,0),MATCH(orders!L$1,products!$A$1:$G$1,0))</f>
        <v>12.15</v>
      </c>
      <c r="M620" s="6">
        <f>L620*E620</f>
        <v>72.900000000000006</v>
      </c>
      <c r="N620" t="str">
        <f t="shared" si="18"/>
        <v>Excelsa</v>
      </c>
      <c r="O620" t="str">
        <f t="shared" si="1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6">
        <f>INDEX(products!$A$1:$G$49,MATCH(orders!$D621,products!$A$1:$A$49,0),MATCH(orders!L$1,products!$A$1:$G$1,0))</f>
        <v>7.77</v>
      </c>
      <c r="M621" s="6">
        <f>L621*E621</f>
        <v>15.54</v>
      </c>
      <c r="N621" t="str">
        <f t="shared" si="18"/>
        <v>Liberica</v>
      </c>
      <c r="O621" t="str">
        <f t="shared" si="1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6">
        <f>INDEX(products!$A$1:$G$49,MATCH(orders!$D622,products!$A$1:$A$49,0),MATCH(orders!L$1,products!$A$1:$G$1,0))</f>
        <v>3.375</v>
      </c>
      <c r="M622" s="6">
        <f>L622*E622</f>
        <v>20.25</v>
      </c>
      <c r="N622" t="str">
        <f t="shared" si="18"/>
        <v>Arabica</v>
      </c>
      <c r="O622" t="str">
        <f t="shared" si="1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6">
        <f>INDEX(products!$A$1:$G$49,MATCH(orders!$D623,products!$A$1:$A$49,0),MATCH(orders!L$1,products!$A$1:$G$1,0))</f>
        <v>12.95</v>
      </c>
      <c r="M623" s="6">
        <f>L623*E623</f>
        <v>77.699999999999989</v>
      </c>
      <c r="N623" t="str">
        <f t="shared" si="18"/>
        <v>Arabica</v>
      </c>
      <c r="O623" t="str">
        <f t="shared" si="1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6">
        <f>INDEX(products!$A$1:$G$49,MATCH(orders!$D624,products!$A$1:$A$49,0),MATCH(orders!L$1,products!$A$1:$G$1,0))</f>
        <v>33.464999999999996</v>
      </c>
      <c r="M624" s="6">
        <f>L624*E624</f>
        <v>133.85999999999999</v>
      </c>
      <c r="N624" t="str">
        <f t="shared" si="18"/>
        <v>Liberica</v>
      </c>
      <c r="O624" t="str">
        <f t="shared" si="1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6">
        <f>INDEX(products!$A$1:$G$49,MATCH(orders!$D625,products!$A$1:$A$49,0),MATCH(orders!L$1,products!$A$1:$G$1,0))</f>
        <v>12.15</v>
      </c>
      <c r="M625" s="6">
        <f>L625*E625</f>
        <v>12.15</v>
      </c>
      <c r="N625" t="str">
        <f t="shared" si="18"/>
        <v>Excelsa</v>
      </c>
      <c r="O625" t="str">
        <f t="shared" si="1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6">
        <f>INDEX(products!$A$1:$G$49,MATCH(orders!$D626,products!$A$1:$A$49,0),MATCH(orders!L$1,products!$A$1:$G$1,0))</f>
        <v>31.624999999999996</v>
      </c>
      <c r="M626" s="6">
        <f>L626*E626</f>
        <v>63.249999999999993</v>
      </c>
      <c r="N626" t="str">
        <f t="shared" si="18"/>
        <v>Excelsa</v>
      </c>
      <c r="O626" t="str">
        <f t="shared" si="1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6">
        <f>INDEX(products!$A$1:$G$49,MATCH(orders!$D627,products!$A$1:$A$49,0),MATCH(orders!L$1,products!$A$1:$G$1,0))</f>
        <v>7.169999999999999</v>
      </c>
      <c r="M627" s="6">
        <f>L627*E627</f>
        <v>35.849999999999994</v>
      </c>
      <c r="N627" t="str">
        <f t="shared" si="18"/>
        <v>Robusta</v>
      </c>
      <c r="O627" t="str">
        <f t="shared" si="1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6">
        <f>INDEX(products!$A$1:$G$49,MATCH(orders!$D628,products!$A$1:$A$49,0),MATCH(orders!L$1,products!$A$1:$G$1,0))</f>
        <v>25.874999999999996</v>
      </c>
      <c r="M628" s="6">
        <f>L628*E628</f>
        <v>77.624999999999986</v>
      </c>
      <c r="N628" t="str">
        <f t="shared" si="18"/>
        <v>Arabica</v>
      </c>
      <c r="O628" t="str">
        <f t="shared" si="1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6">
        <f>INDEX(products!$A$1:$G$49,MATCH(orders!$D629,products!$A$1:$A$49,0),MATCH(orders!L$1,products!$A$1:$G$1,0))</f>
        <v>31.624999999999996</v>
      </c>
      <c r="M629" s="6">
        <f>L629*E629</f>
        <v>63.249999999999993</v>
      </c>
      <c r="N629" t="str">
        <f t="shared" si="18"/>
        <v>Excelsa</v>
      </c>
      <c r="O629" t="str">
        <f t="shared" si="1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6">
        <f>INDEX(products!$A$1:$G$49,MATCH(orders!$D630,products!$A$1:$A$49,0),MATCH(orders!L$1,products!$A$1:$G$1,0))</f>
        <v>4.4550000000000001</v>
      </c>
      <c r="M630" s="6">
        <f>L630*E630</f>
        <v>26.73</v>
      </c>
      <c r="N630" t="str">
        <f t="shared" si="18"/>
        <v>Excelsa</v>
      </c>
      <c r="O630" t="str">
        <f t="shared" si="1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6">
        <f>INDEX(products!$A$1:$G$49,MATCH(orders!$D631,products!$A$1:$A$49,0),MATCH(orders!L$1,products!$A$1:$G$1,0))</f>
        <v>7.77</v>
      </c>
      <c r="M631" s="6">
        <f>L631*E631</f>
        <v>31.08</v>
      </c>
      <c r="N631" t="str">
        <f t="shared" si="18"/>
        <v>Liberica</v>
      </c>
      <c r="O631" t="str">
        <f t="shared" si="1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6">
        <f>INDEX(products!$A$1:$G$49,MATCH(orders!$D632,products!$A$1:$A$49,0),MATCH(orders!L$1,products!$A$1:$G$1,0))</f>
        <v>2.9849999999999999</v>
      </c>
      <c r="M632" s="6">
        <f>L632*E632</f>
        <v>2.9849999999999999</v>
      </c>
      <c r="N632" t="str">
        <f t="shared" si="18"/>
        <v>Arabica</v>
      </c>
      <c r="O632" t="str">
        <f t="shared" si="1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6">
        <f>INDEX(products!$A$1:$G$49,MATCH(orders!$D633,products!$A$1:$A$49,0),MATCH(orders!L$1,products!$A$1:$G$1,0))</f>
        <v>20.584999999999997</v>
      </c>
      <c r="M633" s="6">
        <f>L633*E633</f>
        <v>102.92499999999998</v>
      </c>
      <c r="N633" t="str">
        <f t="shared" si="18"/>
        <v>Robusta</v>
      </c>
      <c r="O633" t="str">
        <f t="shared" si="1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6">
        <f>INDEX(products!$A$1:$G$49,MATCH(orders!$D634,products!$A$1:$A$49,0),MATCH(orders!L$1,products!$A$1:$G$1,0))</f>
        <v>8.91</v>
      </c>
      <c r="M634" s="6">
        <f>L634*E634</f>
        <v>35.64</v>
      </c>
      <c r="N634" t="str">
        <f t="shared" si="18"/>
        <v>Excelsa</v>
      </c>
      <c r="O634" t="str">
        <f t="shared" si="1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6">
        <f>INDEX(products!$A$1:$G$49,MATCH(orders!$D635,products!$A$1:$A$49,0),MATCH(orders!L$1,products!$A$1:$G$1,0))</f>
        <v>11.95</v>
      </c>
      <c r="M635" s="6">
        <f>L635*E635</f>
        <v>47.8</v>
      </c>
      <c r="N635" t="str">
        <f t="shared" si="18"/>
        <v>Robusta</v>
      </c>
      <c r="O635" t="str">
        <f t="shared" si="1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6">
        <f>INDEX(products!$A$1:$G$49,MATCH(orders!$D636,products!$A$1:$A$49,0),MATCH(orders!L$1,products!$A$1:$G$1,0))</f>
        <v>14.55</v>
      </c>
      <c r="M636" s="6">
        <f>L636*E636</f>
        <v>43.650000000000006</v>
      </c>
      <c r="N636" t="str">
        <f t="shared" si="18"/>
        <v>Liberica</v>
      </c>
      <c r="O636" t="str">
        <f t="shared" si="1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6">
        <f>INDEX(products!$A$1:$G$49,MATCH(orders!$D637,products!$A$1:$A$49,0),MATCH(orders!L$1,products!$A$1:$G$1,0))</f>
        <v>8.91</v>
      </c>
      <c r="M637" s="6">
        <f>L637*E637</f>
        <v>35.64</v>
      </c>
      <c r="N637" t="str">
        <f t="shared" si="18"/>
        <v>Excelsa</v>
      </c>
      <c r="O637" t="str">
        <f t="shared" si="1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6">
        <f>INDEX(products!$A$1:$G$49,MATCH(orders!$D638,products!$A$1:$A$49,0),MATCH(orders!L$1,products!$A$1:$G$1,0))</f>
        <v>15.85</v>
      </c>
      <c r="M638" s="6">
        <f>L638*E638</f>
        <v>95.1</v>
      </c>
      <c r="N638" t="str">
        <f t="shared" si="18"/>
        <v>Liberica</v>
      </c>
      <c r="O638" t="str">
        <f t="shared" si="1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6">
        <f>INDEX(products!$A$1:$G$49,MATCH(orders!$D639,products!$A$1:$A$49,0),MATCH(orders!L$1,products!$A$1:$G$1,0))</f>
        <v>31.624999999999996</v>
      </c>
      <c r="M639" s="6">
        <f>L639*E639</f>
        <v>31.624999999999996</v>
      </c>
      <c r="N639" t="str">
        <f t="shared" si="18"/>
        <v>Excelsa</v>
      </c>
      <c r="O639" t="str">
        <f t="shared" si="1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6">
        <f>INDEX(products!$A$1:$G$49,MATCH(orders!$D640,products!$A$1:$A$49,0),MATCH(orders!L$1,products!$A$1:$G$1,0))</f>
        <v>25.874999999999996</v>
      </c>
      <c r="M640" s="6">
        <f>L640*E640</f>
        <v>77.624999999999986</v>
      </c>
      <c r="N640" t="str">
        <f t="shared" si="18"/>
        <v>Arabica</v>
      </c>
      <c r="O640" t="str">
        <f t="shared" si="1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6">
        <f>INDEX(products!$A$1:$G$49,MATCH(orders!$D641,products!$A$1:$A$49,0),MATCH(orders!L$1,products!$A$1:$G$1,0))</f>
        <v>3.8849999999999998</v>
      </c>
      <c r="M641" s="6">
        <f>L641*E641</f>
        <v>3.8849999999999998</v>
      </c>
      <c r="N641" t="str">
        <f t="shared" si="18"/>
        <v>Liberica</v>
      </c>
      <c r="O641" t="str">
        <f t="shared" si="1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6">
        <f>INDEX(products!$A$1:$G$49,MATCH(orders!$D642,products!$A$1:$A$49,0),MATCH(orders!L$1,products!$A$1:$G$1,0))</f>
        <v>27.484999999999996</v>
      </c>
      <c r="M642" s="6">
        <f>L642*E642</f>
        <v>137.42499999999998</v>
      </c>
      <c r="N642" t="str">
        <f t="shared" si="18"/>
        <v>Robusta</v>
      </c>
      <c r="O642" t="str">
        <f t="shared" si="1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6">
        <f>INDEX(products!$A$1:$G$49,MATCH(orders!$D643,products!$A$1:$A$49,0),MATCH(orders!L$1,products!$A$1:$G$1,0))</f>
        <v>11.95</v>
      </c>
      <c r="M643" s="6">
        <f>L643*E643</f>
        <v>35.849999999999994</v>
      </c>
      <c r="N643" t="str">
        <f t="shared" ref="N643:N706" si="20">IF(I643="Rob","Robusta",IF(I643="Exc","Excelsa",IF(I643="Ara","Arabica",IF(I643="Lib","Liberica",""))))</f>
        <v>Robusta</v>
      </c>
      <c r="O643" t="str">
        <f t="shared" ref="O643:O706" si="21">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6">
        <f>INDEX(products!$A$1:$G$49,MATCH(orders!$D644,products!$A$1:$A$49,0),MATCH(orders!L$1,products!$A$1:$G$1,0))</f>
        <v>4.125</v>
      </c>
      <c r="M644" s="6">
        <f>L644*E644</f>
        <v>8.25</v>
      </c>
      <c r="N644" t="str">
        <f t="shared" si="20"/>
        <v>Excelsa</v>
      </c>
      <c r="O644" t="str">
        <f t="shared" si="21"/>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6">
        <f>INDEX(products!$A$1:$G$49,MATCH(orders!$D645,products!$A$1:$A$49,0),MATCH(orders!L$1,products!$A$1:$G$1,0))</f>
        <v>34.154999999999994</v>
      </c>
      <c r="M645" s="6">
        <f>L645*E645</f>
        <v>102.46499999999997</v>
      </c>
      <c r="N645" t="str">
        <f t="shared" si="20"/>
        <v>Excelsa</v>
      </c>
      <c r="O645" t="str">
        <f t="shared" si="21"/>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6">
        <f>INDEX(products!$A$1:$G$49,MATCH(orders!$D646,products!$A$1:$A$49,0),MATCH(orders!L$1,products!$A$1:$G$1,0))</f>
        <v>20.584999999999997</v>
      </c>
      <c r="M646" s="6">
        <f>L646*E646</f>
        <v>41.169999999999995</v>
      </c>
      <c r="N646" t="str">
        <f t="shared" si="20"/>
        <v>Robusta</v>
      </c>
      <c r="O646" t="str">
        <f t="shared" si="21"/>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6">
        <f>INDEX(products!$A$1:$G$49,MATCH(orders!$D647,products!$A$1:$A$49,0),MATCH(orders!L$1,products!$A$1:$G$1,0))</f>
        <v>22.884999999999998</v>
      </c>
      <c r="M647" s="6">
        <f>L647*E647</f>
        <v>68.655000000000001</v>
      </c>
      <c r="N647" t="str">
        <f t="shared" si="20"/>
        <v>Arabica</v>
      </c>
      <c r="O647" t="str">
        <f t="shared" si="21"/>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6">
        <f>INDEX(products!$A$1:$G$49,MATCH(orders!$D648,products!$A$1:$A$49,0),MATCH(orders!L$1,products!$A$1:$G$1,0))</f>
        <v>9.9499999999999993</v>
      </c>
      <c r="M648" s="6">
        <f>L648*E648</f>
        <v>9.9499999999999993</v>
      </c>
      <c r="N648" t="str">
        <f t="shared" si="20"/>
        <v>Arabica</v>
      </c>
      <c r="O648" t="str">
        <f t="shared" si="21"/>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6">
        <f>INDEX(products!$A$1:$G$49,MATCH(orders!$D649,products!$A$1:$A$49,0),MATCH(orders!L$1,products!$A$1:$G$1,0))</f>
        <v>9.51</v>
      </c>
      <c r="M649" s="6">
        <f>L649*E649</f>
        <v>28.53</v>
      </c>
      <c r="N649" t="str">
        <f t="shared" si="20"/>
        <v>Liberica</v>
      </c>
      <c r="O649" t="str">
        <f t="shared" si="21"/>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6">
        <f>INDEX(products!$A$1:$G$49,MATCH(orders!$D650,products!$A$1:$A$49,0),MATCH(orders!L$1,products!$A$1:$G$1,0))</f>
        <v>2.6849999999999996</v>
      </c>
      <c r="M650" s="6">
        <f>L650*E650</f>
        <v>16.11</v>
      </c>
      <c r="N650" t="str">
        <f t="shared" si="20"/>
        <v>Robusta</v>
      </c>
      <c r="O650" t="str">
        <f t="shared" si="21"/>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6">
        <f>INDEX(products!$A$1:$G$49,MATCH(orders!$D651,products!$A$1:$A$49,0),MATCH(orders!L$1,products!$A$1:$G$1,0))</f>
        <v>15.85</v>
      </c>
      <c r="M651" s="6">
        <f>L651*E651</f>
        <v>95.1</v>
      </c>
      <c r="N651" t="str">
        <f t="shared" si="20"/>
        <v>Liberica</v>
      </c>
      <c r="O651" t="str">
        <f t="shared" si="21"/>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6">
        <f>INDEX(products!$A$1:$G$49,MATCH(orders!$D652,products!$A$1:$A$49,0),MATCH(orders!L$1,products!$A$1:$G$1,0))</f>
        <v>5.3699999999999992</v>
      </c>
      <c r="M652" s="6">
        <f>L652*E652</f>
        <v>5.3699999999999992</v>
      </c>
      <c r="N652" t="str">
        <f t="shared" si="20"/>
        <v>Robusta</v>
      </c>
      <c r="O652" t="str">
        <f t="shared" si="21"/>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6">
        <f>INDEX(products!$A$1:$G$49,MATCH(orders!$D653,products!$A$1:$A$49,0),MATCH(orders!L$1,products!$A$1:$G$1,0))</f>
        <v>11.95</v>
      </c>
      <c r="M653" s="6">
        <f>L653*E653</f>
        <v>47.8</v>
      </c>
      <c r="N653" t="str">
        <f t="shared" si="20"/>
        <v>Robusta</v>
      </c>
      <c r="O653" t="str">
        <f t="shared" si="21"/>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6">
        <f>INDEX(products!$A$1:$G$49,MATCH(orders!$D654,products!$A$1:$A$49,0),MATCH(orders!L$1,products!$A$1:$G$1,0))</f>
        <v>15.85</v>
      </c>
      <c r="M654" s="6">
        <f>L654*E654</f>
        <v>63.4</v>
      </c>
      <c r="N654" t="str">
        <f t="shared" si="20"/>
        <v>Liberica</v>
      </c>
      <c r="O654" t="str">
        <f t="shared" si="21"/>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6">
        <f>INDEX(products!$A$1:$G$49,MATCH(orders!$D655,products!$A$1:$A$49,0),MATCH(orders!L$1,products!$A$1:$G$1,0))</f>
        <v>25.874999999999996</v>
      </c>
      <c r="M655" s="6">
        <f>L655*E655</f>
        <v>103.49999999999999</v>
      </c>
      <c r="N655" t="str">
        <f t="shared" si="20"/>
        <v>Arabica</v>
      </c>
      <c r="O655" t="str">
        <f t="shared" si="21"/>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6">
        <f>INDEX(products!$A$1:$G$49,MATCH(orders!$D656,products!$A$1:$A$49,0),MATCH(orders!L$1,products!$A$1:$G$1,0))</f>
        <v>22.884999999999998</v>
      </c>
      <c r="M656" s="6">
        <f>L656*E656</f>
        <v>68.655000000000001</v>
      </c>
      <c r="N656" t="str">
        <f t="shared" si="20"/>
        <v>Arabica</v>
      </c>
      <c r="O656" t="str">
        <f t="shared" si="21"/>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6">
        <f>INDEX(products!$A$1:$G$49,MATCH(orders!$D657,products!$A$1:$A$49,0),MATCH(orders!L$1,products!$A$1:$G$1,0))</f>
        <v>22.884999999999998</v>
      </c>
      <c r="M657" s="6">
        <f>L657*E657</f>
        <v>45.769999999999996</v>
      </c>
      <c r="N657" t="str">
        <f t="shared" si="20"/>
        <v>Robusta</v>
      </c>
      <c r="O657" t="str">
        <f t="shared" si="21"/>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6">
        <f>INDEX(products!$A$1:$G$49,MATCH(orders!$D658,products!$A$1:$A$49,0),MATCH(orders!L$1,products!$A$1:$G$1,0))</f>
        <v>12.95</v>
      </c>
      <c r="M658" s="6">
        <f>L658*E658</f>
        <v>51.8</v>
      </c>
      <c r="N658" t="str">
        <f t="shared" si="20"/>
        <v>Liberica</v>
      </c>
      <c r="O658" t="str">
        <f t="shared" si="21"/>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6">
        <f>INDEX(products!$A$1:$G$49,MATCH(orders!$D659,products!$A$1:$A$49,0),MATCH(orders!L$1,products!$A$1:$G$1,0))</f>
        <v>6.75</v>
      </c>
      <c r="M659" s="6">
        <f>L659*E659</f>
        <v>13.5</v>
      </c>
      <c r="N659" t="str">
        <f t="shared" si="20"/>
        <v>Arabica</v>
      </c>
      <c r="O659" t="str">
        <f t="shared" si="21"/>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6">
        <f>INDEX(products!$A$1:$G$49,MATCH(orders!$D660,products!$A$1:$A$49,0),MATCH(orders!L$1,products!$A$1:$G$1,0))</f>
        <v>8.25</v>
      </c>
      <c r="M660" s="6">
        <f>L660*E660</f>
        <v>24.75</v>
      </c>
      <c r="N660" t="str">
        <f t="shared" si="20"/>
        <v>Excelsa</v>
      </c>
      <c r="O660" t="str">
        <f t="shared" si="21"/>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6">
        <f>INDEX(products!$A$1:$G$49,MATCH(orders!$D661,products!$A$1:$A$49,0),MATCH(orders!L$1,products!$A$1:$G$1,0))</f>
        <v>22.884999999999998</v>
      </c>
      <c r="M661" s="6">
        <f>L661*E661</f>
        <v>45.769999999999996</v>
      </c>
      <c r="N661" t="str">
        <f t="shared" si="20"/>
        <v>Arabica</v>
      </c>
      <c r="O661" t="str">
        <f t="shared" si="21"/>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6">
        <f>INDEX(products!$A$1:$G$49,MATCH(orders!$D662,products!$A$1:$A$49,0),MATCH(orders!L$1,products!$A$1:$G$1,0))</f>
        <v>8.91</v>
      </c>
      <c r="M662" s="6">
        <f>L662*E662</f>
        <v>53.46</v>
      </c>
      <c r="N662" t="str">
        <f t="shared" si="20"/>
        <v>Excelsa</v>
      </c>
      <c r="O662" t="str">
        <f t="shared" si="21"/>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6">
        <f>INDEX(products!$A$1:$G$49,MATCH(orders!$D663,products!$A$1:$A$49,0),MATCH(orders!L$1,products!$A$1:$G$1,0))</f>
        <v>3.375</v>
      </c>
      <c r="M663" s="6">
        <f>L663*E663</f>
        <v>20.25</v>
      </c>
      <c r="N663" t="str">
        <f t="shared" si="20"/>
        <v>Arabica</v>
      </c>
      <c r="O663" t="str">
        <f t="shared" si="21"/>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6">
        <f>INDEX(products!$A$1:$G$49,MATCH(orders!$D664,products!$A$1:$A$49,0),MATCH(orders!L$1,products!$A$1:$G$1,0))</f>
        <v>29.784999999999997</v>
      </c>
      <c r="M664" s="6">
        <f>L664*E664</f>
        <v>148.92499999999998</v>
      </c>
      <c r="N664" t="str">
        <f t="shared" si="20"/>
        <v>Liberica</v>
      </c>
      <c r="O664" t="str">
        <f t="shared" si="21"/>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6">
        <f>INDEX(products!$A$1:$G$49,MATCH(orders!$D665,products!$A$1:$A$49,0),MATCH(orders!L$1,products!$A$1:$G$1,0))</f>
        <v>11.25</v>
      </c>
      <c r="M665" s="6">
        <f>L665*E665</f>
        <v>67.5</v>
      </c>
      <c r="N665" t="str">
        <f t="shared" si="20"/>
        <v>Arabica</v>
      </c>
      <c r="O665" t="str">
        <f t="shared" si="21"/>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6">
        <f>INDEX(products!$A$1:$G$49,MATCH(orders!$D666,products!$A$1:$A$49,0),MATCH(orders!L$1,products!$A$1:$G$1,0))</f>
        <v>12.15</v>
      </c>
      <c r="M666" s="6">
        <f>L666*E666</f>
        <v>72.900000000000006</v>
      </c>
      <c r="N666" t="str">
        <f t="shared" si="20"/>
        <v>Excelsa</v>
      </c>
      <c r="O666" t="str">
        <f t="shared" si="21"/>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6">
        <f>INDEX(products!$A$1:$G$49,MATCH(orders!$D667,products!$A$1:$A$49,0),MATCH(orders!L$1,products!$A$1:$G$1,0))</f>
        <v>3.8849999999999998</v>
      </c>
      <c r="M667" s="6">
        <f>L667*E667</f>
        <v>7.77</v>
      </c>
      <c r="N667" t="str">
        <f t="shared" si="20"/>
        <v>Liberica</v>
      </c>
      <c r="O667" t="str">
        <f t="shared" si="21"/>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6">
        <f>INDEX(products!$A$1:$G$49,MATCH(orders!$D668,products!$A$1:$A$49,0),MATCH(orders!L$1,products!$A$1:$G$1,0))</f>
        <v>22.884999999999998</v>
      </c>
      <c r="M668" s="6">
        <f>L668*E668</f>
        <v>91.539999999999992</v>
      </c>
      <c r="N668" t="str">
        <f t="shared" si="20"/>
        <v>Arabica</v>
      </c>
      <c r="O668" t="str">
        <f t="shared" si="21"/>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6">
        <f>INDEX(products!$A$1:$G$49,MATCH(orders!$D669,products!$A$1:$A$49,0),MATCH(orders!L$1,products!$A$1:$G$1,0))</f>
        <v>9.9499999999999993</v>
      </c>
      <c r="M669" s="6">
        <f>L669*E669</f>
        <v>59.699999999999996</v>
      </c>
      <c r="N669" t="str">
        <f t="shared" si="20"/>
        <v>Arabica</v>
      </c>
      <c r="O669" t="str">
        <f t="shared" si="21"/>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6">
        <f>INDEX(products!$A$1:$G$49,MATCH(orders!$D670,products!$A$1:$A$49,0),MATCH(orders!L$1,products!$A$1:$G$1,0))</f>
        <v>27.484999999999996</v>
      </c>
      <c r="M670" s="6">
        <f>L670*E670</f>
        <v>137.42499999999998</v>
      </c>
      <c r="N670" t="str">
        <f t="shared" si="20"/>
        <v>Robusta</v>
      </c>
      <c r="O670" t="str">
        <f t="shared" si="21"/>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6">
        <f>INDEX(products!$A$1:$G$49,MATCH(orders!$D671,products!$A$1:$A$49,0),MATCH(orders!L$1,products!$A$1:$G$1,0))</f>
        <v>33.464999999999996</v>
      </c>
      <c r="M671" s="6">
        <f>L671*E671</f>
        <v>66.929999999999993</v>
      </c>
      <c r="N671" t="str">
        <f t="shared" si="20"/>
        <v>Liberica</v>
      </c>
      <c r="O671" t="str">
        <f t="shared" si="21"/>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6">
        <f>INDEX(products!$A$1:$G$49,MATCH(orders!$D672,products!$A$1:$A$49,0),MATCH(orders!L$1,products!$A$1:$G$1,0))</f>
        <v>4.3650000000000002</v>
      </c>
      <c r="M672" s="6">
        <f>L672*E672</f>
        <v>13.095000000000001</v>
      </c>
      <c r="N672" t="str">
        <f t="shared" si="20"/>
        <v>Liberica</v>
      </c>
      <c r="O672" t="str">
        <f t="shared" si="21"/>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6">
        <f>INDEX(products!$A$1:$G$49,MATCH(orders!$D673,products!$A$1:$A$49,0),MATCH(orders!L$1,products!$A$1:$G$1,0))</f>
        <v>11.95</v>
      </c>
      <c r="M673" s="6">
        <f>L673*E673</f>
        <v>59.75</v>
      </c>
      <c r="N673" t="str">
        <f t="shared" si="20"/>
        <v>Robusta</v>
      </c>
      <c r="O673" t="str">
        <f t="shared" si="21"/>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6">
        <f>INDEX(products!$A$1:$G$49,MATCH(orders!$D674,products!$A$1:$A$49,0),MATCH(orders!L$1,products!$A$1:$G$1,0))</f>
        <v>8.73</v>
      </c>
      <c r="M674" s="6">
        <f>L674*E674</f>
        <v>43.650000000000006</v>
      </c>
      <c r="N674" t="str">
        <f t="shared" si="20"/>
        <v>Liberica</v>
      </c>
      <c r="O674" t="str">
        <f t="shared" si="21"/>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6">
        <f>INDEX(products!$A$1:$G$49,MATCH(orders!$D675,products!$A$1:$A$49,0),MATCH(orders!L$1,products!$A$1:$G$1,0))</f>
        <v>13.75</v>
      </c>
      <c r="M675" s="6">
        <f>L675*E675</f>
        <v>82.5</v>
      </c>
      <c r="N675" t="str">
        <f t="shared" si="20"/>
        <v>Excelsa</v>
      </c>
      <c r="O675" t="str">
        <f t="shared" si="21"/>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6">
        <f>INDEX(products!$A$1:$G$49,MATCH(orders!$D676,products!$A$1:$A$49,0),MATCH(orders!L$1,products!$A$1:$G$1,0))</f>
        <v>29.784999999999997</v>
      </c>
      <c r="M676" s="6">
        <f>L676*E676</f>
        <v>178.70999999999998</v>
      </c>
      <c r="N676" t="str">
        <f t="shared" si="20"/>
        <v>Arabica</v>
      </c>
      <c r="O676" t="str">
        <f t="shared" si="21"/>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6">
        <f>INDEX(products!$A$1:$G$49,MATCH(orders!$D677,products!$A$1:$A$49,0),MATCH(orders!L$1,products!$A$1:$G$1,0))</f>
        <v>29.784999999999997</v>
      </c>
      <c r="M677" s="6">
        <f>L677*E677</f>
        <v>119.13999999999999</v>
      </c>
      <c r="N677" t="str">
        <f t="shared" si="20"/>
        <v>Liberica</v>
      </c>
      <c r="O677" t="str">
        <f t="shared" si="21"/>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6">
        <f>INDEX(products!$A$1:$G$49,MATCH(orders!$D678,products!$A$1:$A$49,0),MATCH(orders!L$1,products!$A$1:$G$1,0))</f>
        <v>9.51</v>
      </c>
      <c r="M678" s="6">
        <f>L678*E678</f>
        <v>47.55</v>
      </c>
      <c r="N678" t="str">
        <f t="shared" si="20"/>
        <v>Liberica</v>
      </c>
      <c r="O678" t="str">
        <f t="shared" si="21"/>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6">
        <f>INDEX(products!$A$1:$G$49,MATCH(orders!$D679,products!$A$1:$A$49,0),MATCH(orders!L$1,products!$A$1:$G$1,0))</f>
        <v>8.73</v>
      </c>
      <c r="M679" s="6">
        <f>L679*E679</f>
        <v>43.650000000000006</v>
      </c>
      <c r="N679" t="str">
        <f t="shared" si="20"/>
        <v>Liberica</v>
      </c>
      <c r="O679" t="str">
        <f t="shared" si="21"/>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6">
        <f>INDEX(products!$A$1:$G$49,MATCH(orders!$D680,products!$A$1:$A$49,0),MATCH(orders!L$1,products!$A$1:$G$1,0))</f>
        <v>29.784999999999997</v>
      </c>
      <c r="M680" s="6">
        <f>L680*E680</f>
        <v>178.70999999999998</v>
      </c>
      <c r="N680" t="str">
        <f t="shared" si="20"/>
        <v>Arabica</v>
      </c>
      <c r="O680" t="str">
        <f t="shared" si="21"/>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6">
        <f>INDEX(products!$A$1:$G$49,MATCH(orders!$D681,products!$A$1:$A$49,0),MATCH(orders!L$1,products!$A$1:$G$1,0))</f>
        <v>27.484999999999996</v>
      </c>
      <c r="M681" s="6">
        <f>L681*E681</f>
        <v>27.484999999999996</v>
      </c>
      <c r="N681" t="str">
        <f t="shared" si="20"/>
        <v>Robusta</v>
      </c>
      <c r="O681" t="str">
        <f t="shared" si="21"/>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6">
        <f>INDEX(products!$A$1:$G$49,MATCH(orders!$D682,products!$A$1:$A$49,0),MATCH(orders!L$1,products!$A$1:$G$1,0))</f>
        <v>11.25</v>
      </c>
      <c r="M682" s="6">
        <f>L682*E682</f>
        <v>56.25</v>
      </c>
      <c r="N682" t="str">
        <f t="shared" si="20"/>
        <v>Arabica</v>
      </c>
      <c r="O682" t="str">
        <f t="shared" si="21"/>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6">
        <f>INDEX(products!$A$1:$G$49,MATCH(orders!$D683,products!$A$1:$A$49,0),MATCH(orders!L$1,products!$A$1:$G$1,0))</f>
        <v>4.7549999999999999</v>
      </c>
      <c r="M683" s="6">
        <f>L683*E683</f>
        <v>9.51</v>
      </c>
      <c r="N683" t="str">
        <f t="shared" si="20"/>
        <v>Liberica</v>
      </c>
      <c r="O683" t="str">
        <f t="shared" si="21"/>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6">
        <f>INDEX(products!$A$1:$G$49,MATCH(orders!$D684,products!$A$1:$A$49,0),MATCH(orders!L$1,products!$A$1:$G$1,0))</f>
        <v>4.125</v>
      </c>
      <c r="M684" s="6">
        <f>L684*E684</f>
        <v>8.25</v>
      </c>
      <c r="N684" t="str">
        <f t="shared" si="20"/>
        <v>Excelsa</v>
      </c>
      <c r="O684" t="str">
        <f t="shared" si="21"/>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6">
        <f>INDEX(products!$A$1:$G$49,MATCH(orders!$D685,products!$A$1:$A$49,0),MATCH(orders!L$1,products!$A$1:$G$1,0))</f>
        <v>7.77</v>
      </c>
      <c r="M685" s="6">
        <f>L685*E685</f>
        <v>46.62</v>
      </c>
      <c r="N685" t="str">
        <f t="shared" si="20"/>
        <v>Liberica</v>
      </c>
      <c r="O685" t="str">
        <f t="shared" si="21"/>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6">
        <f>INDEX(products!$A$1:$G$49,MATCH(orders!$D686,products!$A$1:$A$49,0),MATCH(orders!L$1,products!$A$1:$G$1,0))</f>
        <v>11.95</v>
      </c>
      <c r="M686" s="6">
        <f>L686*E686</f>
        <v>71.699999999999989</v>
      </c>
      <c r="N686" t="str">
        <f t="shared" si="20"/>
        <v>Robusta</v>
      </c>
      <c r="O686" t="str">
        <f t="shared" si="21"/>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6">
        <f>INDEX(products!$A$1:$G$49,MATCH(orders!$D687,products!$A$1:$A$49,0),MATCH(orders!L$1,products!$A$1:$G$1,0))</f>
        <v>36.454999999999998</v>
      </c>
      <c r="M687" s="6">
        <f>L687*E687</f>
        <v>72.91</v>
      </c>
      <c r="N687" t="str">
        <f t="shared" si="20"/>
        <v>Liberica</v>
      </c>
      <c r="O687" t="str">
        <f t="shared" si="21"/>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6">
        <f>INDEX(products!$A$1:$G$49,MATCH(orders!$D688,products!$A$1:$A$49,0),MATCH(orders!L$1,products!$A$1:$G$1,0))</f>
        <v>2.6849999999999996</v>
      </c>
      <c r="M688" s="6">
        <f>L688*E688</f>
        <v>8.0549999999999997</v>
      </c>
      <c r="N688" t="str">
        <f t="shared" si="20"/>
        <v>Robusta</v>
      </c>
      <c r="O688" t="str">
        <f t="shared" si="21"/>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6">
        <f>INDEX(products!$A$1:$G$49,MATCH(orders!$D689,products!$A$1:$A$49,0),MATCH(orders!L$1,products!$A$1:$G$1,0))</f>
        <v>8.25</v>
      </c>
      <c r="M689" s="6">
        <f>L689*E689</f>
        <v>16.5</v>
      </c>
      <c r="N689" t="str">
        <f t="shared" si="20"/>
        <v>Excelsa</v>
      </c>
      <c r="O689" t="str">
        <f t="shared" si="21"/>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6">
        <f>INDEX(products!$A$1:$G$49,MATCH(orders!$D690,products!$A$1:$A$49,0),MATCH(orders!L$1,products!$A$1:$G$1,0))</f>
        <v>12.95</v>
      </c>
      <c r="M690" s="6">
        <f>L690*E690</f>
        <v>64.75</v>
      </c>
      <c r="N690" t="str">
        <f t="shared" si="20"/>
        <v>Arabica</v>
      </c>
      <c r="O690" t="str">
        <f t="shared" si="21"/>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6">
        <f>INDEX(products!$A$1:$G$49,MATCH(orders!$D691,products!$A$1:$A$49,0),MATCH(orders!L$1,products!$A$1:$G$1,0))</f>
        <v>6.75</v>
      </c>
      <c r="M691" s="6">
        <f>L691*E691</f>
        <v>33.75</v>
      </c>
      <c r="N691" t="str">
        <f t="shared" si="20"/>
        <v>Arabica</v>
      </c>
      <c r="O691" t="str">
        <f t="shared" si="21"/>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6">
        <f>INDEX(products!$A$1:$G$49,MATCH(orders!$D692,products!$A$1:$A$49,0),MATCH(orders!L$1,products!$A$1:$G$1,0))</f>
        <v>29.784999999999997</v>
      </c>
      <c r="M692" s="6">
        <f>L692*E692</f>
        <v>178.70999999999998</v>
      </c>
      <c r="N692" t="str">
        <f t="shared" si="20"/>
        <v>Liberica</v>
      </c>
      <c r="O692" t="str">
        <f t="shared" si="21"/>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6">
        <f>INDEX(products!$A$1:$G$49,MATCH(orders!$D693,products!$A$1:$A$49,0),MATCH(orders!L$1,products!$A$1:$G$1,0))</f>
        <v>11.25</v>
      </c>
      <c r="M693" s="6">
        <f>L693*E693</f>
        <v>22.5</v>
      </c>
      <c r="N693" t="str">
        <f t="shared" si="20"/>
        <v>Arabica</v>
      </c>
      <c r="O693" t="str">
        <f t="shared" si="21"/>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6">
        <f>INDEX(products!$A$1:$G$49,MATCH(orders!$D694,products!$A$1:$A$49,0),MATCH(orders!L$1,products!$A$1:$G$1,0))</f>
        <v>12.95</v>
      </c>
      <c r="M694" s="6">
        <f>L694*E694</f>
        <v>12.95</v>
      </c>
      <c r="N694" t="str">
        <f t="shared" si="20"/>
        <v>Liberica</v>
      </c>
      <c r="O694" t="str">
        <f t="shared" si="21"/>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6">
        <f>INDEX(products!$A$1:$G$49,MATCH(orders!$D695,products!$A$1:$A$49,0),MATCH(orders!L$1,products!$A$1:$G$1,0))</f>
        <v>25.874999999999996</v>
      </c>
      <c r="M695" s="6">
        <f>L695*E695</f>
        <v>51.749999999999993</v>
      </c>
      <c r="N695" t="str">
        <f t="shared" si="20"/>
        <v>Arabica</v>
      </c>
      <c r="O695" t="str">
        <f t="shared" si="21"/>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6">
        <f>INDEX(products!$A$1:$G$49,MATCH(orders!$D696,products!$A$1:$A$49,0),MATCH(orders!L$1,products!$A$1:$G$1,0))</f>
        <v>7.29</v>
      </c>
      <c r="M696" s="6">
        <f>L696*E696</f>
        <v>36.450000000000003</v>
      </c>
      <c r="N696" t="str">
        <f t="shared" si="20"/>
        <v>Excelsa</v>
      </c>
      <c r="O696" t="str">
        <f t="shared" si="21"/>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6">
        <f>INDEX(products!$A$1:$G$49,MATCH(orders!$D697,products!$A$1:$A$49,0),MATCH(orders!L$1,products!$A$1:$G$1,0))</f>
        <v>36.454999999999998</v>
      </c>
      <c r="M697" s="6">
        <f>L697*E697</f>
        <v>182.27499999999998</v>
      </c>
      <c r="N697" t="str">
        <f t="shared" si="20"/>
        <v>Liberica</v>
      </c>
      <c r="O697" t="str">
        <f t="shared" si="21"/>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6">
        <f>INDEX(products!$A$1:$G$49,MATCH(orders!$D698,products!$A$1:$A$49,0),MATCH(orders!L$1,products!$A$1:$G$1,0))</f>
        <v>7.77</v>
      </c>
      <c r="M698" s="6">
        <f>L698*E698</f>
        <v>31.08</v>
      </c>
      <c r="N698" t="str">
        <f t="shared" si="20"/>
        <v>Liberica</v>
      </c>
      <c r="O698" t="str">
        <f t="shared" si="21"/>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6">
        <f>INDEX(products!$A$1:$G$49,MATCH(orders!$D699,products!$A$1:$A$49,0),MATCH(orders!L$1,products!$A$1:$G$1,0))</f>
        <v>6.75</v>
      </c>
      <c r="M699" s="6">
        <f>L699*E699</f>
        <v>20.25</v>
      </c>
      <c r="N699" t="str">
        <f t="shared" si="20"/>
        <v>Arabica</v>
      </c>
      <c r="O699" t="str">
        <f t="shared" si="21"/>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6">
        <f>INDEX(products!$A$1:$G$49,MATCH(orders!$D700,products!$A$1:$A$49,0),MATCH(orders!L$1,products!$A$1:$G$1,0))</f>
        <v>12.95</v>
      </c>
      <c r="M700" s="6">
        <f>L700*E700</f>
        <v>25.9</v>
      </c>
      <c r="N700" t="str">
        <f t="shared" si="20"/>
        <v>Liberica</v>
      </c>
      <c r="O700" t="str">
        <f t="shared" si="21"/>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6">
        <f>INDEX(products!$A$1:$G$49,MATCH(orders!$D701,products!$A$1:$A$49,0),MATCH(orders!L$1,products!$A$1:$G$1,0))</f>
        <v>5.97</v>
      </c>
      <c r="M701" s="6">
        <f>L701*E701</f>
        <v>23.88</v>
      </c>
      <c r="N701" t="str">
        <f t="shared" si="20"/>
        <v>Arabica</v>
      </c>
      <c r="O701" t="str">
        <f t="shared" si="21"/>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6">
        <f>INDEX(products!$A$1:$G$49,MATCH(orders!$D702,products!$A$1:$A$49,0),MATCH(orders!L$1,products!$A$1:$G$1,0))</f>
        <v>9.51</v>
      </c>
      <c r="M702" s="6">
        <f>L702*E702</f>
        <v>19.02</v>
      </c>
      <c r="N702" t="str">
        <f t="shared" si="20"/>
        <v>Liberica</v>
      </c>
      <c r="O702" t="str">
        <f t="shared" si="21"/>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6">
        <f>INDEX(products!$A$1:$G$49,MATCH(orders!$D703,products!$A$1:$A$49,0),MATCH(orders!L$1,products!$A$1:$G$1,0))</f>
        <v>5.97</v>
      </c>
      <c r="M703" s="6">
        <f>L703*E703</f>
        <v>29.849999999999998</v>
      </c>
      <c r="N703" t="str">
        <f t="shared" si="20"/>
        <v>Arabica</v>
      </c>
      <c r="O703" t="str">
        <f t="shared" si="21"/>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6">
        <f>INDEX(products!$A$1:$G$49,MATCH(orders!$D704,products!$A$1:$A$49,0),MATCH(orders!L$1,products!$A$1:$G$1,0))</f>
        <v>7.77</v>
      </c>
      <c r="M704" s="6">
        <f>L704*E704</f>
        <v>7.77</v>
      </c>
      <c r="N704" t="str">
        <f t="shared" si="20"/>
        <v>Arabica</v>
      </c>
      <c r="O704" t="str">
        <f t="shared" si="21"/>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6">
        <f>INDEX(products!$A$1:$G$49,MATCH(orders!$D705,products!$A$1:$A$49,0),MATCH(orders!L$1,products!$A$1:$G$1,0))</f>
        <v>29.784999999999997</v>
      </c>
      <c r="M705" s="6">
        <f>L705*E705</f>
        <v>119.13999999999999</v>
      </c>
      <c r="N705" t="str">
        <f t="shared" si="20"/>
        <v>Liberica</v>
      </c>
      <c r="O705" t="str">
        <f t="shared" si="21"/>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6">
        <f>INDEX(products!$A$1:$G$49,MATCH(orders!$D706,products!$A$1:$A$49,0),MATCH(orders!L$1,products!$A$1:$G$1,0))</f>
        <v>3.645</v>
      </c>
      <c r="M706" s="6">
        <f>L706*E706</f>
        <v>21.87</v>
      </c>
      <c r="N706" t="str">
        <f t="shared" si="20"/>
        <v>Excelsa</v>
      </c>
      <c r="O706" t="str">
        <f t="shared" si="21"/>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6">
        <f>INDEX(products!$A$1:$G$49,MATCH(orders!$D707,products!$A$1:$A$49,0),MATCH(orders!L$1,products!$A$1:$G$1,0))</f>
        <v>8.91</v>
      </c>
      <c r="M707" s="6">
        <f>L707*E707</f>
        <v>17.82</v>
      </c>
      <c r="N707" t="str">
        <f t="shared" ref="N707:N770" si="22">IF(I707="Rob","Robusta",IF(I707="Exc","Excelsa",IF(I707="Ara","Arabica",IF(I707="Lib","Liberica",""))))</f>
        <v>Excelsa</v>
      </c>
      <c r="O707" t="str">
        <f t="shared" ref="O707:O770" si="23">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6">
        <f>INDEX(products!$A$1:$G$49,MATCH(orders!$D708,products!$A$1:$A$49,0),MATCH(orders!L$1,products!$A$1:$G$1,0))</f>
        <v>4.125</v>
      </c>
      <c r="M708" s="6">
        <f>L708*E708</f>
        <v>12.375</v>
      </c>
      <c r="N708" t="str">
        <f t="shared" si="22"/>
        <v>Excelsa</v>
      </c>
      <c r="O708" t="str">
        <f t="shared" si="23"/>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6">
        <f>INDEX(products!$A$1:$G$49,MATCH(orders!$D709,products!$A$1:$A$49,0),MATCH(orders!L$1,products!$A$1:$G$1,0))</f>
        <v>12.95</v>
      </c>
      <c r="M709" s="6">
        <f>L709*E709</f>
        <v>25.9</v>
      </c>
      <c r="N709" t="str">
        <f t="shared" si="22"/>
        <v>Liberica</v>
      </c>
      <c r="O709" t="str">
        <f t="shared" si="23"/>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6">
        <f>INDEX(products!$A$1:$G$49,MATCH(orders!$D710,products!$A$1:$A$49,0),MATCH(orders!L$1,products!$A$1:$G$1,0))</f>
        <v>6.75</v>
      </c>
      <c r="M710" s="6">
        <f>L710*E710</f>
        <v>13.5</v>
      </c>
      <c r="N710" t="str">
        <f t="shared" si="22"/>
        <v>Arabica</v>
      </c>
      <c r="O710" t="str">
        <f t="shared" si="23"/>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6">
        <f>INDEX(products!$A$1:$G$49,MATCH(orders!$D711,products!$A$1:$A$49,0),MATCH(orders!L$1,products!$A$1:$G$1,0))</f>
        <v>8.91</v>
      </c>
      <c r="M711" s="6">
        <f>L711*E711</f>
        <v>17.82</v>
      </c>
      <c r="N711" t="str">
        <f t="shared" si="22"/>
        <v>Excelsa</v>
      </c>
      <c r="O711" t="str">
        <f t="shared" si="23"/>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6">
        <f>INDEX(products!$A$1:$G$49,MATCH(orders!$D712,products!$A$1:$A$49,0),MATCH(orders!L$1,products!$A$1:$G$1,0))</f>
        <v>8.25</v>
      </c>
      <c r="M712" s="6">
        <f>L712*E712</f>
        <v>24.75</v>
      </c>
      <c r="N712" t="str">
        <f t="shared" si="22"/>
        <v>Excelsa</v>
      </c>
      <c r="O712" t="str">
        <f t="shared" si="23"/>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6">
        <f>INDEX(products!$A$1:$G$49,MATCH(orders!$D713,products!$A$1:$A$49,0),MATCH(orders!L$1,products!$A$1:$G$1,0))</f>
        <v>2.9849999999999999</v>
      </c>
      <c r="M713" s="6">
        <f>L713*E713</f>
        <v>17.91</v>
      </c>
      <c r="N713" t="str">
        <f t="shared" si="22"/>
        <v>Robusta</v>
      </c>
      <c r="O713" t="str">
        <f t="shared" si="23"/>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6">
        <f>INDEX(products!$A$1:$G$49,MATCH(orders!$D714,products!$A$1:$A$49,0),MATCH(orders!L$1,products!$A$1:$G$1,0))</f>
        <v>8.25</v>
      </c>
      <c r="M714" s="6">
        <f>L714*E714</f>
        <v>16.5</v>
      </c>
      <c r="N714" t="str">
        <f t="shared" si="22"/>
        <v>Excelsa</v>
      </c>
      <c r="O714" t="str">
        <f t="shared" si="23"/>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6">
        <f>INDEX(products!$A$1:$G$49,MATCH(orders!$D715,products!$A$1:$A$49,0),MATCH(orders!L$1,products!$A$1:$G$1,0))</f>
        <v>2.9849999999999999</v>
      </c>
      <c r="M715" s="6">
        <f>L715*E715</f>
        <v>2.9849999999999999</v>
      </c>
      <c r="N715" t="str">
        <f t="shared" si="22"/>
        <v>Robusta</v>
      </c>
      <c r="O715" t="str">
        <f t="shared" si="23"/>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6">
        <f>INDEX(products!$A$1:$G$49,MATCH(orders!$D716,products!$A$1:$A$49,0),MATCH(orders!L$1,products!$A$1:$G$1,0))</f>
        <v>3.645</v>
      </c>
      <c r="M716" s="6">
        <f>L716*E716</f>
        <v>14.58</v>
      </c>
      <c r="N716" t="str">
        <f t="shared" si="22"/>
        <v>Excelsa</v>
      </c>
      <c r="O716" t="str">
        <f t="shared" si="23"/>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6">
        <f>INDEX(products!$A$1:$G$49,MATCH(orders!$D717,products!$A$1:$A$49,0),MATCH(orders!L$1,products!$A$1:$G$1,0))</f>
        <v>14.85</v>
      </c>
      <c r="M717" s="6">
        <f>L717*E717</f>
        <v>89.1</v>
      </c>
      <c r="N717" t="str">
        <f t="shared" si="22"/>
        <v>Excelsa</v>
      </c>
      <c r="O717" t="str">
        <f t="shared" si="23"/>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6">
        <f>INDEX(products!$A$1:$G$49,MATCH(orders!$D718,products!$A$1:$A$49,0),MATCH(orders!L$1,products!$A$1:$G$1,0))</f>
        <v>11.95</v>
      </c>
      <c r="M718" s="6">
        <f>L718*E718</f>
        <v>35.849999999999994</v>
      </c>
      <c r="N718" t="str">
        <f t="shared" si="22"/>
        <v>Robusta</v>
      </c>
      <c r="O718" t="str">
        <f t="shared" si="23"/>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6">
        <f>INDEX(products!$A$1:$G$49,MATCH(orders!$D719,products!$A$1:$A$49,0),MATCH(orders!L$1,products!$A$1:$G$1,0))</f>
        <v>22.884999999999998</v>
      </c>
      <c r="M719" s="6">
        <f>L719*E719</f>
        <v>68.655000000000001</v>
      </c>
      <c r="N719" t="str">
        <f t="shared" si="22"/>
        <v>Arabica</v>
      </c>
      <c r="O719" t="str">
        <f t="shared" si="23"/>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6">
        <f>INDEX(products!$A$1:$G$49,MATCH(orders!$D720,products!$A$1:$A$49,0),MATCH(orders!L$1,products!$A$1:$G$1,0))</f>
        <v>12.95</v>
      </c>
      <c r="M720" s="6">
        <f>L720*E720</f>
        <v>38.849999999999994</v>
      </c>
      <c r="N720" t="str">
        <f t="shared" si="22"/>
        <v>Liberica</v>
      </c>
      <c r="O720" t="str">
        <f t="shared" si="23"/>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6">
        <f>INDEX(products!$A$1:$G$49,MATCH(orders!$D721,products!$A$1:$A$49,0),MATCH(orders!L$1,products!$A$1:$G$1,0))</f>
        <v>15.85</v>
      </c>
      <c r="M721" s="6">
        <f>L721*E721</f>
        <v>79.25</v>
      </c>
      <c r="N721" t="str">
        <f t="shared" si="22"/>
        <v>Liberica</v>
      </c>
      <c r="O721" t="str">
        <f t="shared" si="23"/>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6">
        <f>INDEX(products!$A$1:$G$49,MATCH(orders!$D722,products!$A$1:$A$49,0),MATCH(orders!L$1,products!$A$1:$G$1,0))</f>
        <v>7.29</v>
      </c>
      <c r="M722" s="6">
        <f>L722*E722</f>
        <v>36.450000000000003</v>
      </c>
      <c r="N722" t="str">
        <f t="shared" si="22"/>
        <v>Excelsa</v>
      </c>
      <c r="O722" t="str">
        <f t="shared" si="23"/>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6">
        <f>INDEX(products!$A$1:$G$49,MATCH(orders!$D723,products!$A$1:$A$49,0),MATCH(orders!L$1,products!$A$1:$G$1,0))</f>
        <v>2.9849999999999999</v>
      </c>
      <c r="M723" s="6">
        <f>L723*E723</f>
        <v>8.9550000000000001</v>
      </c>
      <c r="N723" t="str">
        <f t="shared" si="22"/>
        <v>Robusta</v>
      </c>
      <c r="O723" t="str">
        <f t="shared" si="23"/>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6">
        <f>INDEX(products!$A$1:$G$49,MATCH(orders!$D724,products!$A$1:$A$49,0),MATCH(orders!L$1,products!$A$1:$G$1,0))</f>
        <v>12.15</v>
      </c>
      <c r="M724" s="6">
        <f>L724*E724</f>
        <v>24.3</v>
      </c>
      <c r="N724" t="str">
        <f t="shared" si="22"/>
        <v>Excelsa</v>
      </c>
      <c r="O724" t="str">
        <f t="shared" si="23"/>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6">
        <f>INDEX(products!$A$1:$G$49,MATCH(orders!$D725,products!$A$1:$A$49,0),MATCH(orders!L$1,products!$A$1:$G$1,0))</f>
        <v>31.624999999999996</v>
      </c>
      <c r="M725" s="6">
        <f>L725*E725</f>
        <v>63.249999999999993</v>
      </c>
      <c r="N725" t="str">
        <f t="shared" si="22"/>
        <v>Excelsa</v>
      </c>
      <c r="O725" t="str">
        <f t="shared" si="23"/>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6">
        <f>INDEX(products!$A$1:$G$49,MATCH(orders!$D726,products!$A$1:$A$49,0),MATCH(orders!L$1,products!$A$1:$G$1,0))</f>
        <v>3.375</v>
      </c>
      <c r="M726" s="6">
        <f>L726*E726</f>
        <v>6.75</v>
      </c>
      <c r="N726" t="str">
        <f t="shared" si="22"/>
        <v>Arabica</v>
      </c>
      <c r="O726" t="str">
        <f t="shared" si="23"/>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6">
        <f>INDEX(products!$A$1:$G$49,MATCH(orders!$D727,products!$A$1:$A$49,0),MATCH(orders!L$1,products!$A$1:$G$1,0))</f>
        <v>3.8849999999999998</v>
      </c>
      <c r="M727" s="6">
        <f>L727*E727</f>
        <v>23.31</v>
      </c>
      <c r="N727" t="str">
        <f t="shared" si="22"/>
        <v>Arabica</v>
      </c>
      <c r="O727" t="str">
        <f t="shared" si="23"/>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6">
        <f>INDEX(products!$A$1:$G$49,MATCH(orders!$D728,products!$A$1:$A$49,0),MATCH(orders!L$1,products!$A$1:$G$1,0))</f>
        <v>36.454999999999998</v>
      </c>
      <c r="M728" s="6">
        <f>L728*E728</f>
        <v>145.82</v>
      </c>
      <c r="N728" t="str">
        <f t="shared" si="22"/>
        <v>Liberica</v>
      </c>
      <c r="O728" t="str">
        <f t="shared" si="23"/>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6">
        <f>INDEX(products!$A$1:$G$49,MATCH(orders!$D729,products!$A$1:$A$49,0),MATCH(orders!L$1,products!$A$1:$G$1,0))</f>
        <v>5.97</v>
      </c>
      <c r="M729" s="6">
        <f>L729*E729</f>
        <v>29.849999999999998</v>
      </c>
      <c r="N729" t="str">
        <f t="shared" si="22"/>
        <v>Robusta</v>
      </c>
      <c r="O729" t="str">
        <f t="shared" si="23"/>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6">
        <f>INDEX(products!$A$1:$G$49,MATCH(orders!$D730,products!$A$1:$A$49,0),MATCH(orders!L$1,products!$A$1:$G$1,0))</f>
        <v>7.29</v>
      </c>
      <c r="M730" s="6">
        <f>L730*E730</f>
        <v>21.87</v>
      </c>
      <c r="N730" t="str">
        <f t="shared" si="22"/>
        <v>Excelsa</v>
      </c>
      <c r="O730" t="str">
        <f t="shared" si="23"/>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6">
        <f>INDEX(products!$A$1:$G$49,MATCH(orders!$D731,products!$A$1:$A$49,0),MATCH(orders!L$1,products!$A$1:$G$1,0))</f>
        <v>4.3650000000000002</v>
      </c>
      <c r="M731" s="6">
        <f>L731*E731</f>
        <v>4.3650000000000002</v>
      </c>
      <c r="N731" t="str">
        <f t="shared" si="22"/>
        <v>Liberica</v>
      </c>
      <c r="O731" t="str">
        <f t="shared" si="23"/>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6">
        <f>INDEX(products!$A$1:$G$49,MATCH(orders!$D732,products!$A$1:$A$49,0),MATCH(orders!L$1,products!$A$1:$G$1,0))</f>
        <v>36.454999999999998</v>
      </c>
      <c r="M732" s="6">
        <f>L732*E732</f>
        <v>36.454999999999998</v>
      </c>
      <c r="N732" t="str">
        <f t="shared" si="22"/>
        <v>Liberica</v>
      </c>
      <c r="O732" t="str">
        <f t="shared" si="23"/>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6">
        <f>INDEX(products!$A$1:$G$49,MATCH(orders!$D733,products!$A$1:$A$49,0),MATCH(orders!L$1,products!$A$1:$G$1,0))</f>
        <v>3.8849999999999998</v>
      </c>
      <c r="M733" s="6">
        <f>L733*E733</f>
        <v>15.54</v>
      </c>
      <c r="N733" t="str">
        <f t="shared" si="22"/>
        <v>Liberica</v>
      </c>
      <c r="O733" t="str">
        <f t="shared" si="23"/>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6">
        <f>INDEX(products!$A$1:$G$49,MATCH(orders!$D734,products!$A$1:$A$49,0),MATCH(orders!L$1,products!$A$1:$G$1,0))</f>
        <v>4.4550000000000001</v>
      </c>
      <c r="M734" s="6">
        <f>L734*E734</f>
        <v>8.91</v>
      </c>
      <c r="N734" t="str">
        <f t="shared" si="22"/>
        <v>Excelsa</v>
      </c>
      <c r="O734" t="str">
        <f t="shared" si="23"/>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6">
        <f>INDEX(products!$A$1:$G$49,MATCH(orders!$D735,products!$A$1:$A$49,0),MATCH(orders!L$1,products!$A$1:$G$1,0))</f>
        <v>33.464999999999996</v>
      </c>
      <c r="M735" s="6">
        <f>L735*E735</f>
        <v>100.39499999999998</v>
      </c>
      <c r="N735" t="str">
        <f t="shared" si="22"/>
        <v>Liberica</v>
      </c>
      <c r="O735" t="str">
        <f t="shared" si="23"/>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6">
        <f>INDEX(products!$A$1:$G$49,MATCH(orders!$D736,products!$A$1:$A$49,0),MATCH(orders!L$1,products!$A$1:$G$1,0))</f>
        <v>2.6849999999999996</v>
      </c>
      <c r="M736" s="6">
        <f>L736*E736</f>
        <v>13.424999999999997</v>
      </c>
      <c r="N736" t="str">
        <f t="shared" si="22"/>
        <v>Robusta</v>
      </c>
      <c r="O736" t="str">
        <f t="shared" si="23"/>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6">
        <f>INDEX(products!$A$1:$G$49,MATCH(orders!$D737,products!$A$1:$A$49,0),MATCH(orders!L$1,products!$A$1:$G$1,0))</f>
        <v>3.645</v>
      </c>
      <c r="M737" s="6">
        <f>L737*E737</f>
        <v>21.87</v>
      </c>
      <c r="N737" t="str">
        <f t="shared" si="22"/>
        <v>Excelsa</v>
      </c>
      <c r="O737" t="str">
        <f t="shared" si="23"/>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6">
        <f>INDEX(products!$A$1:$G$49,MATCH(orders!$D738,products!$A$1:$A$49,0),MATCH(orders!L$1,products!$A$1:$G$1,0))</f>
        <v>12.95</v>
      </c>
      <c r="M738" s="6">
        <f>L738*E738</f>
        <v>25.9</v>
      </c>
      <c r="N738" t="str">
        <f t="shared" si="22"/>
        <v>Liberica</v>
      </c>
      <c r="O738" t="str">
        <f t="shared" si="23"/>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6">
        <f>INDEX(products!$A$1:$G$49,MATCH(orders!$D739,products!$A$1:$A$49,0),MATCH(orders!L$1,products!$A$1:$G$1,0))</f>
        <v>11.25</v>
      </c>
      <c r="M739" s="6">
        <f>L739*E739</f>
        <v>56.25</v>
      </c>
      <c r="N739" t="str">
        <f t="shared" si="22"/>
        <v>Arabica</v>
      </c>
      <c r="O739" t="str">
        <f t="shared" si="23"/>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6">
        <f>INDEX(products!$A$1:$G$49,MATCH(orders!$D740,products!$A$1:$A$49,0),MATCH(orders!L$1,products!$A$1:$G$1,0))</f>
        <v>3.5849999999999995</v>
      </c>
      <c r="M740" s="6">
        <f>L740*E740</f>
        <v>10.754999999999999</v>
      </c>
      <c r="N740" t="str">
        <f t="shared" si="22"/>
        <v>Robusta</v>
      </c>
      <c r="O740" t="str">
        <f t="shared" si="23"/>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6">
        <f>INDEX(products!$A$1:$G$49,MATCH(orders!$D741,products!$A$1:$A$49,0),MATCH(orders!L$1,products!$A$1:$G$1,0))</f>
        <v>3.645</v>
      </c>
      <c r="M741" s="6">
        <f>L741*E741</f>
        <v>18.225000000000001</v>
      </c>
      <c r="N741" t="str">
        <f t="shared" si="22"/>
        <v>Excelsa</v>
      </c>
      <c r="O741" t="str">
        <f t="shared" si="23"/>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6">
        <f>INDEX(products!$A$1:$G$49,MATCH(orders!$D742,products!$A$1:$A$49,0),MATCH(orders!L$1,products!$A$1:$G$1,0))</f>
        <v>7.169999999999999</v>
      </c>
      <c r="M742" s="6">
        <f>L742*E742</f>
        <v>28.679999999999996</v>
      </c>
      <c r="N742" t="str">
        <f t="shared" si="22"/>
        <v>Robusta</v>
      </c>
      <c r="O742" t="str">
        <f t="shared" si="23"/>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6">
        <f>INDEX(products!$A$1:$G$49,MATCH(orders!$D743,products!$A$1:$A$49,0),MATCH(orders!L$1,products!$A$1:$G$1,0))</f>
        <v>4.3650000000000002</v>
      </c>
      <c r="M743" s="6">
        <f>L743*E743</f>
        <v>8.73</v>
      </c>
      <c r="N743" t="str">
        <f t="shared" si="22"/>
        <v>Liberica</v>
      </c>
      <c r="O743" t="str">
        <f t="shared" si="23"/>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6">
        <f>INDEX(products!$A$1:$G$49,MATCH(orders!$D744,products!$A$1:$A$49,0),MATCH(orders!L$1,products!$A$1:$G$1,0))</f>
        <v>14.55</v>
      </c>
      <c r="M744" s="6">
        <f>L744*E744</f>
        <v>58.2</v>
      </c>
      <c r="N744" t="str">
        <f t="shared" si="22"/>
        <v>Liberica</v>
      </c>
      <c r="O744" t="str">
        <f t="shared" si="23"/>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6">
        <f>INDEX(products!$A$1:$G$49,MATCH(orders!$D745,products!$A$1:$A$49,0),MATCH(orders!L$1,products!$A$1:$G$1,0))</f>
        <v>5.97</v>
      </c>
      <c r="M745" s="6">
        <f>L745*E745</f>
        <v>17.91</v>
      </c>
      <c r="N745" t="str">
        <f t="shared" si="22"/>
        <v>Arabica</v>
      </c>
      <c r="O745" t="str">
        <f t="shared" si="23"/>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6">
        <f>INDEX(products!$A$1:$G$49,MATCH(orders!$D746,products!$A$1:$A$49,0),MATCH(orders!L$1,products!$A$1:$G$1,0))</f>
        <v>2.9849999999999999</v>
      </c>
      <c r="M746" s="6">
        <f>L746*E746</f>
        <v>17.91</v>
      </c>
      <c r="N746" t="str">
        <f t="shared" si="22"/>
        <v>Robusta</v>
      </c>
      <c r="O746" t="str">
        <f t="shared" si="23"/>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6">
        <f>INDEX(products!$A$1:$G$49,MATCH(orders!$D747,products!$A$1:$A$49,0),MATCH(orders!L$1,products!$A$1:$G$1,0))</f>
        <v>7.29</v>
      </c>
      <c r="M747" s="6">
        <f>L747*E747</f>
        <v>14.58</v>
      </c>
      <c r="N747" t="str">
        <f t="shared" si="22"/>
        <v>Excelsa</v>
      </c>
      <c r="O747" t="str">
        <f t="shared" si="23"/>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6">
        <f>INDEX(products!$A$1:$G$49,MATCH(orders!$D748,products!$A$1:$A$49,0),MATCH(orders!L$1,products!$A$1:$G$1,0))</f>
        <v>11.25</v>
      </c>
      <c r="M748" s="6">
        <f>L748*E748</f>
        <v>33.75</v>
      </c>
      <c r="N748" t="str">
        <f t="shared" si="22"/>
        <v>Arabica</v>
      </c>
      <c r="O748" t="str">
        <f t="shared" si="23"/>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6">
        <f>INDEX(products!$A$1:$G$49,MATCH(orders!$D749,products!$A$1:$A$49,0),MATCH(orders!L$1,products!$A$1:$G$1,0))</f>
        <v>8.73</v>
      </c>
      <c r="M749" s="6">
        <f>L749*E749</f>
        <v>34.92</v>
      </c>
      <c r="N749" t="str">
        <f t="shared" si="22"/>
        <v>Liberica</v>
      </c>
      <c r="O749" t="str">
        <f t="shared" si="23"/>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6">
        <f>INDEX(products!$A$1:$G$49,MATCH(orders!$D750,products!$A$1:$A$49,0),MATCH(orders!L$1,products!$A$1:$G$1,0))</f>
        <v>7.29</v>
      </c>
      <c r="M750" s="6">
        <f>L750*E750</f>
        <v>14.58</v>
      </c>
      <c r="N750" t="str">
        <f t="shared" si="22"/>
        <v>Excelsa</v>
      </c>
      <c r="O750" t="str">
        <f t="shared" si="23"/>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6">
        <f>INDEX(products!$A$1:$G$49,MATCH(orders!$D751,products!$A$1:$A$49,0),MATCH(orders!L$1,products!$A$1:$G$1,0))</f>
        <v>2.6849999999999996</v>
      </c>
      <c r="M751" s="6">
        <f>L751*E751</f>
        <v>5.3699999999999992</v>
      </c>
      <c r="N751" t="str">
        <f t="shared" si="22"/>
        <v>Robusta</v>
      </c>
      <c r="O751" t="str">
        <f t="shared" si="23"/>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6">
        <f>INDEX(products!$A$1:$G$49,MATCH(orders!$D752,products!$A$1:$A$49,0),MATCH(orders!L$1,products!$A$1:$G$1,0))</f>
        <v>5.97</v>
      </c>
      <c r="M752" s="6">
        <f>L752*E752</f>
        <v>5.97</v>
      </c>
      <c r="N752" t="str">
        <f t="shared" si="22"/>
        <v>Robusta</v>
      </c>
      <c r="O752" t="str">
        <f t="shared" si="23"/>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6">
        <f>INDEX(products!$A$1:$G$49,MATCH(orders!$D753,products!$A$1:$A$49,0),MATCH(orders!L$1,products!$A$1:$G$1,0))</f>
        <v>9.51</v>
      </c>
      <c r="M753" s="6">
        <f>L753*E753</f>
        <v>19.02</v>
      </c>
      <c r="N753" t="str">
        <f t="shared" si="22"/>
        <v>Liberica</v>
      </c>
      <c r="O753" t="str">
        <f t="shared" si="23"/>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6">
        <f>INDEX(products!$A$1:$G$49,MATCH(orders!$D754,products!$A$1:$A$49,0),MATCH(orders!L$1,products!$A$1:$G$1,0))</f>
        <v>13.75</v>
      </c>
      <c r="M754" s="6">
        <f>L754*E754</f>
        <v>27.5</v>
      </c>
      <c r="N754" t="str">
        <f t="shared" si="22"/>
        <v>Excelsa</v>
      </c>
      <c r="O754" t="str">
        <f t="shared" si="23"/>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6">
        <f>INDEX(products!$A$1:$G$49,MATCH(orders!$D755,products!$A$1:$A$49,0),MATCH(orders!L$1,products!$A$1:$G$1,0))</f>
        <v>5.97</v>
      </c>
      <c r="M755" s="6">
        <f>L755*E755</f>
        <v>29.849999999999998</v>
      </c>
      <c r="N755" t="str">
        <f t="shared" si="22"/>
        <v>Arabica</v>
      </c>
      <c r="O755" t="str">
        <f t="shared" si="23"/>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6">
        <f>INDEX(products!$A$1:$G$49,MATCH(orders!$D756,products!$A$1:$A$49,0),MATCH(orders!L$1,products!$A$1:$G$1,0))</f>
        <v>2.9849999999999999</v>
      </c>
      <c r="M756" s="6">
        <f>L756*E756</f>
        <v>17.91</v>
      </c>
      <c r="N756" t="str">
        <f t="shared" si="22"/>
        <v>Arabica</v>
      </c>
      <c r="O756" t="str">
        <f t="shared" si="23"/>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6">
        <f>INDEX(products!$A$1:$G$49,MATCH(orders!$D757,products!$A$1:$A$49,0),MATCH(orders!L$1,products!$A$1:$G$1,0))</f>
        <v>4.7549999999999999</v>
      </c>
      <c r="M757" s="6">
        <f>L757*E757</f>
        <v>28.53</v>
      </c>
      <c r="N757" t="str">
        <f t="shared" si="22"/>
        <v>Liberica</v>
      </c>
      <c r="O757" t="str">
        <f t="shared" si="23"/>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6">
        <f>INDEX(products!$A$1:$G$49,MATCH(orders!$D758,products!$A$1:$A$49,0),MATCH(orders!L$1,products!$A$1:$G$1,0))</f>
        <v>8.9499999999999993</v>
      </c>
      <c r="M758" s="6">
        <f>L758*E758</f>
        <v>35.799999999999997</v>
      </c>
      <c r="N758" t="str">
        <f t="shared" si="22"/>
        <v>Robusta</v>
      </c>
      <c r="O758" t="str">
        <f t="shared" si="23"/>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6">
        <f>INDEX(products!$A$1:$G$49,MATCH(orders!$D759,products!$A$1:$A$49,0),MATCH(orders!L$1,products!$A$1:$G$1,0))</f>
        <v>5.97</v>
      </c>
      <c r="M759" s="6">
        <f>L759*E759</f>
        <v>17.91</v>
      </c>
      <c r="N759" t="str">
        <f t="shared" si="22"/>
        <v>Arabica</v>
      </c>
      <c r="O759" t="str">
        <f t="shared" si="23"/>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6">
        <f>INDEX(products!$A$1:$G$49,MATCH(orders!$D760,products!$A$1:$A$49,0),MATCH(orders!L$1,products!$A$1:$G$1,0))</f>
        <v>8.9499999999999993</v>
      </c>
      <c r="M760" s="6">
        <f>L760*E760</f>
        <v>8.9499999999999993</v>
      </c>
      <c r="N760" t="str">
        <f t="shared" si="22"/>
        <v>Robusta</v>
      </c>
      <c r="O760" t="str">
        <f t="shared" si="23"/>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6">
        <f>INDEX(products!$A$1:$G$49,MATCH(orders!$D761,products!$A$1:$A$49,0),MATCH(orders!L$1,products!$A$1:$G$1,0))</f>
        <v>29.784999999999997</v>
      </c>
      <c r="M761" s="6">
        <f>L761*E761</f>
        <v>29.784999999999997</v>
      </c>
      <c r="N761" t="str">
        <f t="shared" si="22"/>
        <v>Liberica</v>
      </c>
      <c r="O761" t="str">
        <f t="shared" si="23"/>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6">
        <f>INDEX(products!$A$1:$G$49,MATCH(orders!$D762,products!$A$1:$A$49,0),MATCH(orders!L$1,products!$A$1:$G$1,0))</f>
        <v>8.91</v>
      </c>
      <c r="M762" s="6">
        <f>L762*E762</f>
        <v>44.55</v>
      </c>
      <c r="N762" t="str">
        <f t="shared" si="22"/>
        <v>Excelsa</v>
      </c>
      <c r="O762" t="str">
        <f t="shared" si="23"/>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6">
        <f>INDEX(products!$A$1:$G$49,MATCH(orders!$D763,products!$A$1:$A$49,0),MATCH(orders!L$1,products!$A$1:$G$1,0))</f>
        <v>14.85</v>
      </c>
      <c r="M763" s="6">
        <f>L763*E763</f>
        <v>89.1</v>
      </c>
      <c r="N763" t="str">
        <f t="shared" si="22"/>
        <v>Excelsa</v>
      </c>
      <c r="O763" t="str">
        <f t="shared" si="23"/>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6">
        <f>INDEX(products!$A$1:$G$49,MATCH(orders!$D764,products!$A$1:$A$49,0),MATCH(orders!L$1,products!$A$1:$G$1,0))</f>
        <v>8.73</v>
      </c>
      <c r="M764" s="6">
        <f>L764*E764</f>
        <v>43.650000000000006</v>
      </c>
      <c r="N764" t="str">
        <f t="shared" si="22"/>
        <v>Liberica</v>
      </c>
      <c r="O764" t="str">
        <f t="shared" si="23"/>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6">
        <f>INDEX(products!$A$1:$G$49,MATCH(orders!$D765,products!$A$1:$A$49,0),MATCH(orders!L$1,products!$A$1:$G$1,0))</f>
        <v>7.77</v>
      </c>
      <c r="M765" s="6">
        <f>L765*E765</f>
        <v>23.31</v>
      </c>
      <c r="N765" t="str">
        <f t="shared" si="22"/>
        <v>Arabica</v>
      </c>
      <c r="O765" t="str">
        <f t="shared" si="23"/>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6">
        <f>INDEX(products!$A$1:$G$49,MATCH(orders!$D766,products!$A$1:$A$49,0),MATCH(orders!L$1,products!$A$1:$G$1,0))</f>
        <v>29.784999999999997</v>
      </c>
      <c r="M766" s="6">
        <f>L766*E766</f>
        <v>178.70999999999998</v>
      </c>
      <c r="N766" t="str">
        <f t="shared" si="22"/>
        <v>Arabica</v>
      </c>
      <c r="O766" t="str">
        <f t="shared" si="23"/>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6">
        <f>INDEX(products!$A$1:$G$49,MATCH(orders!$D767,products!$A$1:$A$49,0),MATCH(orders!L$1,products!$A$1:$G$1,0))</f>
        <v>9.9499999999999993</v>
      </c>
      <c r="M767" s="6">
        <f>L767*E767</f>
        <v>59.699999999999996</v>
      </c>
      <c r="N767" t="str">
        <f t="shared" si="22"/>
        <v>Robusta</v>
      </c>
      <c r="O767" t="str">
        <f t="shared" si="23"/>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6">
        <f>INDEX(products!$A$1:$G$49,MATCH(orders!$D768,products!$A$1:$A$49,0),MATCH(orders!L$1,products!$A$1:$G$1,0))</f>
        <v>7.77</v>
      </c>
      <c r="M768" s="6">
        <f>L768*E768</f>
        <v>15.54</v>
      </c>
      <c r="N768" t="str">
        <f t="shared" si="22"/>
        <v>Arabica</v>
      </c>
      <c r="O768" t="str">
        <f t="shared" si="23"/>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6">
        <f>INDEX(products!$A$1:$G$49,MATCH(orders!$D769,products!$A$1:$A$49,0),MATCH(orders!L$1,products!$A$1:$G$1,0))</f>
        <v>29.784999999999997</v>
      </c>
      <c r="M769" s="6">
        <f>L769*E769</f>
        <v>89.35499999999999</v>
      </c>
      <c r="N769" t="str">
        <f t="shared" si="22"/>
        <v>Arabica</v>
      </c>
      <c r="O769" t="str">
        <f t="shared" si="23"/>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6">
        <f>INDEX(products!$A$1:$G$49,MATCH(orders!$D770,products!$A$1:$A$49,0),MATCH(orders!L$1,products!$A$1:$G$1,0))</f>
        <v>11.95</v>
      </c>
      <c r="M770" s="6">
        <f>L770*E770</f>
        <v>23.9</v>
      </c>
      <c r="N770" t="str">
        <f t="shared" si="22"/>
        <v>Robusta</v>
      </c>
      <c r="O770" t="str">
        <f t="shared" si="23"/>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6">
        <f>INDEX(products!$A$1:$G$49,MATCH(orders!$D771,products!$A$1:$A$49,0),MATCH(orders!L$1,products!$A$1:$G$1,0))</f>
        <v>22.884999999999998</v>
      </c>
      <c r="M771" s="6">
        <f>L771*E771</f>
        <v>137.31</v>
      </c>
      <c r="N771" t="str">
        <f t="shared" ref="N771:N834" si="24">IF(I771="Rob","Robusta",IF(I771="Exc","Excelsa",IF(I771="Ara","Arabica",IF(I771="Lib","Liberica",""))))</f>
        <v>Robusta</v>
      </c>
      <c r="O771" t="str">
        <f t="shared" ref="O771:O834" si="25">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6">
        <f>INDEX(products!$A$1:$G$49,MATCH(orders!$D772,products!$A$1:$A$49,0),MATCH(orders!L$1,products!$A$1:$G$1,0))</f>
        <v>9.9499999999999993</v>
      </c>
      <c r="M772" s="6">
        <f>L772*E772</f>
        <v>9.9499999999999993</v>
      </c>
      <c r="N772" t="str">
        <f t="shared" si="24"/>
        <v>Arabica</v>
      </c>
      <c r="O772" t="str">
        <f t="shared" si="25"/>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6">
        <f>INDEX(products!$A$1:$G$49,MATCH(orders!$D773,products!$A$1:$A$49,0),MATCH(orders!L$1,products!$A$1:$G$1,0))</f>
        <v>7.169999999999999</v>
      </c>
      <c r="M773" s="6">
        <f>L773*E773</f>
        <v>21.509999999999998</v>
      </c>
      <c r="N773" t="str">
        <f t="shared" si="24"/>
        <v>Robusta</v>
      </c>
      <c r="O773" t="str">
        <f t="shared" si="25"/>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6">
        <f>INDEX(products!$A$1:$G$49,MATCH(orders!$D774,products!$A$1:$A$49,0),MATCH(orders!L$1,products!$A$1:$G$1,0))</f>
        <v>13.75</v>
      </c>
      <c r="M774" s="6">
        <f>L774*E774</f>
        <v>82.5</v>
      </c>
      <c r="N774" t="str">
        <f t="shared" si="24"/>
        <v>Excelsa</v>
      </c>
      <c r="O774" t="str">
        <f t="shared" si="25"/>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6">
        <f>INDEX(products!$A$1:$G$49,MATCH(orders!$D775,products!$A$1:$A$49,0),MATCH(orders!L$1,products!$A$1:$G$1,0))</f>
        <v>4.3650000000000002</v>
      </c>
      <c r="M775" s="6">
        <f>L775*E775</f>
        <v>8.73</v>
      </c>
      <c r="N775" t="str">
        <f t="shared" si="24"/>
        <v>Liberica</v>
      </c>
      <c r="O775" t="str">
        <f t="shared" si="25"/>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6">
        <f>INDEX(products!$A$1:$G$49,MATCH(orders!$D776,products!$A$1:$A$49,0),MATCH(orders!L$1,products!$A$1:$G$1,0))</f>
        <v>9.9499999999999993</v>
      </c>
      <c r="M776" s="6">
        <f>L776*E776</f>
        <v>19.899999999999999</v>
      </c>
      <c r="N776" t="str">
        <f t="shared" si="24"/>
        <v>Robusta</v>
      </c>
      <c r="O776" t="str">
        <f t="shared" si="25"/>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6">
        <f>INDEX(products!$A$1:$G$49,MATCH(orders!$D777,products!$A$1:$A$49,0),MATCH(orders!L$1,products!$A$1:$G$1,0))</f>
        <v>8.91</v>
      </c>
      <c r="M777" s="6">
        <f>L777*E777</f>
        <v>17.82</v>
      </c>
      <c r="N777" t="str">
        <f t="shared" si="24"/>
        <v>Excelsa</v>
      </c>
      <c r="O777" t="str">
        <f t="shared" si="25"/>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6">
        <f>INDEX(products!$A$1:$G$49,MATCH(orders!$D778,products!$A$1:$A$49,0),MATCH(orders!L$1,products!$A$1:$G$1,0))</f>
        <v>6.75</v>
      </c>
      <c r="M778" s="6">
        <f>L778*E778</f>
        <v>20.25</v>
      </c>
      <c r="N778" t="str">
        <f t="shared" si="24"/>
        <v>Arabica</v>
      </c>
      <c r="O778" t="str">
        <f t="shared" si="25"/>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6">
        <f>INDEX(products!$A$1:$G$49,MATCH(orders!$D779,products!$A$1:$A$49,0),MATCH(orders!L$1,products!$A$1:$G$1,0))</f>
        <v>29.784999999999997</v>
      </c>
      <c r="M779" s="6">
        <f>L779*E779</f>
        <v>59.569999999999993</v>
      </c>
      <c r="N779" t="str">
        <f t="shared" si="24"/>
        <v>Arabica</v>
      </c>
      <c r="O779" t="str">
        <f t="shared" si="25"/>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6">
        <f>INDEX(products!$A$1:$G$49,MATCH(orders!$D780,products!$A$1:$A$49,0),MATCH(orders!L$1,products!$A$1:$G$1,0))</f>
        <v>9.51</v>
      </c>
      <c r="M780" s="6">
        <f>L780*E780</f>
        <v>19.02</v>
      </c>
      <c r="N780" t="str">
        <f t="shared" si="24"/>
        <v>Liberica</v>
      </c>
      <c r="O780" t="str">
        <f t="shared" si="25"/>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6">
        <f>INDEX(products!$A$1:$G$49,MATCH(orders!$D781,products!$A$1:$A$49,0),MATCH(orders!L$1,products!$A$1:$G$1,0))</f>
        <v>12.95</v>
      </c>
      <c r="M781" s="6">
        <f>L781*E781</f>
        <v>77.699999999999989</v>
      </c>
      <c r="N781" t="str">
        <f t="shared" si="24"/>
        <v>Liberica</v>
      </c>
      <c r="O781" t="str">
        <f t="shared" si="25"/>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6">
        <f>INDEX(products!$A$1:$G$49,MATCH(orders!$D782,products!$A$1:$A$49,0),MATCH(orders!L$1,products!$A$1:$G$1,0))</f>
        <v>13.75</v>
      </c>
      <c r="M782" s="6">
        <f>L782*E782</f>
        <v>41.25</v>
      </c>
      <c r="N782" t="str">
        <f t="shared" si="24"/>
        <v>Excelsa</v>
      </c>
      <c r="O782" t="str">
        <f t="shared" si="25"/>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6">
        <f>INDEX(products!$A$1:$G$49,MATCH(orders!$D783,products!$A$1:$A$49,0),MATCH(orders!L$1,products!$A$1:$G$1,0))</f>
        <v>36.454999999999998</v>
      </c>
      <c r="M783" s="6">
        <f>L783*E783</f>
        <v>145.82</v>
      </c>
      <c r="N783" t="str">
        <f t="shared" si="24"/>
        <v>Liberica</v>
      </c>
      <c r="O783" t="str">
        <f t="shared" si="25"/>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6">
        <f>INDEX(products!$A$1:$G$49,MATCH(orders!$D784,products!$A$1:$A$49,0),MATCH(orders!L$1,products!$A$1:$G$1,0))</f>
        <v>4.4550000000000001</v>
      </c>
      <c r="M784" s="6">
        <f>L784*E784</f>
        <v>26.73</v>
      </c>
      <c r="N784" t="str">
        <f t="shared" si="24"/>
        <v>Excelsa</v>
      </c>
      <c r="O784" t="str">
        <f t="shared" si="25"/>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6">
        <f>INDEX(products!$A$1:$G$49,MATCH(orders!$D785,products!$A$1:$A$49,0),MATCH(orders!L$1,products!$A$1:$G$1,0))</f>
        <v>8.73</v>
      </c>
      <c r="M785" s="6">
        <f>L785*E785</f>
        <v>43.650000000000006</v>
      </c>
      <c r="N785" t="str">
        <f t="shared" si="24"/>
        <v>Liberica</v>
      </c>
      <c r="O785" t="str">
        <f t="shared" si="25"/>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6">
        <f>INDEX(products!$A$1:$G$49,MATCH(orders!$D786,products!$A$1:$A$49,0),MATCH(orders!L$1,products!$A$1:$G$1,0))</f>
        <v>15.85</v>
      </c>
      <c r="M786" s="6">
        <f>L786*E786</f>
        <v>31.7</v>
      </c>
      <c r="N786" t="str">
        <f t="shared" si="24"/>
        <v>Liberica</v>
      </c>
      <c r="O786" t="str">
        <f t="shared" si="25"/>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6">
        <f>INDEX(products!$A$1:$G$49,MATCH(orders!$D787,products!$A$1:$A$49,0),MATCH(orders!L$1,products!$A$1:$G$1,0))</f>
        <v>22.884999999999998</v>
      </c>
      <c r="M787" s="6">
        <f>L787*E787</f>
        <v>22.884999999999998</v>
      </c>
      <c r="N787" t="str">
        <f t="shared" si="24"/>
        <v>Arabica</v>
      </c>
      <c r="O787" t="str">
        <f t="shared" si="25"/>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6">
        <f>INDEX(products!$A$1:$G$49,MATCH(orders!$D788,products!$A$1:$A$49,0),MATCH(orders!L$1,products!$A$1:$G$1,0))</f>
        <v>27.945</v>
      </c>
      <c r="M788" s="6">
        <f>L788*E788</f>
        <v>27.945</v>
      </c>
      <c r="N788" t="str">
        <f t="shared" si="24"/>
        <v>Excelsa</v>
      </c>
      <c r="O788" t="str">
        <f t="shared" si="25"/>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6">
        <f>INDEX(products!$A$1:$G$49,MATCH(orders!$D789,products!$A$1:$A$49,0),MATCH(orders!L$1,products!$A$1:$G$1,0))</f>
        <v>13.75</v>
      </c>
      <c r="M789" s="6">
        <f>L789*E789</f>
        <v>82.5</v>
      </c>
      <c r="N789" t="str">
        <f t="shared" si="24"/>
        <v>Excelsa</v>
      </c>
      <c r="O789" t="str">
        <f t="shared" si="25"/>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6">
        <f>INDEX(products!$A$1:$G$49,MATCH(orders!$D790,products!$A$1:$A$49,0),MATCH(orders!L$1,products!$A$1:$G$1,0))</f>
        <v>22.884999999999998</v>
      </c>
      <c r="M790" s="6">
        <f>L790*E790</f>
        <v>45.769999999999996</v>
      </c>
      <c r="N790" t="str">
        <f t="shared" si="24"/>
        <v>Robusta</v>
      </c>
      <c r="O790" t="str">
        <f t="shared" si="25"/>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6">
        <f>INDEX(products!$A$1:$G$49,MATCH(orders!$D791,products!$A$1:$A$49,0),MATCH(orders!L$1,products!$A$1:$G$1,0))</f>
        <v>12.95</v>
      </c>
      <c r="M791" s="6">
        <f>L791*E791</f>
        <v>77.699999999999989</v>
      </c>
      <c r="N791" t="str">
        <f t="shared" si="24"/>
        <v>Arabica</v>
      </c>
      <c r="O791" t="str">
        <f t="shared" si="25"/>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6">
        <f>INDEX(products!$A$1:$G$49,MATCH(orders!$D792,products!$A$1:$A$49,0),MATCH(orders!L$1,products!$A$1:$G$1,0))</f>
        <v>7.77</v>
      </c>
      <c r="M792" s="6">
        <f>L792*E792</f>
        <v>23.31</v>
      </c>
      <c r="N792" t="str">
        <f t="shared" si="24"/>
        <v>Arabica</v>
      </c>
      <c r="O792" t="str">
        <f t="shared" si="25"/>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6">
        <f>INDEX(products!$A$1:$G$49,MATCH(orders!$D793,products!$A$1:$A$49,0),MATCH(orders!L$1,products!$A$1:$G$1,0))</f>
        <v>4.7549999999999999</v>
      </c>
      <c r="M793" s="6">
        <f>L793*E793</f>
        <v>23.774999999999999</v>
      </c>
      <c r="N793" t="str">
        <f t="shared" si="24"/>
        <v>Liberica</v>
      </c>
      <c r="O793" t="str">
        <f t="shared" si="25"/>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6">
        <f>INDEX(products!$A$1:$G$49,MATCH(orders!$D794,products!$A$1:$A$49,0),MATCH(orders!L$1,products!$A$1:$G$1,0))</f>
        <v>8.73</v>
      </c>
      <c r="M794" s="6">
        <f>L794*E794</f>
        <v>52.38</v>
      </c>
      <c r="N794" t="str">
        <f t="shared" si="24"/>
        <v>Liberica</v>
      </c>
      <c r="O794" t="str">
        <f t="shared" si="25"/>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6">
        <f>INDEX(products!$A$1:$G$49,MATCH(orders!$D795,products!$A$1:$A$49,0),MATCH(orders!L$1,products!$A$1:$G$1,0))</f>
        <v>3.5849999999999995</v>
      </c>
      <c r="M795" s="6">
        <f>L795*E795</f>
        <v>17.924999999999997</v>
      </c>
      <c r="N795" t="str">
        <f t="shared" si="24"/>
        <v>Robusta</v>
      </c>
      <c r="O795" t="str">
        <f t="shared" si="25"/>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6">
        <f>INDEX(products!$A$1:$G$49,MATCH(orders!$D796,products!$A$1:$A$49,0),MATCH(orders!L$1,products!$A$1:$G$1,0))</f>
        <v>29.784999999999997</v>
      </c>
      <c r="M796" s="6">
        <f>L796*E796</f>
        <v>148.92499999999998</v>
      </c>
      <c r="N796" t="str">
        <f t="shared" si="24"/>
        <v>Arabica</v>
      </c>
      <c r="O796" t="str">
        <f t="shared" si="25"/>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6">
        <f>INDEX(products!$A$1:$G$49,MATCH(orders!$D797,products!$A$1:$A$49,0),MATCH(orders!L$1,products!$A$1:$G$1,0))</f>
        <v>7.169999999999999</v>
      </c>
      <c r="M797" s="6">
        <f>L797*E797</f>
        <v>28.679999999999996</v>
      </c>
      <c r="N797" t="str">
        <f t="shared" si="24"/>
        <v>Robusta</v>
      </c>
      <c r="O797" t="str">
        <f t="shared" si="25"/>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6">
        <f>INDEX(products!$A$1:$G$49,MATCH(orders!$D798,products!$A$1:$A$49,0),MATCH(orders!L$1,products!$A$1:$G$1,0))</f>
        <v>9.51</v>
      </c>
      <c r="M798" s="6">
        <f>L798*E798</f>
        <v>9.51</v>
      </c>
      <c r="N798" t="str">
        <f t="shared" si="24"/>
        <v>Liberica</v>
      </c>
      <c r="O798" t="str">
        <f t="shared" si="25"/>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6">
        <f>INDEX(products!$A$1:$G$49,MATCH(orders!$D799,products!$A$1:$A$49,0),MATCH(orders!L$1,products!$A$1:$G$1,0))</f>
        <v>7.77</v>
      </c>
      <c r="M799" s="6">
        <f>L799*E799</f>
        <v>31.08</v>
      </c>
      <c r="N799" t="str">
        <f t="shared" si="24"/>
        <v>Arabica</v>
      </c>
      <c r="O799" t="str">
        <f t="shared" si="25"/>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6">
        <f>INDEX(products!$A$1:$G$49,MATCH(orders!$D800,products!$A$1:$A$49,0),MATCH(orders!L$1,products!$A$1:$G$1,0))</f>
        <v>2.6849999999999996</v>
      </c>
      <c r="M800" s="6">
        <f>L800*E800</f>
        <v>8.0549999999999997</v>
      </c>
      <c r="N800" t="str">
        <f t="shared" si="24"/>
        <v>Robusta</v>
      </c>
      <c r="O800" t="str">
        <f t="shared" si="25"/>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6">
        <f>INDEX(products!$A$1:$G$49,MATCH(orders!$D801,products!$A$1:$A$49,0),MATCH(orders!L$1,products!$A$1:$G$1,0))</f>
        <v>12.15</v>
      </c>
      <c r="M801" s="6">
        <f>L801*E801</f>
        <v>36.450000000000003</v>
      </c>
      <c r="N801" t="str">
        <f t="shared" si="24"/>
        <v>Excelsa</v>
      </c>
      <c r="O801" t="str">
        <f t="shared" si="25"/>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6">
        <f>INDEX(products!$A$1:$G$49,MATCH(orders!$D802,products!$A$1:$A$49,0),MATCH(orders!L$1,products!$A$1:$G$1,0))</f>
        <v>2.6849999999999996</v>
      </c>
      <c r="M802" s="6">
        <f>L802*E802</f>
        <v>16.11</v>
      </c>
      <c r="N802" t="str">
        <f t="shared" si="24"/>
        <v>Robusta</v>
      </c>
      <c r="O802" t="str">
        <f t="shared" si="25"/>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6">
        <f>INDEX(products!$A$1:$G$49,MATCH(orders!$D803,products!$A$1:$A$49,0),MATCH(orders!L$1,products!$A$1:$G$1,0))</f>
        <v>20.584999999999997</v>
      </c>
      <c r="M803" s="6">
        <f>L803*E803</f>
        <v>41.169999999999995</v>
      </c>
      <c r="N803" t="str">
        <f t="shared" si="24"/>
        <v>Robusta</v>
      </c>
      <c r="O803" t="str">
        <f t="shared" si="25"/>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6">
        <f>INDEX(products!$A$1:$G$49,MATCH(orders!$D804,products!$A$1:$A$49,0),MATCH(orders!L$1,products!$A$1:$G$1,0))</f>
        <v>2.6849999999999996</v>
      </c>
      <c r="M804" s="6">
        <f>L804*E804</f>
        <v>10.739999999999998</v>
      </c>
      <c r="N804" t="str">
        <f t="shared" si="24"/>
        <v>Robusta</v>
      </c>
      <c r="O804" t="str">
        <f t="shared" si="25"/>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6">
        <f>INDEX(products!$A$1:$G$49,MATCH(orders!$D805,products!$A$1:$A$49,0),MATCH(orders!L$1,products!$A$1:$G$1,0))</f>
        <v>31.624999999999996</v>
      </c>
      <c r="M805" s="6">
        <f>L805*E805</f>
        <v>126.49999999999999</v>
      </c>
      <c r="N805" t="str">
        <f t="shared" si="24"/>
        <v>Excelsa</v>
      </c>
      <c r="O805" t="str">
        <f t="shared" si="25"/>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6">
        <f>INDEX(products!$A$1:$G$49,MATCH(orders!$D806,products!$A$1:$A$49,0),MATCH(orders!L$1,products!$A$1:$G$1,0))</f>
        <v>11.95</v>
      </c>
      <c r="M806" s="6">
        <f>L806*E806</f>
        <v>23.9</v>
      </c>
      <c r="N806" t="str">
        <f t="shared" si="24"/>
        <v>Robusta</v>
      </c>
      <c r="O806" t="str">
        <f t="shared" si="25"/>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6">
        <f>INDEX(products!$A$1:$G$49,MATCH(orders!$D807,products!$A$1:$A$49,0),MATCH(orders!L$1,products!$A$1:$G$1,0))</f>
        <v>5.97</v>
      </c>
      <c r="M807" s="6">
        <f>L807*E807</f>
        <v>5.97</v>
      </c>
      <c r="N807" t="str">
        <f t="shared" si="24"/>
        <v>Robusta</v>
      </c>
      <c r="O807" t="str">
        <f t="shared" si="25"/>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6">
        <f>INDEX(products!$A$1:$G$49,MATCH(orders!$D808,products!$A$1:$A$49,0),MATCH(orders!L$1,products!$A$1:$G$1,0))</f>
        <v>3.8849999999999998</v>
      </c>
      <c r="M808" s="6">
        <f>L808*E808</f>
        <v>7.77</v>
      </c>
      <c r="N808" t="str">
        <f t="shared" si="24"/>
        <v>Liberica</v>
      </c>
      <c r="O808" t="str">
        <f t="shared" si="25"/>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6">
        <f>INDEX(products!$A$1:$G$49,MATCH(orders!$D809,products!$A$1:$A$49,0),MATCH(orders!L$1,products!$A$1:$G$1,0))</f>
        <v>7.77</v>
      </c>
      <c r="M809" s="6">
        <f>L809*E809</f>
        <v>23.31</v>
      </c>
      <c r="N809" t="str">
        <f t="shared" si="24"/>
        <v>Liberica</v>
      </c>
      <c r="O809" t="str">
        <f t="shared" si="25"/>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6">
        <f>INDEX(products!$A$1:$G$49,MATCH(orders!$D810,products!$A$1:$A$49,0),MATCH(orders!L$1,products!$A$1:$G$1,0))</f>
        <v>27.484999999999996</v>
      </c>
      <c r="M810" s="6">
        <f>L810*E810</f>
        <v>137.42499999999998</v>
      </c>
      <c r="N810" t="str">
        <f t="shared" si="24"/>
        <v>Robusta</v>
      </c>
      <c r="O810" t="str">
        <f t="shared" si="25"/>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6">
        <f>INDEX(products!$A$1:$G$49,MATCH(orders!$D811,products!$A$1:$A$49,0),MATCH(orders!L$1,products!$A$1:$G$1,0))</f>
        <v>2.6849999999999996</v>
      </c>
      <c r="M811" s="6">
        <f>L811*E811</f>
        <v>8.0549999999999997</v>
      </c>
      <c r="N811" t="str">
        <f t="shared" si="24"/>
        <v>Robusta</v>
      </c>
      <c r="O811" t="str">
        <f t="shared" si="25"/>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6">
        <f>INDEX(products!$A$1:$G$49,MATCH(orders!$D812,products!$A$1:$A$49,0),MATCH(orders!L$1,products!$A$1:$G$1,0))</f>
        <v>9.51</v>
      </c>
      <c r="M812" s="6">
        <f>L812*E812</f>
        <v>28.53</v>
      </c>
      <c r="N812" t="str">
        <f t="shared" si="24"/>
        <v>Liberica</v>
      </c>
      <c r="O812" t="str">
        <f t="shared" si="25"/>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6">
        <f>INDEX(products!$A$1:$G$49,MATCH(orders!$D813,products!$A$1:$A$49,0),MATCH(orders!L$1,products!$A$1:$G$1,0))</f>
        <v>11.25</v>
      </c>
      <c r="M813" s="6">
        <f>L813*E813</f>
        <v>67.5</v>
      </c>
      <c r="N813" t="str">
        <f t="shared" si="24"/>
        <v>Arabica</v>
      </c>
      <c r="O813" t="str">
        <f t="shared" si="25"/>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6">
        <f>INDEX(products!$A$1:$G$49,MATCH(orders!$D814,products!$A$1:$A$49,0),MATCH(orders!L$1,products!$A$1:$G$1,0))</f>
        <v>29.784999999999997</v>
      </c>
      <c r="M814" s="6">
        <f>L814*E814</f>
        <v>178.70999999999998</v>
      </c>
      <c r="N814" t="str">
        <f t="shared" si="24"/>
        <v>Liberica</v>
      </c>
      <c r="O814" t="str">
        <f t="shared" si="25"/>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6">
        <f>INDEX(products!$A$1:$G$49,MATCH(orders!$D815,products!$A$1:$A$49,0),MATCH(orders!L$1,products!$A$1:$G$1,0))</f>
        <v>31.624999999999996</v>
      </c>
      <c r="M815" s="6">
        <f>L815*E815</f>
        <v>31.624999999999996</v>
      </c>
      <c r="N815" t="str">
        <f t="shared" si="24"/>
        <v>Excelsa</v>
      </c>
      <c r="O815" t="str">
        <f t="shared" si="25"/>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6">
        <f>INDEX(products!$A$1:$G$49,MATCH(orders!$D816,products!$A$1:$A$49,0),MATCH(orders!L$1,products!$A$1:$G$1,0))</f>
        <v>4.4550000000000001</v>
      </c>
      <c r="M816" s="6">
        <f>L816*E816</f>
        <v>8.91</v>
      </c>
      <c r="N816" t="str">
        <f t="shared" si="24"/>
        <v>Excelsa</v>
      </c>
      <c r="O816" t="str">
        <f t="shared" si="25"/>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6">
        <f>INDEX(products!$A$1:$G$49,MATCH(orders!$D817,products!$A$1:$A$49,0),MATCH(orders!L$1,products!$A$1:$G$1,0))</f>
        <v>5.97</v>
      </c>
      <c r="M817" s="6">
        <f>L817*E817</f>
        <v>35.82</v>
      </c>
      <c r="N817" t="str">
        <f t="shared" si="24"/>
        <v>Robusta</v>
      </c>
      <c r="O817" t="str">
        <f t="shared" si="25"/>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6">
        <f>INDEX(products!$A$1:$G$49,MATCH(orders!$D818,products!$A$1:$A$49,0),MATCH(orders!L$1,products!$A$1:$G$1,0))</f>
        <v>9.51</v>
      </c>
      <c r="M818" s="6">
        <f>L818*E818</f>
        <v>38.04</v>
      </c>
      <c r="N818" t="str">
        <f t="shared" si="24"/>
        <v>Liberica</v>
      </c>
      <c r="O818" t="str">
        <f t="shared" si="25"/>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6">
        <f>INDEX(products!$A$1:$G$49,MATCH(orders!$D819,products!$A$1:$A$49,0),MATCH(orders!L$1,products!$A$1:$G$1,0))</f>
        <v>7.77</v>
      </c>
      <c r="M819" s="6">
        <f>L819*E819</f>
        <v>15.54</v>
      </c>
      <c r="N819" t="str">
        <f t="shared" si="24"/>
        <v>Liberica</v>
      </c>
      <c r="O819" t="str">
        <f t="shared" si="25"/>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6">
        <f>INDEX(products!$A$1:$G$49,MATCH(orders!$D820,products!$A$1:$A$49,0),MATCH(orders!L$1,products!$A$1:$G$1,0))</f>
        <v>15.85</v>
      </c>
      <c r="M820" s="6">
        <f>L820*E820</f>
        <v>79.25</v>
      </c>
      <c r="N820" t="str">
        <f t="shared" si="24"/>
        <v>Liberica</v>
      </c>
      <c r="O820" t="str">
        <f t="shared" si="25"/>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6">
        <f>INDEX(products!$A$1:$G$49,MATCH(orders!$D821,products!$A$1:$A$49,0),MATCH(orders!L$1,products!$A$1:$G$1,0))</f>
        <v>4.7549999999999999</v>
      </c>
      <c r="M821" s="6">
        <f>L821*E821</f>
        <v>4.7549999999999999</v>
      </c>
      <c r="N821" t="str">
        <f t="shared" si="24"/>
        <v>Liberica</v>
      </c>
      <c r="O821" t="str">
        <f t="shared" si="25"/>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6">
        <f>INDEX(products!$A$1:$G$49,MATCH(orders!$D822,products!$A$1:$A$49,0),MATCH(orders!L$1,products!$A$1:$G$1,0))</f>
        <v>13.75</v>
      </c>
      <c r="M822" s="6">
        <f>L822*E822</f>
        <v>55</v>
      </c>
      <c r="N822" t="str">
        <f t="shared" si="24"/>
        <v>Excelsa</v>
      </c>
      <c r="O822" t="str">
        <f t="shared" si="25"/>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6">
        <f>INDEX(products!$A$1:$G$49,MATCH(orders!$D823,products!$A$1:$A$49,0),MATCH(orders!L$1,products!$A$1:$G$1,0))</f>
        <v>5.3699999999999992</v>
      </c>
      <c r="M823" s="6">
        <f>L823*E823</f>
        <v>26.849999999999994</v>
      </c>
      <c r="N823" t="str">
        <f t="shared" si="24"/>
        <v>Robusta</v>
      </c>
      <c r="O823" t="str">
        <f t="shared" si="25"/>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6">
        <f>INDEX(products!$A$1:$G$49,MATCH(orders!$D824,products!$A$1:$A$49,0),MATCH(orders!L$1,products!$A$1:$G$1,0))</f>
        <v>34.154999999999994</v>
      </c>
      <c r="M824" s="6">
        <f>L824*E824</f>
        <v>136.61999999999998</v>
      </c>
      <c r="N824" t="str">
        <f t="shared" si="24"/>
        <v>Excelsa</v>
      </c>
      <c r="O824" t="str">
        <f t="shared" si="25"/>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6">
        <f>INDEX(products!$A$1:$G$49,MATCH(orders!$D825,products!$A$1:$A$49,0),MATCH(orders!L$1,products!$A$1:$G$1,0))</f>
        <v>15.85</v>
      </c>
      <c r="M825" s="6">
        <f>L825*E825</f>
        <v>47.55</v>
      </c>
      <c r="N825" t="str">
        <f t="shared" si="24"/>
        <v>Liberica</v>
      </c>
      <c r="O825" t="str">
        <f t="shared" si="25"/>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6">
        <f>INDEX(products!$A$1:$G$49,MATCH(orders!$D826,products!$A$1:$A$49,0),MATCH(orders!L$1,products!$A$1:$G$1,0))</f>
        <v>3.375</v>
      </c>
      <c r="M826" s="6">
        <f>L826*E826</f>
        <v>16.875</v>
      </c>
      <c r="N826" t="str">
        <f t="shared" si="24"/>
        <v>Arabica</v>
      </c>
      <c r="O826" t="str">
        <f t="shared" si="25"/>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6">
        <f>INDEX(products!$A$1:$G$49,MATCH(orders!$D827,products!$A$1:$A$49,0),MATCH(orders!L$1,products!$A$1:$G$1,0))</f>
        <v>9.9499999999999993</v>
      </c>
      <c r="M827" s="6">
        <f>L827*E827</f>
        <v>29.849999999999998</v>
      </c>
      <c r="N827" t="str">
        <f t="shared" si="24"/>
        <v>Arabica</v>
      </c>
      <c r="O827" t="str">
        <f t="shared" si="25"/>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6">
        <f>INDEX(products!$A$1:$G$49,MATCH(orders!$D828,products!$A$1:$A$49,0),MATCH(orders!L$1,products!$A$1:$G$1,0))</f>
        <v>8.25</v>
      </c>
      <c r="M828" s="6">
        <f>L828*E828</f>
        <v>41.25</v>
      </c>
      <c r="N828" t="str">
        <f t="shared" si="24"/>
        <v>Excelsa</v>
      </c>
      <c r="O828" t="str">
        <f t="shared" si="25"/>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6">
        <f>INDEX(products!$A$1:$G$49,MATCH(orders!$D829,products!$A$1:$A$49,0),MATCH(orders!L$1,products!$A$1:$G$1,0))</f>
        <v>4.125</v>
      </c>
      <c r="M829" s="6">
        <f>L829*E829</f>
        <v>20.625</v>
      </c>
      <c r="N829" t="str">
        <f t="shared" si="24"/>
        <v>Excelsa</v>
      </c>
      <c r="O829" t="str">
        <f t="shared" si="25"/>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6">
        <f>INDEX(products!$A$1:$G$49,MATCH(orders!$D830,products!$A$1:$A$49,0),MATCH(orders!L$1,products!$A$1:$G$1,0))</f>
        <v>22.884999999999998</v>
      </c>
      <c r="M830" s="6">
        <f>L830*E830</f>
        <v>137.31</v>
      </c>
      <c r="N830" t="str">
        <f t="shared" si="24"/>
        <v>Arabica</v>
      </c>
      <c r="O830" t="str">
        <f t="shared" si="25"/>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6">
        <f>INDEX(products!$A$1:$G$49,MATCH(orders!$D831,products!$A$1:$A$49,0),MATCH(orders!L$1,products!$A$1:$G$1,0))</f>
        <v>2.9849999999999999</v>
      </c>
      <c r="M831" s="6">
        <f>L831*E831</f>
        <v>2.9849999999999999</v>
      </c>
      <c r="N831" t="str">
        <f t="shared" si="24"/>
        <v>Arabica</v>
      </c>
      <c r="O831" t="str">
        <f t="shared" si="25"/>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6">
        <f>INDEX(products!$A$1:$G$49,MATCH(orders!$D832,products!$A$1:$A$49,0),MATCH(orders!L$1,products!$A$1:$G$1,0))</f>
        <v>13.75</v>
      </c>
      <c r="M832" s="6">
        <f>L832*E832</f>
        <v>27.5</v>
      </c>
      <c r="N832" t="str">
        <f t="shared" si="24"/>
        <v>Excelsa</v>
      </c>
      <c r="O832" t="str">
        <f t="shared" si="25"/>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6">
        <f>INDEX(products!$A$1:$G$49,MATCH(orders!$D833,products!$A$1:$A$49,0),MATCH(orders!L$1,products!$A$1:$G$1,0))</f>
        <v>2.9849999999999999</v>
      </c>
      <c r="M833" s="6">
        <f>L833*E833</f>
        <v>5.97</v>
      </c>
      <c r="N833" t="str">
        <f t="shared" si="24"/>
        <v>Arabica</v>
      </c>
      <c r="O833" t="str">
        <f t="shared" si="25"/>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6">
        <f>INDEX(products!$A$1:$G$49,MATCH(orders!$D834,products!$A$1:$A$49,0),MATCH(orders!L$1,products!$A$1:$G$1,0))</f>
        <v>9.9499999999999993</v>
      </c>
      <c r="M834" s="6">
        <f>L834*E834</f>
        <v>59.699999999999996</v>
      </c>
      <c r="N834" t="str">
        <f t="shared" si="24"/>
        <v>Robusta</v>
      </c>
      <c r="O834" t="str">
        <f t="shared" si="25"/>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6">
        <f>INDEX(products!$A$1:$G$49,MATCH(orders!$D835,products!$A$1:$A$49,0),MATCH(orders!L$1,products!$A$1:$G$1,0))</f>
        <v>20.584999999999997</v>
      </c>
      <c r="M835" s="6">
        <f>L835*E835</f>
        <v>82.339999999999989</v>
      </c>
      <c r="N835" t="str">
        <f t="shared" ref="N835:N898" si="26">IF(I835="Rob","Robusta",IF(I835="Exc","Excelsa",IF(I835="Ara","Arabica",IF(I835="Lib","Liberica",""))))</f>
        <v>Robusta</v>
      </c>
      <c r="O835" t="str">
        <f t="shared" ref="O835:O898" si="27">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6">
        <f>INDEX(products!$A$1:$G$49,MATCH(orders!$D836,products!$A$1:$A$49,0),MATCH(orders!L$1,products!$A$1:$G$1,0))</f>
        <v>22.884999999999998</v>
      </c>
      <c r="M836" s="6">
        <f>L836*E836</f>
        <v>22.884999999999998</v>
      </c>
      <c r="N836" t="str">
        <f t="shared" si="26"/>
        <v>Arabica</v>
      </c>
      <c r="O836" t="str">
        <f t="shared" si="27"/>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6">
        <f>INDEX(products!$A$1:$G$49,MATCH(orders!$D837,products!$A$1:$A$49,0),MATCH(orders!L$1,products!$A$1:$G$1,0))</f>
        <v>8.91</v>
      </c>
      <c r="M837" s="6">
        <f>L837*E837</f>
        <v>8.91</v>
      </c>
      <c r="N837" t="str">
        <f t="shared" si="26"/>
        <v>Excelsa</v>
      </c>
      <c r="O837" t="str">
        <f t="shared" si="27"/>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6">
        <f>INDEX(products!$A$1:$G$49,MATCH(orders!$D838,products!$A$1:$A$49,0),MATCH(orders!L$1,products!$A$1:$G$1,0))</f>
        <v>2.9849999999999999</v>
      </c>
      <c r="M838" s="6">
        <f>L838*E838</f>
        <v>11.94</v>
      </c>
      <c r="N838" t="str">
        <f t="shared" si="26"/>
        <v>Arabica</v>
      </c>
      <c r="O838" t="str">
        <f t="shared" si="27"/>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6">
        <f>INDEX(products!$A$1:$G$49,MATCH(orders!$D839,products!$A$1:$A$49,0),MATCH(orders!L$1,products!$A$1:$G$1,0))</f>
        <v>33.464999999999996</v>
      </c>
      <c r="M839" s="6">
        <f>L839*E839</f>
        <v>100.39499999999998</v>
      </c>
      <c r="N839" t="str">
        <f t="shared" si="26"/>
        <v>Liberica</v>
      </c>
      <c r="O839" t="str">
        <f t="shared" si="27"/>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6">
        <f>INDEX(products!$A$1:$G$49,MATCH(orders!$D840,products!$A$1:$A$49,0),MATCH(orders!L$1,products!$A$1:$G$1,0))</f>
        <v>22.884999999999998</v>
      </c>
      <c r="M840" s="6">
        <f>L840*E840</f>
        <v>114.42499999999998</v>
      </c>
      <c r="N840" t="str">
        <f t="shared" si="26"/>
        <v>Arabica</v>
      </c>
      <c r="O840" t="str">
        <f t="shared" si="27"/>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6">
        <f>INDEX(products!$A$1:$G$49,MATCH(orders!$D841,products!$A$1:$A$49,0),MATCH(orders!L$1,products!$A$1:$G$1,0))</f>
        <v>8.25</v>
      </c>
      <c r="M841" s="6">
        <f>L841*E841</f>
        <v>41.25</v>
      </c>
      <c r="N841" t="str">
        <f t="shared" si="26"/>
        <v>Excelsa</v>
      </c>
      <c r="O841" t="str">
        <f t="shared" si="27"/>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6">
        <f>INDEX(products!$A$1:$G$49,MATCH(orders!$D842,products!$A$1:$A$49,0),MATCH(orders!L$1,products!$A$1:$G$1,0))</f>
        <v>7.169999999999999</v>
      </c>
      <c r="M842" s="6">
        <f>L842*E842</f>
        <v>28.679999999999996</v>
      </c>
      <c r="N842" t="str">
        <f t="shared" si="26"/>
        <v>Robusta</v>
      </c>
      <c r="O842" t="str">
        <f t="shared" si="27"/>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6">
        <f>INDEX(products!$A$1:$G$49,MATCH(orders!$D843,products!$A$1:$A$49,0),MATCH(orders!L$1,products!$A$1:$G$1,0))</f>
        <v>4.3650000000000002</v>
      </c>
      <c r="M843" s="6">
        <f>L843*E843</f>
        <v>4.3650000000000002</v>
      </c>
      <c r="N843" t="str">
        <f t="shared" si="26"/>
        <v>Liberica</v>
      </c>
      <c r="O843" t="str">
        <f t="shared" si="27"/>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6">
        <f>INDEX(products!$A$1:$G$49,MATCH(orders!$D844,products!$A$1:$A$49,0),MATCH(orders!L$1,products!$A$1:$G$1,0))</f>
        <v>4.125</v>
      </c>
      <c r="M844" s="6">
        <f>L844*E844</f>
        <v>8.25</v>
      </c>
      <c r="N844" t="str">
        <f t="shared" si="26"/>
        <v>Excelsa</v>
      </c>
      <c r="O844" t="str">
        <f t="shared" si="27"/>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6">
        <f>INDEX(products!$A$1:$G$49,MATCH(orders!$D845,products!$A$1:$A$49,0),MATCH(orders!L$1,products!$A$1:$G$1,0))</f>
        <v>4.125</v>
      </c>
      <c r="M845" s="6">
        <f>L845*E845</f>
        <v>8.25</v>
      </c>
      <c r="N845" t="str">
        <f t="shared" si="26"/>
        <v>Excelsa</v>
      </c>
      <c r="O845" t="str">
        <f t="shared" si="27"/>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6">
        <f>INDEX(products!$A$1:$G$49,MATCH(orders!$D846,products!$A$1:$A$49,0),MATCH(orders!L$1,products!$A$1:$G$1,0))</f>
        <v>5.97</v>
      </c>
      <c r="M846" s="6">
        <f>L846*E846</f>
        <v>35.82</v>
      </c>
      <c r="N846" t="str">
        <f t="shared" si="26"/>
        <v>Arabica</v>
      </c>
      <c r="O846" t="str">
        <f t="shared" si="27"/>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6">
        <f>INDEX(products!$A$1:$G$49,MATCH(orders!$D847,products!$A$1:$A$49,0),MATCH(orders!L$1,products!$A$1:$G$1,0))</f>
        <v>27.945</v>
      </c>
      <c r="M847" s="6">
        <f>L847*E847</f>
        <v>167.67000000000002</v>
      </c>
      <c r="N847" t="str">
        <f t="shared" si="26"/>
        <v>Excelsa</v>
      </c>
      <c r="O847" t="str">
        <f t="shared" si="27"/>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6">
        <f>INDEX(products!$A$1:$G$49,MATCH(orders!$D848,products!$A$1:$A$49,0),MATCH(orders!L$1,products!$A$1:$G$1,0))</f>
        <v>25.874999999999996</v>
      </c>
      <c r="M848" s="6">
        <f>L848*E848</f>
        <v>51.749999999999993</v>
      </c>
      <c r="N848" t="str">
        <f t="shared" si="26"/>
        <v>Arabica</v>
      </c>
      <c r="O848" t="str">
        <f t="shared" si="27"/>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6">
        <f>INDEX(products!$A$1:$G$49,MATCH(orders!$D849,products!$A$1:$A$49,0),MATCH(orders!L$1,products!$A$1:$G$1,0))</f>
        <v>2.9849999999999999</v>
      </c>
      <c r="M849" s="6">
        <f>L849*E849</f>
        <v>8.9550000000000001</v>
      </c>
      <c r="N849" t="str">
        <f t="shared" si="26"/>
        <v>Arabica</v>
      </c>
      <c r="O849" t="str">
        <f t="shared" si="27"/>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6">
        <f>INDEX(products!$A$1:$G$49,MATCH(orders!$D850,products!$A$1:$A$49,0),MATCH(orders!L$1,products!$A$1:$G$1,0))</f>
        <v>8.91</v>
      </c>
      <c r="M850" s="6">
        <f>L850*E850</f>
        <v>53.46</v>
      </c>
      <c r="N850" t="str">
        <f t="shared" si="26"/>
        <v>Excelsa</v>
      </c>
      <c r="O850" t="str">
        <f t="shared" si="27"/>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6">
        <f>INDEX(products!$A$1:$G$49,MATCH(orders!$D851,products!$A$1:$A$49,0),MATCH(orders!L$1,products!$A$1:$G$1,0))</f>
        <v>3.8849999999999998</v>
      </c>
      <c r="M851" s="6">
        <f>L851*E851</f>
        <v>23.31</v>
      </c>
      <c r="N851" t="str">
        <f t="shared" si="26"/>
        <v>Arabica</v>
      </c>
      <c r="O851" t="str">
        <f t="shared" si="27"/>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6">
        <f>INDEX(products!$A$1:$G$49,MATCH(orders!$D852,products!$A$1:$A$49,0),MATCH(orders!L$1,products!$A$1:$G$1,0))</f>
        <v>3.375</v>
      </c>
      <c r="M852" s="6">
        <f>L852*E852</f>
        <v>6.75</v>
      </c>
      <c r="N852" t="str">
        <f t="shared" si="26"/>
        <v>Arabica</v>
      </c>
      <c r="O852" t="str">
        <f t="shared" si="27"/>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6">
        <f>INDEX(products!$A$1:$G$49,MATCH(orders!$D853,products!$A$1:$A$49,0),MATCH(orders!L$1,products!$A$1:$G$1,0))</f>
        <v>7.77</v>
      </c>
      <c r="M853" s="6">
        <f>L853*E853</f>
        <v>7.77</v>
      </c>
      <c r="N853" t="str">
        <f t="shared" si="26"/>
        <v>Liberica</v>
      </c>
      <c r="O853" t="str">
        <f t="shared" si="27"/>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6">
        <f>INDEX(products!$A$1:$G$49,MATCH(orders!$D854,products!$A$1:$A$49,0),MATCH(orders!L$1,products!$A$1:$G$1,0))</f>
        <v>29.784999999999997</v>
      </c>
      <c r="M854" s="6">
        <f>L854*E854</f>
        <v>119.13999999999999</v>
      </c>
      <c r="N854" t="str">
        <f t="shared" si="26"/>
        <v>Liberica</v>
      </c>
      <c r="O854" t="str">
        <f t="shared" si="27"/>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6">
        <f>INDEX(products!$A$1:$G$49,MATCH(orders!$D855,products!$A$1:$A$49,0),MATCH(orders!L$1,products!$A$1:$G$1,0))</f>
        <v>9.9499999999999993</v>
      </c>
      <c r="M855" s="6">
        <f>L855*E855</f>
        <v>19.899999999999999</v>
      </c>
      <c r="N855" t="str">
        <f t="shared" si="26"/>
        <v>Arabica</v>
      </c>
      <c r="O855" t="str">
        <f t="shared" si="27"/>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6">
        <f>INDEX(products!$A$1:$G$49,MATCH(orders!$D856,products!$A$1:$A$49,0),MATCH(orders!L$1,products!$A$1:$G$1,0))</f>
        <v>7.169999999999999</v>
      </c>
      <c r="M856" s="6">
        <f>L856*E856</f>
        <v>35.849999999999994</v>
      </c>
      <c r="N856" t="str">
        <f t="shared" si="26"/>
        <v>Robusta</v>
      </c>
      <c r="O856" t="str">
        <f t="shared" si="27"/>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6">
        <f>INDEX(products!$A$1:$G$49,MATCH(orders!$D857,products!$A$1:$A$49,0),MATCH(orders!L$1,products!$A$1:$G$1,0))</f>
        <v>29.784999999999997</v>
      </c>
      <c r="M857" s="6">
        <f>L857*E857</f>
        <v>89.35499999999999</v>
      </c>
      <c r="N857" t="str">
        <f t="shared" si="26"/>
        <v>Liberica</v>
      </c>
      <c r="O857" t="str">
        <f t="shared" si="27"/>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6">
        <f>INDEX(products!$A$1:$G$49,MATCH(orders!$D858,products!$A$1:$A$49,0),MATCH(orders!L$1,products!$A$1:$G$1,0))</f>
        <v>4.3650000000000002</v>
      </c>
      <c r="M858" s="6">
        <f>L858*E858</f>
        <v>8.73</v>
      </c>
      <c r="N858" t="str">
        <f t="shared" si="26"/>
        <v>Liberica</v>
      </c>
      <c r="O858" t="str">
        <f t="shared" si="27"/>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6">
        <f>INDEX(products!$A$1:$G$49,MATCH(orders!$D859,products!$A$1:$A$49,0),MATCH(orders!L$1,products!$A$1:$G$1,0))</f>
        <v>27.484999999999996</v>
      </c>
      <c r="M859" s="6">
        <f>L859*E859</f>
        <v>137.42499999999998</v>
      </c>
      <c r="N859" t="str">
        <f t="shared" si="26"/>
        <v>Robusta</v>
      </c>
      <c r="O859" t="str">
        <f t="shared" si="27"/>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6">
        <f>INDEX(products!$A$1:$G$49,MATCH(orders!$D860,products!$A$1:$A$49,0),MATCH(orders!L$1,products!$A$1:$G$1,0))</f>
        <v>8.73</v>
      </c>
      <c r="M860" s="6">
        <f>L860*E860</f>
        <v>34.92</v>
      </c>
      <c r="N860" t="str">
        <f t="shared" si="26"/>
        <v>Liberica</v>
      </c>
      <c r="O860" t="str">
        <f t="shared" si="27"/>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6">
        <f>INDEX(products!$A$1:$G$49,MATCH(orders!$D861,products!$A$1:$A$49,0),MATCH(orders!L$1,products!$A$1:$G$1,0))</f>
        <v>29.784999999999997</v>
      </c>
      <c r="M861" s="6">
        <f>L861*E861</f>
        <v>178.70999999999998</v>
      </c>
      <c r="N861" t="str">
        <f t="shared" si="26"/>
        <v>Arabica</v>
      </c>
      <c r="O861" t="str">
        <f t="shared" si="27"/>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6">
        <f>INDEX(products!$A$1:$G$49,MATCH(orders!$D862,products!$A$1:$A$49,0),MATCH(orders!L$1,products!$A$1:$G$1,0))</f>
        <v>25.874999999999996</v>
      </c>
      <c r="M862" s="6">
        <f>L862*E862</f>
        <v>25.874999999999996</v>
      </c>
      <c r="N862" t="str">
        <f t="shared" si="26"/>
        <v>Arabica</v>
      </c>
      <c r="O862" t="str">
        <f t="shared" si="27"/>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6">
        <f>INDEX(products!$A$1:$G$49,MATCH(orders!$D863,products!$A$1:$A$49,0),MATCH(orders!L$1,products!$A$1:$G$1,0))</f>
        <v>12.95</v>
      </c>
      <c r="M863" s="6">
        <f>L863*E863</f>
        <v>77.699999999999989</v>
      </c>
      <c r="N863" t="str">
        <f t="shared" si="26"/>
        <v>Liberica</v>
      </c>
      <c r="O863" t="str">
        <f t="shared" si="27"/>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6">
        <f>INDEX(products!$A$1:$G$49,MATCH(orders!$D864,products!$A$1:$A$49,0),MATCH(orders!L$1,products!$A$1:$G$1,0))</f>
        <v>9.9499999999999993</v>
      </c>
      <c r="M864" s="6">
        <f>L864*E864</f>
        <v>9.9499999999999993</v>
      </c>
      <c r="N864" t="str">
        <f t="shared" si="26"/>
        <v>Robusta</v>
      </c>
      <c r="O864" t="str">
        <f t="shared" si="27"/>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6">
        <f>INDEX(products!$A$1:$G$49,MATCH(orders!$D865,products!$A$1:$A$49,0),MATCH(orders!L$1,products!$A$1:$G$1,0))</f>
        <v>14.55</v>
      </c>
      <c r="M865" s="6">
        <f>L865*E865</f>
        <v>29.1</v>
      </c>
      <c r="N865" t="str">
        <f t="shared" si="26"/>
        <v>Liberica</v>
      </c>
      <c r="O865" t="str">
        <f t="shared" si="27"/>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6">
        <f>INDEX(products!$A$1:$G$49,MATCH(orders!$D866,products!$A$1:$A$49,0),MATCH(orders!L$1,products!$A$1:$G$1,0))</f>
        <v>3.5849999999999995</v>
      </c>
      <c r="M866" s="6">
        <f>L866*E866</f>
        <v>21.509999999999998</v>
      </c>
      <c r="N866" t="str">
        <f t="shared" si="26"/>
        <v>Robusta</v>
      </c>
      <c r="O866" t="str">
        <f t="shared" si="27"/>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6">
        <f>INDEX(products!$A$1:$G$49,MATCH(orders!$D867,products!$A$1:$A$49,0),MATCH(orders!L$1,products!$A$1:$G$1,0))</f>
        <v>6.75</v>
      </c>
      <c r="M867" s="6">
        <f>L867*E867</f>
        <v>6.75</v>
      </c>
      <c r="N867" t="str">
        <f t="shared" si="26"/>
        <v>Arabica</v>
      </c>
      <c r="O867" t="str">
        <f t="shared" si="27"/>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6">
        <f>INDEX(products!$A$1:$G$49,MATCH(orders!$D868,products!$A$1:$A$49,0),MATCH(orders!L$1,products!$A$1:$G$1,0))</f>
        <v>5.97</v>
      </c>
      <c r="M868" s="6">
        <f>L868*E868</f>
        <v>17.91</v>
      </c>
      <c r="N868" t="str">
        <f t="shared" si="26"/>
        <v>Arabica</v>
      </c>
      <c r="O868" t="str">
        <f t="shared" si="27"/>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6">
        <f>INDEX(products!$A$1:$G$49,MATCH(orders!$D869,products!$A$1:$A$49,0),MATCH(orders!L$1,products!$A$1:$G$1,0))</f>
        <v>29.784999999999997</v>
      </c>
      <c r="M869" s="6">
        <f>L869*E869</f>
        <v>29.784999999999997</v>
      </c>
      <c r="N869" t="str">
        <f t="shared" si="26"/>
        <v>Arabica</v>
      </c>
      <c r="O869" t="str">
        <f t="shared" si="27"/>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6">
        <f>INDEX(products!$A$1:$G$49,MATCH(orders!$D870,products!$A$1:$A$49,0),MATCH(orders!L$1,products!$A$1:$G$1,0))</f>
        <v>8.25</v>
      </c>
      <c r="M870" s="6">
        <f>L870*E870</f>
        <v>41.25</v>
      </c>
      <c r="N870" t="str">
        <f t="shared" si="26"/>
        <v>Excelsa</v>
      </c>
      <c r="O870" t="str">
        <f t="shared" si="27"/>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6">
        <f>INDEX(products!$A$1:$G$49,MATCH(orders!$D871,products!$A$1:$A$49,0),MATCH(orders!L$1,products!$A$1:$G$1,0))</f>
        <v>5.97</v>
      </c>
      <c r="M871" s="6">
        <f>L871*E871</f>
        <v>17.91</v>
      </c>
      <c r="N871" t="str">
        <f t="shared" si="26"/>
        <v>Robusta</v>
      </c>
      <c r="O871" t="str">
        <f t="shared" si="27"/>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6">
        <f>INDEX(products!$A$1:$G$49,MATCH(orders!$D872,products!$A$1:$A$49,0),MATCH(orders!L$1,products!$A$1:$G$1,0))</f>
        <v>7.29</v>
      </c>
      <c r="M872" s="6">
        <f>L872*E872</f>
        <v>7.29</v>
      </c>
      <c r="N872" t="str">
        <f t="shared" si="26"/>
        <v>Excelsa</v>
      </c>
      <c r="O872" t="str">
        <f t="shared" si="27"/>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6">
        <f>INDEX(products!$A$1:$G$49,MATCH(orders!$D873,products!$A$1:$A$49,0),MATCH(orders!L$1,products!$A$1:$G$1,0))</f>
        <v>14.85</v>
      </c>
      <c r="M873" s="6">
        <f>L873*E873</f>
        <v>29.7</v>
      </c>
      <c r="N873" t="str">
        <f t="shared" si="26"/>
        <v>Excelsa</v>
      </c>
      <c r="O873" t="str">
        <f t="shared" si="27"/>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6">
        <f>INDEX(products!$A$1:$G$49,MATCH(orders!$D874,products!$A$1:$A$49,0),MATCH(orders!L$1,products!$A$1:$G$1,0))</f>
        <v>11.25</v>
      </c>
      <c r="M874" s="6">
        <f>L874*E874</f>
        <v>22.5</v>
      </c>
      <c r="N874" t="str">
        <f t="shared" si="26"/>
        <v>Arabica</v>
      </c>
      <c r="O874" t="str">
        <f t="shared" si="27"/>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6">
        <f>INDEX(products!$A$1:$G$49,MATCH(orders!$D875,products!$A$1:$A$49,0),MATCH(orders!L$1,products!$A$1:$G$1,0))</f>
        <v>2.9849999999999999</v>
      </c>
      <c r="M875" s="6">
        <f>L875*E875</f>
        <v>11.94</v>
      </c>
      <c r="N875" t="str">
        <f t="shared" si="26"/>
        <v>Robusta</v>
      </c>
      <c r="O875" t="str">
        <f t="shared" si="27"/>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6">
        <f>INDEX(products!$A$1:$G$49,MATCH(orders!$D876,products!$A$1:$A$49,0),MATCH(orders!L$1,products!$A$1:$G$1,0))</f>
        <v>12.95</v>
      </c>
      <c r="M876" s="6">
        <f>L876*E876</f>
        <v>25.9</v>
      </c>
      <c r="N876" t="str">
        <f t="shared" si="26"/>
        <v>Arabica</v>
      </c>
      <c r="O876" t="str">
        <f t="shared" si="27"/>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6">
        <f>INDEX(products!$A$1:$G$49,MATCH(orders!$D877,products!$A$1:$A$49,0),MATCH(orders!L$1,products!$A$1:$G$1,0))</f>
        <v>8.73</v>
      </c>
      <c r="M877" s="6">
        <f>L877*E877</f>
        <v>43.650000000000006</v>
      </c>
      <c r="N877" t="str">
        <f t="shared" si="26"/>
        <v>Liberica</v>
      </c>
      <c r="O877" t="str">
        <f t="shared" si="27"/>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6">
        <f>INDEX(products!$A$1:$G$49,MATCH(orders!$D878,products!$A$1:$A$49,0),MATCH(orders!L$1,products!$A$1:$G$1,0))</f>
        <v>7.77</v>
      </c>
      <c r="M878" s="6">
        <f>L878*E878</f>
        <v>46.62</v>
      </c>
      <c r="N878" t="str">
        <f t="shared" si="26"/>
        <v>Arabica</v>
      </c>
      <c r="O878" t="str">
        <f t="shared" si="27"/>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6">
        <f>INDEX(products!$A$1:$G$49,MATCH(orders!$D879,products!$A$1:$A$49,0),MATCH(orders!L$1,products!$A$1:$G$1,0))</f>
        <v>9.51</v>
      </c>
      <c r="M879" s="6">
        <f>L879*E879</f>
        <v>28.53</v>
      </c>
      <c r="N879" t="str">
        <f t="shared" si="26"/>
        <v>Liberica</v>
      </c>
      <c r="O879" t="str">
        <f t="shared" si="27"/>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6">
        <f>INDEX(products!$A$1:$G$49,MATCH(orders!$D880,products!$A$1:$A$49,0),MATCH(orders!L$1,products!$A$1:$G$1,0))</f>
        <v>27.484999999999996</v>
      </c>
      <c r="M880" s="6">
        <f>L880*E880</f>
        <v>27.484999999999996</v>
      </c>
      <c r="N880" t="str">
        <f t="shared" si="26"/>
        <v>Robusta</v>
      </c>
      <c r="O880" t="str">
        <f t="shared" si="27"/>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6">
        <f>INDEX(products!$A$1:$G$49,MATCH(orders!$D881,products!$A$1:$A$49,0),MATCH(orders!L$1,products!$A$1:$G$1,0))</f>
        <v>3.645</v>
      </c>
      <c r="M881" s="6">
        <f>L881*E881</f>
        <v>10.935</v>
      </c>
      <c r="N881" t="str">
        <f t="shared" si="26"/>
        <v>Excelsa</v>
      </c>
      <c r="O881" t="str">
        <f t="shared" si="27"/>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6">
        <f>INDEX(products!$A$1:$G$49,MATCH(orders!$D882,products!$A$1:$A$49,0),MATCH(orders!L$1,products!$A$1:$G$1,0))</f>
        <v>3.5849999999999995</v>
      </c>
      <c r="M882" s="6">
        <f>L882*E882</f>
        <v>7.169999999999999</v>
      </c>
      <c r="N882" t="str">
        <f t="shared" si="26"/>
        <v>Robusta</v>
      </c>
      <c r="O882" t="str">
        <f t="shared" si="27"/>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6">
        <f>INDEX(products!$A$1:$G$49,MATCH(orders!$D883,products!$A$1:$A$49,0),MATCH(orders!L$1,products!$A$1:$G$1,0))</f>
        <v>3.8849999999999998</v>
      </c>
      <c r="M883" s="6">
        <f>L883*E883</f>
        <v>23.31</v>
      </c>
      <c r="N883" t="str">
        <f t="shared" si="26"/>
        <v>Arabica</v>
      </c>
      <c r="O883" t="str">
        <f t="shared" si="27"/>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6">
        <f>INDEX(products!$A$1:$G$49,MATCH(orders!$D884,products!$A$1:$A$49,0),MATCH(orders!L$1,products!$A$1:$G$1,0))</f>
        <v>22.884999999999998</v>
      </c>
      <c r="M884" s="6">
        <f>L884*E884</f>
        <v>114.42499999999998</v>
      </c>
      <c r="N884" t="str">
        <f t="shared" si="26"/>
        <v>Arabica</v>
      </c>
      <c r="O884" t="str">
        <f t="shared" si="27"/>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6">
        <f>INDEX(products!$A$1:$G$49,MATCH(orders!$D885,products!$A$1:$A$49,0),MATCH(orders!L$1,products!$A$1:$G$1,0))</f>
        <v>25.874999999999996</v>
      </c>
      <c r="M885" s="6">
        <f>L885*E885</f>
        <v>77.624999999999986</v>
      </c>
      <c r="N885" t="str">
        <f t="shared" si="26"/>
        <v>Arabica</v>
      </c>
      <c r="O885" t="str">
        <f t="shared" si="27"/>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6">
        <f>INDEX(products!$A$1:$G$49,MATCH(orders!$D886,products!$A$1:$A$49,0),MATCH(orders!L$1,products!$A$1:$G$1,0))</f>
        <v>5.3699999999999992</v>
      </c>
      <c r="M886" s="6">
        <f>L886*E886</f>
        <v>5.3699999999999992</v>
      </c>
      <c r="N886" t="str">
        <f t="shared" si="26"/>
        <v>Robusta</v>
      </c>
      <c r="O886" t="str">
        <f t="shared" si="27"/>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6">
        <f>INDEX(products!$A$1:$G$49,MATCH(orders!$D887,products!$A$1:$A$49,0),MATCH(orders!L$1,products!$A$1:$G$1,0))</f>
        <v>20.584999999999997</v>
      </c>
      <c r="M887" s="6">
        <f>L887*E887</f>
        <v>123.50999999999999</v>
      </c>
      <c r="N887" t="str">
        <f t="shared" si="26"/>
        <v>Robusta</v>
      </c>
      <c r="O887" t="str">
        <f t="shared" si="27"/>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6">
        <f>INDEX(products!$A$1:$G$49,MATCH(orders!$D888,products!$A$1:$A$49,0),MATCH(orders!L$1,products!$A$1:$G$1,0))</f>
        <v>8.73</v>
      </c>
      <c r="M888" s="6">
        <f>L888*E888</f>
        <v>17.46</v>
      </c>
      <c r="N888" t="str">
        <f t="shared" si="26"/>
        <v>Liberica</v>
      </c>
      <c r="O888" t="str">
        <f t="shared" si="27"/>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6">
        <f>INDEX(products!$A$1:$G$49,MATCH(orders!$D889,products!$A$1:$A$49,0),MATCH(orders!L$1,products!$A$1:$G$1,0))</f>
        <v>4.4550000000000001</v>
      </c>
      <c r="M889" s="6">
        <f>L889*E889</f>
        <v>13.365</v>
      </c>
      <c r="N889" t="str">
        <f t="shared" si="26"/>
        <v>Excelsa</v>
      </c>
      <c r="O889" t="str">
        <f t="shared" si="27"/>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6">
        <f>INDEX(products!$A$1:$G$49,MATCH(orders!$D890,products!$A$1:$A$49,0),MATCH(orders!L$1,products!$A$1:$G$1,0))</f>
        <v>3.8849999999999998</v>
      </c>
      <c r="M890" s="6">
        <f>L890*E890</f>
        <v>7.77</v>
      </c>
      <c r="N890" t="str">
        <f t="shared" si="26"/>
        <v>Arabica</v>
      </c>
      <c r="O890" t="str">
        <f t="shared" si="27"/>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6">
        <f>INDEX(products!$A$1:$G$49,MATCH(orders!$D891,products!$A$1:$A$49,0),MATCH(orders!L$1,products!$A$1:$G$1,0))</f>
        <v>2.6849999999999996</v>
      </c>
      <c r="M891" s="6">
        <f>L891*E891</f>
        <v>2.6849999999999996</v>
      </c>
      <c r="N891" t="str">
        <f t="shared" si="26"/>
        <v>Robusta</v>
      </c>
      <c r="O891" t="str">
        <f t="shared" si="27"/>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6">
        <f>INDEX(products!$A$1:$G$49,MATCH(orders!$D892,products!$A$1:$A$49,0),MATCH(orders!L$1,products!$A$1:$G$1,0))</f>
        <v>20.584999999999997</v>
      </c>
      <c r="M892" s="6">
        <f>L892*E892</f>
        <v>20.584999999999997</v>
      </c>
      <c r="N892" t="str">
        <f t="shared" si="26"/>
        <v>Robusta</v>
      </c>
      <c r="O892" t="str">
        <f t="shared" si="27"/>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6">
        <f>INDEX(products!$A$1:$G$49,MATCH(orders!$D893,products!$A$1:$A$49,0),MATCH(orders!L$1,products!$A$1:$G$1,0))</f>
        <v>22.884999999999998</v>
      </c>
      <c r="M893" s="6">
        <f>L893*E893</f>
        <v>114.42499999999998</v>
      </c>
      <c r="N893" t="str">
        <f t="shared" si="26"/>
        <v>Arabica</v>
      </c>
      <c r="O893" t="str">
        <f t="shared" si="27"/>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6">
        <f>INDEX(products!$A$1:$G$49,MATCH(orders!$D894,products!$A$1:$A$49,0),MATCH(orders!L$1,products!$A$1:$G$1,0))</f>
        <v>4.125</v>
      </c>
      <c r="M894" s="6">
        <f>L894*E894</f>
        <v>20.625</v>
      </c>
      <c r="N894" t="str">
        <f t="shared" si="26"/>
        <v>Excelsa</v>
      </c>
      <c r="O894" t="str">
        <f t="shared" si="27"/>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6">
        <f>INDEX(products!$A$1:$G$49,MATCH(orders!$D895,products!$A$1:$A$49,0),MATCH(orders!L$1,products!$A$1:$G$1,0))</f>
        <v>9.51</v>
      </c>
      <c r="M895" s="6">
        <f>L895*E895</f>
        <v>57.06</v>
      </c>
      <c r="N895" t="str">
        <f t="shared" si="26"/>
        <v>Liberica</v>
      </c>
      <c r="O895" t="str">
        <f t="shared" si="27"/>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6">
        <f>INDEX(products!$A$1:$G$49,MATCH(orders!$D896,products!$A$1:$A$49,0),MATCH(orders!L$1,products!$A$1:$G$1,0))</f>
        <v>20.584999999999997</v>
      </c>
      <c r="M896" s="6">
        <f>L896*E896</f>
        <v>82.339999999999989</v>
      </c>
      <c r="N896" t="str">
        <f t="shared" si="26"/>
        <v>Robusta</v>
      </c>
      <c r="O896" t="str">
        <f t="shared" si="27"/>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6">
        <f>INDEX(products!$A$1:$G$49,MATCH(orders!$D897,products!$A$1:$A$49,0),MATCH(orders!L$1,products!$A$1:$G$1,0))</f>
        <v>31.624999999999996</v>
      </c>
      <c r="M897" s="6">
        <f>L897*E897</f>
        <v>158.12499999999997</v>
      </c>
      <c r="N897" t="str">
        <f t="shared" si="26"/>
        <v>Excelsa</v>
      </c>
      <c r="O897" t="str">
        <f t="shared" si="27"/>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6">
        <f>INDEX(products!$A$1:$G$49,MATCH(orders!$D898,products!$A$1:$A$49,0),MATCH(orders!L$1,products!$A$1:$G$1,0))</f>
        <v>5.3699999999999992</v>
      </c>
      <c r="M898" s="6">
        <f>L898*E898</f>
        <v>32.22</v>
      </c>
      <c r="N898" t="str">
        <f t="shared" si="26"/>
        <v>Robusta</v>
      </c>
      <c r="O898" t="str">
        <f t="shared" si="27"/>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6">
        <f>INDEX(products!$A$1:$G$49,MATCH(orders!$D899,products!$A$1:$A$49,0),MATCH(orders!L$1,products!$A$1:$G$1,0))</f>
        <v>12.15</v>
      </c>
      <c r="M899" s="6">
        <f>L899*E899</f>
        <v>24.3</v>
      </c>
      <c r="N899" t="str">
        <f t="shared" ref="N899:N962" si="28">IF(I899="Rob","Robusta",IF(I899="Exc","Excelsa",IF(I899="Ara","Arabica",IF(I899="Lib","Liberica",""))))</f>
        <v>Excelsa</v>
      </c>
      <c r="O899" t="str">
        <f t="shared" ref="O899:O962" si="29">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6">
        <f>INDEX(products!$A$1:$G$49,MATCH(orders!$D900,products!$A$1:$A$49,0),MATCH(orders!L$1,products!$A$1:$G$1,0))</f>
        <v>7.169999999999999</v>
      </c>
      <c r="M900" s="6">
        <f>L900*E900</f>
        <v>35.849999999999994</v>
      </c>
      <c r="N900" t="str">
        <f t="shared" si="28"/>
        <v>Robusta</v>
      </c>
      <c r="O900" t="str">
        <f t="shared" si="29"/>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6">
        <f>INDEX(products!$A$1:$G$49,MATCH(orders!$D901,products!$A$1:$A$49,0),MATCH(orders!L$1,products!$A$1:$G$1,0))</f>
        <v>14.55</v>
      </c>
      <c r="M901" s="6">
        <f>L901*E901</f>
        <v>72.75</v>
      </c>
      <c r="N901" t="str">
        <f t="shared" si="28"/>
        <v>Liberica</v>
      </c>
      <c r="O901" t="str">
        <f t="shared" si="29"/>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6">
        <f>INDEX(products!$A$1:$G$49,MATCH(orders!$D902,products!$A$1:$A$49,0),MATCH(orders!L$1,products!$A$1:$G$1,0))</f>
        <v>15.85</v>
      </c>
      <c r="M902" s="6">
        <f>L902*E902</f>
        <v>47.55</v>
      </c>
      <c r="N902" t="str">
        <f t="shared" si="28"/>
        <v>Liberica</v>
      </c>
      <c r="O902" t="str">
        <f t="shared" si="29"/>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6">
        <f>INDEX(products!$A$1:$G$49,MATCH(orders!$D903,products!$A$1:$A$49,0),MATCH(orders!L$1,products!$A$1:$G$1,0))</f>
        <v>3.5849999999999995</v>
      </c>
      <c r="M903" s="6">
        <f>L903*E903</f>
        <v>3.5849999999999995</v>
      </c>
      <c r="N903" t="str">
        <f t="shared" si="28"/>
        <v>Robusta</v>
      </c>
      <c r="O903" t="str">
        <f t="shared" si="29"/>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6">
        <f>INDEX(products!$A$1:$G$49,MATCH(orders!$D904,products!$A$1:$A$49,0),MATCH(orders!L$1,products!$A$1:$G$1,0))</f>
        <v>31.624999999999996</v>
      </c>
      <c r="M904" s="6">
        <f>L904*E904</f>
        <v>158.12499999999997</v>
      </c>
      <c r="N904" t="str">
        <f t="shared" si="28"/>
        <v>Excelsa</v>
      </c>
      <c r="O904" t="str">
        <f t="shared" si="29"/>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6">
        <f>INDEX(products!$A$1:$G$49,MATCH(orders!$D905,products!$A$1:$A$49,0),MATCH(orders!L$1,products!$A$1:$G$1,0))</f>
        <v>8.73</v>
      </c>
      <c r="M905" s="6">
        <f>L905*E905</f>
        <v>17.46</v>
      </c>
      <c r="N905" t="str">
        <f t="shared" si="28"/>
        <v>Liberica</v>
      </c>
      <c r="O905" t="str">
        <f t="shared" si="29"/>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6">
        <f>INDEX(products!$A$1:$G$49,MATCH(orders!$D906,products!$A$1:$A$49,0),MATCH(orders!L$1,products!$A$1:$G$1,0))</f>
        <v>29.784999999999997</v>
      </c>
      <c r="M906" s="6">
        <f>L906*E906</f>
        <v>148.92499999999998</v>
      </c>
      <c r="N906" t="str">
        <f t="shared" si="28"/>
        <v>Arabica</v>
      </c>
      <c r="O906" t="str">
        <f t="shared" si="29"/>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6">
        <f>INDEX(products!$A$1:$G$49,MATCH(orders!$D907,products!$A$1:$A$49,0),MATCH(orders!L$1,products!$A$1:$G$1,0))</f>
        <v>6.75</v>
      </c>
      <c r="M907" s="6">
        <f>L907*E907</f>
        <v>40.5</v>
      </c>
      <c r="N907" t="str">
        <f t="shared" si="28"/>
        <v>Arabica</v>
      </c>
      <c r="O907" t="str">
        <f t="shared" si="29"/>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6">
        <f>INDEX(products!$A$1:$G$49,MATCH(orders!$D908,products!$A$1:$A$49,0),MATCH(orders!L$1,products!$A$1:$G$1,0))</f>
        <v>6.75</v>
      </c>
      <c r="M908" s="6">
        <f>L908*E908</f>
        <v>27</v>
      </c>
      <c r="N908" t="str">
        <f t="shared" si="28"/>
        <v>Arabica</v>
      </c>
      <c r="O908" t="str">
        <f t="shared" si="29"/>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6">
        <f>INDEX(products!$A$1:$G$49,MATCH(orders!$D909,products!$A$1:$A$49,0),MATCH(orders!L$1,products!$A$1:$G$1,0))</f>
        <v>12.95</v>
      </c>
      <c r="M909" s="6">
        <f>L909*E909</f>
        <v>38.849999999999994</v>
      </c>
      <c r="N909" t="str">
        <f t="shared" si="28"/>
        <v>Liberica</v>
      </c>
      <c r="O909" t="str">
        <f t="shared" si="29"/>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6">
        <f>INDEX(products!$A$1:$G$49,MATCH(orders!$D910,products!$A$1:$A$49,0),MATCH(orders!L$1,products!$A$1:$G$1,0))</f>
        <v>11.95</v>
      </c>
      <c r="M910" s="6">
        <f>L910*E910</f>
        <v>59.75</v>
      </c>
      <c r="N910" t="str">
        <f t="shared" si="28"/>
        <v>Robusta</v>
      </c>
      <c r="O910" t="str">
        <f t="shared" si="29"/>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6">
        <f>INDEX(products!$A$1:$G$49,MATCH(orders!$D911,products!$A$1:$A$49,0),MATCH(orders!L$1,products!$A$1:$G$1,0))</f>
        <v>3.5849999999999995</v>
      </c>
      <c r="M911" s="6">
        <f>L911*E911</f>
        <v>10.754999999999999</v>
      </c>
      <c r="N911" t="str">
        <f t="shared" si="28"/>
        <v>Robusta</v>
      </c>
      <c r="O911" t="str">
        <f t="shared" si="29"/>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6">
        <f>INDEX(products!$A$1:$G$49,MATCH(orders!$D912,products!$A$1:$A$49,0),MATCH(orders!L$1,products!$A$1:$G$1,0))</f>
        <v>22.884999999999998</v>
      </c>
      <c r="M912" s="6">
        <f>L912*E912</f>
        <v>91.539999999999992</v>
      </c>
      <c r="N912" t="str">
        <f t="shared" si="28"/>
        <v>Arabica</v>
      </c>
      <c r="O912" t="str">
        <f t="shared" si="29"/>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6">
        <f>INDEX(products!$A$1:$G$49,MATCH(orders!$D913,products!$A$1:$A$49,0),MATCH(orders!L$1,products!$A$1:$G$1,0))</f>
        <v>11.25</v>
      </c>
      <c r="M913" s="6">
        <f>L913*E913</f>
        <v>45</v>
      </c>
      <c r="N913" t="str">
        <f t="shared" si="28"/>
        <v>Arabica</v>
      </c>
      <c r="O913" t="str">
        <f t="shared" si="29"/>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6">
        <f>INDEX(products!$A$1:$G$49,MATCH(orders!$D914,products!$A$1:$A$49,0),MATCH(orders!L$1,products!$A$1:$G$1,0))</f>
        <v>22.884999999999998</v>
      </c>
      <c r="M914" s="6">
        <f>L914*E914</f>
        <v>137.31</v>
      </c>
      <c r="N914" t="str">
        <f t="shared" si="28"/>
        <v>Robusta</v>
      </c>
      <c r="O914" t="str">
        <f t="shared" si="29"/>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6">
        <f>INDEX(products!$A$1:$G$49,MATCH(orders!$D915,products!$A$1:$A$49,0),MATCH(orders!L$1,products!$A$1:$G$1,0))</f>
        <v>6.75</v>
      </c>
      <c r="M915" s="6">
        <f>L915*E915</f>
        <v>6.75</v>
      </c>
      <c r="N915" t="str">
        <f t="shared" si="28"/>
        <v>Arabica</v>
      </c>
      <c r="O915" t="str">
        <f t="shared" si="29"/>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6">
        <f>INDEX(products!$A$1:$G$49,MATCH(orders!$D916,products!$A$1:$A$49,0),MATCH(orders!L$1,products!$A$1:$G$1,0))</f>
        <v>11.25</v>
      </c>
      <c r="M916" s="6">
        <f>L916*E916</f>
        <v>45</v>
      </c>
      <c r="N916" t="str">
        <f t="shared" si="28"/>
        <v>Arabica</v>
      </c>
      <c r="O916" t="str">
        <f t="shared" si="29"/>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6">
        <f>INDEX(products!$A$1:$G$49,MATCH(orders!$D917,products!$A$1:$A$49,0),MATCH(orders!L$1,products!$A$1:$G$1,0))</f>
        <v>27.945</v>
      </c>
      <c r="M917" s="6">
        <f>L917*E917</f>
        <v>83.835000000000008</v>
      </c>
      <c r="N917" t="str">
        <f t="shared" si="28"/>
        <v>Excelsa</v>
      </c>
      <c r="O917" t="str">
        <f t="shared" si="29"/>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6">
        <f>INDEX(products!$A$1:$G$49,MATCH(orders!$D918,products!$A$1:$A$49,0),MATCH(orders!L$1,products!$A$1:$G$1,0))</f>
        <v>3.645</v>
      </c>
      <c r="M918" s="6">
        <f>L918*E918</f>
        <v>3.645</v>
      </c>
      <c r="N918" t="str">
        <f t="shared" si="28"/>
        <v>Excelsa</v>
      </c>
      <c r="O918" t="str">
        <f t="shared" si="29"/>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6">
        <f>INDEX(products!$A$1:$G$49,MATCH(orders!$D919,products!$A$1:$A$49,0),MATCH(orders!L$1,products!$A$1:$G$1,0))</f>
        <v>6.75</v>
      </c>
      <c r="M919" s="6">
        <f>L919*E919</f>
        <v>6.75</v>
      </c>
      <c r="N919" t="str">
        <f t="shared" si="28"/>
        <v>Arabica</v>
      </c>
      <c r="O919" t="str">
        <f t="shared" si="29"/>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6">
        <f>INDEX(products!$A$1:$G$49,MATCH(orders!$D920,products!$A$1:$A$49,0),MATCH(orders!L$1,products!$A$1:$G$1,0))</f>
        <v>7.29</v>
      </c>
      <c r="M920" s="6">
        <f>L920*E920</f>
        <v>21.87</v>
      </c>
      <c r="N920" t="str">
        <f t="shared" si="28"/>
        <v>Excelsa</v>
      </c>
      <c r="O920" t="str">
        <f t="shared" si="29"/>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6">
        <f>INDEX(products!$A$1:$G$49,MATCH(orders!$D921,products!$A$1:$A$49,0),MATCH(orders!L$1,products!$A$1:$G$1,0))</f>
        <v>2.6849999999999996</v>
      </c>
      <c r="M921" s="6">
        <f>L921*E921</f>
        <v>13.424999999999997</v>
      </c>
      <c r="N921" t="str">
        <f t="shared" si="28"/>
        <v>Robusta</v>
      </c>
      <c r="O921" t="str">
        <f t="shared" si="29"/>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6">
        <f>INDEX(products!$A$1:$G$49,MATCH(orders!$D922,products!$A$1:$A$49,0),MATCH(orders!L$1,products!$A$1:$G$1,0))</f>
        <v>20.584999999999997</v>
      </c>
      <c r="M922" s="6">
        <f>L922*E922</f>
        <v>123.50999999999999</v>
      </c>
      <c r="N922" t="str">
        <f t="shared" si="28"/>
        <v>Robusta</v>
      </c>
      <c r="O922" t="str">
        <f t="shared" si="29"/>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6">
        <f>INDEX(products!$A$1:$G$49,MATCH(orders!$D923,products!$A$1:$A$49,0),MATCH(orders!L$1,products!$A$1:$G$1,0))</f>
        <v>3.8849999999999998</v>
      </c>
      <c r="M923" s="6">
        <f>L923*E923</f>
        <v>7.77</v>
      </c>
      <c r="N923" t="str">
        <f t="shared" si="28"/>
        <v>Liberica</v>
      </c>
      <c r="O923" t="str">
        <f t="shared" si="29"/>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6">
        <f>INDEX(products!$A$1:$G$49,MATCH(orders!$D924,products!$A$1:$A$49,0),MATCH(orders!L$1,products!$A$1:$G$1,0))</f>
        <v>11.25</v>
      </c>
      <c r="M924" s="6">
        <f>L924*E924</f>
        <v>67.5</v>
      </c>
      <c r="N924" t="str">
        <f t="shared" si="28"/>
        <v>Arabica</v>
      </c>
      <c r="O924" t="str">
        <f t="shared" si="29"/>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6">
        <f>INDEX(products!$A$1:$G$49,MATCH(orders!$D925,products!$A$1:$A$49,0),MATCH(orders!L$1,products!$A$1:$G$1,0))</f>
        <v>27.945</v>
      </c>
      <c r="M925" s="6">
        <f>L925*E925</f>
        <v>27.945</v>
      </c>
      <c r="N925" t="str">
        <f t="shared" si="28"/>
        <v>Excelsa</v>
      </c>
      <c r="O925" t="str">
        <f t="shared" si="29"/>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6">
        <f>INDEX(products!$A$1:$G$49,MATCH(orders!$D926,products!$A$1:$A$49,0),MATCH(orders!L$1,products!$A$1:$G$1,0))</f>
        <v>29.784999999999997</v>
      </c>
      <c r="M926" s="6">
        <f>L926*E926</f>
        <v>89.35499999999999</v>
      </c>
      <c r="N926" t="str">
        <f t="shared" si="28"/>
        <v>Arabica</v>
      </c>
      <c r="O926" t="str">
        <f t="shared" si="29"/>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6">
        <f>INDEX(products!$A$1:$G$49,MATCH(orders!$D927,products!$A$1:$A$49,0),MATCH(orders!L$1,products!$A$1:$G$1,0))</f>
        <v>6.75</v>
      </c>
      <c r="M927" s="6">
        <f>L927*E927</f>
        <v>20.25</v>
      </c>
      <c r="N927" t="str">
        <f t="shared" si="28"/>
        <v>Arabica</v>
      </c>
      <c r="O927" t="str">
        <f t="shared" si="29"/>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6">
        <f>INDEX(products!$A$1:$G$49,MATCH(orders!$D928,products!$A$1:$A$49,0),MATCH(orders!L$1,products!$A$1:$G$1,0))</f>
        <v>6.75</v>
      </c>
      <c r="M928" s="6">
        <f>L928*E928</f>
        <v>33.75</v>
      </c>
      <c r="N928" t="str">
        <f t="shared" si="28"/>
        <v>Arabica</v>
      </c>
      <c r="O928" t="str">
        <f t="shared" si="29"/>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6">
        <f>INDEX(products!$A$1:$G$49,MATCH(orders!$D929,products!$A$1:$A$49,0),MATCH(orders!L$1,products!$A$1:$G$1,0))</f>
        <v>27.945</v>
      </c>
      <c r="M929" s="6">
        <f>L929*E929</f>
        <v>111.78</v>
      </c>
      <c r="N929" t="str">
        <f t="shared" si="28"/>
        <v>Excelsa</v>
      </c>
      <c r="O929" t="str">
        <f t="shared" si="29"/>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6">
        <f>INDEX(products!$A$1:$G$49,MATCH(orders!$D930,products!$A$1:$A$49,0),MATCH(orders!L$1,products!$A$1:$G$1,0))</f>
        <v>31.624999999999996</v>
      </c>
      <c r="M930" s="6">
        <f>L930*E930</f>
        <v>63.249999999999993</v>
      </c>
      <c r="N930" t="str">
        <f t="shared" si="28"/>
        <v>Excelsa</v>
      </c>
      <c r="O930" t="str">
        <f t="shared" si="29"/>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6">
        <f>INDEX(products!$A$1:$G$49,MATCH(orders!$D931,products!$A$1:$A$49,0),MATCH(orders!L$1,products!$A$1:$G$1,0))</f>
        <v>4.4550000000000001</v>
      </c>
      <c r="M931" s="6">
        <f>L931*E931</f>
        <v>8.91</v>
      </c>
      <c r="N931" t="str">
        <f t="shared" si="28"/>
        <v>Excelsa</v>
      </c>
      <c r="O931" t="str">
        <f t="shared" si="29"/>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6">
        <f>INDEX(products!$A$1:$G$49,MATCH(orders!$D932,products!$A$1:$A$49,0),MATCH(orders!L$1,products!$A$1:$G$1,0))</f>
        <v>12.15</v>
      </c>
      <c r="M932" s="6">
        <f>L932*E932</f>
        <v>12.15</v>
      </c>
      <c r="N932" t="str">
        <f t="shared" si="28"/>
        <v>Excelsa</v>
      </c>
      <c r="O932" t="str">
        <f t="shared" si="29"/>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6">
        <f>INDEX(products!$A$1:$G$49,MATCH(orders!$D933,products!$A$1:$A$49,0),MATCH(orders!L$1,products!$A$1:$G$1,0))</f>
        <v>5.97</v>
      </c>
      <c r="M933" s="6">
        <f>L933*E933</f>
        <v>23.88</v>
      </c>
      <c r="N933" t="str">
        <f t="shared" si="28"/>
        <v>Arabica</v>
      </c>
      <c r="O933" t="str">
        <f t="shared" si="29"/>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6">
        <f>INDEX(products!$A$1:$G$49,MATCH(orders!$D934,products!$A$1:$A$49,0),MATCH(orders!L$1,products!$A$1:$G$1,0))</f>
        <v>13.75</v>
      </c>
      <c r="M934" s="6">
        <f>L934*E934</f>
        <v>55</v>
      </c>
      <c r="N934" t="str">
        <f t="shared" si="28"/>
        <v>Excelsa</v>
      </c>
      <c r="O934" t="str">
        <f t="shared" si="29"/>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6">
        <f>INDEX(products!$A$1:$G$49,MATCH(orders!$D935,products!$A$1:$A$49,0),MATCH(orders!L$1,products!$A$1:$G$1,0))</f>
        <v>8.9499999999999993</v>
      </c>
      <c r="M935" s="6">
        <f>L935*E935</f>
        <v>26.849999999999998</v>
      </c>
      <c r="N935" t="str">
        <f t="shared" si="28"/>
        <v>Robusta</v>
      </c>
      <c r="O935" t="str">
        <f t="shared" si="29"/>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6">
        <f>INDEX(products!$A$1:$G$49,MATCH(orders!$D936,products!$A$1:$A$49,0),MATCH(orders!L$1,products!$A$1:$G$1,0))</f>
        <v>22.884999999999998</v>
      </c>
      <c r="M936" s="6">
        <f>L936*E936</f>
        <v>114.42499999999998</v>
      </c>
      <c r="N936" t="str">
        <f t="shared" si="28"/>
        <v>Robusta</v>
      </c>
      <c r="O936" t="str">
        <f t="shared" si="29"/>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6">
        <f>INDEX(products!$A$1:$G$49,MATCH(orders!$D937,products!$A$1:$A$49,0),MATCH(orders!L$1,products!$A$1:$G$1,0))</f>
        <v>25.874999999999996</v>
      </c>
      <c r="M937" s="6">
        <f>L937*E937</f>
        <v>155.24999999999997</v>
      </c>
      <c r="N937" t="str">
        <f t="shared" si="28"/>
        <v>Arabica</v>
      </c>
      <c r="O937" t="str">
        <f t="shared" si="29"/>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6">
        <f>INDEX(products!$A$1:$G$49,MATCH(orders!$D938,products!$A$1:$A$49,0),MATCH(orders!L$1,products!$A$1:$G$1,0))</f>
        <v>7.77</v>
      </c>
      <c r="M938" s="6">
        <f>L938*E938</f>
        <v>23.31</v>
      </c>
      <c r="N938" t="str">
        <f t="shared" si="28"/>
        <v>Liberica</v>
      </c>
      <c r="O938" t="str">
        <f t="shared" si="29"/>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6">
        <f>INDEX(products!$A$1:$G$49,MATCH(orders!$D939,products!$A$1:$A$49,0),MATCH(orders!L$1,products!$A$1:$G$1,0))</f>
        <v>22.884999999999998</v>
      </c>
      <c r="M939" s="6">
        <f>L939*E939</f>
        <v>91.539999999999992</v>
      </c>
      <c r="N939" t="str">
        <f t="shared" si="28"/>
        <v>Robusta</v>
      </c>
      <c r="O939" t="str">
        <f t="shared" si="29"/>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6">
        <f>INDEX(products!$A$1:$G$49,MATCH(orders!$D940,products!$A$1:$A$49,0),MATCH(orders!L$1,products!$A$1:$G$1,0))</f>
        <v>14.85</v>
      </c>
      <c r="M940" s="6">
        <f>L940*E940</f>
        <v>74.25</v>
      </c>
      <c r="N940" t="str">
        <f t="shared" si="28"/>
        <v>Excelsa</v>
      </c>
      <c r="O940" t="str">
        <f t="shared" si="29"/>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6">
        <f>INDEX(products!$A$1:$G$49,MATCH(orders!$D941,products!$A$1:$A$49,0),MATCH(orders!L$1,products!$A$1:$G$1,0))</f>
        <v>4.7549999999999999</v>
      </c>
      <c r="M941" s="6">
        <f>L941*E941</f>
        <v>28.53</v>
      </c>
      <c r="N941" t="str">
        <f t="shared" si="28"/>
        <v>Liberica</v>
      </c>
      <c r="O941" t="str">
        <f t="shared" si="29"/>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6">
        <f>INDEX(products!$A$1:$G$49,MATCH(orders!$D942,products!$A$1:$A$49,0),MATCH(orders!L$1,products!$A$1:$G$1,0))</f>
        <v>7.169999999999999</v>
      </c>
      <c r="M942" s="6">
        <f>L942*E942</f>
        <v>14.339999999999998</v>
      </c>
      <c r="N942" t="str">
        <f t="shared" si="28"/>
        <v>Robusta</v>
      </c>
      <c r="O942" t="str">
        <f t="shared" si="29"/>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6">
        <f>INDEX(products!$A$1:$G$49,MATCH(orders!$D943,products!$A$1:$A$49,0),MATCH(orders!L$1,products!$A$1:$G$1,0))</f>
        <v>7.77</v>
      </c>
      <c r="M943" s="6">
        <f>L943*E943</f>
        <v>15.54</v>
      </c>
      <c r="N943" t="str">
        <f t="shared" si="28"/>
        <v>Arabica</v>
      </c>
      <c r="O943" t="str">
        <f t="shared" si="29"/>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6">
        <f>INDEX(products!$A$1:$G$49,MATCH(orders!$D944,products!$A$1:$A$49,0),MATCH(orders!L$1,products!$A$1:$G$1,0))</f>
        <v>11.95</v>
      </c>
      <c r="M944" s="6">
        <f>L944*E944</f>
        <v>35.849999999999994</v>
      </c>
      <c r="N944" t="str">
        <f t="shared" si="28"/>
        <v>Robusta</v>
      </c>
      <c r="O944" t="str">
        <f t="shared" si="29"/>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6">
        <f>INDEX(products!$A$1:$G$49,MATCH(orders!$D945,products!$A$1:$A$49,0),MATCH(orders!L$1,products!$A$1:$G$1,0))</f>
        <v>7.77</v>
      </c>
      <c r="M945" s="6">
        <f>L945*E945</f>
        <v>46.62</v>
      </c>
      <c r="N945" t="str">
        <f t="shared" si="28"/>
        <v>Arabica</v>
      </c>
      <c r="O945" t="str">
        <f t="shared" si="29"/>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6">
        <f>INDEX(products!$A$1:$G$49,MATCH(orders!$D946,products!$A$1:$A$49,0),MATCH(orders!L$1,products!$A$1:$G$1,0))</f>
        <v>7.169999999999999</v>
      </c>
      <c r="M946" s="6">
        <f>L946*E946</f>
        <v>35.849999999999994</v>
      </c>
      <c r="N946" t="str">
        <f t="shared" si="28"/>
        <v>Robusta</v>
      </c>
      <c r="O946" t="str">
        <f t="shared" si="29"/>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6">
        <f>INDEX(products!$A$1:$G$49,MATCH(orders!$D947,products!$A$1:$A$49,0),MATCH(orders!L$1,products!$A$1:$G$1,0))</f>
        <v>29.784999999999997</v>
      </c>
      <c r="M947" s="6">
        <f>L947*E947</f>
        <v>119.13999999999999</v>
      </c>
      <c r="N947" t="str">
        <f t="shared" si="28"/>
        <v>Liberica</v>
      </c>
      <c r="O947" t="str">
        <f t="shared" si="29"/>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6">
        <f>INDEX(products!$A$1:$G$49,MATCH(orders!$D948,products!$A$1:$A$49,0),MATCH(orders!L$1,products!$A$1:$G$1,0))</f>
        <v>7.77</v>
      </c>
      <c r="M948" s="6">
        <f>L948*E948</f>
        <v>23.31</v>
      </c>
      <c r="N948" t="str">
        <f t="shared" si="28"/>
        <v>Liberica</v>
      </c>
      <c r="O948" t="str">
        <f t="shared" si="29"/>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6">
        <f>INDEX(products!$A$1:$G$49,MATCH(orders!$D949,products!$A$1:$A$49,0),MATCH(orders!L$1,products!$A$1:$G$1,0))</f>
        <v>11.25</v>
      </c>
      <c r="M949" s="6">
        <f>L949*E949</f>
        <v>11.25</v>
      </c>
      <c r="N949" t="str">
        <f t="shared" si="28"/>
        <v>Arabica</v>
      </c>
      <c r="O949" t="str">
        <f t="shared" si="29"/>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6">
        <f>INDEX(products!$A$1:$G$49,MATCH(orders!$D950,products!$A$1:$A$49,0),MATCH(orders!L$1,products!$A$1:$G$1,0))</f>
        <v>27.945</v>
      </c>
      <c r="M950" s="6">
        <f>L950*E950</f>
        <v>83.835000000000008</v>
      </c>
      <c r="N950" t="str">
        <f t="shared" si="28"/>
        <v>Excelsa</v>
      </c>
      <c r="O950" t="str">
        <f t="shared" si="29"/>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6">
        <f>INDEX(products!$A$1:$G$49,MATCH(orders!$D951,products!$A$1:$A$49,0),MATCH(orders!L$1,products!$A$1:$G$1,0))</f>
        <v>27.484999999999996</v>
      </c>
      <c r="M951" s="6">
        <f>L951*E951</f>
        <v>109.93999999999998</v>
      </c>
      <c r="N951" t="str">
        <f t="shared" si="28"/>
        <v>Robusta</v>
      </c>
      <c r="O951" t="str">
        <f t="shared" si="29"/>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6">
        <f>INDEX(products!$A$1:$G$49,MATCH(orders!$D952,products!$A$1:$A$49,0),MATCH(orders!L$1,products!$A$1:$G$1,0))</f>
        <v>3.5849999999999995</v>
      </c>
      <c r="M952" s="6">
        <f>L952*E952</f>
        <v>14.339999999999998</v>
      </c>
      <c r="N952" t="str">
        <f t="shared" si="28"/>
        <v>Robusta</v>
      </c>
      <c r="O952" t="str">
        <f t="shared" si="29"/>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6">
        <f>INDEX(products!$A$1:$G$49,MATCH(orders!$D953,products!$A$1:$A$49,0),MATCH(orders!L$1,products!$A$1:$G$1,0))</f>
        <v>3.5849999999999995</v>
      </c>
      <c r="M953" s="6">
        <f>L953*E953</f>
        <v>21.509999999999998</v>
      </c>
      <c r="N953" t="str">
        <f t="shared" si="28"/>
        <v>Robusta</v>
      </c>
      <c r="O953" t="str">
        <f t="shared" si="29"/>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6">
        <f>INDEX(products!$A$1:$G$49,MATCH(orders!$D954,products!$A$1:$A$49,0),MATCH(orders!L$1,products!$A$1:$G$1,0))</f>
        <v>11.25</v>
      </c>
      <c r="M954" s="6">
        <f>L954*E954</f>
        <v>22.5</v>
      </c>
      <c r="N954" t="str">
        <f t="shared" si="28"/>
        <v>Arabica</v>
      </c>
      <c r="O954" t="str">
        <f t="shared" si="29"/>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6">
        <f>INDEX(products!$A$1:$G$49,MATCH(orders!$D955,products!$A$1:$A$49,0),MATCH(orders!L$1,products!$A$1:$G$1,0))</f>
        <v>3.8849999999999998</v>
      </c>
      <c r="M955" s="6">
        <f>L955*E955</f>
        <v>3.8849999999999998</v>
      </c>
      <c r="N955" t="str">
        <f t="shared" si="28"/>
        <v>Arabica</v>
      </c>
      <c r="O955" t="str">
        <f t="shared" si="29"/>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6">
        <f>INDEX(products!$A$1:$G$49,MATCH(orders!$D956,products!$A$1:$A$49,0),MATCH(orders!L$1,products!$A$1:$G$1,0))</f>
        <v>27.945</v>
      </c>
      <c r="M956" s="6">
        <f>L956*E956</f>
        <v>27.945</v>
      </c>
      <c r="N956" t="str">
        <f t="shared" si="28"/>
        <v>Excelsa</v>
      </c>
      <c r="O956" t="str">
        <f t="shared" si="29"/>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6">
        <f>INDEX(products!$A$1:$G$49,MATCH(orders!$D957,products!$A$1:$A$49,0),MATCH(orders!L$1,products!$A$1:$G$1,0))</f>
        <v>34.154999999999994</v>
      </c>
      <c r="M957" s="6">
        <f>L957*E957</f>
        <v>170.77499999999998</v>
      </c>
      <c r="N957" t="str">
        <f t="shared" si="28"/>
        <v>Excelsa</v>
      </c>
      <c r="O957" t="str">
        <f t="shared" si="29"/>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6">
        <f>INDEX(products!$A$1:$G$49,MATCH(orders!$D958,products!$A$1:$A$49,0),MATCH(orders!L$1,products!$A$1:$G$1,0))</f>
        <v>27.484999999999996</v>
      </c>
      <c r="M958" s="6">
        <f>L958*E958</f>
        <v>54.969999999999992</v>
      </c>
      <c r="N958" t="str">
        <f t="shared" si="28"/>
        <v>Robusta</v>
      </c>
      <c r="O958" t="str">
        <f t="shared" si="29"/>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6">
        <f>INDEX(products!$A$1:$G$49,MATCH(orders!$D959,products!$A$1:$A$49,0),MATCH(orders!L$1,products!$A$1:$G$1,0))</f>
        <v>14.85</v>
      </c>
      <c r="M959" s="6">
        <f>L959*E959</f>
        <v>14.85</v>
      </c>
      <c r="N959" t="str">
        <f t="shared" si="28"/>
        <v>Excelsa</v>
      </c>
      <c r="O959" t="str">
        <f t="shared" si="29"/>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6">
        <f>INDEX(products!$A$1:$G$49,MATCH(orders!$D960,products!$A$1:$A$49,0),MATCH(orders!L$1,products!$A$1:$G$1,0))</f>
        <v>3.8849999999999998</v>
      </c>
      <c r="M960" s="6">
        <f>L960*E960</f>
        <v>7.77</v>
      </c>
      <c r="N960" t="str">
        <f t="shared" si="28"/>
        <v>Arabica</v>
      </c>
      <c r="O960" t="str">
        <f t="shared" si="29"/>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6">
        <f>INDEX(products!$A$1:$G$49,MATCH(orders!$D961,products!$A$1:$A$49,0),MATCH(orders!L$1,products!$A$1:$G$1,0))</f>
        <v>4.7549999999999999</v>
      </c>
      <c r="M961" s="6">
        <f>L961*E961</f>
        <v>23.774999999999999</v>
      </c>
      <c r="N961" t="str">
        <f t="shared" si="28"/>
        <v>Liberica</v>
      </c>
      <c r="O961" t="str">
        <f t="shared" si="29"/>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6">
        <f>INDEX(products!$A$1:$G$49,MATCH(orders!$D962,products!$A$1:$A$49,0),MATCH(orders!L$1,products!$A$1:$G$1,0))</f>
        <v>15.85</v>
      </c>
      <c r="M962" s="6">
        <f>L962*E962</f>
        <v>79.25</v>
      </c>
      <c r="N962" t="str">
        <f t="shared" si="28"/>
        <v>Liberica</v>
      </c>
      <c r="O962" t="str">
        <f t="shared" si="29"/>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6">
        <f>INDEX(products!$A$1:$G$49,MATCH(orders!$D963,products!$A$1:$A$49,0),MATCH(orders!L$1,products!$A$1:$G$1,0))</f>
        <v>22.884999999999998</v>
      </c>
      <c r="M963" s="6">
        <f>L963*E963</f>
        <v>45.769999999999996</v>
      </c>
      <c r="N963" t="str">
        <f t="shared" ref="N963:N1001" si="30">IF(I963="Rob","Robusta",IF(I963="Exc","Excelsa",IF(I963="Ara","Arabica",IF(I963="Lib","Liberica",""))))</f>
        <v>Arabica</v>
      </c>
      <c r="O963" t="str">
        <f t="shared" ref="O963:O1001" si="31">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6">
        <f>INDEX(products!$A$1:$G$49,MATCH(orders!$D964,products!$A$1:$A$49,0),MATCH(orders!L$1,products!$A$1:$G$1,0))</f>
        <v>8.9499999999999993</v>
      </c>
      <c r="M964" s="6">
        <f>L964*E964</f>
        <v>8.9499999999999993</v>
      </c>
      <c r="N964" t="str">
        <f t="shared" si="30"/>
        <v>Robusta</v>
      </c>
      <c r="O964" t="str">
        <f t="shared" si="31"/>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6">
        <f>INDEX(products!$A$1:$G$49,MATCH(orders!$D965,products!$A$1:$A$49,0),MATCH(orders!L$1,products!$A$1:$G$1,0))</f>
        <v>5.97</v>
      </c>
      <c r="M965" s="6">
        <f>L965*E965</f>
        <v>23.88</v>
      </c>
      <c r="N965" t="str">
        <f t="shared" si="30"/>
        <v>Robusta</v>
      </c>
      <c r="O965" t="str">
        <f t="shared" si="31"/>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6">
        <f>INDEX(products!$A$1:$G$49,MATCH(orders!$D966,products!$A$1:$A$49,0),MATCH(orders!L$1,products!$A$1:$G$1,0))</f>
        <v>4.4550000000000001</v>
      </c>
      <c r="M966" s="6">
        <f>L966*E966</f>
        <v>22.274999999999999</v>
      </c>
      <c r="N966" t="str">
        <f t="shared" si="30"/>
        <v>Excelsa</v>
      </c>
      <c r="O966" t="str">
        <f t="shared" si="31"/>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6">
        <f>INDEX(products!$A$1:$G$49,MATCH(orders!$D967,products!$A$1:$A$49,0),MATCH(orders!L$1,products!$A$1:$G$1,0))</f>
        <v>9.9499999999999993</v>
      </c>
      <c r="M967" s="6">
        <f>L967*E967</f>
        <v>29.849999999999998</v>
      </c>
      <c r="N967" t="str">
        <f t="shared" si="30"/>
        <v>Robusta</v>
      </c>
      <c r="O967" t="str">
        <f t="shared" si="31"/>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6">
        <f>INDEX(products!$A$1:$G$49,MATCH(orders!$D968,products!$A$1:$A$49,0),MATCH(orders!L$1,products!$A$1:$G$1,0))</f>
        <v>8.91</v>
      </c>
      <c r="M968" s="6">
        <f>L968*E968</f>
        <v>53.46</v>
      </c>
      <c r="N968" t="str">
        <f t="shared" si="30"/>
        <v>Excelsa</v>
      </c>
      <c r="O968" t="str">
        <f t="shared" si="31"/>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6">
        <f>INDEX(products!$A$1:$G$49,MATCH(orders!$D969,products!$A$1:$A$49,0),MATCH(orders!L$1,products!$A$1:$G$1,0))</f>
        <v>2.6849999999999996</v>
      </c>
      <c r="M969" s="6">
        <f>L969*E969</f>
        <v>2.6849999999999996</v>
      </c>
      <c r="N969" t="str">
        <f t="shared" si="30"/>
        <v>Robusta</v>
      </c>
      <c r="O969" t="str">
        <f t="shared" si="31"/>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6">
        <f>INDEX(products!$A$1:$G$49,MATCH(orders!$D970,products!$A$1:$A$49,0),MATCH(orders!L$1,products!$A$1:$G$1,0))</f>
        <v>2.9849999999999999</v>
      </c>
      <c r="M970" s="6">
        <f>L970*E970</f>
        <v>5.97</v>
      </c>
      <c r="N970" t="str">
        <f t="shared" si="30"/>
        <v>Robusta</v>
      </c>
      <c r="O970" t="str">
        <f t="shared" si="31"/>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6">
        <f>INDEX(products!$A$1:$G$49,MATCH(orders!$D971,products!$A$1:$A$49,0),MATCH(orders!L$1,products!$A$1:$G$1,0))</f>
        <v>12.95</v>
      </c>
      <c r="M971" s="6">
        <f>L971*E971</f>
        <v>12.95</v>
      </c>
      <c r="N971" t="str">
        <f t="shared" si="30"/>
        <v>Liberica</v>
      </c>
      <c r="O971" t="str">
        <f t="shared" si="31"/>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6">
        <f>INDEX(products!$A$1:$G$49,MATCH(orders!$D972,products!$A$1:$A$49,0),MATCH(orders!L$1,products!$A$1:$G$1,0))</f>
        <v>8.25</v>
      </c>
      <c r="M972" s="6">
        <f>L972*E972</f>
        <v>8.25</v>
      </c>
      <c r="N972" t="str">
        <f t="shared" si="30"/>
        <v>Excelsa</v>
      </c>
      <c r="O972" t="str">
        <f t="shared" si="31"/>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6">
        <f>INDEX(products!$A$1:$G$49,MATCH(orders!$D973,products!$A$1:$A$49,0),MATCH(orders!L$1,products!$A$1:$G$1,0))</f>
        <v>29.784999999999997</v>
      </c>
      <c r="M973" s="6">
        <f>L973*E973</f>
        <v>148.92499999999998</v>
      </c>
      <c r="N973" t="str">
        <f t="shared" si="30"/>
        <v>Arabica</v>
      </c>
      <c r="O973" t="str">
        <f t="shared" si="31"/>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6">
        <f>INDEX(products!$A$1:$G$49,MATCH(orders!$D974,products!$A$1:$A$49,0),MATCH(orders!L$1,products!$A$1:$G$1,0))</f>
        <v>29.784999999999997</v>
      </c>
      <c r="M974" s="6">
        <f>L974*E974</f>
        <v>89.35499999999999</v>
      </c>
      <c r="N974" t="str">
        <f t="shared" si="30"/>
        <v>Arabica</v>
      </c>
      <c r="O974" t="str">
        <f t="shared" si="31"/>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6">
        <f>INDEX(products!$A$1:$G$49,MATCH(orders!$D975,products!$A$1:$A$49,0),MATCH(orders!L$1,products!$A$1:$G$1,0))</f>
        <v>14.55</v>
      </c>
      <c r="M975" s="6">
        <f>L975*E975</f>
        <v>87.300000000000011</v>
      </c>
      <c r="N975" t="str">
        <f t="shared" si="30"/>
        <v>Liberica</v>
      </c>
      <c r="O975" t="str">
        <f t="shared" si="31"/>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6">
        <f>INDEX(products!$A$1:$G$49,MATCH(orders!$D976,products!$A$1:$A$49,0),MATCH(orders!L$1,products!$A$1:$G$1,0))</f>
        <v>5.3699999999999992</v>
      </c>
      <c r="M976" s="6">
        <f>L976*E976</f>
        <v>5.3699999999999992</v>
      </c>
      <c r="N976" t="str">
        <f t="shared" si="30"/>
        <v>Robusta</v>
      </c>
      <c r="O976" t="str">
        <f t="shared" si="31"/>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6">
        <f>INDEX(products!$A$1:$G$49,MATCH(orders!$D977,products!$A$1:$A$49,0),MATCH(orders!L$1,products!$A$1:$G$1,0))</f>
        <v>2.9849999999999999</v>
      </c>
      <c r="M977" s="6">
        <f>L977*E977</f>
        <v>8.9550000000000001</v>
      </c>
      <c r="N977" t="str">
        <f t="shared" si="30"/>
        <v>Arabica</v>
      </c>
      <c r="O977" t="str">
        <f t="shared" si="31"/>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6">
        <f>INDEX(products!$A$1:$G$49,MATCH(orders!$D978,products!$A$1:$A$49,0),MATCH(orders!L$1,products!$A$1:$G$1,0))</f>
        <v>27.484999999999996</v>
      </c>
      <c r="M978" s="6">
        <f>L978*E978</f>
        <v>137.42499999999998</v>
      </c>
      <c r="N978" t="str">
        <f t="shared" si="30"/>
        <v>Robusta</v>
      </c>
      <c r="O978" t="str">
        <f t="shared" si="31"/>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6">
        <f>INDEX(products!$A$1:$G$49,MATCH(orders!$D979,products!$A$1:$A$49,0),MATCH(orders!L$1,products!$A$1:$G$1,0))</f>
        <v>11.95</v>
      </c>
      <c r="M979" s="6">
        <f>L979*E979</f>
        <v>59.75</v>
      </c>
      <c r="N979" t="str">
        <f t="shared" si="30"/>
        <v>Robusta</v>
      </c>
      <c r="O979" t="str">
        <f t="shared" si="31"/>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6">
        <f>INDEX(products!$A$1:$G$49,MATCH(orders!$D980,products!$A$1:$A$49,0),MATCH(orders!L$1,products!$A$1:$G$1,0))</f>
        <v>7.77</v>
      </c>
      <c r="M980" s="6">
        <f>L980*E980</f>
        <v>23.31</v>
      </c>
      <c r="N980" t="str">
        <f t="shared" si="30"/>
        <v>Arabica</v>
      </c>
      <c r="O980" t="str">
        <f t="shared" si="31"/>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6">
        <f>INDEX(products!$A$1:$G$49,MATCH(orders!$D981,products!$A$1:$A$49,0),MATCH(orders!L$1,products!$A$1:$G$1,0))</f>
        <v>5.3699999999999992</v>
      </c>
      <c r="M981" s="6">
        <f>L981*E981</f>
        <v>10.739999999999998</v>
      </c>
      <c r="N981" t="str">
        <f t="shared" si="30"/>
        <v>Robusta</v>
      </c>
      <c r="O981" t="str">
        <f t="shared" si="31"/>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6">
        <f>INDEX(products!$A$1:$G$49,MATCH(orders!$D982,products!$A$1:$A$49,0),MATCH(orders!L$1,products!$A$1:$G$1,0))</f>
        <v>27.945</v>
      </c>
      <c r="M982" s="6">
        <f>L982*E982</f>
        <v>167.67000000000002</v>
      </c>
      <c r="N982" t="str">
        <f t="shared" si="30"/>
        <v>Excelsa</v>
      </c>
      <c r="O982" t="str">
        <f t="shared" si="31"/>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6">
        <f>INDEX(products!$A$1:$G$49,MATCH(orders!$D983,products!$A$1:$A$49,0),MATCH(orders!L$1,products!$A$1:$G$1,0))</f>
        <v>3.645</v>
      </c>
      <c r="M983" s="6">
        <f>L983*E983</f>
        <v>21.87</v>
      </c>
      <c r="N983" t="str">
        <f t="shared" si="30"/>
        <v>Excelsa</v>
      </c>
      <c r="O983" t="str">
        <f t="shared" si="31"/>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6">
        <f>INDEX(products!$A$1:$G$49,MATCH(orders!$D984,products!$A$1:$A$49,0),MATCH(orders!L$1,products!$A$1:$G$1,0))</f>
        <v>11.95</v>
      </c>
      <c r="M984" s="6">
        <f>L984*E984</f>
        <v>23.9</v>
      </c>
      <c r="N984" t="str">
        <f t="shared" si="30"/>
        <v>Robusta</v>
      </c>
      <c r="O984" t="str">
        <f t="shared" si="31"/>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6">
        <f>INDEX(products!$A$1:$G$49,MATCH(orders!$D985,products!$A$1:$A$49,0),MATCH(orders!L$1,products!$A$1:$G$1,0))</f>
        <v>3.375</v>
      </c>
      <c r="M985" s="6">
        <f>L985*E985</f>
        <v>6.75</v>
      </c>
      <c r="N985" t="str">
        <f t="shared" si="30"/>
        <v>Arabica</v>
      </c>
      <c r="O985" t="str">
        <f t="shared" si="31"/>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6">
        <f>INDEX(products!$A$1:$G$49,MATCH(orders!$D986,products!$A$1:$A$49,0),MATCH(orders!L$1,products!$A$1:$G$1,0))</f>
        <v>31.624999999999996</v>
      </c>
      <c r="M986" s="6">
        <f>L986*E986</f>
        <v>31.624999999999996</v>
      </c>
      <c r="N986" t="str">
        <f t="shared" si="30"/>
        <v>Excelsa</v>
      </c>
      <c r="O986" t="str">
        <f t="shared" si="31"/>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6">
        <f>INDEX(products!$A$1:$G$49,MATCH(orders!$D987,products!$A$1:$A$49,0),MATCH(orders!L$1,products!$A$1:$G$1,0))</f>
        <v>11.95</v>
      </c>
      <c r="M987" s="6">
        <f>L987*E987</f>
        <v>47.8</v>
      </c>
      <c r="N987" t="str">
        <f t="shared" si="30"/>
        <v>Robusta</v>
      </c>
      <c r="O987" t="str">
        <f t="shared" si="31"/>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6">
        <f>INDEX(products!$A$1:$G$49,MATCH(orders!$D988,products!$A$1:$A$49,0),MATCH(orders!L$1,products!$A$1:$G$1,0))</f>
        <v>33.464999999999996</v>
      </c>
      <c r="M988" s="6">
        <f>L988*E988</f>
        <v>33.464999999999996</v>
      </c>
      <c r="N988" t="str">
        <f t="shared" si="30"/>
        <v>Liberica</v>
      </c>
      <c r="O988" t="str">
        <f t="shared" si="31"/>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6">
        <f>INDEX(products!$A$1:$G$49,MATCH(orders!$D989,products!$A$1:$A$49,0),MATCH(orders!L$1,products!$A$1:$G$1,0))</f>
        <v>5.97</v>
      </c>
      <c r="M989" s="6">
        <f>L989*E989</f>
        <v>29.849999999999998</v>
      </c>
      <c r="N989" t="str">
        <f t="shared" si="30"/>
        <v>Arabica</v>
      </c>
      <c r="O989" t="str">
        <f t="shared" si="31"/>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6">
        <f>INDEX(products!$A$1:$G$49,MATCH(orders!$D990,products!$A$1:$A$49,0),MATCH(orders!L$1,products!$A$1:$G$1,0))</f>
        <v>9.9499999999999993</v>
      </c>
      <c r="M990" s="6">
        <f>L990*E990</f>
        <v>29.849999999999998</v>
      </c>
      <c r="N990" t="str">
        <f t="shared" si="30"/>
        <v>Robusta</v>
      </c>
      <c r="O990" t="str">
        <f t="shared" si="31"/>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6">
        <f>INDEX(products!$A$1:$G$49,MATCH(orders!$D991,products!$A$1:$A$49,0),MATCH(orders!L$1,products!$A$1:$G$1,0))</f>
        <v>25.874999999999996</v>
      </c>
      <c r="M991" s="6">
        <f>L991*E991</f>
        <v>155.24999999999997</v>
      </c>
      <c r="N991" t="str">
        <f t="shared" si="30"/>
        <v>Arabica</v>
      </c>
      <c r="O991" t="str">
        <f t="shared" si="31"/>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6">
        <f>INDEX(products!$A$1:$G$49,MATCH(orders!$D992,products!$A$1:$A$49,0),MATCH(orders!L$1,products!$A$1:$G$1,0))</f>
        <v>3.645</v>
      </c>
      <c r="M992" s="6">
        <f>L992*E992</f>
        <v>18.225000000000001</v>
      </c>
      <c r="N992" t="str">
        <f t="shared" si="30"/>
        <v>Excelsa</v>
      </c>
      <c r="O992" t="str">
        <f t="shared" si="31"/>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6">
        <f>INDEX(products!$A$1:$G$49,MATCH(orders!$D993,products!$A$1:$A$49,0),MATCH(orders!L$1,products!$A$1:$G$1,0))</f>
        <v>7.77</v>
      </c>
      <c r="M993" s="6">
        <f>L993*E993</f>
        <v>15.54</v>
      </c>
      <c r="N993" t="str">
        <f t="shared" si="30"/>
        <v>Liberica</v>
      </c>
      <c r="O993" t="str">
        <f t="shared" si="31"/>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6">
        <f>INDEX(products!$A$1:$G$49,MATCH(orders!$D994,products!$A$1:$A$49,0),MATCH(orders!L$1,products!$A$1:$G$1,0))</f>
        <v>36.454999999999998</v>
      </c>
      <c r="M994" s="6">
        <f>L994*E994</f>
        <v>109.36499999999999</v>
      </c>
      <c r="N994" t="str">
        <f t="shared" si="30"/>
        <v>Liberica</v>
      </c>
      <c r="O994" t="str">
        <f t="shared" si="31"/>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6">
        <f>INDEX(products!$A$1:$G$49,MATCH(orders!$D995,products!$A$1:$A$49,0),MATCH(orders!L$1,products!$A$1:$G$1,0))</f>
        <v>12.95</v>
      </c>
      <c r="M995" s="6">
        <f>L995*E995</f>
        <v>77.699999999999989</v>
      </c>
      <c r="N995" t="str">
        <f t="shared" si="30"/>
        <v>Arabica</v>
      </c>
      <c r="O995" t="str">
        <f t="shared" si="31"/>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6">
        <f>INDEX(products!$A$1:$G$49,MATCH(orders!$D996,products!$A$1:$A$49,0),MATCH(orders!L$1,products!$A$1:$G$1,0))</f>
        <v>2.9849999999999999</v>
      </c>
      <c r="M996" s="6">
        <f>L996*E996</f>
        <v>8.9550000000000001</v>
      </c>
      <c r="N996" t="str">
        <f t="shared" si="30"/>
        <v>Arabica</v>
      </c>
      <c r="O996" t="str">
        <f t="shared" si="31"/>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6">
        <f>INDEX(products!$A$1:$G$49,MATCH(orders!$D997,products!$A$1:$A$49,0),MATCH(orders!L$1,products!$A$1:$G$1,0))</f>
        <v>27.484999999999996</v>
      </c>
      <c r="M997" s="6">
        <f>L997*E997</f>
        <v>27.484999999999996</v>
      </c>
      <c r="N997" t="str">
        <f t="shared" si="30"/>
        <v>Robusta</v>
      </c>
      <c r="O997" t="str">
        <f t="shared" si="31"/>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6">
        <f>INDEX(products!$A$1:$G$49,MATCH(orders!$D998,products!$A$1:$A$49,0),MATCH(orders!L$1,products!$A$1:$G$1,0))</f>
        <v>5.97</v>
      </c>
      <c r="M998" s="6">
        <f>L998*E998</f>
        <v>29.849999999999998</v>
      </c>
      <c r="N998" t="str">
        <f t="shared" si="30"/>
        <v>Robusta</v>
      </c>
      <c r="O998" t="str">
        <f t="shared" si="31"/>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6">
        <f>INDEX(products!$A$1:$G$49,MATCH(orders!$D999,products!$A$1:$A$49,0),MATCH(orders!L$1,products!$A$1:$G$1,0))</f>
        <v>6.75</v>
      </c>
      <c r="M999" s="6">
        <f>L999*E999</f>
        <v>27</v>
      </c>
      <c r="N999" t="str">
        <f t="shared" si="30"/>
        <v>Arabica</v>
      </c>
      <c r="O999" t="str">
        <f t="shared" si="31"/>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6">
        <f>INDEX(products!$A$1:$G$49,MATCH(orders!$D1000,products!$A$1:$A$49,0),MATCH(orders!L$1,products!$A$1:$G$1,0))</f>
        <v>9.9499999999999993</v>
      </c>
      <c r="M1000" s="6">
        <f>L1000*E1000</f>
        <v>9.9499999999999993</v>
      </c>
      <c r="N1000" t="str">
        <f t="shared" si="30"/>
        <v>Arabica</v>
      </c>
      <c r="O1000" t="str">
        <f t="shared" si="31"/>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6">
        <f>INDEX(products!$A$1:$G$49,MATCH(orders!$D1001,products!$A$1:$A$49,0),MATCH(orders!L$1,products!$A$1:$G$1,0))</f>
        <v>4.125</v>
      </c>
      <c r="M1001" s="6">
        <f>L1001*E1001</f>
        <v>12.375</v>
      </c>
      <c r="N1001" t="str">
        <f t="shared" si="30"/>
        <v>Excelsa</v>
      </c>
      <c r="O1001" t="str">
        <f t="shared" si="31"/>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zoomScale="130" zoomScaleNormal="130" workbookViewId="0">
      <selection activeCell="D8" sqref="D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0" zoomScaleNormal="160" workbookViewId="0">
      <selection activeCell="D8" sqref="D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darshan201197@outlook.com</cp:lastModifiedBy>
  <cp:revision/>
  <dcterms:created xsi:type="dcterms:W3CDTF">2022-11-26T09:51:45Z</dcterms:created>
  <dcterms:modified xsi:type="dcterms:W3CDTF">2025-01-12T19:39:19Z</dcterms:modified>
  <cp:category/>
  <cp:contentStatus/>
</cp:coreProperties>
</file>