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darsh\Downloads\"/>
    </mc:Choice>
  </mc:AlternateContent>
  <xr:revisionPtr revIDLastSave="0" documentId="13_ncr:1_{6DD70285-001F-45D3-B684-7D5A11AEF6AA}" xr6:coauthVersionLast="47" xr6:coauthVersionMax="47" xr10:uidLastSave="{00000000-0000-0000-0000-000000000000}"/>
  <bookViews>
    <workbookView xWindow="-110" yWindow="-110" windowWidth="19420" windowHeight="10300" firstSheet="6" activeTab="9" xr2:uid="{00000000-000D-0000-FFFF-FFFF00000000}"/>
  </bookViews>
  <sheets>
    <sheet name="KPI" sheetId="9" r:id="rId1"/>
    <sheet name="Rating" sheetId="10" r:id="rId2"/>
    <sheet name="Gender" sheetId="11" r:id="rId3"/>
    <sheet name="Education" sheetId="12" r:id="rId4"/>
    <sheet name="Attrition by Job" sheetId="13" r:id="rId5"/>
    <sheet name="Department Wise Attrition" sheetId="14" r:id="rId6"/>
    <sheet name="Attrition by Aga Group" sheetId="15" r:id="rId7"/>
    <sheet name="Marital Status" sheetId="16" r:id="rId8"/>
    <sheet name="Images" sheetId="2" r:id="rId9"/>
    <sheet name="Result" sheetId="4"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6" l="1"/>
  <c r="D5" i="16"/>
  <c r="D4" i="16"/>
  <c r="E5" i="16"/>
  <c r="E6" i="16"/>
  <c r="E4" i="16"/>
  <c r="E6" i="13"/>
  <c r="E7" i="13"/>
  <c r="E8" i="13"/>
  <c r="E9" i="13"/>
  <c r="E10" i="13"/>
  <c r="E11" i="13"/>
  <c r="E12" i="13"/>
  <c r="D12" i="13"/>
  <c r="D11" i="13"/>
  <c r="D10" i="13"/>
  <c r="D9" i="13"/>
  <c r="D8" i="13"/>
  <c r="D7" i="13"/>
  <c r="D6" i="13"/>
  <c r="D5" i="13"/>
  <c r="D4" i="13"/>
  <c r="B7" i="9"/>
  <c r="A7" i="9"/>
  <c r="C7" i="9"/>
  <c r="E4" i="13"/>
  <c r="E5" i="13"/>
  <c r="B10" i="11"/>
  <c r="B9" i="11"/>
  <c r="B6" i="10"/>
  <c r="E7" i="9" l="1"/>
  <c r="C10" i="11"/>
  <c r="C9" i="11"/>
  <c r="B7" i="10"/>
  <c r="C7" i="10" s="1"/>
  <c r="C6" i="10"/>
  <c r="D7" i="9"/>
</calcChain>
</file>

<file path=xl/sharedStrings.xml><?xml version="1.0" encoding="utf-8"?>
<sst xmlns="http://schemas.openxmlformats.org/spreadsheetml/2006/main" count="65" uniqueCount="48">
  <si>
    <t>Attrition</t>
  </si>
  <si>
    <t>Job Role</t>
  </si>
  <si>
    <t>Marital Status</t>
  </si>
  <si>
    <t>35 - 44</t>
  </si>
  <si>
    <t>Sales</t>
  </si>
  <si>
    <t>Female</t>
  </si>
  <si>
    <t>Sales Executive</t>
  </si>
  <si>
    <t>Single</t>
  </si>
  <si>
    <t>Associates Degree</t>
  </si>
  <si>
    <t>45 - 54</t>
  </si>
  <si>
    <t>R&amp;D</t>
  </si>
  <si>
    <t>Male</t>
  </si>
  <si>
    <t>Research Scientist</t>
  </si>
  <si>
    <t>Married</t>
  </si>
  <si>
    <t>High School</t>
  </si>
  <si>
    <t>Laboratory Technician</t>
  </si>
  <si>
    <t>25 - 34</t>
  </si>
  <si>
    <t>Master's Degree</t>
  </si>
  <si>
    <t>Over 55</t>
  </si>
  <si>
    <t>Bachelor's Degree</t>
  </si>
  <si>
    <t>Divorced</t>
  </si>
  <si>
    <t>Manufacturing Director</t>
  </si>
  <si>
    <t>Healthcare Representative</t>
  </si>
  <si>
    <t>Under 25</t>
  </si>
  <si>
    <t>Manager</t>
  </si>
  <si>
    <t>Sales Representative</t>
  </si>
  <si>
    <t>Research Director</t>
  </si>
  <si>
    <t>Doctoral Degree</t>
  </si>
  <si>
    <t>HR</t>
  </si>
  <si>
    <t>Human Resources</t>
  </si>
  <si>
    <t>Count of Employee Number</t>
  </si>
  <si>
    <t>Sum of CF_attrition count</t>
  </si>
  <si>
    <t>Average of Age</t>
  </si>
  <si>
    <t>Total Employess</t>
  </si>
  <si>
    <t>Attritions Count</t>
  </si>
  <si>
    <t>Average Age</t>
  </si>
  <si>
    <t>Active employees</t>
  </si>
  <si>
    <t>Attrition rate</t>
  </si>
  <si>
    <t>Average of Job Satisfaction</t>
  </si>
  <si>
    <t>Rating</t>
  </si>
  <si>
    <t>Balance rating</t>
  </si>
  <si>
    <t>Row Labels</t>
  </si>
  <si>
    <t>(blank)</t>
  </si>
  <si>
    <t>Grand Total</t>
  </si>
  <si>
    <t>Count of Employee Count</t>
  </si>
  <si>
    <t>Count of Attrition</t>
  </si>
  <si>
    <t>Count Attrition</t>
  </si>
  <si>
    <t>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</si>
</sst>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1" xfId="0" applyBorder="1"/>
    <xf numFmtId="0" fontId="0" fillId="0" borderId="2" xfId="0" applyBorder="1"/>
    <xf numFmtId="0" fontId="0" fillId="0" borderId="4" xfId="0" applyBorder="1"/>
    <xf numFmtId="0" fontId="0" fillId="0" borderId="7" xfId="0" applyBorder="1"/>
    <xf numFmtId="164" fontId="0" fillId="0" borderId="0" xfId="0" applyNumberFormat="1"/>
    <xf numFmtId="1" fontId="0" fillId="0" borderId="0" xfId="0" applyNumberFormat="1"/>
    <xf numFmtId="0" fontId="0" fillId="2" borderId="0" xfId="0" applyFill="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10" xfId="0" applyBorder="1"/>
    <xf numFmtId="0" fontId="0" fillId="0" borderId="5" xfId="0" applyBorder="1" applyAlignment="1">
      <alignment horizontal="left"/>
    </xf>
    <xf numFmtId="0" fontId="0" fillId="0" borderId="3" xfId="0" applyBorder="1"/>
    <xf numFmtId="0" fontId="0" fillId="0" borderId="0" xfId="0"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Border="1"/>
    <xf numFmtId="0" fontId="0" fillId="0" borderId="8" xfId="0" applyBorder="1"/>
    <xf numFmtId="0" fontId="0" fillId="0" borderId="6" xfId="0" applyBorder="1"/>
    <xf numFmtId="0" fontId="2" fillId="0" borderId="0" xfId="0" applyFont="1"/>
  </cellXfs>
  <cellStyles count="2">
    <cellStyle name="Normal" xfId="0" builtinId="0"/>
    <cellStyle name="Percent" xfId="1" builtinId="5"/>
  </cellStyles>
  <dxfs count="5">
    <dxf>
      <numFmt numFmtId="164" formatCode="0.0"/>
    </dxf>
    <dxf>
      <font>
        <name val="lato back"/>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Style 1" pivot="0" table="0" count="1" xr9:uid="{81C3854B-4B9A-414F-B59C-A32681BF569F}">
      <tableStyleElement type="wholeTable" dxfId="1"/>
    </tableStyle>
  </tableStyles>
  <colors>
    <mruColors>
      <color rgb="FF60C840"/>
      <color rgb="FF595CC3"/>
      <color rgb="FF779276"/>
      <color rgb="FF95AA94"/>
      <color rgb="FF41BFDD"/>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2C3-4F8C-AD8C-45F0E6F8502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2C3-4F8C-AD8C-45F0E6F85021}"/>
            </c:ext>
          </c:extLst>
        </c:ser>
        <c:dLbls>
          <c:showLegendKey val="0"/>
          <c:showVal val="0"/>
          <c:showCatName val="0"/>
          <c:showSerName val="0"/>
          <c:showPercent val="0"/>
          <c:showBubbleSize val="0"/>
        </c:dLbls>
        <c:gapWidth val="0"/>
        <c:overlap val="100"/>
        <c:axId val="1335486912"/>
        <c:axId val="1335481152"/>
      </c:barChart>
      <c:catAx>
        <c:axId val="1335486912"/>
        <c:scaling>
          <c:orientation val="minMax"/>
        </c:scaling>
        <c:delete val="1"/>
        <c:axPos val="l"/>
        <c:majorTickMark val="out"/>
        <c:minorTickMark val="none"/>
        <c:tickLblPos val="nextTo"/>
        <c:crossAx val="1335481152"/>
        <c:crosses val="autoZero"/>
        <c:auto val="1"/>
        <c:lblAlgn val="ctr"/>
        <c:lblOffset val="100"/>
        <c:noMultiLvlLbl val="0"/>
      </c:catAx>
      <c:valAx>
        <c:axId val="1335481152"/>
        <c:scaling>
          <c:orientation val="minMax"/>
          <c:max val="4"/>
        </c:scaling>
        <c:delete val="1"/>
        <c:axPos val="b"/>
        <c:numFmt formatCode="0.0" sourceLinked="1"/>
        <c:majorTickMark val="out"/>
        <c:minorTickMark val="none"/>
        <c:tickLblPos val="nextTo"/>
        <c:crossAx val="13354869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89-455D-B679-18F0FDDAEB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89-455D-B679-18F0FDDAEB1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16C-41BD-B1B9-9594E67E85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276-4ABC-A85C-C1B0402F2FB8}"/>
            </c:ext>
          </c:extLst>
        </c:ser>
        <c:dLbls>
          <c:dLblPos val="outEnd"/>
          <c:showLegendKey val="0"/>
          <c:showVal val="1"/>
          <c:showCatName val="0"/>
          <c:showSerName val="0"/>
          <c:showPercent val="0"/>
          <c:showBubbleSize val="0"/>
        </c:dLbls>
        <c:gapWidth val="182"/>
        <c:axId val="1781890272"/>
        <c:axId val="1781892192"/>
      </c:barChart>
      <c:catAx>
        <c:axId val="17818902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892192"/>
        <c:crosses val="autoZero"/>
        <c:auto val="1"/>
        <c:lblAlgn val="ctr"/>
        <c:lblOffset val="100"/>
        <c:noMultiLvlLbl val="0"/>
      </c:catAx>
      <c:valAx>
        <c:axId val="1781892192"/>
        <c:scaling>
          <c:orientation val="minMax"/>
        </c:scaling>
        <c:delete val="1"/>
        <c:axPos val="b"/>
        <c:numFmt formatCode="General" sourceLinked="1"/>
        <c:majorTickMark val="out"/>
        <c:minorTickMark val="none"/>
        <c:tickLblPos val="nextTo"/>
        <c:crossAx val="178189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1A-4289-8239-DFB40E627B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1A-4289-8239-DFB40E627B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1A-4289-8239-DFB40E627B3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1A-4289-8239-DFB40E627B37}"/>
              </c:ext>
            </c:extLst>
          </c:dPt>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6AAF-4D67-AEE0-5B4FDF3ED0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Aga Group!PivotTable6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Aga Group'!$B$3</c:f>
              <c:strCache>
                <c:ptCount val="1"/>
                <c:pt idx="0">
                  <c:v>Total</c:v>
                </c:pt>
              </c:strCache>
            </c:strRef>
          </c:tx>
          <c:spPr>
            <a:solidFill>
              <a:schemeClr val="accent1"/>
            </a:solidFill>
            <a:ln>
              <a:noFill/>
            </a:ln>
            <a:effectLst/>
          </c:spPr>
          <c:invertIfNegative val="0"/>
          <c:cat>
            <c:strRef>
              <c:f>'Attrition by Aga Group'!$A$4:$A$9</c:f>
              <c:strCache>
                <c:ptCount val="5"/>
                <c:pt idx="0">
                  <c:v>25 - 34</c:v>
                </c:pt>
                <c:pt idx="1">
                  <c:v>35 - 44</c:v>
                </c:pt>
                <c:pt idx="2">
                  <c:v>Under 25</c:v>
                </c:pt>
                <c:pt idx="3">
                  <c:v>45 - 54</c:v>
                </c:pt>
                <c:pt idx="4">
                  <c:v>Over 55</c:v>
                </c:pt>
              </c:strCache>
            </c:strRef>
          </c:cat>
          <c:val>
            <c:numRef>
              <c:f>'Attrition by Aga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B15-49B3-A483-20413C0D6E05}"/>
            </c:ext>
          </c:extLst>
        </c:ser>
        <c:dLbls>
          <c:showLegendKey val="0"/>
          <c:showVal val="0"/>
          <c:showCatName val="0"/>
          <c:showSerName val="0"/>
          <c:showPercent val="0"/>
          <c:showBubbleSize val="0"/>
        </c:dLbls>
        <c:gapWidth val="219"/>
        <c:overlap val="-27"/>
        <c:axId val="75036352"/>
        <c:axId val="75030112"/>
      </c:barChart>
      <c:catAx>
        <c:axId val="750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30112"/>
        <c:crosses val="autoZero"/>
        <c:auto val="1"/>
        <c:lblAlgn val="ctr"/>
        <c:lblOffset val="100"/>
        <c:noMultiLvlLbl val="0"/>
      </c:catAx>
      <c:valAx>
        <c:axId val="75030112"/>
        <c:scaling>
          <c:orientation val="minMax"/>
        </c:scaling>
        <c:delete val="1"/>
        <c:axPos val="l"/>
        <c:numFmt formatCode="General" sourceLinked="1"/>
        <c:majorTickMark val="none"/>
        <c:minorTickMark val="none"/>
        <c:tickLblPos val="nextTo"/>
        <c:crossAx val="7503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00721784776904"/>
          <c:y val="0.25504629629629627"/>
          <c:w val="0.40287467191601051"/>
          <c:h val="0.6714577865266842"/>
        </c:manualLayout>
      </c:layout>
      <c:doughnutChart>
        <c:varyColors val="1"/>
        <c:ser>
          <c:idx val="0"/>
          <c:order val="0"/>
          <c:spPr>
            <a:gradFill>
              <a:gsLst>
                <a:gs pos="94000">
                  <a:srgbClr val="0070C0"/>
                </a:gs>
                <a:gs pos="23000">
                  <a:schemeClr val="accent1">
                    <a:lumMod val="45000"/>
                    <a:lumOff val="55000"/>
                  </a:schemeClr>
                </a:gs>
              </a:gsLst>
              <a:lin ang="5400000" scaled="1"/>
            </a:gradFill>
          </c:spPr>
          <c:dPt>
            <c:idx val="0"/>
            <c:bubble3D val="0"/>
            <c:spPr>
              <a:gradFill>
                <a:gsLst>
                  <a:gs pos="94000">
                    <a:srgbClr val="0070C0"/>
                  </a:gs>
                  <a:gs pos="23000">
                    <a:schemeClr val="accent1">
                      <a:lumMod val="45000"/>
                      <a:lumOff val="55000"/>
                    </a:schemeClr>
                  </a:gs>
                </a:gsLst>
                <a:lin ang="5400000" scaled="1"/>
              </a:gradFill>
              <a:ln w="19050">
                <a:noFill/>
              </a:ln>
              <a:effectLst/>
            </c:spPr>
            <c:extLst>
              <c:ext xmlns:c16="http://schemas.microsoft.com/office/drawing/2014/chart" uri="{C3380CC4-5D6E-409C-BE32-E72D297353CC}">
                <c16:uniqueId val="{00000001-B01C-419F-AEF9-AE1ECF469FA2}"/>
              </c:ext>
            </c:extLst>
          </c:dPt>
          <c:dPt>
            <c:idx val="1"/>
            <c:bubble3D val="0"/>
            <c:spPr>
              <a:noFill/>
              <a:ln w="19050">
                <a:solidFill>
                  <a:schemeClr val="lt1"/>
                </a:solidFill>
              </a:ln>
              <a:effectLst/>
            </c:spPr>
            <c:extLst>
              <c:ext xmlns:c16="http://schemas.microsoft.com/office/drawing/2014/chart" uri="{C3380CC4-5D6E-409C-BE32-E72D297353CC}">
                <c16:uniqueId val="{00000003-B01C-419F-AEF9-AE1ECF469FA2}"/>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4-B01C-419F-AEF9-AE1ECF469F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5">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659-4EC6-A8A0-2DF2826B5023}"/>
            </c:ext>
          </c:extLst>
        </c:ser>
        <c:ser>
          <c:idx val="1"/>
          <c:order val="1"/>
          <c:spPr>
            <a:solidFill>
              <a:schemeClr val="bg2">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659-4EC6-A8A0-2DF2826B5023}"/>
            </c:ext>
          </c:extLst>
        </c:ser>
        <c:dLbls>
          <c:showLegendKey val="0"/>
          <c:showVal val="0"/>
          <c:showCatName val="0"/>
          <c:showSerName val="0"/>
          <c:showPercent val="0"/>
          <c:showBubbleSize val="0"/>
        </c:dLbls>
        <c:gapWidth val="0"/>
        <c:overlap val="100"/>
        <c:axId val="1335486912"/>
        <c:axId val="1335481152"/>
      </c:barChart>
      <c:catAx>
        <c:axId val="1335486912"/>
        <c:scaling>
          <c:orientation val="minMax"/>
        </c:scaling>
        <c:delete val="1"/>
        <c:axPos val="l"/>
        <c:majorTickMark val="out"/>
        <c:minorTickMark val="none"/>
        <c:tickLblPos val="nextTo"/>
        <c:crossAx val="1335481152"/>
        <c:crosses val="autoZero"/>
        <c:auto val="1"/>
        <c:lblAlgn val="ctr"/>
        <c:lblOffset val="100"/>
        <c:noMultiLvlLbl val="0"/>
      </c:catAx>
      <c:valAx>
        <c:axId val="1335481152"/>
        <c:scaling>
          <c:orientation val="minMax"/>
          <c:max val="4"/>
        </c:scaling>
        <c:delete val="1"/>
        <c:axPos val="b"/>
        <c:numFmt formatCode="0.0" sourceLinked="1"/>
        <c:majorTickMark val="out"/>
        <c:minorTickMark val="none"/>
        <c:tickLblPos val="nextTo"/>
        <c:crossAx val="13354869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093180594631822"/>
          <c:y val="0"/>
          <c:w val="0.62785569875846825"/>
          <c:h val="1"/>
        </c:manualLayout>
      </c:layout>
      <c:doughnutChart>
        <c:varyColors val="1"/>
        <c:ser>
          <c:idx val="0"/>
          <c:order val="0"/>
          <c:spPr>
            <a:ln>
              <a:noFill/>
            </a:ln>
          </c:spPr>
          <c:dPt>
            <c:idx val="0"/>
            <c:bubble3D val="0"/>
            <c:spPr>
              <a:solidFill>
                <a:schemeClr val="accent1">
                  <a:lumMod val="75000"/>
                </a:schemeClr>
              </a:solidFill>
              <a:ln w="19050">
                <a:noFill/>
              </a:ln>
              <a:effectLst/>
            </c:spPr>
            <c:extLst>
              <c:ext xmlns:c16="http://schemas.microsoft.com/office/drawing/2014/chart" uri="{C3380CC4-5D6E-409C-BE32-E72D297353CC}">
                <c16:uniqueId val="{00000001-0D23-43E3-9851-4C56C1F3E7A4}"/>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0D23-43E3-9851-4C56C1F3E7A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D23-43E3-9851-4C56C1F3E7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093180594631822"/>
          <c:y val="0"/>
          <c:w val="0.62785569875846825"/>
          <c:h val="1"/>
        </c:manualLayout>
      </c:layout>
      <c:doughnutChart>
        <c:varyColors val="1"/>
        <c:ser>
          <c:idx val="0"/>
          <c:order val="0"/>
          <c:spPr>
            <a:ln>
              <a:solidFill>
                <a:schemeClr val="accent2">
                  <a:lumMod val="75000"/>
                </a:schemeClr>
              </a:solid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8022-4C48-A777-5BE3BA922D3C}"/>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8022-4C48-A777-5BE3BA922D3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022-4C48-A777-5BE3BA922D3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DATA_Excel.xlsx]Education!PivotTable3</c:name>
    <c:fmtId val="6"/>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3368">
                <a:srgbClr val="6180B3"/>
              </a:gs>
              <a:gs pos="10800">
                <a:srgbClr val="3F63A0"/>
              </a:gs>
              <a:gs pos="0">
                <a:schemeClr val="accent1">
                  <a:lumMod val="75000"/>
                </a:schemeClr>
              </a:gs>
              <a:gs pos="100000">
                <a:schemeClr val="accent1">
                  <a:lumMod val="30000"/>
                  <a:lumOff val="70000"/>
                </a:schemeClr>
              </a:gs>
            </a:gsLst>
            <a:lin ang="10800000" scaled="0"/>
          </a:gradFill>
          <a:ln>
            <a:solidFill>
              <a:srgbClr val="7F7F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33368">
                  <a:srgbClr val="6180B3"/>
                </a:gs>
                <a:gs pos="10800">
                  <a:srgbClr val="3F63A0"/>
                </a:gs>
                <a:gs pos="0">
                  <a:schemeClr val="accent1">
                    <a:lumMod val="75000"/>
                  </a:schemeClr>
                </a:gs>
                <a:gs pos="100000">
                  <a:schemeClr val="accent1">
                    <a:lumMod val="30000"/>
                    <a:lumOff val="70000"/>
                  </a:schemeClr>
                </a:gs>
              </a:gsLst>
              <a:lin ang="10800000" scaled="0"/>
            </a:gradFill>
            <a:ln>
              <a:solidFill>
                <a:srgbClr val="7F7F7F"/>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418-4377-B73D-97ED240B0177}"/>
            </c:ext>
          </c:extLst>
        </c:ser>
        <c:dLbls>
          <c:dLblPos val="inEnd"/>
          <c:showLegendKey val="0"/>
          <c:showVal val="1"/>
          <c:showCatName val="0"/>
          <c:showSerName val="0"/>
          <c:showPercent val="0"/>
          <c:showBubbleSize val="0"/>
        </c:dLbls>
        <c:gapWidth val="75"/>
        <c:axId val="1781890272"/>
        <c:axId val="1781892192"/>
      </c:barChart>
      <c:catAx>
        <c:axId val="178189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1892192"/>
        <c:crosses val="autoZero"/>
        <c:auto val="1"/>
        <c:lblAlgn val="ctr"/>
        <c:lblOffset val="100"/>
        <c:noMultiLvlLbl val="0"/>
      </c:catAx>
      <c:valAx>
        <c:axId val="1781892192"/>
        <c:scaling>
          <c:orientation val="minMax"/>
        </c:scaling>
        <c:delete val="1"/>
        <c:axPos val="b"/>
        <c:numFmt formatCode="General" sourceLinked="1"/>
        <c:majorTickMark val="none"/>
        <c:minorTickMark val="none"/>
        <c:tickLblPos val="nextTo"/>
        <c:crossAx val="178189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pivotFmt>
      <c:pivotFmt>
        <c:idx val="7"/>
        <c:spPr>
          <a:solidFill>
            <a:schemeClr val="accent1"/>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pivotFmt>
      <c:pivotFmt>
        <c:idx val="8"/>
        <c:spPr>
          <a:solidFill>
            <a:schemeClr val="accent1">
              <a:lumMod val="75000"/>
            </a:schemeClr>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pivotFmt>
      <c:pivotFmt>
        <c:idx val="9"/>
        <c:spPr>
          <a:solidFill>
            <a:schemeClr val="accent1"/>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pivotFmt>
    </c:pivotFmts>
    <c:plotArea>
      <c:layout/>
      <c:pieChart>
        <c:varyColors val="1"/>
        <c:ser>
          <c:idx val="0"/>
          <c:order val="0"/>
          <c:tx>
            <c:strRef>
              <c:f>'Department Wise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c:spPr>
          <c:dPt>
            <c:idx val="0"/>
            <c:bubble3D val="0"/>
            <c:spPr>
              <a:solidFill>
                <a:srgbClr val="00B050"/>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extLst>
              <c:ext xmlns:c16="http://schemas.microsoft.com/office/drawing/2014/chart" uri="{C3380CC4-5D6E-409C-BE32-E72D297353CC}">
                <c16:uniqueId val="{00000001-DFBF-4E11-BBF5-D63AA546BF1A}"/>
              </c:ext>
            </c:extLst>
          </c:dPt>
          <c:dPt>
            <c:idx val="1"/>
            <c:bubble3D val="0"/>
            <c:spPr>
              <a:solidFill>
                <a:schemeClr val="accent1"/>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extLst>
              <c:ext xmlns:c16="http://schemas.microsoft.com/office/drawing/2014/chart" uri="{C3380CC4-5D6E-409C-BE32-E72D297353CC}">
                <c16:uniqueId val="{00000003-DFBF-4E11-BBF5-D63AA546BF1A}"/>
              </c:ext>
            </c:extLst>
          </c:dPt>
          <c:dPt>
            <c:idx val="2"/>
            <c:bubble3D val="0"/>
            <c:spPr>
              <a:solidFill>
                <a:schemeClr val="accent1">
                  <a:lumMod val="75000"/>
                </a:schemeClr>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extLst>
              <c:ext xmlns:c16="http://schemas.microsoft.com/office/drawing/2014/chart" uri="{C3380CC4-5D6E-409C-BE32-E72D297353CC}">
                <c16:uniqueId val="{00000005-DFBF-4E11-BBF5-D63AA546BF1A}"/>
              </c:ext>
            </c:extLst>
          </c:dPt>
          <c:dPt>
            <c:idx val="3"/>
            <c:bubble3D val="0"/>
            <c:spPr>
              <a:solidFill>
                <a:schemeClr val="accent4"/>
              </a:solidFill>
              <a:ln w="19050">
                <a:gradFill>
                  <a:gsLst>
                    <a:gs pos="0">
                      <a:schemeClr val="accent1">
                        <a:lumMod val="5000"/>
                        <a:lumOff val="95000"/>
                      </a:schemeClr>
                    </a:gs>
                    <a:gs pos="74000">
                      <a:schemeClr val="accent1">
                        <a:lumMod val="45000"/>
                        <a:lumOff val="55000"/>
                      </a:schemeClr>
                    </a:gs>
                    <a:gs pos="83000">
                      <a:schemeClr val="accent5">
                        <a:lumMod val="60000"/>
                        <a:lumOff val="40000"/>
                      </a:schemeClr>
                    </a:gs>
                    <a:gs pos="100000">
                      <a:schemeClr val="accent5">
                        <a:lumMod val="75000"/>
                      </a:schemeClr>
                    </a:gs>
                  </a:gsLst>
                  <a:lin ang="5400000" scaled="1"/>
                </a:gradFill>
              </a:ln>
              <a:effectLst/>
            </c:spPr>
            <c:extLst>
              <c:ext xmlns:c16="http://schemas.microsoft.com/office/drawing/2014/chart" uri="{C3380CC4-5D6E-409C-BE32-E72D297353CC}">
                <c16:uniqueId val="{00000007-A243-4344-AB45-3546D0E4DC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DFBF-4E11-BBF5-D63AA546BF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Aga Group!PivotTable6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0C8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Aga Group'!$B$3</c:f>
              <c:strCache>
                <c:ptCount val="1"/>
                <c:pt idx="0">
                  <c:v>Total</c:v>
                </c:pt>
              </c:strCache>
            </c:strRef>
          </c:tx>
          <c:spPr>
            <a:solidFill>
              <a:srgbClr val="60C840"/>
            </a:solidFill>
            <a:ln>
              <a:noFill/>
            </a:ln>
            <a:effectLst/>
          </c:spPr>
          <c:invertIfNegative val="0"/>
          <c:cat>
            <c:strRef>
              <c:f>'Attrition by Aga Group'!$A$4:$A$9</c:f>
              <c:strCache>
                <c:ptCount val="5"/>
                <c:pt idx="0">
                  <c:v>25 - 34</c:v>
                </c:pt>
                <c:pt idx="1">
                  <c:v>35 - 44</c:v>
                </c:pt>
                <c:pt idx="2">
                  <c:v>Under 25</c:v>
                </c:pt>
                <c:pt idx="3">
                  <c:v>45 - 54</c:v>
                </c:pt>
                <c:pt idx="4">
                  <c:v>Over 55</c:v>
                </c:pt>
              </c:strCache>
            </c:strRef>
          </c:cat>
          <c:val>
            <c:numRef>
              <c:f>'Attrition by Aga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979-477D-9F7C-B6856F0DF4D3}"/>
            </c:ext>
          </c:extLst>
        </c:ser>
        <c:dLbls>
          <c:showLegendKey val="0"/>
          <c:showVal val="0"/>
          <c:showCatName val="0"/>
          <c:showSerName val="0"/>
          <c:showPercent val="0"/>
          <c:showBubbleSize val="0"/>
        </c:dLbls>
        <c:gapWidth val="75"/>
        <c:overlap val="-27"/>
        <c:axId val="75036352"/>
        <c:axId val="75030112"/>
      </c:barChart>
      <c:catAx>
        <c:axId val="750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30112"/>
        <c:crosses val="autoZero"/>
        <c:auto val="1"/>
        <c:lblAlgn val="ctr"/>
        <c:lblOffset val="100"/>
        <c:noMultiLvlLbl val="0"/>
      </c:catAx>
      <c:valAx>
        <c:axId val="75030112"/>
        <c:scaling>
          <c:orientation val="minMax"/>
        </c:scaling>
        <c:delete val="1"/>
        <c:axPos val="l"/>
        <c:numFmt formatCode="General" sourceLinked="1"/>
        <c:majorTickMark val="none"/>
        <c:minorTickMark val="none"/>
        <c:tickLblPos val="nextTo"/>
        <c:crossAx val="7503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79DBC32-BEB6-4108-9855-A2B39381861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46F04BD-39D1-4356-A58C-5A5DB311F7C6}">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079DBC32-BEB6-4108-9855-A2B39381861C}">
          <cx:spPr>
            <a:ln>
              <a:solidFill>
                <a:schemeClr val="accent1">
                  <a:lumMod val="60000"/>
                  <a:lumOff val="40000"/>
                </a:schemeClr>
              </a:solidFill>
            </a:ln>
          </cx:spPr>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746F04BD-39D1-4356-A58C-5A5DB311F7C6}">
          <cx:spPr>
            <a:gradFill>
              <a:gsLst>
                <a:gs pos="0">
                  <a:schemeClr val="accent1">
                    <a:lumMod val="5000"/>
                    <a:lumOff val="95000"/>
                  </a:schemeClr>
                </a:gs>
                <a:gs pos="95000">
                  <a:schemeClr val="accent1">
                    <a:lumMod val="75000"/>
                  </a:schemeClr>
                </a:gs>
              </a:gsLst>
              <a:lin ang="5400000" scaled="1"/>
            </a:gradFill>
            <a:ln>
              <a:noFill/>
            </a:ln>
          </cx:spPr>
          <cx:dataLabels>
            <cx:spPr>
              <a:noFill/>
            </cx:spPr>
            <cx:visibility seriesName="0" categoryName="0" value="1"/>
          </cx:dataLabels>
          <cx:dataId val="0"/>
        </cx:series>
      </cx:plotAreaRegion>
      <cx:axis id="0">
        <cx:catScaling gapWidth="0.200000003"/>
        <cx:tickLabels/>
        <cx:txPr>
          <a:bodyPr spcFirstLastPara="1" vertOverflow="ellipsis" horzOverflow="overflow" wrap="square" lIns="0" tIns="0" rIns="0" bIns="0" anchor="ctr" anchorCtr="1"/>
          <a:lstStyle/>
          <a:p>
            <a:pPr algn="ctr" rtl="0">
              <a:defRPr sz="1000" b="1">
                <a:latin typeface="Lato back"/>
                <a:ea typeface="Lato back"/>
                <a:cs typeface="Lato back"/>
              </a:defRPr>
            </a:pPr>
            <a:endParaRPr lang="en-US" sz="1000" b="1" i="0" u="none" strike="noStrike" baseline="0">
              <a:solidFill>
                <a:srgbClr val="000000">
                  <a:lumMod val="65000"/>
                  <a:lumOff val="35000"/>
                </a:srgbClr>
              </a:solidFill>
              <a:latin typeface="Lato back"/>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9.svg"/><Relationship Id="rId18" Type="http://schemas.openxmlformats.org/officeDocument/2006/relationships/chart" Target="../charts/chart11.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4.png"/><Relationship Id="rId16" Type="http://schemas.openxmlformats.org/officeDocument/2006/relationships/chart" Target="../charts/chart10.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chart" Target="../charts/chart7.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1549400</xdr:colOff>
      <xdr:row>8</xdr:row>
      <xdr:rowOff>146050</xdr:rowOff>
    </xdr:from>
    <xdr:to>
      <xdr:col>3</xdr:col>
      <xdr:colOff>417919</xdr:colOff>
      <xdr:row>16</xdr:row>
      <xdr:rowOff>120650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AA40F270-3191-99B6-25F7-2E8B624E25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513470" y="1681864"/>
              <a:ext cx="1836775" cy="1510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69454</xdr:colOff>
      <xdr:row>3</xdr:row>
      <xdr:rowOff>138907</xdr:rowOff>
    </xdr:from>
    <xdr:to>
      <xdr:col>14</xdr:col>
      <xdr:colOff>237729</xdr:colOff>
      <xdr:row>14</xdr:row>
      <xdr:rowOff>0</xdr:rowOff>
    </xdr:to>
    <xdr:graphicFrame macro="">
      <xdr:nvGraphicFramePr>
        <xdr:cNvPr id="4" name="Chart 3">
          <a:extLst>
            <a:ext uri="{FF2B5EF4-FFF2-40B4-BE49-F238E27FC236}">
              <a16:creationId xmlns:a16="http://schemas.microsoft.com/office/drawing/2014/main" id="{BBC51C34-D903-A7BA-38F7-13C2CA414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558799</xdr:colOff>
      <xdr:row>2</xdr:row>
      <xdr:rowOff>6350</xdr:rowOff>
    </xdr:from>
    <xdr:to>
      <xdr:col>9</xdr:col>
      <xdr:colOff>295274</xdr:colOff>
      <xdr:row>12</xdr:row>
      <xdr:rowOff>6350</xdr:rowOff>
    </xdr:to>
    <xdr:graphicFrame macro="">
      <xdr:nvGraphicFramePr>
        <xdr:cNvPr id="4" name="Chart 3">
          <a:extLst>
            <a:ext uri="{FF2B5EF4-FFF2-40B4-BE49-F238E27FC236}">
              <a16:creationId xmlns:a16="http://schemas.microsoft.com/office/drawing/2014/main" id="{A09433FF-BCA4-EC3E-9EA7-546277ABA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174625</xdr:colOff>
      <xdr:row>3</xdr:row>
      <xdr:rowOff>44450</xdr:rowOff>
    </xdr:from>
    <xdr:to>
      <xdr:col>9</xdr:col>
      <xdr:colOff>615950</xdr:colOff>
      <xdr:row>13</xdr:row>
      <xdr:rowOff>57150</xdr:rowOff>
    </xdr:to>
    <xdr:graphicFrame macro="">
      <xdr:nvGraphicFramePr>
        <xdr:cNvPr id="3" name="Chart 2">
          <a:extLst>
            <a:ext uri="{FF2B5EF4-FFF2-40B4-BE49-F238E27FC236}">
              <a16:creationId xmlns:a16="http://schemas.microsoft.com/office/drawing/2014/main" id="{DF459878-A8A7-8C6C-7282-E1511B445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203200</xdr:colOff>
      <xdr:row>2</xdr:row>
      <xdr:rowOff>165100</xdr:rowOff>
    </xdr:from>
    <xdr:to>
      <xdr:col>5</xdr:col>
      <xdr:colOff>50800</xdr:colOff>
      <xdr:row>16</xdr:row>
      <xdr:rowOff>123819</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619A62B3-B167-67F8-C506-C78F5CC068F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73400" y="5588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209550</xdr:colOff>
      <xdr:row>3</xdr:row>
      <xdr:rowOff>12700</xdr:rowOff>
    </xdr:from>
    <xdr:to>
      <xdr:col>13</xdr:col>
      <xdr:colOff>57150</xdr:colOff>
      <xdr:row>16</xdr:row>
      <xdr:rowOff>168269</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A0892DE9-138D-4F4F-0925-DA8AD42B918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362950" y="6032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171450</xdr:colOff>
      <xdr:row>1</xdr:row>
      <xdr:rowOff>190500</xdr:rowOff>
    </xdr:from>
    <xdr:to>
      <xdr:col>12</xdr:col>
      <xdr:colOff>120650</xdr:colOff>
      <xdr:row>15</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A791714-19A8-E414-F1E8-4FBF1AE36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53250" y="387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498475</xdr:colOff>
      <xdr:row>2</xdr:row>
      <xdr:rowOff>19050</xdr:rowOff>
    </xdr:from>
    <xdr:to>
      <xdr:col>9</xdr:col>
      <xdr:colOff>447675</xdr:colOff>
      <xdr:row>16</xdr:row>
      <xdr:rowOff>6350</xdr:rowOff>
    </xdr:to>
    <xdr:graphicFrame macro="">
      <xdr:nvGraphicFramePr>
        <xdr:cNvPr id="2" name="Chart 1">
          <a:extLst>
            <a:ext uri="{FF2B5EF4-FFF2-40B4-BE49-F238E27FC236}">
              <a16:creationId xmlns:a16="http://schemas.microsoft.com/office/drawing/2014/main" id="{25C10199-32B4-1E2F-4677-52DDB0722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204862</xdr:colOff>
      <xdr:row>2</xdr:row>
      <xdr:rowOff>454</xdr:rowOff>
    </xdr:from>
    <xdr:to>
      <xdr:col>10</xdr:col>
      <xdr:colOff>173112</xdr:colOff>
      <xdr:row>15</xdr:row>
      <xdr:rowOff>188535</xdr:rowOff>
    </xdr:to>
    <xdr:graphicFrame macro="">
      <xdr:nvGraphicFramePr>
        <xdr:cNvPr id="2" name="Chart 1">
          <a:extLst>
            <a:ext uri="{FF2B5EF4-FFF2-40B4-BE49-F238E27FC236}">
              <a16:creationId xmlns:a16="http://schemas.microsoft.com/office/drawing/2014/main" id="{58F1AD08-37AE-E449-3226-2301C5210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209550</xdr:colOff>
      <xdr:row>2</xdr:row>
      <xdr:rowOff>19050</xdr:rowOff>
    </xdr:from>
    <xdr:to>
      <xdr:col>13</xdr:col>
      <xdr:colOff>158750</xdr:colOff>
      <xdr:row>16</xdr:row>
      <xdr:rowOff>6350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81C35B3-E19E-7EFC-C9D0-B94F8F1EE9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18150" y="412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254000</xdr:colOff>
      <xdr:row>5</xdr:row>
      <xdr:rowOff>117475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908050" y="1069975"/>
          <a:ext cx="333375" cy="314325"/>
        </a:xfrm>
        <a:prstGeom prst="rect">
          <a:avLst/>
        </a:prstGeom>
        <a:noFill/>
      </xdr:spPr>
    </xdr:pic>
    <xdr:clientData fLocksWithSheet="0"/>
  </xdr:oneCellAnchor>
  <xdr:oneCellAnchor>
    <xdr:from>
      <xdr:col>2</xdr:col>
      <xdr:colOff>165100</xdr:colOff>
      <xdr:row>6</xdr:row>
      <xdr:rowOff>73025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473200" y="1216025"/>
          <a:ext cx="419100" cy="304800"/>
        </a:xfrm>
        <a:prstGeom prst="rect">
          <a:avLst/>
        </a:prstGeom>
        <a:noFill/>
      </xdr:spPr>
    </xdr:pic>
    <xdr:clientData fLocksWithSheet="0"/>
  </xdr:oneCellAnchor>
  <xdr:oneCellAnchor>
    <xdr:from>
      <xdr:col>4</xdr:col>
      <xdr:colOff>342900</xdr:colOff>
      <xdr:row>2</xdr:row>
      <xdr:rowOff>92075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2959100" y="473075"/>
          <a:ext cx="390525" cy="314325"/>
        </a:xfrm>
        <a:prstGeom prst="rect">
          <a:avLst/>
        </a:prstGeom>
        <a:noFill/>
      </xdr:spPr>
    </xdr:pic>
    <xdr:clientData fLocksWithSheet="0"/>
  </xdr:oneCellAnchor>
  <xdr:oneCellAnchor>
    <xdr:from>
      <xdr:col>4</xdr:col>
      <xdr:colOff>219075</xdr:colOff>
      <xdr:row>5</xdr:row>
      <xdr:rowOff>111125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835275" y="1063625"/>
          <a:ext cx="295275" cy="266700"/>
        </a:xfrm>
        <a:prstGeom prst="rect">
          <a:avLst/>
        </a:prstGeom>
        <a:noFill/>
      </xdr:spPr>
    </xdr:pic>
    <xdr:clientData fLocksWithSheet="0"/>
  </xdr:oneCellAnchor>
  <xdr:oneCellAnchor>
    <xdr:from>
      <xdr:col>3</xdr:col>
      <xdr:colOff>98425</xdr:colOff>
      <xdr:row>5</xdr:row>
      <xdr:rowOff>104775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2060575" y="1057275"/>
          <a:ext cx="485775" cy="400050"/>
        </a:xfrm>
        <a:prstGeom prst="rect">
          <a:avLst/>
        </a:prstGeom>
        <a:noFill/>
      </xdr:spPr>
    </xdr:pic>
    <xdr:clientData fLocksWithSheet="0"/>
  </xdr:oneCellAnchor>
  <xdr:oneCellAnchor>
    <xdr:from>
      <xdr:col>1</xdr:col>
      <xdr:colOff>171450</xdr:colOff>
      <xdr:row>1</xdr:row>
      <xdr:rowOff>123825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825500" y="314325"/>
          <a:ext cx="542925" cy="523875"/>
        </a:xfrm>
        <a:prstGeom prst="rect">
          <a:avLst/>
        </a:prstGeom>
        <a:noFill/>
      </xdr:spPr>
    </xdr:pic>
    <xdr:clientData fLocksWithSheet="0"/>
  </xdr:oneCellAnchor>
  <xdr:oneCellAnchor>
    <xdr:from>
      <xdr:col>2</xdr:col>
      <xdr:colOff>606425</xdr:colOff>
      <xdr:row>1</xdr:row>
      <xdr:rowOff>95250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1914525" y="285750"/>
          <a:ext cx="723900" cy="6286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22</xdr:col>
      <xdr:colOff>428812</xdr:colOff>
      <xdr:row>30</xdr:row>
      <xdr:rowOff>89340</xdr:rowOff>
    </xdr:from>
    <xdr:ext cx="21004499" cy="11067143"/>
    <xdr:grpSp>
      <xdr:nvGrpSpPr>
        <xdr:cNvPr id="2" name="Shape 2">
          <a:extLst>
            <a:ext uri="{FF2B5EF4-FFF2-40B4-BE49-F238E27FC236}">
              <a16:creationId xmlns:a16="http://schemas.microsoft.com/office/drawing/2014/main" id="{00000000-0008-0000-0300-000002000000}"/>
            </a:ext>
          </a:extLst>
        </xdr:cNvPr>
        <xdr:cNvGrpSpPr/>
      </xdr:nvGrpSpPr>
      <xdr:grpSpPr>
        <a:xfrm>
          <a:off x="14786868" y="5910173"/>
          <a:ext cx="21004499" cy="11067143"/>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accent1">
                <a:lumMod val="20000"/>
                <a:lumOff val="8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accent2">
                  <a:lumMod val="40000"/>
                  <a:lumOff val="6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accent2">
                  <a:lumMod val="40000"/>
                  <a:lumOff val="6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accent2">
                  <a:lumMod val="40000"/>
                  <a:lumOff val="6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accent2">
                  <a:lumMod val="40000"/>
                  <a:lumOff val="6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accent2">
                  <a:lumMod val="40000"/>
                  <a:lumOff val="6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accent1">
                <a:lumMod val="60000"/>
                <a:lumOff val="4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accent1">
                <a:lumMod val="60000"/>
                <a:lumOff val="40000"/>
                <a:alpha val="94901"/>
              </a:scheme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grpSp>
    </xdr:grpSp>
    <xdr:clientData fLocksWithSheet="0"/>
  </xdr:oneCellAnchor>
  <xdr:twoCellAnchor>
    <xdr:from>
      <xdr:col>22</xdr:col>
      <xdr:colOff>544286</xdr:colOff>
      <xdr:row>38</xdr:row>
      <xdr:rowOff>105832</xdr:rowOff>
    </xdr:from>
    <xdr:to>
      <xdr:col>26</xdr:col>
      <xdr:colOff>604762</xdr:colOff>
      <xdr:row>40</xdr:row>
      <xdr:rowOff>136071</xdr:rowOff>
    </xdr:to>
    <xdr:sp macro="" textlink="">
      <xdr:nvSpPr>
        <xdr:cNvPr id="3" name="TextBox 2">
          <a:extLst>
            <a:ext uri="{FF2B5EF4-FFF2-40B4-BE49-F238E27FC236}">
              <a16:creationId xmlns:a16="http://schemas.microsoft.com/office/drawing/2014/main" id="{AB79E0B1-99D9-5011-DB6C-6A7784C4FC83}"/>
            </a:ext>
          </a:extLst>
        </xdr:cNvPr>
        <xdr:cNvSpPr txBox="1"/>
      </xdr:nvSpPr>
      <xdr:spPr>
        <a:xfrm>
          <a:off x="14846905" y="7574642"/>
          <a:ext cx="2660952"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Total</a:t>
          </a:r>
          <a:r>
            <a:rPr lang="en-IN" sz="2000" b="1" baseline="0">
              <a:solidFill>
                <a:schemeClr val="accent2">
                  <a:lumMod val="50000"/>
                </a:schemeClr>
              </a:solidFill>
              <a:latin typeface="Lato back"/>
            </a:rPr>
            <a:t> Employees</a:t>
          </a:r>
          <a:endParaRPr lang="en-IN" sz="2000" b="1">
            <a:solidFill>
              <a:schemeClr val="accent2">
                <a:lumMod val="50000"/>
              </a:schemeClr>
            </a:solidFill>
            <a:latin typeface="Lato back"/>
          </a:endParaRPr>
        </a:p>
      </xdr:txBody>
    </xdr:sp>
    <xdr:clientData/>
  </xdr:twoCellAnchor>
  <xdr:oneCellAnchor>
    <xdr:from>
      <xdr:col>27</xdr:col>
      <xdr:colOff>235858</xdr:colOff>
      <xdr:row>38</xdr:row>
      <xdr:rowOff>48381</xdr:rowOff>
    </xdr:from>
    <xdr:ext cx="743857" cy="586619"/>
    <xdr:pic>
      <xdr:nvPicPr>
        <xdr:cNvPr id="5" name="image4.png">
          <a:extLst>
            <a:ext uri="{FF2B5EF4-FFF2-40B4-BE49-F238E27FC236}">
              <a16:creationId xmlns:a16="http://schemas.microsoft.com/office/drawing/2014/main" id="{F0F2D5C4-3C65-4356-99B9-20446B5C8532}"/>
            </a:ext>
          </a:extLst>
        </xdr:cNvPr>
        <xdr:cNvPicPr preferRelativeResize="0"/>
      </xdr:nvPicPr>
      <xdr:blipFill>
        <a:blip xmlns:r="http://schemas.openxmlformats.org/officeDocument/2006/relationships" r:embed="rId1" cstate="print"/>
        <a:stretch>
          <a:fillRect/>
        </a:stretch>
      </xdr:blipFill>
      <xdr:spPr>
        <a:xfrm>
          <a:off x="18070287" y="7632095"/>
          <a:ext cx="743857" cy="586619"/>
        </a:xfrm>
        <a:prstGeom prst="rect">
          <a:avLst/>
        </a:prstGeom>
        <a:noFill/>
      </xdr:spPr>
    </xdr:pic>
    <xdr:clientData fLocksWithSheet="0"/>
  </xdr:oneCellAnchor>
  <xdr:twoCellAnchor>
    <xdr:from>
      <xdr:col>22</xdr:col>
      <xdr:colOff>438452</xdr:colOff>
      <xdr:row>41</xdr:row>
      <xdr:rowOff>15119</xdr:rowOff>
    </xdr:from>
    <xdr:to>
      <xdr:col>26</xdr:col>
      <xdr:colOff>680357</xdr:colOff>
      <xdr:row>44</xdr:row>
      <xdr:rowOff>136071</xdr:rowOff>
    </xdr:to>
    <xdr:sp macro="" textlink="KPI!A7">
      <xdr:nvSpPr>
        <xdr:cNvPr id="6" name="TextBox 5">
          <a:extLst>
            <a:ext uri="{FF2B5EF4-FFF2-40B4-BE49-F238E27FC236}">
              <a16:creationId xmlns:a16="http://schemas.microsoft.com/office/drawing/2014/main" id="{B0B6C095-C1A7-8489-60D6-8E19E80945FE}"/>
            </a:ext>
          </a:extLst>
        </xdr:cNvPr>
        <xdr:cNvSpPr txBox="1"/>
      </xdr:nvSpPr>
      <xdr:spPr>
        <a:xfrm>
          <a:off x="14741071" y="8073571"/>
          <a:ext cx="2842381" cy="71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68A3E67-7A54-456F-9B60-46CD22BF10D7}" type="TxLink">
            <a:rPr lang="en-US" sz="3600" b="1" i="0" u="none" strike="noStrike">
              <a:solidFill>
                <a:srgbClr val="000000"/>
              </a:solidFill>
              <a:latin typeface="Calibri"/>
              <a:ea typeface="Calibri"/>
              <a:cs typeface="Calibri"/>
            </a:rPr>
            <a:pPr algn="ctr"/>
            <a:t>1470</a:t>
          </a:fld>
          <a:endParaRPr lang="en-IN" sz="3600" b="1"/>
        </a:p>
      </xdr:txBody>
    </xdr:sp>
    <xdr:clientData/>
  </xdr:twoCellAnchor>
  <xdr:twoCellAnchor>
    <xdr:from>
      <xdr:col>28</xdr:col>
      <xdr:colOff>434310</xdr:colOff>
      <xdr:row>41</xdr:row>
      <xdr:rowOff>30238</xdr:rowOff>
    </xdr:from>
    <xdr:to>
      <xdr:col>31</xdr:col>
      <xdr:colOff>691334</xdr:colOff>
      <xdr:row>44</xdr:row>
      <xdr:rowOff>151190</xdr:rowOff>
    </xdr:to>
    <xdr:sp macro="" textlink="KPI!B7">
      <xdr:nvSpPr>
        <xdr:cNvPr id="7" name="TextBox 6">
          <a:extLst>
            <a:ext uri="{FF2B5EF4-FFF2-40B4-BE49-F238E27FC236}">
              <a16:creationId xmlns:a16="http://schemas.microsoft.com/office/drawing/2014/main" id="{3EACD4D5-0323-4211-A1CD-FB3EBD666E1C}"/>
            </a:ext>
          </a:extLst>
        </xdr:cNvPr>
        <xdr:cNvSpPr txBox="1"/>
      </xdr:nvSpPr>
      <xdr:spPr>
        <a:xfrm>
          <a:off x="19060977" y="8088690"/>
          <a:ext cx="2842381" cy="71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E46A07-63F8-43D6-893F-ACE50CD8E8CF}" type="TxLink">
            <a:rPr lang="en-US" sz="3600" b="1" i="0" u="none" strike="noStrike">
              <a:solidFill>
                <a:srgbClr val="000000"/>
              </a:solidFill>
              <a:latin typeface="Lato back"/>
              <a:ea typeface="Calibri"/>
              <a:cs typeface="Calibri"/>
            </a:rPr>
            <a:pPr algn="ctr"/>
            <a:t>237</a:t>
          </a:fld>
          <a:endParaRPr lang="en-IN" sz="3600" b="1">
            <a:latin typeface="Lato back"/>
          </a:endParaRPr>
        </a:p>
      </xdr:txBody>
    </xdr:sp>
    <xdr:clientData/>
  </xdr:twoCellAnchor>
  <xdr:twoCellAnchor>
    <xdr:from>
      <xdr:col>28</xdr:col>
      <xdr:colOff>434310</xdr:colOff>
      <xdr:row>38</xdr:row>
      <xdr:rowOff>136071</xdr:rowOff>
    </xdr:from>
    <xdr:to>
      <xdr:col>31</xdr:col>
      <xdr:colOff>509905</xdr:colOff>
      <xdr:row>40</xdr:row>
      <xdr:rowOff>166310</xdr:rowOff>
    </xdr:to>
    <xdr:sp macro="" textlink="">
      <xdr:nvSpPr>
        <xdr:cNvPr id="9" name="TextBox 8">
          <a:extLst>
            <a:ext uri="{FF2B5EF4-FFF2-40B4-BE49-F238E27FC236}">
              <a16:creationId xmlns:a16="http://schemas.microsoft.com/office/drawing/2014/main" id="{8FC8D96F-0069-416D-8ECB-29B39D601A63}"/>
            </a:ext>
          </a:extLst>
        </xdr:cNvPr>
        <xdr:cNvSpPr txBox="1"/>
      </xdr:nvSpPr>
      <xdr:spPr>
        <a:xfrm>
          <a:off x="19060977" y="7604881"/>
          <a:ext cx="2660952"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Attritions</a:t>
          </a:r>
        </a:p>
      </xdr:txBody>
    </xdr:sp>
    <xdr:clientData/>
  </xdr:twoCellAnchor>
  <xdr:twoCellAnchor>
    <xdr:from>
      <xdr:col>33</xdr:col>
      <xdr:colOff>585501</xdr:colOff>
      <xdr:row>38</xdr:row>
      <xdr:rowOff>75595</xdr:rowOff>
    </xdr:from>
    <xdr:to>
      <xdr:col>36</xdr:col>
      <xdr:colOff>661096</xdr:colOff>
      <xdr:row>40</xdr:row>
      <xdr:rowOff>105834</xdr:rowOff>
    </xdr:to>
    <xdr:sp macro="" textlink="">
      <xdr:nvSpPr>
        <xdr:cNvPr id="10" name="TextBox 9">
          <a:extLst>
            <a:ext uri="{FF2B5EF4-FFF2-40B4-BE49-F238E27FC236}">
              <a16:creationId xmlns:a16="http://schemas.microsoft.com/office/drawing/2014/main" id="{1248882D-C888-44B1-867E-ED30F675C640}"/>
            </a:ext>
          </a:extLst>
        </xdr:cNvPr>
        <xdr:cNvSpPr txBox="1"/>
      </xdr:nvSpPr>
      <xdr:spPr>
        <a:xfrm>
          <a:off x="23521096" y="7544405"/>
          <a:ext cx="2660952"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Average</a:t>
          </a:r>
          <a:r>
            <a:rPr lang="en-IN" sz="2000" b="1" baseline="0">
              <a:solidFill>
                <a:schemeClr val="accent2">
                  <a:lumMod val="50000"/>
                </a:schemeClr>
              </a:solidFill>
              <a:latin typeface="Lato back"/>
            </a:rPr>
            <a:t> Age</a:t>
          </a:r>
          <a:endParaRPr lang="en-IN" sz="2000" b="1">
            <a:solidFill>
              <a:schemeClr val="accent2">
                <a:lumMod val="50000"/>
              </a:schemeClr>
            </a:solidFill>
            <a:latin typeface="Lato back"/>
          </a:endParaRPr>
        </a:p>
      </xdr:txBody>
    </xdr:sp>
    <xdr:clientData/>
  </xdr:twoCellAnchor>
  <xdr:twoCellAnchor>
    <xdr:from>
      <xdr:col>33</xdr:col>
      <xdr:colOff>509907</xdr:colOff>
      <xdr:row>40</xdr:row>
      <xdr:rowOff>151191</xdr:rowOff>
    </xdr:from>
    <xdr:to>
      <xdr:col>36</xdr:col>
      <xdr:colOff>766931</xdr:colOff>
      <xdr:row>44</xdr:row>
      <xdr:rowOff>75596</xdr:rowOff>
    </xdr:to>
    <xdr:sp macro="" textlink="KPI!C7">
      <xdr:nvSpPr>
        <xdr:cNvPr id="11" name="TextBox 10">
          <a:extLst>
            <a:ext uri="{FF2B5EF4-FFF2-40B4-BE49-F238E27FC236}">
              <a16:creationId xmlns:a16="http://schemas.microsoft.com/office/drawing/2014/main" id="{0CBCBB7F-80EC-4746-9CCF-A40E78C785B0}"/>
            </a:ext>
          </a:extLst>
        </xdr:cNvPr>
        <xdr:cNvSpPr txBox="1"/>
      </xdr:nvSpPr>
      <xdr:spPr>
        <a:xfrm>
          <a:off x="23445502" y="8013096"/>
          <a:ext cx="2842381" cy="71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ECF4CD-9889-4C47-8AFD-C15B7296B69A}" type="TxLink">
            <a:rPr lang="en-US" sz="3600" b="1" i="0" u="none" strike="noStrike">
              <a:solidFill>
                <a:srgbClr val="000000"/>
              </a:solidFill>
              <a:latin typeface="Lato back"/>
              <a:ea typeface="Calibri"/>
              <a:cs typeface="Calibri"/>
            </a:rPr>
            <a:pPr algn="ctr"/>
            <a:t>37</a:t>
          </a:fld>
          <a:endParaRPr lang="en-IN" sz="3600" b="1">
            <a:latin typeface="Lato back"/>
          </a:endParaRPr>
        </a:p>
      </xdr:txBody>
    </xdr:sp>
    <xdr:clientData/>
  </xdr:twoCellAnchor>
  <xdr:twoCellAnchor>
    <xdr:from>
      <xdr:col>38</xdr:col>
      <xdr:colOff>131929</xdr:colOff>
      <xdr:row>40</xdr:row>
      <xdr:rowOff>166310</xdr:rowOff>
    </xdr:from>
    <xdr:to>
      <xdr:col>41</xdr:col>
      <xdr:colOff>388953</xdr:colOff>
      <xdr:row>44</xdr:row>
      <xdr:rowOff>90715</xdr:rowOff>
    </xdr:to>
    <xdr:sp macro="" textlink="KPI!D7">
      <xdr:nvSpPr>
        <xdr:cNvPr id="12" name="TextBox 11">
          <a:extLst>
            <a:ext uri="{FF2B5EF4-FFF2-40B4-BE49-F238E27FC236}">
              <a16:creationId xmlns:a16="http://schemas.microsoft.com/office/drawing/2014/main" id="{DA8CD4D4-4AE8-414B-9C6F-E3892339F30B}"/>
            </a:ext>
          </a:extLst>
        </xdr:cNvPr>
        <xdr:cNvSpPr txBox="1"/>
      </xdr:nvSpPr>
      <xdr:spPr>
        <a:xfrm>
          <a:off x="27376453" y="8028215"/>
          <a:ext cx="2842381" cy="71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650CF6-AD65-48C0-9DE1-E877822AE84C}" type="TxLink">
            <a:rPr lang="en-US" sz="3600" b="1" i="0" u="none" strike="noStrike">
              <a:solidFill>
                <a:srgbClr val="000000"/>
              </a:solidFill>
              <a:latin typeface="Lato back"/>
              <a:ea typeface="Calibri"/>
              <a:cs typeface="Calibri"/>
            </a:rPr>
            <a:pPr algn="ctr"/>
            <a:t>1233</a:t>
          </a:fld>
          <a:endParaRPr lang="en-IN" sz="3600" b="1">
            <a:latin typeface="Lato back"/>
          </a:endParaRPr>
        </a:p>
      </xdr:txBody>
    </xdr:sp>
    <xdr:clientData/>
  </xdr:twoCellAnchor>
  <xdr:twoCellAnchor>
    <xdr:from>
      <xdr:col>43</xdr:col>
      <xdr:colOff>237764</xdr:colOff>
      <xdr:row>40</xdr:row>
      <xdr:rowOff>120952</xdr:rowOff>
    </xdr:from>
    <xdr:to>
      <xdr:col>46</xdr:col>
      <xdr:colOff>494787</xdr:colOff>
      <xdr:row>44</xdr:row>
      <xdr:rowOff>45357</xdr:rowOff>
    </xdr:to>
    <xdr:sp macro="" textlink="KPI!E7">
      <xdr:nvSpPr>
        <xdr:cNvPr id="13" name="TextBox 12">
          <a:extLst>
            <a:ext uri="{FF2B5EF4-FFF2-40B4-BE49-F238E27FC236}">
              <a16:creationId xmlns:a16="http://schemas.microsoft.com/office/drawing/2014/main" id="{702535C1-10ED-4AD6-9ABE-BE7D7AF8BF26}"/>
            </a:ext>
          </a:extLst>
        </xdr:cNvPr>
        <xdr:cNvSpPr txBox="1"/>
      </xdr:nvSpPr>
      <xdr:spPr>
        <a:xfrm>
          <a:off x="31791216" y="7982857"/>
          <a:ext cx="2842381" cy="71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9051101-3126-423B-9E60-898B0C43D3D1}" type="TxLink">
            <a:rPr lang="en-US" sz="3600" b="1" i="0" u="none" strike="noStrike">
              <a:solidFill>
                <a:srgbClr val="000000"/>
              </a:solidFill>
              <a:latin typeface="Lato back"/>
              <a:ea typeface="Calibri"/>
              <a:cs typeface="Calibri"/>
            </a:rPr>
            <a:pPr algn="ctr"/>
            <a:t>16.12244898</a:t>
          </a:fld>
          <a:endParaRPr lang="en-IN" sz="3600" b="1">
            <a:latin typeface="Lato back"/>
          </a:endParaRPr>
        </a:p>
      </xdr:txBody>
    </xdr:sp>
    <xdr:clientData/>
  </xdr:twoCellAnchor>
  <xdr:twoCellAnchor>
    <xdr:from>
      <xdr:col>38</xdr:col>
      <xdr:colOff>252882</xdr:colOff>
      <xdr:row>38</xdr:row>
      <xdr:rowOff>120951</xdr:rowOff>
    </xdr:from>
    <xdr:to>
      <xdr:col>41</xdr:col>
      <xdr:colOff>328477</xdr:colOff>
      <xdr:row>40</xdr:row>
      <xdr:rowOff>151190</xdr:rowOff>
    </xdr:to>
    <xdr:sp macro="" textlink="">
      <xdr:nvSpPr>
        <xdr:cNvPr id="14" name="TextBox 13">
          <a:extLst>
            <a:ext uri="{FF2B5EF4-FFF2-40B4-BE49-F238E27FC236}">
              <a16:creationId xmlns:a16="http://schemas.microsoft.com/office/drawing/2014/main" id="{BA24B87D-9420-44FA-BC3F-482BB82F2DA8}"/>
            </a:ext>
          </a:extLst>
        </xdr:cNvPr>
        <xdr:cNvSpPr txBox="1"/>
      </xdr:nvSpPr>
      <xdr:spPr>
        <a:xfrm>
          <a:off x="27497406" y="7589761"/>
          <a:ext cx="2660952"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Active</a:t>
          </a:r>
          <a:r>
            <a:rPr lang="en-IN" sz="2000" b="1" baseline="0">
              <a:solidFill>
                <a:schemeClr val="accent2">
                  <a:lumMod val="50000"/>
                </a:schemeClr>
              </a:solidFill>
              <a:latin typeface="Lato back"/>
            </a:rPr>
            <a:t> Employees</a:t>
          </a:r>
          <a:endParaRPr lang="en-IN" sz="2000" b="1">
            <a:solidFill>
              <a:schemeClr val="accent2">
                <a:lumMod val="50000"/>
              </a:schemeClr>
            </a:solidFill>
            <a:latin typeface="Lato back"/>
          </a:endParaRPr>
        </a:p>
      </xdr:txBody>
    </xdr:sp>
    <xdr:clientData/>
  </xdr:twoCellAnchor>
  <xdr:twoCellAnchor>
    <xdr:from>
      <xdr:col>43</xdr:col>
      <xdr:colOff>208735</xdr:colOff>
      <xdr:row>38</xdr:row>
      <xdr:rowOff>76803</xdr:rowOff>
    </xdr:from>
    <xdr:to>
      <xdr:col>46</xdr:col>
      <xdr:colOff>284329</xdr:colOff>
      <xdr:row>40</xdr:row>
      <xdr:rowOff>107042</xdr:rowOff>
    </xdr:to>
    <xdr:sp macro="" textlink="">
      <xdr:nvSpPr>
        <xdr:cNvPr id="15" name="TextBox 14">
          <a:extLst>
            <a:ext uri="{FF2B5EF4-FFF2-40B4-BE49-F238E27FC236}">
              <a16:creationId xmlns:a16="http://schemas.microsoft.com/office/drawing/2014/main" id="{15EDA17D-1A51-46EE-9632-DA0CB1F74CAB}"/>
            </a:ext>
          </a:extLst>
        </xdr:cNvPr>
        <xdr:cNvSpPr txBox="1"/>
      </xdr:nvSpPr>
      <xdr:spPr>
        <a:xfrm>
          <a:off x="31762187" y="7545613"/>
          <a:ext cx="2660952"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Attrition</a:t>
          </a:r>
          <a:r>
            <a:rPr lang="en-IN" sz="2000" b="1" baseline="0">
              <a:solidFill>
                <a:schemeClr val="accent2">
                  <a:lumMod val="50000"/>
                </a:schemeClr>
              </a:solidFill>
              <a:latin typeface="Lato back"/>
            </a:rPr>
            <a:t> rate</a:t>
          </a:r>
          <a:endParaRPr lang="en-IN" sz="2000" b="1">
            <a:solidFill>
              <a:schemeClr val="accent2">
                <a:lumMod val="50000"/>
              </a:schemeClr>
            </a:solidFill>
            <a:latin typeface="Lato back"/>
          </a:endParaRPr>
        </a:p>
      </xdr:txBody>
    </xdr:sp>
    <xdr:clientData/>
  </xdr:twoCellAnchor>
  <xdr:oneCellAnchor>
    <xdr:from>
      <xdr:col>37</xdr:col>
      <xdr:colOff>104322</xdr:colOff>
      <xdr:row>38</xdr:row>
      <xdr:rowOff>65768</xdr:rowOff>
    </xdr:from>
    <xdr:ext cx="707571" cy="399143"/>
    <xdr:pic>
      <xdr:nvPicPr>
        <xdr:cNvPr id="16" name="image6.png">
          <a:extLst>
            <a:ext uri="{FF2B5EF4-FFF2-40B4-BE49-F238E27FC236}">
              <a16:creationId xmlns:a16="http://schemas.microsoft.com/office/drawing/2014/main" id="{CB5A0E59-81E6-4A3E-9462-7CFEE65C907A}"/>
            </a:ext>
          </a:extLst>
        </xdr:cNvPr>
        <xdr:cNvPicPr preferRelativeResize="0"/>
      </xdr:nvPicPr>
      <xdr:blipFill>
        <a:blip xmlns:r="http://schemas.openxmlformats.org/officeDocument/2006/relationships" r:embed="rId2" cstate="print"/>
        <a:stretch>
          <a:fillRect/>
        </a:stretch>
      </xdr:blipFill>
      <xdr:spPr>
        <a:xfrm>
          <a:off x="26456822" y="7304768"/>
          <a:ext cx="707571" cy="399143"/>
        </a:xfrm>
        <a:prstGeom prst="rect">
          <a:avLst/>
        </a:prstGeom>
        <a:noFill/>
      </xdr:spPr>
    </xdr:pic>
    <xdr:clientData fLocksWithSheet="0"/>
  </xdr:oneCellAnchor>
  <xdr:oneCellAnchor>
    <xdr:from>
      <xdr:col>41</xdr:col>
      <xdr:colOff>635000</xdr:colOff>
      <xdr:row>38</xdr:row>
      <xdr:rowOff>54428</xdr:rowOff>
    </xdr:from>
    <xdr:ext cx="925286" cy="544286"/>
    <xdr:pic>
      <xdr:nvPicPr>
        <xdr:cNvPr id="17" name="image5.png">
          <a:extLst>
            <a:ext uri="{FF2B5EF4-FFF2-40B4-BE49-F238E27FC236}">
              <a16:creationId xmlns:a16="http://schemas.microsoft.com/office/drawing/2014/main" id="{AB438F4D-152A-496C-8719-A84995FAD60C}"/>
            </a:ext>
          </a:extLst>
        </xdr:cNvPr>
        <xdr:cNvPicPr preferRelativeResize="0"/>
      </xdr:nvPicPr>
      <xdr:blipFill>
        <a:blip xmlns:r="http://schemas.openxmlformats.org/officeDocument/2006/relationships" r:embed="rId3" cstate="print"/>
        <a:stretch>
          <a:fillRect/>
        </a:stretch>
      </xdr:blipFill>
      <xdr:spPr>
        <a:xfrm>
          <a:off x="30407429" y="7638142"/>
          <a:ext cx="925286" cy="544286"/>
        </a:xfrm>
        <a:prstGeom prst="rect">
          <a:avLst/>
        </a:prstGeom>
        <a:noFill/>
      </xdr:spPr>
    </xdr:pic>
    <xdr:clientData fLocksWithSheet="0"/>
  </xdr:oneCellAnchor>
  <xdr:oneCellAnchor>
    <xdr:from>
      <xdr:col>47</xdr:col>
      <xdr:colOff>32960</xdr:colOff>
      <xdr:row>38</xdr:row>
      <xdr:rowOff>73741</xdr:rowOff>
    </xdr:from>
    <xdr:ext cx="489857" cy="489857"/>
    <xdr:pic>
      <xdr:nvPicPr>
        <xdr:cNvPr id="18" name="image2.png">
          <a:extLst>
            <a:ext uri="{FF2B5EF4-FFF2-40B4-BE49-F238E27FC236}">
              <a16:creationId xmlns:a16="http://schemas.microsoft.com/office/drawing/2014/main" id="{7C46D140-DC30-4165-BBBD-160A5B3E18B8}"/>
            </a:ext>
          </a:extLst>
        </xdr:cNvPr>
        <xdr:cNvPicPr preferRelativeResize="0"/>
      </xdr:nvPicPr>
      <xdr:blipFill>
        <a:blip xmlns:r="http://schemas.openxmlformats.org/officeDocument/2006/relationships" r:embed="rId4" cstate="print"/>
        <a:stretch>
          <a:fillRect/>
        </a:stretch>
      </xdr:blipFill>
      <xdr:spPr>
        <a:xfrm>
          <a:off x="34957960" y="7312741"/>
          <a:ext cx="489857" cy="489857"/>
        </a:xfrm>
        <a:prstGeom prst="rect">
          <a:avLst/>
        </a:prstGeom>
        <a:noFill/>
      </xdr:spPr>
    </xdr:pic>
    <xdr:clientData fLocksWithSheet="0"/>
  </xdr:oneCellAnchor>
  <xdr:oneCellAnchor>
    <xdr:from>
      <xdr:col>31</xdr:col>
      <xdr:colOff>653144</xdr:colOff>
      <xdr:row>38</xdr:row>
      <xdr:rowOff>54430</xdr:rowOff>
    </xdr:from>
    <xdr:ext cx="1016000" cy="598714"/>
    <xdr:pic>
      <xdr:nvPicPr>
        <xdr:cNvPr id="19" name="image7.png">
          <a:extLst>
            <a:ext uri="{FF2B5EF4-FFF2-40B4-BE49-F238E27FC236}">
              <a16:creationId xmlns:a16="http://schemas.microsoft.com/office/drawing/2014/main" id="{CD804BA7-30C0-4D55-81EA-A6DBEA2C7283}"/>
            </a:ext>
          </a:extLst>
        </xdr:cNvPr>
        <xdr:cNvPicPr preferRelativeResize="0"/>
      </xdr:nvPicPr>
      <xdr:blipFill>
        <a:blip xmlns:r="http://schemas.openxmlformats.org/officeDocument/2006/relationships" r:embed="rId5" cstate="print"/>
        <a:stretch>
          <a:fillRect/>
        </a:stretch>
      </xdr:blipFill>
      <xdr:spPr>
        <a:xfrm>
          <a:off x="21898430" y="7638144"/>
          <a:ext cx="1016000" cy="598714"/>
        </a:xfrm>
        <a:prstGeom prst="rect">
          <a:avLst/>
        </a:prstGeom>
        <a:noFill/>
      </xdr:spPr>
    </xdr:pic>
    <xdr:clientData fLocksWithSheet="0"/>
  </xdr:oneCellAnchor>
  <xdr:oneCellAnchor>
    <xdr:from>
      <xdr:col>23</xdr:col>
      <xdr:colOff>19242</xdr:colOff>
      <xdr:row>32</xdr:row>
      <xdr:rowOff>147344</xdr:rowOff>
    </xdr:from>
    <xdr:ext cx="870857" cy="635000"/>
    <xdr:pic>
      <xdr:nvPicPr>
        <xdr:cNvPr id="22" name="image1.png">
          <a:extLst>
            <a:ext uri="{FF2B5EF4-FFF2-40B4-BE49-F238E27FC236}">
              <a16:creationId xmlns:a16="http://schemas.microsoft.com/office/drawing/2014/main" id="{5BF96EBE-6B93-4E40-A9CA-DA5D5EC0518D}"/>
            </a:ext>
          </a:extLst>
        </xdr:cNvPr>
        <xdr:cNvPicPr preferRelativeResize="0"/>
      </xdr:nvPicPr>
      <xdr:blipFill>
        <a:blip xmlns:r="http://schemas.openxmlformats.org/officeDocument/2006/relationships" r:embed="rId6" cstate="print"/>
        <a:stretch>
          <a:fillRect/>
        </a:stretch>
      </xdr:blipFill>
      <xdr:spPr>
        <a:xfrm>
          <a:off x="15066818" y="6304920"/>
          <a:ext cx="870857" cy="635000"/>
        </a:xfrm>
        <a:prstGeom prst="rect">
          <a:avLst/>
        </a:prstGeom>
        <a:noFill/>
      </xdr:spPr>
    </xdr:pic>
    <xdr:clientData fLocksWithSheet="0"/>
  </xdr:oneCellAnchor>
  <xdr:twoCellAnchor>
    <xdr:from>
      <xdr:col>24</xdr:col>
      <xdr:colOff>423334</xdr:colOff>
      <xdr:row>31</xdr:row>
      <xdr:rowOff>153940</xdr:rowOff>
    </xdr:from>
    <xdr:to>
      <xdr:col>36</xdr:col>
      <xdr:colOff>846667</xdr:colOff>
      <xdr:row>36</xdr:row>
      <xdr:rowOff>115455</xdr:rowOff>
    </xdr:to>
    <xdr:sp macro="" textlink="">
      <xdr:nvSpPr>
        <xdr:cNvPr id="23" name="TextBox 22">
          <a:extLst>
            <a:ext uri="{FF2B5EF4-FFF2-40B4-BE49-F238E27FC236}">
              <a16:creationId xmlns:a16="http://schemas.microsoft.com/office/drawing/2014/main" id="{3937E64F-565D-3877-B5D8-85B80E6C0BEC}"/>
            </a:ext>
          </a:extLst>
        </xdr:cNvPr>
        <xdr:cNvSpPr txBox="1"/>
      </xdr:nvSpPr>
      <xdr:spPr>
        <a:xfrm>
          <a:off x="16125152" y="6119092"/>
          <a:ext cx="10390909" cy="9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5400" b="1">
              <a:solidFill>
                <a:schemeClr val="accent1">
                  <a:lumMod val="75000"/>
                </a:schemeClr>
              </a:solidFill>
              <a:latin typeface="Lato back"/>
            </a:rPr>
            <a:t>HR ANALYTICS DASHBOARD</a:t>
          </a:r>
        </a:p>
      </xdr:txBody>
    </xdr:sp>
    <xdr:clientData/>
  </xdr:twoCellAnchor>
  <xdr:oneCellAnchor>
    <xdr:from>
      <xdr:col>38</xdr:col>
      <xdr:colOff>108084</xdr:colOff>
      <xdr:row>32</xdr:row>
      <xdr:rowOff>19242</xdr:rowOff>
    </xdr:from>
    <xdr:ext cx="1215139" cy="859559"/>
    <xdr:pic>
      <xdr:nvPicPr>
        <xdr:cNvPr id="24" name="image3.png">
          <a:extLst>
            <a:ext uri="{FF2B5EF4-FFF2-40B4-BE49-F238E27FC236}">
              <a16:creationId xmlns:a16="http://schemas.microsoft.com/office/drawing/2014/main" id="{42A5242B-6BF6-4615-BC88-3844F628BFCD}"/>
            </a:ext>
          </a:extLst>
        </xdr:cNvPr>
        <xdr:cNvPicPr preferRelativeResize="0"/>
      </xdr:nvPicPr>
      <xdr:blipFill>
        <a:blip xmlns:r="http://schemas.openxmlformats.org/officeDocument/2006/relationships" r:embed="rId7" cstate="print"/>
        <a:stretch>
          <a:fillRect/>
        </a:stretch>
      </xdr:blipFill>
      <xdr:spPr>
        <a:xfrm>
          <a:off x="27183403" y="6072008"/>
          <a:ext cx="1215139" cy="859559"/>
        </a:xfrm>
        <a:prstGeom prst="rect">
          <a:avLst/>
        </a:prstGeom>
        <a:noFill/>
        <a:ln>
          <a:noFill/>
        </a:ln>
      </xdr:spPr>
    </xdr:pic>
    <xdr:clientData fLocksWithSheet="0"/>
  </xdr:oneCellAnchor>
  <xdr:twoCellAnchor>
    <xdr:from>
      <xdr:col>39</xdr:col>
      <xdr:colOff>500303</xdr:colOff>
      <xdr:row>31</xdr:row>
      <xdr:rowOff>173182</xdr:rowOff>
    </xdr:from>
    <xdr:to>
      <xdr:col>42</xdr:col>
      <xdr:colOff>423334</xdr:colOff>
      <xdr:row>36</xdr:row>
      <xdr:rowOff>173183</xdr:rowOff>
    </xdr:to>
    <xdr:sp macro="" textlink="">
      <xdr:nvSpPr>
        <xdr:cNvPr id="25" name="TextBox 24">
          <a:extLst>
            <a:ext uri="{FF2B5EF4-FFF2-40B4-BE49-F238E27FC236}">
              <a16:creationId xmlns:a16="http://schemas.microsoft.com/office/drawing/2014/main" id="{DE66B045-B229-574D-16E5-694941315ECE}"/>
            </a:ext>
          </a:extLst>
        </xdr:cNvPr>
        <xdr:cNvSpPr txBox="1"/>
      </xdr:nvSpPr>
      <xdr:spPr>
        <a:xfrm>
          <a:off x="28767424" y="6138334"/>
          <a:ext cx="2520758" cy="96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accent2">
                  <a:lumMod val="50000"/>
                </a:schemeClr>
              </a:solidFill>
              <a:latin typeface="Lato back"/>
            </a:rPr>
            <a:t>JOB RATING</a:t>
          </a:r>
        </a:p>
      </xdr:txBody>
    </xdr:sp>
    <xdr:clientData/>
  </xdr:twoCellAnchor>
  <xdr:twoCellAnchor>
    <xdr:from>
      <xdr:col>41</xdr:col>
      <xdr:colOff>673485</xdr:colOff>
      <xdr:row>28</xdr:row>
      <xdr:rowOff>134696</xdr:rowOff>
    </xdr:from>
    <xdr:to>
      <xdr:col>44</xdr:col>
      <xdr:colOff>230909</xdr:colOff>
      <xdr:row>37</xdr:row>
      <xdr:rowOff>115453</xdr:rowOff>
    </xdr:to>
    <xdr:graphicFrame macro="">
      <xdr:nvGraphicFramePr>
        <xdr:cNvPr id="27" name="Chart 26">
          <a:extLst>
            <a:ext uri="{FF2B5EF4-FFF2-40B4-BE49-F238E27FC236}">
              <a16:creationId xmlns:a16="http://schemas.microsoft.com/office/drawing/2014/main" id="{8A32F1C4-6685-4A64-9DE4-EDD4A7BAB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596516</xdr:colOff>
      <xdr:row>33</xdr:row>
      <xdr:rowOff>19242</xdr:rowOff>
    </xdr:from>
    <xdr:to>
      <xdr:col>43</xdr:col>
      <xdr:colOff>192424</xdr:colOff>
      <xdr:row>34</xdr:row>
      <xdr:rowOff>134697</xdr:rowOff>
    </xdr:to>
    <xdr:sp macro="" textlink="">
      <xdr:nvSpPr>
        <xdr:cNvPr id="28" name="TextBox 27">
          <a:extLst>
            <a:ext uri="{FF2B5EF4-FFF2-40B4-BE49-F238E27FC236}">
              <a16:creationId xmlns:a16="http://schemas.microsoft.com/office/drawing/2014/main" id="{B6B2FF94-BABA-F8C2-BF36-7E3C112811F5}"/>
            </a:ext>
          </a:extLst>
        </xdr:cNvPr>
        <xdr:cNvSpPr txBox="1"/>
      </xdr:nvSpPr>
      <xdr:spPr>
        <a:xfrm>
          <a:off x="31461364" y="6369242"/>
          <a:ext cx="461818"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Lato back"/>
            </a:rPr>
            <a:t>2.6</a:t>
          </a:r>
        </a:p>
      </xdr:txBody>
    </xdr:sp>
    <xdr:clientData/>
  </xdr:twoCellAnchor>
  <xdr:twoCellAnchor>
    <xdr:from>
      <xdr:col>43</xdr:col>
      <xdr:colOff>631783</xdr:colOff>
      <xdr:row>31</xdr:row>
      <xdr:rowOff>194011</xdr:rowOff>
    </xdr:from>
    <xdr:to>
      <xdr:col>47</xdr:col>
      <xdr:colOff>613640</xdr:colOff>
      <xdr:row>36</xdr:row>
      <xdr:rowOff>139583</xdr:rowOff>
    </xdr:to>
    <xdr:graphicFrame macro="">
      <xdr:nvGraphicFramePr>
        <xdr:cNvPr id="20" name="Chart 19">
          <a:extLst>
            <a:ext uri="{FF2B5EF4-FFF2-40B4-BE49-F238E27FC236}">
              <a16:creationId xmlns:a16="http://schemas.microsoft.com/office/drawing/2014/main" id="{67EEC3D3-BD19-4BEC-87CC-792C4ACAB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43</xdr:col>
      <xdr:colOff>707572</xdr:colOff>
      <xdr:row>32</xdr:row>
      <xdr:rowOff>100263</xdr:rowOff>
    </xdr:from>
    <xdr:to>
      <xdr:col>47</xdr:col>
      <xdr:colOff>401053</xdr:colOff>
      <xdr:row>36</xdr:row>
      <xdr:rowOff>36285</xdr:rowOff>
    </xdr:to>
    <xdr:sp macro="" textlink="">
      <xdr:nvSpPr>
        <xdr:cNvPr id="21" name="Freeform: Shape 20">
          <a:extLst>
            <a:ext uri="{FF2B5EF4-FFF2-40B4-BE49-F238E27FC236}">
              <a16:creationId xmlns:a16="http://schemas.microsoft.com/office/drawing/2014/main" id="{D1C389DA-B7BE-158E-1519-7BCA13B718C2}"/>
            </a:ext>
          </a:extLst>
        </xdr:cNvPr>
        <xdr:cNvSpPr/>
      </xdr:nvSpPr>
      <xdr:spPr>
        <a:xfrm>
          <a:off x="32858625" y="6517105"/>
          <a:ext cx="3169270" cy="738127"/>
        </a:xfrm>
        <a:custGeom>
          <a:avLst/>
          <a:gdLst>
            <a:gd name="connsiteX0" fmla="*/ 0 w 1107440"/>
            <a:gd name="connsiteY0" fmla="*/ 0 h 335597"/>
            <a:gd name="connsiteX1" fmla="*/ 177800 w 1107440"/>
            <a:gd name="connsiteY1" fmla="*/ 0 h 335597"/>
            <a:gd name="connsiteX2" fmla="*/ 152617 w 1107440"/>
            <a:gd name="connsiteY2" fmla="*/ 100901 h 335597"/>
            <a:gd name="connsiteX3" fmla="*/ 71120 w 1107440"/>
            <a:gd name="connsiteY3" fmla="*/ 100900 h 335597"/>
            <a:gd name="connsiteX4" fmla="*/ 137053 w 1107440"/>
            <a:gd name="connsiteY4" fmla="*/ 163259 h 335597"/>
            <a:gd name="connsiteX5" fmla="*/ 111868 w 1107440"/>
            <a:gd name="connsiteY5" fmla="*/ 264159 h 335597"/>
            <a:gd name="connsiteX6" fmla="*/ 177800 w 1107440"/>
            <a:gd name="connsiteY6" fmla="*/ 201799 h 335597"/>
            <a:gd name="connsiteX7" fmla="*/ 243732 w 1107440"/>
            <a:gd name="connsiteY7" fmla="*/ 264159 h 335597"/>
            <a:gd name="connsiteX8" fmla="*/ 218547 w 1107440"/>
            <a:gd name="connsiteY8" fmla="*/ 163259 h 335597"/>
            <a:gd name="connsiteX9" fmla="*/ 284480 w 1107440"/>
            <a:gd name="connsiteY9" fmla="*/ 100900 h 335597"/>
            <a:gd name="connsiteX10" fmla="*/ 202983 w 1107440"/>
            <a:gd name="connsiteY10" fmla="*/ 100901 h 335597"/>
            <a:gd name="connsiteX11" fmla="*/ 177800 w 1107440"/>
            <a:gd name="connsiteY11" fmla="*/ 0 h 335597"/>
            <a:gd name="connsiteX12" fmla="*/ 406400 w 1107440"/>
            <a:gd name="connsiteY12" fmla="*/ 0 h 335597"/>
            <a:gd name="connsiteX13" fmla="*/ 381217 w 1107440"/>
            <a:gd name="connsiteY13" fmla="*/ 100901 h 335597"/>
            <a:gd name="connsiteX14" fmla="*/ 299720 w 1107440"/>
            <a:gd name="connsiteY14" fmla="*/ 100900 h 335597"/>
            <a:gd name="connsiteX15" fmla="*/ 365653 w 1107440"/>
            <a:gd name="connsiteY15" fmla="*/ 163259 h 335597"/>
            <a:gd name="connsiteX16" fmla="*/ 340468 w 1107440"/>
            <a:gd name="connsiteY16" fmla="*/ 264159 h 335597"/>
            <a:gd name="connsiteX17" fmla="*/ 406400 w 1107440"/>
            <a:gd name="connsiteY17" fmla="*/ 201799 h 335597"/>
            <a:gd name="connsiteX18" fmla="*/ 472332 w 1107440"/>
            <a:gd name="connsiteY18" fmla="*/ 264159 h 335597"/>
            <a:gd name="connsiteX19" fmla="*/ 447147 w 1107440"/>
            <a:gd name="connsiteY19" fmla="*/ 163259 h 335597"/>
            <a:gd name="connsiteX20" fmla="*/ 513080 w 1107440"/>
            <a:gd name="connsiteY20" fmla="*/ 100900 h 335597"/>
            <a:gd name="connsiteX21" fmla="*/ 431583 w 1107440"/>
            <a:gd name="connsiteY21" fmla="*/ 100901 h 335597"/>
            <a:gd name="connsiteX22" fmla="*/ 406400 w 1107440"/>
            <a:gd name="connsiteY22" fmla="*/ 0 h 335597"/>
            <a:gd name="connsiteX23" fmla="*/ 665480 w 1107440"/>
            <a:gd name="connsiteY23" fmla="*/ 0 h 335597"/>
            <a:gd name="connsiteX24" fmla="*/ 640297 w 1107440"/>
            <a:gd name="connsiteY24" fmla="*/ 100901 h 335597"/>
            <a:gd name="connsiteX25" fmla="*/ 558800 w 1107440"/>
            <a:gd name="connsiteY25" fmla="*/ 100900 h 335597"/>
            <a:gd name="connsiteX26" fmla="*/ 624733 w 1107440"/>
            <a:gd name="connsiteY26" fmla="*/ 163259 h 335597"/>
            <a:gd name="connsiteX27" fmla="*/ 599548 w 1107440"/>
            <a:gd name="connsiteY27" fmla="*/ 264159 h 335597"/>
            <a:gd name="connsiteX28" fmla="*/ 665480 w 1107440"/>
            <a:gd name="connsiteY28" fmla="*/ 201799 h 335597"/>
            <a:gd name="connsiteX29" fmla="*/ 731412 w 1107440"/>
            <a:gd name="connsiteY29" fmla="*/ 264159 h 335597"/>
            <a:gd name="connsiteX30" fmla="*/ 706227 w 1107440"/>
            <a:gd name="connsiteY30" fmla="*/ 163259 h 335597"/>
            <a:gd name="connsiteX31" fmla="*/ 772160 w 1107440"/>
            <a:gd name="connsiteY31" fmla="*/ 100900 h 335597"/>
            <a:gd name="connsiteX32" fmla="*/ 690663 w 1107440"/>
            <a:gd name="connsiteY32" fmla="*/ 100901 h 335597"/>
            <a:gd name="connsiteX33" fmla="*/ 665480 w 1107440"/>
            <a:gd name="connsiteY33" fmla="*/ 0 h 335597"/>
            <a:gd name="connsiteX34" fmla="*/ 924560 w 1107440"/>
            <a:gd name="connsiteY34" fmla="*/ 0 h 335597"/>
            <a:gd name="connsiteX35" fmla="*/ 899377 w 1107440"/>
            <a:gd name="connsiteY35" fmla="*/ 100901 h 335597"/>
            <a:gd name="connsiteX36" fmla="*/ 817880 w 1107440"/>
            <a:gd name="connsiteY36" fmla="*/ 100900 h 335597"/>
            <a:gd name="connsiteX37" fmla="*/ 883813 w 1107440"/>
            <a:gd name="connsiteY37" fmla="*/ 163259 h 335597"/>
            <a:gd name="connsiteX38" fmla="*/ 858628 w 1107440"/>
            <a:gd name="connsiteY38" fmla="*/ 264159 h 335597"/>
            <a:gd name="connsiteX39" fmla="*/ 924560 w 1107440"/>
            <a:gd name="connsiteY39" fmla="*/ 201799 h 335597"/>
            <a:gd name="connsiteX40" fmla="*/ 990492 w 1107440"/>
            <a:gd name="connsiteY40" fmla="*/ 264159 h 335597"/>
            <a:gd name="connsiteX41" fmla="*/ 965307 w 1107440"/>
            <a:gd name="connsiteY41" fmla="*/ 163259 h 335597"/>
            <a:gd name="connsiteX42" fmla="*/ 1031240 w 1107440"/>
            <a:gd name="connsiteY42" fmla="*/ 100900 h 335597"/>
            <a:gd name="connsiteX43" fmla="*/ 949743 w 1107440"/>
            <a:gd name="connsiteY43" fmla="*/ 100901 h 335597"/>
            <a:gd name="connsiteX44" fmla="*/ 924560 w 1107440"/>
            <a:gd name="connsiteY44" fmla="*/ 0 h 335597"/>
            <a:gd name="connsiteX45" fmla="*/ 1107440 w 1107440"/>
            <a:gd name="connsiteY45" fmla="*/ 0 h 335597"/>
            <a:gd name="connsiteX46" fmla="*/ 1107440 w 1107440"/>
            <a:gd name="connsiteY46" fmla="*/ 335597 h 335597"/>
            <a:gd name="connsiteX47" fmla="*/ 0 w 1107440"/>
            <a:gd name="connsiteY47" fmla="*/ 335597 h 3355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107440" h="335597">
              <a:moveTo>
                <a:pt x="0" y="0"/>
              </a:moveTo>
              <a:lnTo>
                <a:pt x="177800" y="0"/>
              </a:lnTo>
              <a:lnTo>
                <a:pt x="152617" y="100901"/>
              </a:lnTo>
              <a:lnTo>
                <a:pt x="71120" y="100900"/>
              </a:lnTo>
              <a:lnTo>
                <a:pt x="137053" y="163259"/>
              </a:lnTo>
              <a:lnTo>
                <a:pt x="111868" y="264159"/>
              </a:lnTo>
              <a:lnTo>
                <a:pt x="177800" y="201799"/>
              </a:lnTo>
              <a:lnTo>
                <a:pt x="243732" y="264159"/>
              </a:lnTo>
              <a:lnTo>
                <a:pt x="218547" y="163259"/>
              </a:lnTo>
              <a:lnTo>
                <a:pt x="284480" y="100900"/>
              </a:lnTo>
              <a:lnTo>
                <a:pt x="202983" y="100901"/>
              </a:lnTo>
              <a:lnTo>
                <a:pt x="177800" y="0"/>
              </a:lnTo>
              <a:lnTo>
                <a:pt x="406400" y="0"/>
              </a:lnTo>
              <a:lnTo>
                <a:pt x="381217" y="100901"/>
              </a:lnTo>
              <a:lnTo>
                <a:pt x="299720" y="100900"/>
              </a:lnTo>
              <a:lnTo>
                <a:pt x="365653" y="163259"/>
              </a:lnTo>
              <a:lnTo>
                <a:pt x="340468" y="264159"/>
              </a:lnTo>
              <a:lnTo>
                <a:pt x="406400" y="201799"/>
              </a:lnTo>
              <a:lnTo>
                <a:pt x="472332" y="264159"/>
              </a:lnTo>
              <a:lnTo>
                <a:pt x="447147" y="163259"/>
              </a:lnTo>
              <a:lnTo>
                <a:pt x="513080" y="100900"/>
              </a:lnTo>
              <a:lnTo>
                <a:pt x="431583" y="100901"/>
              </a:lnTo>
              <a:lnTo>
                <a:pt x="406400" y="0"/>
              </a:lnTo>
              <a:lnTo>
                <a:pt x="665480" y="0"/>
              </a:lnTo>
              <a:lnTo>
                <a:pt x="640297" y="100901"/>
              </a:lnTo>
              <a:lnTo>
                <a:pt x="558800" y="100900"/>
              </a:lnTo>
              <a:lnTo>
                <a:pt x="624733" y="163259"/>
              </a:lnTo>
              <a:lnTo>
                <a:pt x="599548" y="264159"/>
              </a:lnTo>
              <a:lnTo>
                <a:pt x="665480" y="201799"/>
              </a:lnTo>
              <a:lnTo>
                <a:pt x="731412" y="264159"/>
              </a:lnTo>
              <a:lnTo>
                <a:pt x="706227" y="163259"/>
              </a:lnTo>
              <a:lnTo>
                <a:pt x="772160" y="100900"/>
              </a:lnTo>
              <a:lnTo>
                <a:pt x="690663" y="100901"/>
              </a:lnTo>
              <a:lnTo>
                <a:pt x="665480" y="0"/>
              </a:lnTo>
              <a:lnTo>
                <a:pt x="924560" y="0"/>
              </a:lnTo>
              <a:lnTo>
                <a:pt x="899377" y="100901"/>
              </a:lnTo>
              <a:lnTo>
                <a:pt x="817880" y="100900"/>
              </a:lnTo>
              <a:lnTo>
                <a:pt x="883813" y="163259"/>
              </a:lnTo>
              <a:lnTo>
                <a:pt x="858628" y="264159"/>
              </a:lnTo>
              <a:lnTo>
                <a:pt x="924560" y="201799"/>
              </a:lnTo>
              <a:lnTo>
                <a:pt x="990492" y="264159"/>
              </a:lnTo>
              <a:lnTo>
                <a:pt x="965307" y="163259"/>
              </a:lnTo>
              <a:lnTo>
                <a:pt x="1031240" y="100900"/>
              </a:lnTo>
              <a:lnTo>
                <a:pt x="949743" y="100901"/>
              </a:lnTo>
              <a:lnTo>
                <a:pt x="924560" y="0"/>
              </a:lnTo>
              <a:lnTo>
                <a:pt x="1107440" y="0"/>
              </a:lnTo>
              <a:lnTo>
                <a:pt x="1107440" y="335597"/>
              </a:lnTo>
              <a:lnTo>
                <a:pt x="0" y="335597"/>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23</xdr:col>
      <xdr:colOff>144799</xdr:colOff>
      <xdr:row>55</xdr:row>
      <xdr:rowOff>105244</xdr:rowOff>
    </xdr:from>
    <xdr:to>
      <xdr:col>30</xdr:col>
      <xdr:colOff>386380</xdr:colOff>
      <xdr:row>66</xdr:row>
      <xdr:rowOff>97485</xdr:rowOff>
    </xdr:to>
    <xdr:grpSp>
      <xdr:nvGrpSpPr>
        <xdr:cNvPr id="70" name="Group 69">
          <a:extLst>
            <a:ext uri="{FF2B5EF4-FFF2-40B4-BE49-F238E27FC236}">
              <a16:creationId xmlns:a16="http://schemas.microsoft.com/office/drawing/2014/main" id="{9BFE9B1C-9237-7628-9DA2-9A48F79E49EC}"/>
            </a:ext>
          </a:extLst>
        </xdr:cNvPr>
        <xdr:cNvGrpSpPr/>
      </xdr:nvGrpSpPr>
      <xdr:grpSpPr>
        <a:xfrm>
          <a:off x="15155493" y="10776772"/>
          <a:ext cx="5656720" cy="2126546"/>
          <a:chOff x="15155493" y="10776772"/>
          <a:chExt cx="5656720" cy="2126546"/>
        </a:xfrm>
      </xdr:grpSpPr>
      <xdr:graphicFrame macro="">
        <xdr:nvGraphicFramePr>
          <xdr:cNvPr id="60" name="Chart 59">
            <a:extLst>
              <a:ext uri="{FF2B5EF4-FFF2-40B4-BE49-F238E27FC236}">
                <a16:creationId xmlns:a16="http://schemas.microsoft.com/office/drawing/2014/main" id="{1D1C58BE-B6BC-4702-B716-48BF6A65940C}"/>
              </a:ext>
            </a:extLst>
          </xdr:cNvPr>
          <xdr:cNvGraphicFramePr>
            <a:graphicFrameLocks/>
          </xdr:cNvGraphicFramePr>
        </xdr:nvGraphicFramePr>
        <xdr:xfrm>
          <a:off x="15155493" y="10776772"/>
          <a:ext cx="2147228" cy="212654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2" name="Chart 61">
            <a:extLst>
              <a:ext uri="{FF2B5EF4-FFF2-40B4-BE49-F238E27FC236}">
                <a16:creationId xmlns:a16="http://schemas.microsoft.com/office/drawing/2014/main" id="{71700BBF-1A0C-4AAC-8200-A2E4A9832976}"/>
              </a:ext>
            </a:extLst>
          </xdr:cNvPr>
          <xdr:cNvGraphicFramePr>
            <a:graphicFrameLocks/>
          </xdr:cNvGraphicFramePr>
        </xdr:nvGraphicFramePr>
        <xdr:xfrm>
          <a:off x="18621193" y="10776772"/>
          <a:ext cx="2191020" cy="212654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4" name="Graphic 63" descr="Male profile with solid fill">
            <a:extLst>
              <a:ext uri="{FF2B5EF4-FFF2-40B4-BE49-F238E27FC236}">
                <a16:creationId xmlns:a16="http://schemas.microsoft.com/office/drawing/2014/main" id="{F549C419-2C9B-8730-9C6D-4D73B93B378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8051792" y="11318200"/>
            <a:ext cx="914128" cy="953499"/>
          </a:xfrm>
          <a:prstGeom prst="rect">
            <a:avLst/>
          </a:prstGeom>
        </xdr:spPr>
      </xdr:pic>
      <xdr:pic>
        <xdr:nvPicPr>
          <xdr:cNvPr id="66" name="Graphic 65" descr="Female Profile with solid fill">
            <a:extLst>
              <a:ext uri="{FF2B5EF4-FFF2-40B4-BE49-F238E27FC236}">
                <a16:creationId xmlns:a16="http://schemas.microsoft.com/office/drawing/2014/main" id="{FC9D6753-49B2-D2D2-C0E6-F67EF848027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901984" y="11322033"/>
            <a:ext cx="882904" cy="933279"/>
          </a:xfrm>
          <a:prstGeom prst="rect">
            <a:avLst/>
          </a:prstGeom>
        </xdr:spPr>
      </xdr:pic>
      <xdr:sp macro="" textlink="Gender!B9">
        <xdr:nvSpPr>
          <xdr:cNvPr id="68" name="TextBox 67">
            <a:extLst>
              <a:ext uri="{FF2B5EF4-FFF2-40B4-BE49-F238E27FC236}">
                <a16:creationId xmlns:a16="http://schemas.microsoft.com/office/drawing/2014/main" id="{ACE050D7-5FAC-42FF-AD3F-38D6EC30533C}"/>
              </a:ext>
            </a:extLst>
          </xdr:cNvPr>
          <xdr:cNvSpPr txBox="1"/>
        </xdr:nvSpPr>
        <xdr:spPr>
          <a:xfrm>
            <a:off x="15947057" y="11641667"/>
            <a:ext cx="451206" cy="309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B16D8D-ADEF-4B4F-821C-3315546FAEFC}" type="TxLink">
              <a:rPr lang="en-US" sz="1200" b="1" i="0" u="none" strike="noStrike">
                <a:solidFill>
                  <a:srgbClr val="000000"/>
                </a:solidFill>
                <a:latin typeface="Lato back"/>
                <a:ea typeface="Calibri"/>
                <a:cs typeface="Calibri"/>
              </a:rPr>
              <a:pPr/>
              <a:t>588</a:t>
            </a:fld>
            <a:endParaRPr lang="en-IN" sz="1400" b="1">
              <a:latin typeface="Lato back"/>
            </a:endParaRPr>
          </a:p>
        </xdr:txBody>
      </xdr:sp>
    </xdr:grpSp>
    <xdr:clientData/>
  </xdr:twoCellAnchor>
  <xdr:twoCellAnchor>
    <xdr:from>
      <xdr:col>28</xdr:col>
      <xdr:colOff>723245</xdr:colOff>
      <xdr:row>60</xdr:row>
      <xdr:rowOff>5266</xdr:rowOff>
    </xdr:from>
    <xdr:to>
      <xdr:col>29</xdr:col>
      <xdr:colOff>319152</xdr:colOff>
      <xdr:row>61</xdr:row>
      <xdr:rowOff>113835</xdr:rowOff>
    </xdr:to>
    <xdr:sp macro="" textlink="Gender!B10">
      <xdr:nvSpPr>
        <xdr:cNvPr id="69" name="TextBox 68">
          <a:extLst>
            <a:ext uri="{FF2B5EF4-FFF2-40B4-BE49-F238E27FC236}">
              <a16:creationId xmlns:a16="http://schemas.microsoft.com/office/drawing/2014/main" id="{97F78453-5D56-46A8-900B-5BBE4A8038BC}"/>
            </a:ext>
          </a:extLst>
        </xdr:cNvPr>
        <xdr:cNvSpPr txBox="1"/>
      </xdr:nvSpPr>
      <xdr:spPr>
        <a:xfrm>
          <a:off x="19420467" y="11646933"/>
          <a:ext cx="460213" cy="302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EA0010-A577-4F54-87A6-714E7A6D523A}" type="TxLink">
            <a:rPr lang="en-US" sz="1200" b="1" i="0" u="none" strike="noStrike">
              <a:solidFill>
                <a:srgbClr val="000000"/>
              </a:solidFill>
              <a:latin typeface="Lato back"/>
              <a:ea typeface="Calibri"/>
              <a:cs typeface="Calibri"/>
            </a:rPr>
            <a:pPr/>
            <a:t>882</a:t>
          </a:fld>
          <a:endParaRPr lang="en-IN" sz="1400" b="1">
            <a:latin typeface="Lato back"/>
          </a:endParaRPr>
        </a:p>
      </xdr:txBody>
    </xdr:sp>
    <xdr:clientData/>
  </xdr:twoCellAnchor>
  <xdr:twoCellAnchor>
    <xdr:from>
      <xdr:col>22</xdr:col>
      <xdr:colOff>644800</xdr:colOff>
      <xdr:row>46</xdr:row>
      <xdr:rowOff>125432</xdr:rowOff>
    </xdr:from>
    <xdr:to>
      <xdr:col>30</xdr:col>
      <xdr:colOff>311621</xdr:colOff>
      <xdr:row>48</xdr:row>
      <xdr:rowOff>145276</xdr:rowOff>
    </xdr:to>
    <xdr:sp macro="" textlink="">
      <xdr:nvSpPr>
        <xdr:cNvPr id="71" name="TextBox 70">
          <a:extLst>
            <a:ext uri="{FF2B5EF4-FFF2-40B4-BE49-F238E27FC236}">
              <a16:creationId xmlns:a16="http://schemas.microsoft.com/office/drawing/2014/main" id="{64C0BFEC-1A47-3432-DFC4-F9DCE5DD60BE}"/>
            </a:ext>
          </a:extLst>
        </xdr:cNvPr>
        <xdr:cNvSpPr txBox="1"/>
      </xdr:nvSpPr>
      <xdr:spPr>
        <a:xfrm>
          <a:off x="14959738" y="8780247"/>
          <a:ext cx="5687562" cy="396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Total Employees by Gender</a:t>
          </a:r>
        </a:p>
      </xdr:txBody>
    </xdr:sp>
    <xdr:clientData/>
  </xdr:twoCellAnchor>
  <xdr:twoCellAnchor editAs="oneCell">
    <xdr:from>
      <xdr:col>25</xdr:col>
      <xdr:colOff>573001</xdr:colOff>
      <xdr:row>52</xdr:row>
      <xdr:rowOff>163338</xdr:rowOff>
    </xdr:from>
    <xdr:to>
      <xdr:col>29</xdr:col>
      <xdr:colOff>48138</xdr:colOff>
      <xdr:row>56</xdr:row>
      <xdr:rowOff>11760</xdr:rowOff>
    </xdr:to>
    <mc:AlternateContent xmlns:mc="http://schemas.openxmlformats.org/markup-compatibility/2006" xmlns:a14="http://schemas.microsoft.com/office/drawing/2010/main">
      <mc:Choice Requires="a14">
        <xdr:graphicFrame macro="">
          <xdr:nvGraphicFramePr>
            <xdr:cNvPr id="72" name="Gender 3">
              <a:extLst>
                <a:ext uri="{FF2B5EF4-FFF2-40B4-BE49-F238E27FC236}">
                  <a16:creationId xmlns:a16="http://schemas.microsoft.com/office/drawing/2014/main" id="{947BC38D-1D7F-41F8-9AA0-282D3BAED91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6825977" y="10383814"/>
              <a:ext cx="2710613" cy="6346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134907</xdr:colOff>
      <xdr:row>49</xdr:row>
      <xdr:rowOff>3488</xdr:rowOff>
    </xdr:from>
    <xdr:to>
      <xdr:col>39</xdr:col>
      <xdr:colOff>240740</xdr:colOff>
      <xdr:row>65</xdr:row>
      <xdr:rowOff>160494</xdr:rowOff>
    </xdr:to>
    <xdr:graphicFrame macro="">
      <xdr:nvGraphicFramePr>
        <xdr:cNvPr id="73" name="Chart 72">
          <a:extLst>
            <a:ext uri="{FF2B5EF4-FFF2-40B4-BE49-F238E27FC236}">
              <a16:creationId xmlns:a16="http://schemas.microsoft.com/office/drawing/2014/main" id="{DADC117C-BD1F-4E34-AE79-33F43B697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31</xdr:col>
      <xdr:colOff>254000</xdr:colOff>
      <xdr:row>46</xdr:row>
      <xdr:rowOff>127000</xdr:rowOff>
    </xdr:from>
    <xdr:to>
      <xdr:col>39</xdr:col>
      <xdr:colOff>190500</xdr:colOff>
      <xdr:row>48</xdr:row>
      <xdr:rowOff>177800</xdr:rowOff>
    </xdr:to>
    <xdr:sp macro="" textlink="">
      <xdr:nvSpPr>
        <xdr:cNvPr id="75" name="TextBox 74">
          <a:extLst>
            <a:ext uri="{FF2B5EF4-FFF2-40B4-BE49-F238E27FC236}">
              <a16:creationId xmlns:a16="http://schemas.microsoft.com/office/drawing/2014/main" id="{F5781E48-52EA-3198-F1DA-7C0DF3E8511B}"/>
            </a:ext>
          </a:extLst>
        </xdr:cNvPr>
        <xdr:cNvSpPr txBox="1"/>
      </xdr:nvSpPr>
      <xdr:spPr>
        <a:xfrm>
          <a:off x="21742400" y="8890000"/>
          <a:ext cx="68453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Education Wise Attrition</a:t>
          </a:r>
        </a:p>
      </xdr:txBody>
    </xdr:sp>
    <xdr:clientData/>
  </xdr:twoCellAnchor>
  <xdr:twoCellAnchor>
    <xdr:from>
      <xdr:col>40</xdr:col>
      <xdr:colOff>88071</xdr:colOff>
      <xdr:row>48</xdr:row>
      <xdr:rowOff>188724</xdr:rowOff>
    </xdr:from>
    <xdr:to>
      <xdr:col>47</xdr:col>
      <xdr:colOff>527687</xdr:colOff>
      <xdr:row>66</xdr:row>
      <xdr:rowOff>4441</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2D6FD925-D3BD-4FF3-A87D-05B91A44E3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9094871" y="9332724"/>
              <a:ext cx="6440366" cy="32447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12700</xdr:colOff>
      <xdr:row>46</xdr:row>
      <xdr:rowOff>107950</xdr:rowOff>
    </xdr:from>
    <xdr:to>
      <xdr:col>47</xdr:col>
      <xdr:colOff>520700</xdr:colOff>
      <xdr:row>48</xdr:row>
      <xdr:rowOff>184150</xdr:rowOff>
    </xdr:to>
    <xdr:sp macro="" textlink="">
      <xdr:nvSpPr>
        <xdr:cNvPr id="77" name="TextBox 76">
          <a:extLst>
            <a:ext uri="{FF2B5EF4-FFF2-40B4-BE49-F238E27FC236}">
              <a16:creationId xmlns:a16="http://schemas.microsoft.com/office/drawing/2014/main" id="{DE95B091-2E0F-79CE-73CA-D03BA53647B9}"/>
            </a:ext>
          </a:extLst>
        </xdr:cNvPr>
        <xdr:cNvSpPr txBox="1"/>
      </xdr:nvSpPr>
      <xdr:spPr>
        <a:xfrm>
          <a:off x="29019500" y="8870950"/>
          <a:ext cx="65087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Attrition</a:t>
          </a:r>
          <a:r>
            <a:rPr lang="en-IN" sz="2000" b="1" baseline="0">
              <a:solidFill>
                <a:schemeClr val="accent2">
                  <a:lumMod val="50000"/>
                </a:schemeClr>
              </a:solidFill>
              <a:latin typeface="Lato back"/>
            </a:rPr>
            <a:t> by Job Role</a:t>
          </a:r>
          <a:endParaRPr lang="en-IN" sz="2000" b="1">
            <a:solidFill>
              <a:schemeClr val="accent2">
                <a:lumMod val="50000"/>
              </a:schemeClr>
            </a:solidFill>
            <a:latin typeface="Lato back"/>
          </a:endParaRPr>
        </a:p>
      </xdr:txBody>
    </xdr:sp>
    <xdr:clientData/>
  </xdr:twoCellAnchor>
  <xdr:twoCellAnchor>
    <xdr:from>
      <xdr:col>23</xdr:col>
      <xdr:colOff>199161</xdr:colOff>
      <xdr:row>70</xdr:row>
      <xdr:rowOff>110909</xdr:rowOff>
    </xdr:from>
    <xdr:to>
      <xdr:col>30</xdr:col>
      <xdr:colOff>446966</xdr:colOff>
      <xdr:row>86</xdr:row>
      <xdr:rowOff>131590</xdr:rowOff>
    </xdr:to>
    <xdr:graphicFrame macro="">
      <xdr:nvGraphicFramePr>
        <xdr:cNvPr id="78" name="Chart 77">
          <a:extLst>
            <a:ext uri="{FF2B5EF4-FFF2-40B4-BE49-F238E27FC236}">
              <a16:creationId xmlns:a16="http://schemas.microsoft.com/office/drawing/2014/main" id="{C9481F06-2B8E-4937-A16B-9539A649C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23</xdr:col>
      <xdr:colOff>82550</xdr:colOff>
      <xdr:row>68</xdr:row>
      <xdr:rowOff>0</xdr:rowOff>
    </xdr:from>
    <xdr:to>
      <xdr:col>30</xdr:col>
      <xdr:colOff>400050</xdr:colOff>
      <xdr:row>70</xdr:row>
      <xdr:rowOff>63500</xdr:rowOff>
    </xdr:to>
    <xdr:sp macro="" textlink="">
      <xdr:nvSpPr>
        <xdr:cNvPr id="79" name="TextBox 78">
          <a:extLst>
            <a:ext uri="{FF2B5EF4-FFF2-40B4-BE49-F238E27FC236}">
              <a16:creationId xmlns:a16="http://schemas.microsoft.com/office/drawing/2014/main" id="{673967F3-C53D-43A7-D257-A96E7E59D1C1}"/>
            </a:ext>
          </a:extLst>
        </xdr:cNvPr>
        <xdr:cNvSpPr txBox="1"/>
      </xdr:nvSpPr>
      <xdr:spPr>
        <a:xfrm>
          <a:off x="15125700" y="12954000"/>
          <a:ext cx="57086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Department Wise Attrition</a:t>
          </a:r>
        </a:p>
      </xdr:txBody>
    </xdr:sp>
    <xdr:clientData/>
  </xdr:twoCellAnchor>
  <xdr:twoCellAnchor>
    <xdr:from>
      <xdr:col>31</xdr:col>
      <xdr:colOff>176967</xdr:colOff>
      <xdr:row>71</xdr:row>
      <xdr:rowOff>20820</xdr:rowOff>
    </xdr:from>
    <xdr:to>
      <xdr:col>36</xdr:col>
      <xdr:colOff>762893</xdr:colOff>
      <xdr:row>86</xdr:row>
      <xdr:rowOff>42591</xdr:rowOff>
    </xdr:to>
    <xdr:graphicFrame macro="">
      <xdr:nvGraphicFramePr>
        <xdr:cNvPr id="80" name="Chart 79">
          <a:extLst>
            <a:ext uri="{FF2B5EF4-FFF2-40B4-BE49-F238E27FC236}">
              <a16:creationId xmlns:a16="http://schemas.microsoft.com/office/drawing/2014/main" id="{5B12FAB6-177C-4FC0-98C1-3371AB02C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31</xdr:col>
      <xdr:colOff>97118</xdr:colOff>
      <xdr:row>67</xdr:row>
      <xdr:rowOff>67235</xdr:rowOff>
    </xdr:from>
    <xdr:to>
      <xdr:col>36</xdr:col>
      <xdr:colOff>739589</xdr:colOff>
      <xdr:row>69</xdr:row>
      <xdr:rowOff>89647</xdr:rowOff>
    </xdr:to>
    <xdr:sp macro="" textlink="">
      <xdr:nvSpPr>
        <xdr:cNvPr id="81" name="TextBox 80">
          <a:extLst>
            <a:ext uri="{FF2B5EF4-FFF2-40B4-BE49-F238E27FC236}">
              <a16:creationId xmlns:a16="http://schemas.microsoft.com/office/drawing/2014/main" id="{6CA3C0F5-EE05-7B47-B4D5-4402CE7D6C04}"/>
            </a:ext>
          </a:extLst>
        </xdr:cNvPr>
        <xdr:cNvSpPr txBox="1"/>
      </xdr:nvSpPr>
      <xdr:spPr>
        <a:xfrm>
          <a:off x="21485412" y="13081000"/>
          <a:ext cx="4938059" cy="410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Age</a:t>
          </a:r>
          <a:r>
            <a:rPr lang="en-IN" sz="2000" b="1" baseline="0">
              <a:solidFill>
                <a:schemeClr val="accent2">
                  <a:lumMod val="50000"/>
                </a:schemeClr>
              </a:solidFill>
              <a:latin typeface="Lato back"/>
            </a:rPr>
            <a:t> Wise Attrition</a:t>
          </a:r>
          <a:endParaRPr lang="en-IN" sz="2000" b="1">
            <a:solidFill>
              <a:schemeClr val="accent2">
                <a:lumMod val="50000"/>
              </a:schemeClr>
            </a:solidFill>
            <a:latin typeface="Lato back"/>
          </a:endParaRPr>
        </a:p>
      </xdr:txBody>
    </xdr:sp>
    <xdr:clientData/>
  </xdr:twoCellAnchor>
  <xdr:twoCellAnchor>
    <xdr:from>
      <xdr:col>37</xdr:col>
      <xdr:colOff>741128</xdr:colOff>
      <xdr:row>70</xdr:row>
      <xdr:rowOff>120813</xdr:rowOff>
    </xdr:from>
    <xdr:to>
      <xdr:col>42</xdr:col>
      <xdr:colOff>363808</xdr:colOff>
      <xdr:row>85</xdr:row>
      <xdr:rowOff>93203</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E8B11390-C2F0-4D5E-BBE1-0407F54A0F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27176178" y="13455813"/>
              <a:ext cx="3908930" cy="2829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603250</xdr:colOff>
      <xdr:row>67</xdr:row>
      <xdr:rowOff>150813</xdr:rowOff>
    </xdr:from>
    <xdr:to>
      <xdr:col>42</xdr:col>
      <xdr:colOff>396875</xdr:colOff>
      <xdr:row>70</xdr:row>
      <xdr:rowOff>63500</xdr:rowOff>
    </xdr:to>
    <xdr:sp macro="" textlink="">
      <xdr:nvSpPr>
        <xdr:cNvPr id="83" name="TextBox 82">
          <a:extLst>
            <a:ext uri="{FF2B5EF4-FFF2-40B4-BE49-F238E27FC236}">
              <a16:creationId xmlns:a16="http://schemas.microsoft.com/office/drawing/2014/main" id="{F2625969-9E92-CFBF-4708-F7BDD900352F}"/>
            </a:ext>
          </a:extLst>
        </xdr:cNvPr>
        <xdr:cNvSpPr txBox="1"/>
      </xdr:nvSpPr>
      <xdr:spPr>
        <a:xfrm>
          <a:off x="26955750" y="12914313"/>
          <a:ext cx="4079875" cy="484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Lato back"/>
            </a:rPr>
            <a:t>Attrition by Marital</a:t>
          </a:r>
          <a:r>
            <a:rPr lang="en-IN" sz="2000" b="1" baseline="0">
              <a:solidFill>
                <a:schemeClr val="accent2">
                  <a:lumMod val="50000"/>
                </a:schemeClr>
              </a:solidFill>
              <a:latin typeface="Lato back"/>
            </a:rPr>
            <a:t> Status</a:t>
          </a:r>
          <a:endParaRPr lang="en-IN" sz="2000" b="1">
            <a:solidFill>
              <a:schemeClr val="accent2">
                <a:lumMod val="50000"/>
              </a:schemeClr>
            </a:solidFill>
            <a:latin typeface="Lato back"/>
          </a:endParaRPr>
        </a:p>
      </xdr:txBody>
    </xdr:sp>
    <xdr:clientData/>
  </xdr:twoCellAnchor>
  <xdr:twoCellAnchor editAs="oneCell">
    <xdr:from>
      <xdr:col>43</xdr:col>
      <xdr:colOff>51563</xdr:colOff>
      <xdr:row>70</xdr:row>
      <xdr:rowOff>105833</xdr:rowOff>
    </xdr:from>
    <xdr:to>
      <xdr:col>45</xdr:col>
      <xdr:colOff>166242</xdr:colOff>
      <xdr:row>87</xdr:row>
      <xdr:rowOff>22679</xdr:rowOff>
    </xdr:to>
    <mc:AlternateContent xmlns:mc="http://schemas.openxmlformats.org/markup-compatibility/2006" xmlns:a14="http://schemas.microsoft.com/office/drawing/2010/main">
      <mc:Choice Requires="a14">
        <xdr:graphicFrame macro="">
          <xdr:nvGraphicFramePr>
            <xdr:cNvPr id="86" name="Department 1">
              <a:extLst>
                <a:ext uri="{FF2B5EF4-FFF2-40B4-BE49-F238E27FC236}">
                  <a16:creationId xmlns:a16="http://schemas.microsoft.com/office/drawing/2014/main" id="{6F6FD4BE-47FB-47AA-A352-A6FE4570717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1605015" y="13864166"/>
              <a:ext cx="1838251" cy="32581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396654</xdr:colOff>
      <xdr:row>70</xdr:row>
      <xdr:rowOff>113393</xdr:rowOff>
    </xdr:from>
    <xdr:to>
      <xdr:col>47</xdr:col>
      <xdr:colOff>523654</xdr:colOff>
      <xdr:row>87</xdr:row>
      <xdr:rowOff>7560</xdr:rowOff>
    </xdr:to>
    <mc:AlternateContent xmlns:mc="http://schemas.openxmlformats.org/markup-compatibility/2006" xmlns:a14="http://schemas.microsoft.com/office/drawing/2010/main">
      <mc:Choice Requires="a14">
        <xdr:graphicFrame macro="">
          <xdr:nvGraphicFramePr>
            <xdr:cNvPr id="87" name="Education Field 3">
              <a:extLst>
                <a:ext uri="{FF2B5EF4-FFF2-40B4-BE49-F238E27FC236}">
                  <a16:creationId xmlns:a16="http://schemas.microsoft.com/office/drawing/2014/main" id="{E72A191C-0940-472B-AB88-71C7680F1E0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33673678" y="13871726"/>
              <a:ext cx="1850571" cy="3235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shan B S" refreshedDate="45381.016942245369" createdVersion="8" refreshedVersion="8" minRefreshableVersion="3" recordCount="1471" xr:uid="{E02C98AE-A5BC-4B6C-9177-3CC2EB374CDD}">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948809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750C6D-6139-4C3E-85E0-E579C65459C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C8296E-A7C3-48D5-BF7B-3B9D5933BB9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EB552A-918E-4C16-A7CC-B07EFE0E485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A0D59B-0EEA-48C1-A00C-3E28C8D2C5B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EB9337-81A4-4FC9-BAFD-4C123E93137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1A7760-7A57-462A-8045-F230CAE5A6C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3" format="9">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CE5B6A-EA02-4878-80D9-05037E22791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h="1"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BD88CD-F4D8-433A-83B5-8E079035833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43D7886-15A2-4E36-B55A-9ECAFC95B82E}" sourceName="Gender">
  <pivotTables>
    <pivotTable tabId="11" name="PivotTable2"/>
    <pivotTable tabId="15" name="PivotTable6"/>
    <pivotTable tabId="13" name="PivotTable4"/>
    <pivotTable tabId="14" name="PivotTable5"/>
    <pivotTable tabId="12" name="PivotTable3"/>
    <pivotTable tabId="9" name="PivotTable3"/>
    <pivotTable tabId="16" name="PivotTable7"/>
    <pivotTable tabId="10" name="PivotTable4"/>
  </pivotTables>
  <data>
    <tabular pivotCacheId="1948809875">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E5F2DF8-7C18-4C9F-AAAF-9E3F80B67E18}" sourceName="Department">
  <pivotTables>
    <pivotTable tabId="12" name="PivotTable3"/>
    <pivotTable tabId="15" name="PivotTable6"/>
    <pivotTable tabId="13" name="PivotTable4"/>
    <pivotTable tabId="14" name="PivotTable5"/>
    <pivotTable tabId="11" name="PivotTable2"/>
    <pivotTable tabId="9" name="PivotTable3"/>
    <pivotTable tabId="16" name="PivotTable7"/>
    <pivotTable tabId="10" name="PivotTable4"/>
  </pivotTables>
  <data>
    <tabular pivotCacheId="1948809875">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0CB567D-D515-480F-98E3-C94D205D3284}" sourceName="Education Field">
  <pivotTables>
    <pivotTable tabId="12" name="PivotTable3"/>
    <pivotTable tabId="15" name="PivotTable6"/>
    <pivotTable tabId="13" name="PivotTable4"/>
    <pivotTable tabId="14" name="PivotTable5"/>
    <pivotTable tabId="11" name="PivotTable2"/>
    <pivotTable tabId="9" name="PivotTable3"/>
    <pivotTable tabId="16" name="PivotTable7"/>
    <pivotTable tabId="10" name="PivotTable4"/>
  </pivotTables>
  <data>
    <tabular pivotCacheId="1948809875">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327459D-BB21-426A-9F64-73F1B8FA0DDC}"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8CFFB95-614D-48C8-9B20-91010050702E}" cache="Slicer_Department" caption="Department" rowHeight="262466"/>
  <slicer name="Education Field 2" xr10:uid="{EAFC520D-906F-47A3-9A57-D62FD2322E66}"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323E28E-8C53-4AEB-A9B5-682A8F3C80C7}" cache="Slicer_Gender2" caption="Gender" columnCount="2" style="SlicerStyleOther2" rowHeight="262466"/>
  <slicer name="Department 1" xr10:uid="{21A06C4A-DF30-47E7-ABAC-29D9E4D25B00}" cache="Slicer_Department" caption="Department" style="SlicerStyleDark1" rowHeight="262466"/>
  <slicer name="Education Field 3" xr10:uid="{E7634E99-BED5-4224-8E31-525A9D6F4CDB}" cache="Slicer_Education_Field2" caption="Education Field" style="SlicerStyleDark1" rowHeight="262466"/>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60C26-7B84-4D10-8B6F-D2109BF19CE9}">
  <dimension ref="A3:E7"/>
  <sheetViews>
    <sheetView zoomScale="43" workbookViewId="0">
      <selection activeCell="F16" sqref="F16"/>
    </sheetView>
  </sheetViews>
  <sheetFormatPr defaultRowHeight="15.5" x14ac:dyDescent="0.35"/>
  <cols>
    <col min="1" max="1" width="25.83203125" bestFit="1" customWidth="1"/>
    <col min="2" max="2" width="24.08203125" bestFit="1" customWidth="1"/>
    <col min="3" max="3" width="15" bestFit="1" customWidth="1"/>
    <col min="4" max="4" width="18.83203125" customWidth="1"/>
    <col min="5" max="5" width="19.25" customWidth="1"/>
  </cols>
  <sheetData>
    <row r="3" spans="1:5" x14ac:dyDescent="0.35">
      <c r="A3" s="1" t="s">
        <v>30</v>
      </c>
      <c r="B3" s="4" t="s">
        <v>31</v>
      </c>
      <c r="C3" s="3" t="s">
        <v>32</v>
      </c>
    </row>
    <row r="4" spans="1:5" x14ac:dyDescent="0.35">
      <c r="A4" s="20">
        <v>1470</v>
      </c>
      <c r="B4" s="21">
        <v>237</v>
      </c>
      <c r="C4" s="22">
        <v>36.923809523809524</v>
      </c>
    </row>
    <row r="6" spans="1:5" x14ac:dyDescent="0.35">
      <c r="A6" t="s">
        <v>33</v>
      </c>
      <c r="B6" t="s">
        <v>34</v>
      </c>
      <c r="C6" t="s">
        <v>35</v>
      </c>
      <c r="D6" t="s">
        <v>36</v>
      </c>
      <c r="E6" t="s">
        <v>37</v>
      </c>
    </row>
    <row r="7" spans="1:5" x14ac:dyDescent="0.35">
      <c r="A7">
        <f>GETPIVOTDATA("Count of Employee Number",$A$3)</f>
        <v>1470</v>
      </c>
      <c r="B7">
        <f>GETPIVOTDATA("Sum of CF_attrition count",$A$3)</f>
        <v>237</v>
      </c>
      <c r="C7" s="6">
        <f>GETPIVOTDATA("Average of Age",$A$3)</f>
        <v>36.923809523809524</v>
      </c>
      <c r="D7">
        <f>A7-B7</f>
        <v>1233</v>
      </c>
      <c r="E7">
        <f>B7/A7%</f>
        <v>16.122448979591837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537C0-B2E8-4C2F-94E9-8F0C24B499C9}">
  <dimension ref="A2:C7"/>
  <sheetViews>
    <sheetView topLeftCell="A2" zoomScale="64" workbookViewId="0">
      <selection activeCell="S20" sqref="S20"/>
    </sheetView>
  </sheetViews>
  <sheetFormatPr defaultRowHeight="15.5" x14ac:dyDescent="0.35"/>
  <cols>
    <col min="1" max="1" width="23" bestFit="1" customWidth="1"/>
  </cols>
  <sheetData>
    <row r="2" spans="1:3" ht="17.5" customHeight="1" x14ac:dyDescent="0.35"/>
    <row r="3" spans="1:3" x14ac:dyDescent="0.35">
      <c r="A3" s="2" t="s">
        <v>38</v>
      </c>
    </row>
    <row r="4" spans="1:3" x14ac:dyDescent="0.35">
      <c r="A4" s="8">
        <v>2.6265306122448981</v>
      </c>
    </row>
    <row r="6" spans="1:3" x14ac:dyDescent="0.35">
      <c r="A6" t="s">
        <v>39</v>
      </c>
      <c r="B6" s="5">
        <f>GETPIVOTDATA("Job Satisfaction",$A$3)</f>
        <v>2.6265306122448981</v>
      </c>
      <c r="C6" s="5">
        <f>B6/4</f>
        <v>0.65663265306122454</v>
      </c>
    </row>
    <row r="7" spans="1:3" x14ac:dyDescent="0.35">
      <c r="A7" t="s">
        <v>40</v>
      </c>
      <c r="B7" s="5">
        <f>4-B6</f>
        <v>1.3734693877551019</v>
      </c>
      <c r="C7" s="5">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6B34-8FC0-4126-80CC-CA48B936B188}">
  <dimension ref="A3:C10"/>
  <sheetViews>
    <sheetView workbookViewId="0">
      <selection activeCell="B10" sqref="B10"/>
    </sheetView>
  </sheetViews>
  <sheetFormatPr defaultRowHeight="15.5" x14ac:dyDescent="0.35"/>
  <cols>
    <col min="1" max="1" width="12" bestFit="1" customWidth="1"/>
    <col min="2" max="2" width="22.08203125" bestFit="1" customWidth="1"/>
  </cols>
  <sheetData>
    <row r="3" spans="1:3" x14ac:dyDescent="0.35">
      <c r="A3" s="9" t="s">
        <v>41</v>
      </c>
      <c r="B3" s="2" t="s">
        <v>44</v>
      </c>
    </row>
    <row r="4" spans="1:3" x14ac:dyDescent="0.35">
      <c r="A4" s="10" t="s">
        <v>5</v>
      </c>
      <c r="B4" s="2">
        <v>588</v>
      </c>
    </row>
    <row r="5" spans="1:3" x14ac:dyDescent="0.35">
      <c r="A5" s="11" t="s">
        <v>11</v>
      </c>
      <c r="B5" s="12">
        <v>882</v>
      </c>
    </row>
    <row r="6" spans="1:3" x14ac:dyDescent="0.35">
      <c r="A6" s="11" t="s">
        <v>42</v>
      </c>
      <c r="B6" s="12"/>
    </row>
    <row r="7" spans="1:3" x14ac:dyDescent="0.35">
      <c r="A7" s="13" t="s">
        <v>43</v>
      </c>
      <c r="B7" s="14">
        <v>1470</v>
      </c>
    </row>
    <row r="9" spans="1:3" x14ac:dyDescent="0.35">
      <c r="A9" s="15" t="s">
        <v>5</v>
      </c>
      <c r="B9">
        <f>IFERROR(GETPIVOTDATA("Employee Count",$A$3,"Gender","Female"),0)</f>
        <v>588</v>
      </c>
      <c r="C9" s="16">
        <f>IFERROR(B9/($B$9 +B10),)</f>
        <v>0.4</v>
      </c>
    </row>
    <row r="10" spans="1:3" x14ac:dyDescent="0.35">
      <c r="A10" s="15" t="s">
        <v>11</v>
      </c>
      <c r="B10">
        <f>IFERROR(GETPIVOTDATA("Employee Count",$A$3,"Gender","Male"),0)</f>
        <v>882</v>
      </c>
      <c r="C10" s="16">
        <f>IFERROR(B10/($B$10 +B9),)</f>
        <v>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CA84-982B-42C4-B684-111495BF7196}">
  <dimension ref="A3:B9"/>
  <sheetViews>
    <sheetView workbookViewId="0">
      <selection activeCell="F20" sqref="F20"/>
    </sheetView>
  </sheetViews>
  <sheetFormatPr defaultRowHeight="15.5" x14ac:dyDescent="0.35"/>
  <cols>
    <col min="1" max="1" width="15.58203125" bestFit="1" customWidth="1"/>
    <col min="2" max="2" width="22.08203125" bestFit="1" customWidth="1"/>
  </cols>
  <sheetData>
    <row r="3" spans="1:2" x14ac:dyDescent="0.35">
      <c r="A3" s="9" t="s">
        <v>41</v>
      </c>
      <c r="B3" s="2" t="s">
        <v>31</v>
      </c>
    </row>
    <row r="4" spans="1:2" x14ac:dyDescent="0.35">
      <c r="A4" s="10" t="s">
        <v>27</v>
      </c>
      <c r="B4" s="2">
        <v>5</v>
      </c>
    </row>
    <row r="5" spans="1:2" x14ac:dyDescent="0.35">
      <c r="A5" s="11" t="s">
        <v>14</v>
      </c>
      <c r="B5" s="12">
        <v>31</v>
      </c>
    </row>
    <row r="6" spans="1:2" x14ac:dyDescent="0.35">
      <c r="A6" s="11" t="s">
        <v>8</v>
      </c>
      <c r="B6" s="12">
        <v>44</v>
      </c>
    </row>
    <row r="7" spans="1:2" x14ac:dyDescent="0.35">
      <c r="A7" s="11" t="s">
        <v>17</v>
      </c>
      <c r="B7" s="12">
        <v>58</v>
      </c>
    </row>
    <row r="8" spans="1:2" x14ac:dyDescent="0.35">
      <c r="A8" s="11" t="s">
        <v>19</v>
      </c>
      <c r="B8" s="12">
        <v>99</v>
      </c>
    </row>
    <row r="9" spans="1:2" x14ac:dyDescent="0.35">
      <c r="A9" s="13" t="s">
        <v>43</v>
      </c>
      <c r="B9" s="1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2A8A2-D8C0-4DCD-BA52-2EBB96391008}">
  <dimension ref="A3:H18"/>
  <sheetViews>
    <sheetView workbookViewId="0">
      <selection activeCell="H18" sqref="H18"/>
    </sheetView>
  </sheetViews>
  <sheetFormatPr defaultRowHeight="15.5" x14ac:dyDescent="0.35"/>
  <cols>
    <col min="1" max="1" width="22.83203125" bestFit="1" customWidth="1"/>
    <col min="2" max="2" width="22.08203125" bestFit="1" customWidth="1"/>
    <col min="4" max="4" width="22" customWidth="1"/>
    <col min="5" max="5" width="13.4140625" customWidth="1"/>
  </cols>
  <sheetData>
    <row r="3" spans="1:5" x14ac:dyDescent="0.35">
      <c r="A3" s="9" t="s">
        <v>41</v>
      </c>
      <c r="B3" s="2" t="s">
        <v>31</v>
      </c>
      <c r="D3" t="s">
        <v>1</v>
      </c>
      <c r="E3" t="s">
        <v>0</v>
      </c>
    </row>
    <row r="4" spans="1:5" x14ac:dyDescent="0.35">
      <c r="A4" s="10" t="s">
        <v>22</v>
      </c>
      <c r="B4" s="2">
        <v>9</v>
      </c>
      <c r="D4" t="str">
        <f t="shared" ref="D4:D12" si="0">A4</f>
        <v>Healthcare Representative</v>
      </c>
      <c r="E4">
        <f>GETPIVOTDATA("CF_attrition count",$A$3,"Job Role",A4)</f>
        <v>9</v>
      </c>
    </row>
    <row r="5" spans="1:5" x14ac:dyDescent="0.35">
      <c r="A5" s="11" t="s">
        <v>29</v>
      </c>
      <c r="B5" s="12">
        <v>12</v>
      </c>
      <c r="D5" t="str">
        <f t="shared" si="0"/>
        <v>Human Resources</v>
      </c>
      <c r="E5">
        <f>GETPIVOTDATA("CF_attrition count",$A$3,"Job Role","Human Resources")</f>
        <v>12</v>
      </c>
    </row>
    <row r="6" spans="1:5" x14ac:dyDescent="0.35">
      <c r="A6" s="11" t="s">
        <v>15</v>
      </c>
      <c r="B6" s="12">
        <v>62</v>
      </c>
      <c r="D6" t="str">
        <f t="shared" si="0"/>
        <v>Laboratory Technician</v>
      </c>
      <c r="E6">
        <f>GETPIVOTDATA("CF_attrition count",$A$3,"Job Role","Laboratory Technician")</f>
        <v>62</v>
      </c>
    </row>
    <row r="7" spans="1:5" x14ac:dyDescent="0.35">
      <c r="A7" s="11" t="s">
        <v>24</v>
      </c>
      <c r="B7" s="12">
        <v>5</v>
      </c>
      <c r="D7" t="str">
        <f t="shared" si="0"/>
        <v>Manager</v>
      </c>
      <c r="E7">
        <f>GETPIVOTDATA("CF_attrition count",$A$3,"Job Role","Manager")</f>
        <v>5</v>
      </c>
    </row>
    <row r="8" spans="1:5" x14ac:dyDescent="0.35">
      <c r="A8" s="11" t="s">
        <v>21</v>
      </c>
      <c r="B8" s="12">
        <v>10</v>
      </c>
      <c r="D8" t="str">
        <f t="shared" si="0"/>
        <v>Manufacturing Director</v>
      </c>
      <c r="E8">
        <f>GETPIVOTDATA("CF_attrition count",$A$3,"Job Role","Manufacturing Director")</f>
        <v>10</v>
      </c>
    </row>
    <row r="9" spans="1:5" x14ac:dyDescent="0.35">
      <c r="A9" s="11" t="s">
        <v>26</v>
      </c>
      <c r="B9" s="12">
        <v>2</v>
      </c>
      <c r="D9" t="str">
        <f t="shared" si="0"/>
        <v>Research Director</v>
      </c>
      <c r="E9">
        <f>GETPIVOTDATA("CF_attrition count",$A$3,"Job Role","Research Director")</f>
        <v>2</v>
      </c>
    </row>
    <row r="10" spans="1:5" x14ac:dyDescent="0.35">
      <c r="A10" s="11" t="s">
        <v>12</v>
      </c>
      <c r="B10" s="12">
        <v>47</v>
      </c>
      <c r="D10" t="str">
        <f t="shared" si="0"/>
        <v>Research Scientist</v>
      </c>
      <c r="E10">
        <f>GETPIVOTDATA("CF_attrition count",$A$3,"Job Role","Research Scientist")</f>
        <v>47</v>
      </c>
    </row>
    <row r="11" spans="1:5" x14ac:dyDescent="0.35">
      <c r="A11" s="11" t="s">
        <v>6</v>
      </c>
      <c r="B11" s="12">
        <v>57</v>
      </c>
      <c r="D11" t="str">
        <f t="shared" si="0"/>
        <v>Sales Executive</v>
      </c>
      <c r="E11">
        <f>GETPIVOTDATA("CF_attrition count",$A$3,"Job Role","Sales Executive")</f>
        <v>57</v>
      </c>
    </row>
    <row r="12" spans="1:5" x14ac:dyDescent="0.35">
      <c r="A12" s="11" t="s">
        <v>25</v>
      </c>
      <c r="B12" s="12">
        <v>33</v>
      </c>
      <c r="D12" t="str">
        <f t="shared" si="0"/>
        <v>Sales Representative</v>
      </c>
      <c r="E12">
        <f>GETPIVOTDATA("CF_attrition count",$A$3,"Job Role","Sales Representative")</f>
        <v>33</v>
      </c>
    </row>
    <row r="13" spans="1:5" x14ac:dyDescent="0.35">
      <c r="A13" s="13" t="s">
        <v>43</v>
      </c>
      <c r="B13" s="14">
        <v>237</v>
      </c>
    </row>
    <row r="18" spans="8:8" x14ac:dyDescent="0.35">
      <c r="H18" s="23" t="s">
        <v>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182D-2BA8-4EDC-ADDB-7999E8AD59B9}">
  <dimension ref="A3:B8"/>
  <sheetViews>
    <sheetView workbookViewId="0">
      <selection activeCell="B18" sqref="B18"/>
    </sheetView>
  </sheetViews>
  <sheetFormatPr defaultRowHeight="15.5" x14ac:dyDescent="0.35"/>
  <cols>
    <col min="1" max="1" width="12" bestFit="1" customWidth="1"/>
    <col min="2" max="2" width="22.08203125" bestFit="1" customWidth="1"/>
  </cols>
  <sheetData>
    <row r="3" spans="1:2" x14ac:dyDescent="0.35">
      <c r="A3" s="9" t="s">
        <v>41</v>
      </c>
      <c r="B3" s="2" t="s">
        <v>31</v>
      </c>
    </row>
    <row r="4" spans="1:2" x14ac:dyDescent="0.35">
      <c r="A4" s="10" t="s">
        <v>28</v>
      </c>
      <c r="B4" s="17">
        <v>5.0632911392405063E-2</v>
      </c>
    </row>
    <row r="5" spans="1:2" x14ac:dyDescent="0.35">
      <c r="A5" s="11" t="s">
        <v>10</v>
      </c>
      <c r="B5" s="18">
        <v>0.56118143459915615</v>
      </c>
    </row>
    <row r="6" spans="1:2" x14ac:dyDescent="0.35">
      <c r="A6" s="11" t="s">
        <v>4</v>
      </c>
      <c r="B6" s="18">
        <v>0.3881856540084388</v>
      </c>
    </row>
    <row r="7" spans="1:2" x14ac:dyDescent="0.35">
      <c r="A7" s="11" t="s">
        <v>42</v>
      </c>
      <c r="B7" s="18">
        <v>0</v>
      </c>
    </row>
    <row r="8" spans="1:2" x14ac:dyDescent="0.35">
      <c r="A8" s="13" t="s">
        <v>43</v>
      </c>
      <c r="B8"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F7F3-1EC2-487F-A96E-CBAFC31B8046}">
  <dimension ref="A3:B9"/>
  <sheetViews>
    <sheetView zoomScale="84" workbookViewId="0">
      <selection activeCell="B22" sqref="B22"/>
    </sheetView>
  </sheetViews>
  <sheetFormatPr defaultRowHeight="15.5" x14ac:dyDescent="0.35"/>
  <cols>
    <col min="1" max="1" width="12.58203125" bestFit="1" customWidth="1"/>
    <col min="2" max="2" width="22.58203125" bestFit="1" customWidth="1"/>
  </cols>
  <sheetData>
    <row r="3" spans="1:2" x14ac:dyDescent="0.35">
      <c r="A3" s="9" t="s">
        <v>41</v>
      </c>
      <c r="B3" s="2" t="s">
        <v>31</v>
      </c>
    </row>
    <row r="4" spans="1:2" x14ac:dyDescent="0.35">
      <c r="A4" s="10" t="s">
        <v>16</v>
      </c>
      <c r="B4" s="2">
        <v>112</v>
      </c>
    </row>
    <row r="5" spans="1:2" x14ac:dyDescent="0.35">
      <c r="A5" s="11" t="s">
        <v>3</v>
      </c>
      <c r="B5" s="12">
        <v>51</v>
      </c>
    </row>
    <row r="6" spans="1:2" x14ac:dyDescent="0.35">
      <c r="A6" s="11" t="s">
        <v>23</v>
      </c>
      <c r="B6" s="12">
        <v>38</v>
      </c>
    </row>
    <row r="7" spans="1:2" x14ac:dyDescent="0.35">
      <c r="A7" s="11" t="s">
        <v>9</v>
      </c>
      <c r="B7" s="12">
        <v>25</v>
      </c>
    </row>
    <row r="8" spans="1:2" x14ac:dyDescent="0.35">
      <c r="A8" s="11" t="s">
        <v>18</v>
      </c>
      <c r="B8" s="12">
        <v>11</v>
      </c>
    </row>
    <row r="9" spans="1:2" x14ac:dyDescent="0.35">
      <c r="A9" s="13" t="s">
        <v>43</v>
      </c>
      <c r="B9" s="1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7BE9A-75FA-47DF-8933-BFD9C0DD7F07}">
  <dimension ref="A3:E7"/>
  <sheetViews>
    <sheetView workbookViewId="0">
      <selection activeCell="D10" sqref="D10"/>
    </sheetView>
  </sheetViews>
  <sheetFormatPr defaultRowHeight="15.5" x14ac:dyDescent="0.35"/>
  <cols>
    <col min="1" max="1" width="12" bestFit="1" customWidth="1"/>
    <col min="2" max="2" width="15.33203125" bestFit="1" customWidth="1"/>
    <col min="4" max="4" width="12" customWidth="1"/>
    <col min="5" max="5" width="13" customWidth="1"/>
  </cols>
  <sheetData>
    <row r="3" spans="1:5" x14ac:dyDescent="0.35">
      <c r="A3" s="9" t="s">
        <v>41</v>
      </c>
      <c r="B3" s="2" t="s">
        <v>45</v>
      </c>
      <c r="D3" t="s">
        <v>2</v>
      </c>
      <c r="E3" t="s">
        <v>46</v>
      </c>
    </row>
    <row r="4" spans="1:5" x14ac:dyDescent="0.35">
      <c r="A4" s="10" t="s">
        <v>20</v>
      </c>
      <c r="B4" s="2">
        <v>327</v>
      </c>
      <c r="D4" t="str">
        <f>A4</f>
        <v>Divorced</v>
      </c>
      <c r="E4">
        <f>GETPIVOTDATA("Attrition",$A$3,"Marital Status",A4)</f>
        <v>327</v>
      </c>
    </row>
    <row r="5" spans="1:5" x14ac:dyDescent="0.35">
      <c r="A5" s="11" t="s">
        <v>7</v>
      </c>
      <c r="B5" s="12">
        <v>470</v>
      </c>
      <c r="D5" t="str">
        <f>A5</f>
        <v>Single</v>
      </c>
      <c r="E5">
        <f>GETPIVOTDATA("Attrition",$A$3,"Marital Status",A5)</f>
        <v>470</v>
      </c>
    </row>
    <row r="6" spans="1:5" x14ac:dyDescent="0.35">
      <c r="A6" s="11" t="s">
        <v>13</v>
      </c>
      <c r="B6" s="12">
        <v>673</v>
      </c>
      <c r="D6" t="str">
        <f>A6</f>
        <v>Married</v>
      </c>
      <c r="E6">
        <f>GETPIVOTDATA("Attrition",$A$3,"Marital Status",A6)</f>
        <v>673</v>
      </c>
    </row>
    <row r="7" spans="1:5" x14ac:dyDescent="0.35">
      <c r="A7" s="13" t="s">
        <v>43</v>
      </c>
      <c r="B7" s="1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S26" zoomScale="36" zoomScaleNormal="40" workbookViewId="0">
      <selection activeCell="AY33" sqref="AY33"/>
    </sheetView>
  </sheetViews>
  <sheetFormatPr defaultColWidth="11.25" defaultRowHeight="15" customHeight="1" x14ac:dyDescent="0.35"/>
  <cols>
    <col min="1" max="26" width="8.58203125" style="7" customWidth="1"/>
    <col min="27" max="16384" width="11.25" style="7"/>
  </cols>
  <sheetData>
    <row r="1" s="7" customFormat="1" x14ac:dyDescent="0.35"/>
    <row r="2" s="7" customFormat="1" x14ac:dyDescent="0.35"/>
    <row r="3" s="7" customFormat="1" x14ac:dyDescent="0.35"/>
    <row r="4" s="7" customFormat="1" x14ac:dyDescent="0.35"/>
    <row r="5" s="7" customFormat="1" x14ac:dyDescent="0.35"/>
    <row r="6" s="7" customFormat="1" x14ac:dyDescent="0.35"/>
    <row r="7" s="7" customFormat="1" x14ac:dyDescent="0.35"/>
    <row r="8" s="7" customFormat="1" x14ac:dyDescent="0.35"/>
    <row r="9" s="7" customFormat="1" x14ac:dyDescent="0.35"/>
    <row r="10" s="7" customFormat="1" x14ac:dyDescent="0.35"/>
    <row r="11" s="7" customFormat="1" x14ac:dyDescent="0.35"/>
    <row r="12" s="7" customFormat="1" x14ac:dyDescent="0.35"/>
    <row r="13" s="7" customFormat="1" x14ac:dyDescent="0.35"/>
    <row r="14" s="7" customFormat="1" x14ac:dyDescent="0.35"/>
    <row r="15" s="7" customFormat="1" x14ac:dyDescent="0.35"/>
    <row r="16" s="7" customFormat="1" x14ac:dyDescent="0.35"/>
    <row r="17" s="7" customFormat="1" x14ac:dyDescent="0.35"/>
    <row r="18" s="7" customFormat="1" x14ac:dyDescent="0.35"/>
    <row r="19" s="7" customFormat="1" x14ac:dyDescent="0.35"/>
    <row r="20" s="7" customForma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vt:lpstr>
      <vt:lpstr>Attrition by Job</vt:lpstr>
      <vt:lpstr>Department Wise Attrition</vt:lpstr>
      <vt:lpstr>Attrition by Aga Group</vt:lpstr>
      <vt:lpstr>Marital Status</vt:lpstr>
      <vt:lpstr>Images</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Darshan B S</cp:lastModifiedBy>
  <dcterms:created xsi:type="dcterms:W3CDTF">2022-12-29T16:02:46Z</dcterms:created>
  <dcterms:modified xsi:type="dcterms:W3CDTF">2024-03-30T17:59:09Z</dcterms:modified>
</cp:coreProperties>
</file>