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05"/>
  <workbookPr defaultThemeVersion="166925"/>
  <xr:revisionPtr revIDLastSave="0" documentId="8_{F5FA20A7-5D07-4033-81F7-5A5FA1E23D5C}" xr6:coauthVersionLast="44" xr6:coauthVersionMax="44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main" sheetId="2" r:id="rId1"/>
    <sheet name="Oil" sheetId="4" r:id="rId2"/>
    <sheet name="Satellite" sheetId="3" r:id="rId3"/>
    <sheet name="ShortSimulations" sheetId="6" r:id="rId4"/>
    <sheet name="Mor-Eve Simulations" sheetId="7" r:id="rId5"/>
    <sheet name="Initial Pt simulations" sheetId="8" r:id="rId6"/>
    <sheet name="EnvData" sheetId="9" r:id="rId7"/>
    <sheet name="Old" sheetId="1" r:id="rId8"/>
    <sheet name="Simulations_old" sheetId="5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6" l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4" i="6"/>
  <c r="R80" i="8" l="1"/>
  <c r="S331" i="8" l="1"/>
  <c r="S196" i="8"/>
  <c r="S4" i="8"/>
  <c r="S138" i="8"/>
  <c r="S177" i="8"/>
  <c r="S119" i="8"/>
  <c r="S157" i="8"/>
  <c r="Z37" i="6"/>
  <c r="Z20" i="6"/>
  <c r="K15" i="5"/>
  <c r="J15" i="5"/>
  <c r="J14" i="5"/>
  <c r="I14" i="5"/>
  <c r="K13" i="5"/>
  <c r="J4" i="5"/>
  <c r="J5" i="5"/>
  <c r="F5" i="3"/>
  <c r="K10" i="5"/>
  <c r="K9" i="5"/>
  <c r="K8" i="5"/>
  <c r="K7" i="5"/>
  <c r="J6" i="5"/>
  <c r="I6" i="5"/>
  <c r="K4" i="5"/>
  <c r="K3" i="5"/>
  <c r="F9" i="3"/>
  <c r="F4" i="3"/>
</calcChain>
</file>

<file path=xl/sharedStrings.xml><?xml version="1.0" encoding="utf-8"?>
<sst xmlns="http://schemas.openxmlformats.org/spreadsheetml/2006/main" count="6721" uniqueCount="1739">
  <si>
    <t>Properties</t>
  </si>
  <si>
    <t>Source</t>
  </si>
  <si>
    <t>Parameters</t>
  </si>
  <si>
    <t>Default config or Fallback value(FB)</t>
  </si>
  <si>
    <t>Function/Constant</t>
  </si>
  <si>
    <t>Comments/ Questions</t>
  </si>
  <si>
    <t>Other info</t>
  </si>
  <si>
    <t>OIL Properties</t>
  </si>
  <si>
    <t>Density(for given temp)</t>
  </si>
  <si>
    <t>Y</t>
  </si>
  <si>
    <t>ADIOS: NOAA Library function</t>
  </si>
  <si>
    <t>oiltype.density_at_temp</t>
  </si>
  <si>
    <t>default for T=288.15K</t>
  </si>
  <si>
    <t>F</t>
  </si>
  <si>
    <t>OpenOil line 442 : oil_weathering_noaa()
https://github.com/NOAA-ORR-ERD/ADIOS</t>
  </si>
  <si>
    <t>density</t>
  </si>
  <si>
    <t>880 kg/m^3</t>
  </si>
  <si>
    <t>C</t>
  </si>
  <si>
    <t>OpenOil constructor</t>
  </si>
  <si>
    <t>Viscosity(for given temp)</t>
  </si>
  <si>
    <t>oiltype.kvis_at_temp()</t>
  </si>
  <si>
    <t>OpenOil line 438 : oil_weathering_noaa()</t>
  </si>
  <si>
    <t>viscosity</t>
  </si>
  <si>
    <t>0.005 N s/m2 (Pa s)</t>
  </si>
  <si>
    <t>Solubility</t>
  </si>
  <si>
    <t>See Dissolution</t>
  </si>
  <si>
    <t>Oil type</t>
  </si>
  <si>
    <t>ADIOS- File in OpenDrift Project</t>
  </si>
  <si>
    <t>Is it updated?</t>
  </si>
  <si>
    <t>https://github.com/OpenDrift/opendrift/blob/master/opendrift/models/oilprop.dat</t>
  </si>
  <si>
    <t>Droplet Diameter</t>
  </si>
  <si>
    <t>max_water_fraction:MARINE GAS OIL 500 ppm S 2017</t>
  </si>
  <si>
    <t>Workaround as ADIOS oil library uses max water fraction of 0.9 for all crude oils</t>
  </si>
  <si>
    <t>diameter</t>
  </si>
  <si>
    <t>0 m</t>
  </si>
  <si>
    <t>OpenOil3D constructor</t>
  </si>
  <si>
    <t>Oil Film thickness</t>
  </si>
  <si>
    <t>update_surface_oilfilm_thickness()</t>
  </si>
  <si>
    <t>max_thickness = 0.01  # 1 cm     
min_thickness = 1e-9  # 1 nm
oil_density = 1000  # ok approximation here</t>
  </si>
  <si>
    <t>Line 201: update_surface_oilfilm_thickness()
OpenOil.py</t>
  </si>
  <si>
    <t>oil_film_thickness</t>
  </si>
  <si>
    <t>0.001 m</t>
  </si>
  <si>
    <t>Why this value?</t>
  </si>
  <si>
    <t>Oil Mass</t>
  </si>
  <si>
    <t>mass_oil</t>
  </si>
  <si>
    <t>1 kg</t>
  </si>
  <si>
    <t>OpenOil constructor: prepare_run</t>
  </si>
  <si>
    <t>Weathering</t>
  </si>
  <si>
    <t>Evaporation</t>
  </si>
  <si>
    <t>NOAA OilLibrary</t>
  </si>
  <si>
    <t>processes: Evaporation:enabled</t>
  </si>
  <si>
    <t>https://github.com/NOAA-ORR-ERD/OilLibrary</t>
  </si>
  <si>
    <t>mass_evaporated</t>
  </si>
  <si>
    <t>0 Kg</t>
  </si>
  <si>
    <t>Usage?</t>
  </si>
  <si>
    <t>fraction_evaporated</t>
  </si>
  <si>
    <t>Emulsification</t>
  </si>
  <si>
    <t>processes: Emulsification:enabled</t>
  </si>
  <si>
    <t>Droplet characteristics</t>
  </si>
  <si>
    <t>Dissolution</t>
  </si>
  <si>
    <t> Tkalich &amp; Chan (2002) or 
Li et al. (2017)</t>
  </si>
  <si>
    <t>oil_wave_entrainment_rate
or entrainment_rate</t>
  </si>
  <si>
    <t>Li et al. (2017)</t>
  </si>
  <si>
    <t>Li et al 2017 or
Johansen et al 2015 or Exponential</t>
  </si>
  <si>
    <t>droplet_diameter_if_entrained 
or 
droplet_size_distribution</t>
  </si>
  <si>
    <t>Johansen et al. (2015)</t>
  </si>
  <si>
    <t>Tkalich and Chan (2002)</t>
  </si>
  <si>
    <t>entrainement_length_scale </t>
  </si>
  <si>
    <t>0.03 m</t>
  </si>
  <si>
    <t xml:space="preserve"> droplet_diameter_min_wavebreaking</t>
  </si>
  <si>
    <t>default=1e-5, min=1e-8, max=1</t>
  </si>
  <si>
    <t>OpenOil3D constructor[turbulentmixing]</t>
  </si>
  <si>
    <t xml:space="preserve"> droplet_diameter_max_wavebreaking</t>
  </si>
  <si>
    <t>default=2e-3, min=1e-8, max=1</t>
  </si>
  <si>
    <t xml:space="preserve">droplet_size_exponent </t>
  </si>
  <si>
    <t>default=0, min=-10, max=10</t>
  </si>
  <si>
    <t>Oxidation</t>
  </si>
  <si>
    <t>N</t>
  </si>
  <si>
    <t>*too slow </t>
  </si>
  <si>
    <t>H transport and Movement</t>
  </si>
  <si>
    <t>Current, Wind and Stokes Drift, From NOAA PyGnome model</t>
  </si>
  <si>
    <t>Drfit scheme:'euler', 'runge-kutta', 'runge-kutta4'</t>
  </si>
  <si>
    <t>default= euler</t>
  </si>
  <si>
    <t>Basemodel Constructor</t>
  </si>
  <si>
    <t xml:space="preserve">wind_drift_depth </t>
  </si>
  <si>
    <t>min=0, max=10, default=0.1</t>
  </si>
  <si>
    <t>current_uncertainty</t>
  </si>
  <si>
    <t>min=0, max=5, default=0.05</t>
  </si>
  <si>
    <t>wind_uncertainty</t>
  </si>
  <si>
    <t>min=0, max=5, default=.5</t>
  </si>
  <si>
    <t>Vertical Mixing</t>
  </si>
  <si>
    <t>Using Wave entrainement and droplet size spectra</t>
  </si>
  <si>
    <t>VerticalAdvection</t>
  </si>
  <si>
    <t>OpenDrift3D constructor</t>
  </si>
  <si>
    <t>Random walk mixing: Visser et al. 1996</t>
  </si>
  <si>
    <t>Turbulent Mixing</t>
  </si>
  <si>
    <t xml:space="preserve">OpenDrift3D constructor:  self.elements.terminal_velocity set to 0? </t>
  </si>
  <si>
    <t>Vertical resolution(dz)</t>
  </si>
  <si>
    <t>min=0.01, max=10, default = 1</t>
  </si>
  <si>
    <t>Terminal velocity calculated by (Tkalich et al. 2002)
Vertical mixing : Random Walk Scheme(Visser et al. 1996)</t>
  </si>
  <si>
    <t>TS Profiles</t>
  </si>
  <si>
    <t>Diffusivity Model</t>
  </si>
  <si>
    <t>environment</t>
  </si>
  <si>
    <t>Options='environment', 'stepfunction', 'windspeed_Sundby1983', 'windspeed_Large1994', 'gls_tke', default='environment'</t>
  </si>
  <si>
    <t>TimeStep</t>
  </si>
  <si>
    <t>min=0.1, max=3600, default=60</t>
  </si>
  <si>
    <t>ocean_vertical_diffusivity</t>
  </si>
  <si>
    <t>0.02 m2 s-1(FB)</t>
  </si>
  <si>
    <t>sea_floor_depth_below_sea_level</t>
  </si>
  <si>
    <t>10000(FB)
sea_floor_depth()</t>
  </si>
  <si>
    <t>C/F</t>
  </si>
  <si>
    <t>Why max. depth of the ocean? and not average depth- 3000-4000m</t>
  </si>
  <si>
    <t> required_profiles_z_range = [-120, 0]?
Physicsmethods: sea_floor_depth() line 481</t>
  </si>
  <si>
    <t xml:space="preserve">Tkalich et al. (2002): </t>
  </si>
  <si>
    <t>upward_sea_water_velocity</t>
  </si>
  <si>
    <t>0(FB)
Updated by update_terminal_velocity?</t>
  </si>
  <si>
    <t>Sedimentation</t>
  </si>
  <si>
    <t>*too slow</t>
  </si>
  <si>
    <t>takes months/years</t>
  </si>
  <si>
    <t>Shoreline stranding</t>
  </si>
  <si>
    <t>Using land mask</t>
  </si>
  <si>
    <t> coastline_action:'none', 'stranding', 'previous'</t>
  </si>
  <si>
    <t>default='stranding'</t>
  </si>
  <si>
    <t>Base model constructor</t>
  </si>
  <si>
    <t>land_binary_mask</t>
  </si>
  <si>
    <t>from Readers</t>
  </si>
  <si>
    <t>Tarballs</t>
  </si>
  <si>
    <t>?</t>
  </si>
  <si>
    <t>Sea State</t>
  </si>
  <si>
    <t>Waves</t>
  </si>
  <si>
    <t>NorKyst?</t>
  </si>
  <si>
    <t>x_sea_water_velocity</t>
  </si>
  <si>
    <t>0 (FB)</t>
  </si>
  <si>
    <t>y_sea_water_velocity</t>
  </si>
  <si>
    <t>sea_surface_wave_significant_height</t>
  </si>
  <si>
    <t>0 (FB)
calculate_missing_environment_variables()</t>
  </si>
  <si>
    <t>C/ F</t>
  </si>
  <si>
    <t> Neumann and Pierson, 1966, return 0.2*np.power(self.wind_speed(), 2)/9.81 # WMO 1998</t>
  </si>
  <si>
    <t>sea_surface_wave_stokes_drift_x_velocity</t>
  </si>
  <si>
    <t>sea_surface_wave_stokes_drift_y_velocity</t>
  </si>
  <si>
    <t>sea_surface_wave_period_at_variance_spectral_density_maximum</t>
  </si>
  <si>
    <t>sea_surface_wave_mean_period_from_variance_spectral_density_second_frequency_moment</t>
  </si>
  <si>
    <t>T = (2*np.pi)/self._wave_frequency()</t>
  </si>
  <si>
    <t>Currents</t>
  </si>
  <si>
    <t>Drifters(preferred),Models: NorKyst</t>
  </si>
  <si>
    <t>Base model constructor:
current_uncertainty = float(min=0, max=5, default=0)
 current_uncertainty_uniform = float(min=0, max=5, default=0)</t>
  </si>
  <si>
    <t>Wind</t>
  </si>
  <si>
    <t>AROME model,others??</t>
  </si>
  <si>
    <t>x_wind</t>
  </si>
  <si>
    <t>max_speed=1.3m/s?? which speed? usage: basemodel line 631: reader.set_buffer_size(max_speed=self.max_speed), line 2018</t>
  </si>
  <si>
    <t>y_wind</t>
  </si>
  <si>
    <t>wind_drift_factor</t>
  </si>
  <si>
    <t>0%
0.03 %</t>
  </si>
  <si>
    <t>OpenDrift3D constructor
OpenOil constructor</t>
  </si>
  <si>
    <t>Temperature</t>
  </si>
  <si>
    <t>sea_water_temperature (°C)</t>
  </si>
  <si>
    <t>10(Fallback)</t>
  </si>
  <si>
    <t>12°C default in openoil constructor? why different values?</t>
  </si>
  <si>
    <t>Salinity</t>
  </si>
  <si>
    <t>sea_water_salinity</t>
  </si>
  <si>
    <t>34(Fallbak)</t>
  </si>
  <si>
    <t>Modeling</t>
  </si>
  <si>
    <t>Number of seed points</t>
  </si>
  <si>
    <t>User defined</t>
  </si>
  <si>
    <t>ocean_only</t>
  </si>
  <si>
    <t>default=True</t>
  </si>
  <si>
    <t>seed points enabeld only for the ocean grids</t>
  </si>
  <si>
    <t>max_speed</t>
  </si>
  <si>
    <t>Unit? and why 1?</t>
  </si>
  <si>
    <t>Basemodel Constructor:Assumed max average speed of any element</t>
  </si>
  <si>
    <t>Start point</t>
  </si>
  <si>
    <t>LatLong, Shapefile</t>
  </si>
  <si>
    <t>Provided</t>
  </si>
  <si>
    <t>Start date and time of spill</t>
  </si>
  <si>
    <t>May not be known exactly?</t>
  </si>
  <si>
    <t>End date and time of spill</t>
  </si>
  <si>
    <t>Other Initial conditions?</t>
  </si>
  <si>
    <t>grid size (dx,dy)</t>
  </si>
  <si>
    <t>Where is it defined? Readers?</t>
  </si>
  <si>
    <t>Ans: no grid size as such, as this is a Lagrangian model</t>
  </si>
  <si>
    <t>time step(dt)</t>
  </si>
  <si>
    <t>land mask</t>
  </si>
  <si>
    <t>From the Readers: mask_rho</t>
  </si>
  <si>
    <t>Duration of simulation</t>
  </si>
  <si>
    <t>Oil Slick Codes</t>
  </si>
  <si>
    <t>Date of release</t>
  </si>
  <si>
    <t>Time of Release (UTC)</t>
  </si>
  <si>
    <t>Position</t>
  </si>
  <si>
    <t>Oil Type</t>
  </si>
  <si>
    <t>Volume of Oil 
released (m3)</t>
  </si>
  <si>
    <t>Density</t>
  </si>
  <si>
    <t>Viscosity
(mPa · s)</t>
  </si>
  <si>
    <t>Water content %
At the time of release</t>
  </si>
  <si>
    <t>Wind 
(m/s)</t>
  </si>
  <si>
    <t>EM01</t>
  </si>
  <si>
    <t>12:10- 12:45</t>
  </si>
  <si>
    <t>59.99, 2.51167
N 59 59' 24'' E002 30' 42''</t>
  </si>
  <si>
    <t>Oseberg</t>
  </si>
  <si>
    <t>Mechanical recovery</t>
  </si>
  <si>
    <t>1m3 not recovered , thickness .1-1.5mm, 20 m 3 of emulsion of Oseberg blend crude oil mixed with 5% IFO380 1 were released and subjected to mechanical recovery.</t>
  </si>
  <si>
    <t>PO01</t>
  </si>
  <si>
    <t xml:space="preserve">4:08:00 AM- 4:10 AM </t>
  </si>
  <si>
    <t>N 60 02,7' E 002 20,4'
(60.045,2.34)</t>
  </si>
  <si>
    <t>Radiagreen Ebo
plant oil</t>
  </si>
  <si>
    <t>865 kg/m 3</t>
  </si>
  <si>
    <t>None</t>
  </si>
  <si>
    <t>End time of release from Stine(photo logs)
 Using density 942.5746235996439 and viscosity 7.109750878181177e-05 of oiltype GAS OIL, EXXON</t>
  </si>
  <si>
    <t>PO02</t>
  </si>
  <si>
    <t>between (16.10-16.40)</t>
  </si>
  <si>
    <t>N 60 01,6’ E 002 27’
 (60.0266667, 2.45)</t>
  </si>
  <si>
    <t>Plant oil</t>
  </si>
  <si>
    <t>Approximate timings only range is available</t>
  </si>
  <si>
    <t>EM02</t>
  </si>
  <si>
    <t>16:30- 16:40</t>
  </si>
  <si>
    <t>N 60 01,4’ E 002 31,4’
(60.023333,2.52333)</t>
  </si>
  <si>
    <t>Emulsion of Oseberg blend (58% water)</t>
  </si>
  <si>
    <t>10 (&lt; 4.8 after mechanical recovery)</t>
  </si>
  <si>
    <t>Mechanical recovery &lt; 4.8 m^3 left on the surface, See RSc_E2 in paper Skrunes ("Forsøk 3") (Stril Mariner), End time gussed (Stine's email)</t>
  </si>
  <si>
    <t>PO03</t>
  </si>
  <si>
    <t>14:00-- ENDTIME
 13:54-14:00?</t>
  </si>
  <si>
    <t>N 60 3.362', E 002 31.564'
(60.056033, 2.526066667)</t>
  </si>
  <si>
    <t>6 minues release duration??13:54 in Stine's notes(email)</t>
  </si>
  <si>
    <t>EM03</t>
  </si>
  <si>
    <t>12:19-- ENDTIME
13.00-13.17?</t>
  </si>
  <si>
    <t>N 60 01', E 002 27.5'
(60.0166667, 2.4583333)</t>
  </si>
  <si>
    <t>Oseberg blend (From Stine)</t>
  </si>
  <si>
    <t>Uncertain position</t>
  </si>
  <si>
    <t>EM04</t>
  </si>
  <si>
    <t>START AND END TIME?</t>
  </si>
  <si>
    <t>Mineral oil-TYPE?</t>
  </si>
  <si>
    <t/>
  </si>
  <si>
    <t>EM05</t>
  </si>
  <si>
    <t>8:03-8:09</t>
  </si>
  <si>
    <t>2.467342E, 60.015762N</t>
  </si>
  <si>
    <t>Mineral oil- ASGARD BLEND (From Stine)</t>
  </si>
  <si>
    <t>60% (From Stine)</t>
  </si>
  <si>
    <t>IGARSS, Brekke et al. 2017 (OIL SPILL DISPERSION IN FULL-POLARIMETRIC AND HYBRID-POLARITY SAR), Position based on ship track (Strilborg)</t>
  </si>
  <si>
    <t>EM40</t>
  </si>
  <si>
    <t> 60° 2'7.83"N,  2°23'20.21"E
(60.03551°,2.388947°)</t>
  </si>
  <si>
    <t>40% oil</t>
  </si>
  <si>
    <t>TROLL + OSEBERG (Equal Quantity)</t>
  </si>
  <si>
    <t>EM60</t>
  </si>
  <si>
    <t> 60° 2'35.90"N,  2°23'21.00"E
(60.04331°, 2.389167°)</t>
  </si>
  <si>
    <t>60% oil</t>
  </si>
  <si>
    <t>5 minutes each release- Frome Jones et.al 2016</t>
  </si>
  <si>
    <t>EM80</t>
  </si>
  <si>
    <t> 60° 3'6.02"N,  2°23'26.75"E
(60.05167,2.390764°)</t>
  </si>
  <si>
    <t>80% oil</t>
  </si>
  <si>
    <t>Using density 854.2888277127781 and viscosity 1.3429093027659314e-05 of oiltype OSEBERG
Using density 894.4355665305574 and viscosity 0.0032089957662807156 of oiltype TROLL, STATOIL</t>
  </si>
  <si>
    <t>PO</t>
  </si>
  <si>
    <t> 60° 1'38.40"N,  2°23'1.32"E
(60.02733°, 2.3837°)</t>
  </si>
  <si>
    <t>Set number</t>
  </si>
  <si>
    <t>#SAR Scene</t>
  </si>
  <si>
    <t>Date of 
Acquisition</t>
  </si>
  <si>
    <t>Sensor</t>
  </si>
  <si>
    <t>Time of 
Acquisition (UTC)</t>
  </si>
  <si>
    <t>Time diff b/w consecutive acquisition</t>
  </si>
  <si>
    <t>Frequency band</t>
  </si>
  <si>
    <t>Incidence 
angle</t>
  </si>
  <si>
    <t>Polarization</t>
  </si>
  <si>
    <t>Mode</t>
  </si>
  <si>
    <t>Age of the oil</t>
  </si>
  <si>
    <t>Oil Slick Code</t>
  </si>
  <si>
    <t>SAR shape file names</t>
  </si>
  <si>
    <t>COSMO</t>
  </si>
  <si>
    <t>X-</t>
  </si>
  <si>
    <t>HH,VV</t>
  </si>
  <si>
    <t>DP</t>
  </si>
  <si>
    <t>16h 58min 57s</t>
  </si>
  <si>
    <t>20110608_mask01.shp</t>
  </si>
  <si>
    <t>Radarsat-2</t>
  </si>
  <si>
    <t>C-</t>
  </si>
  <si>
    <t>HH, VV, HV, VH</t>
  </si>
  <si>
    <t>QP</t>
  </si>
  <si>
    <t>17h 49 min</t>
  </si>
  <si>
    <t>20110608_mask02.shp</t>
  </si>
  <si>
    <t>TerraSAR-X</t>
  </si>
  <si>
    <t>18h 13min 47s</t>
  </si>
  <si>
    <t>20110608_mask03.shp</t>
  </si>
  <si>
    <t>1d 5h 2min</t>
  </si>
  <si>
    <t>20110608_EM_1712mask.shp</t>
  </si>
  <si>
    <t>13h 04min</t>
  </si>
  <si>
    <t>20110608_PO_1712</t>
  </si>
  <si>
    <t>1d 5h 17min</t>
  </si>
  <si>
    <t>20110608_EM_1727.shp</t>
  </si>
  <si>
    <t>13h 19min</t>
  </si>
  <si>
    <t>20110608_PO_1727mask.shp</t>
  </si>
  <si>
    <t>14h 10 mins</t>
  </si>
  <si>
    <t>20120615_0620_PO.shp</t>
  </si>
  <si>
    <t>13h 50 mins</t>
  </si>
  <si>
    <t>20120615_EM_0620.shp</t>
  </si>
  <si>
    <t>20120615_1729_EM.shp</t>
  </si>
  <si>
    <t>1d 1h 38min</t>
  </si>
  <si>
    <t>20120615_1748_EM.shp</t>
  </si>
  <si>
    <t>20120615_1901_EM.shp</t>
  </si>
  <si>
    <t>4h 19min</t>
  </si>
  <si>
    <t>3h 25min</t>
  </si>
  <si>
    <t>PO3</t>
  </si>
  <si>
    <t>RISAT-1</t>
  </si>
  <si>
    <t>Manual Disturbance on he edge of he spill</t>
  </si>
  <si>
    <t>To small oil to detect due to high incidence angle</t>
  </si>
  <si>
    <t>EM40,EM60,EM80,PO</t>
  </si>
  <si>
    <t>20150610_EM80_0624.shp</t>
  </si>
  <si>
    <t>20150610_EM80_1712.shp</t>
  </si>
  <si>
    <t>Link for list of simulations under each category</t>
  </si>
  <si>
    <t>https://docs.google.com/document/d/16ANUuBs0BqxAI8vPNX69GKzBoFZHhZPO6bFb2E_BztY/edit?usp=sharing</t>
  </si>
  <si>
    <t>Index</t>
  </si>
  <si>
    <t>Date</t>
  </si>
  <si>
    <t>Start_Time</t>
  </si>
  <si>
    <t>Initial mask</t>
  </si>
  <si>
    <t>End_time</t>
  </si>
  <si>
    <t>second mask</t>
  </si>
  <si>
    <t>currents</t>
  </si>
  <si>
    <t>winds</t>
  </si>
  <si>
    <t>time_step</t>
  </si>
  <si>
    <t>time_step_output</t>
  </si>
  <si>
    <t>duration</t>
  </si>
  <si>
    <t>seedpoints</t>
  </si>
  <si>
    <t>water_fraction</t>
  </si>
  <si>
    <t>mass_oil(kg)</t>
  </si>
  <si>
    <t>update thickness</t>
  </si>
  <si>
    <t>Oil film thickness</t>
  </si>
  <si>
    <t>Area_modeloutput</t>
  </si>
  <si>
    <t>Area_SAR</t>
  </si>
  <si>
    <t>Diff in Area</t>
  </si>
  <si>
    <t>Exact difference</t>
  </si>
  <si>
    <t>Angular deviation</t>
  </si>
  <si>
    <t>Distance-CG km</t>
  </si>
  <si>
    <t>Distribution metric</t>
  </si>
  <si>
    <t>SAR_Initial Distance (km)</t>
  </si>
  <si>
    <t>SAR-Initial Velocity (m/s)</t>
  </si>
  <si>
    <t>Model-Initial Distance (km)</t>
  </si>
  <si>
    <t>Model-Initial Velocity (m/s)</t>
  </si>
  <si>
    <t xml:space="preserve">wind </t>
  </si>
  <si>
    <t>SAR true angle from north</t>
  </si>
  <si>
    <t>Model true angle from north</t>
  </si>
  <si>
    <t>drift direction- SAR</t>
  </si>
  <si>
    <t>drift direction -Model</t>
  </si>
  <si>
    <t>Center-Initial</t>
  </si>
  <si>
    <t>Center-SAR</t>
  </si>
  <si>
    <t>Center-Model</t>
  </si>
  <si>
    <t>OLD SIMULATIONS</t>
  </si>
  <si>
    <t>MORNING- EMULSION- NORKYST</t>
  </si>
  <si>
    <t>mask02</t>
  </si>
  <si>
    <t>mask03</t>
  </si>
  <si>
    <t>Norkyst</t>
  </si>
  <si>
    <t>1min</t>
  </si>
  <si>
    <t>5min</t>
  </si>
  <si>
    <t>25min</t>
  </si>
  <si>
    <t>Default</t>
  </si>
  <si>
    <t>SE</t>
  </si>
  <si>
    <t>SSW</t>
  </si>
  <si>
    <t>[60.005726, 2.4823143]</t>
  </si>
  <si>
    <t>[60.005535, 2.4745495]</t>
  </si>
  <si>
    <t>[60.009262, 2.4813764]</t>
  </si>
  <si>
    <t>[60.005806, 2.4824166]</t>
  </si>
  <si>
    <t>[60.005585, 2.4745388]</t>
  </si>
  <si>
    <t>[60.009377, 2.481542]</t>
  </si>
  <si>
    <t>Default=1kg</t>
  </si>
  <si>
    <t>Default=0.001m</t>
  </si>
  <si>
    <t>[60.006012, 2.4824188]</t>
  </si>
  <si>
    <t>[60.00575, 2.474626]</t>
  </si>
  <si>
    <t>[60.009594, 2.4815955]</t>
  </si>
  <si>
    <t>[60.00602, 2.4824257]</t>
  </si>
  <si>
    <t>[60.005756, 2.474593]</t>
  </si>
  <si>
    <t>[60.009586, 2.4815626]</t>
  </si>
  <si>
    <t>[60.006058, 2.482425]</t>
  </si>
  <si>
    <t>[60.005787, 2.4745805]</t>
  </si>
  <si>
    <t>[60.009624, 2.4815784]</t>
  </si>
  <si>
    <t>[60.009613, 2.4815114]</t>
  </si>
  <si>
    <t>10min</t>
  </si>
  <si>
    <t>[60.008945, 2.481686]</t>
  </si>
  <si>
    <t>[60.009598, 2.4816303]</t>
  </si>
  <si>
    <t>[60.009586, 2.4815853]</t>
  </si>
  <si>
    <t>[60.009594, 2.4815793]</t>
  </si>
  <si>
    <t>0.17um</t>
  </si>
  <si>
    <t>2.65um</t>
  </si>
  <si>
    <t>27.5um</t>
  </si>
  <si>
    <t>125um</t>
  </si>
  <si>
    <t>500um</t>
  </si>
  <si>
    <t>MORNING- EMULSION- DRIFTER(60N,2.49E)</t>
  </si>
  <si>
    <t>Drifters</t>
  </si>
  <si>
    <t>[60.00659, 2.475984]</t>
  </si>
  <si>
    <t>[60.006702, 2.4761453]</t>
  </si>
  <si>
    <t>[60.006916, 2.4762003]</t>
  </si>
  <si>
    <t>[60.006927, 2.4762013]</t>
  </si>
  <si>
    <t>[60.00696, 2.476186]</t>
  </si>
  <si>
    <t>[60.006847, 2.4762056]</t>
  </si>
  <si>
    <t>[60.0066, 2.4775712]</t>
  </si>
  <si>
    <t>[60.006916, 2.4762387]</t>
  </si>
  <si>
    <t>[60.00692, 2.4761941]</t>
  </si>
  <si>
    <t>[60.00692, 2.476163]</t>
  </si>
  <si>
    <t>EM0623</t>
  </si>
  <si>
    <t>0623_20110608_EM.nc</t>
  </si>
  <si>
    <t>python example_opv.py 1 5 10 5000 0.9 1000 0623_20110608_EM</t>
  </si>
  <si>
    <t>EVENING - EMULSION- NORKYST</t>
  </si>
  <si>
    <t>EM1712</t>
  </si>
  <si>
    <t>EM1727</t>
  </si>
  <si>
    <t>15min</t>
  </si>
  <si>
    <t>SSE</t>
  </si>
  <si>
    <t>S</t>
  </si>
  <si>
    <t>[60.065254, 2.3958201]</t>
  </si>
  <si>
    <t>[60.0655, 2.3949306]</t>
  </si>
  <si>
    <t>[60.06732, 2.393755]</t>
  </si>
  <si>
    <t>[60.065285, 2.3958619]</t>
  </si>
  <si>
    <t>[60.065628, 2.3950765]</t>
  </si>
  <si>
    <t>[60.06734, 2.393809]</t>
  </si>
  <si>
    <t>[60.065357, 2.3960347]</t>
  </si>
  <si>
    <t>[60.0657, 2.3951821]</t>
  </si>
  <si>
    <t>[60.067413, 2.3938906]</t>
  </si>
  <si>
    <t>[60.065395, 2.3960667]</t>
  </si>
  <si>
    <t>[60.065723, 2.3952193]</t>
  </si>
  <si>
    <t>[60.067455, 2.3939645]</t>
  </si>
  <si>
    <t>[60.065388, 2.396059]</t>
  </si>
  <si>
    <t>[60.065723, 2.3952208]</t>
  </si>
  <si>
    <t>[60.06748, 2.3940156]</t>
  </si>
  <si>
    <t>[60.067482, 2.3939738]</t>
  </si>
  <si>
    <t>[60.06679, 2.3945887]</t>
  </si>
  <si>
    <t>[60.06743, 2.3940048]</t>
  </si>
  <si>
    <t>[60.067448, 2.3939958]</t>
  </si>
  <si>
    <t>[60.06744, 2.3939493]</t>
  </si>
  <si>
    <t>[60.06742, 2.3939507]</t>
  </si>
  <si>
    <t>EVENING - EMULSION- DRIFTER(60.06,2.38)</t>
  </si>
  <si>
    <t>ESE</t>
  </si>
  <si>
    <t>[60.064293, 2.393857]</t>
  </si>
  <si>
    <t>[60.064323, 2.393926]</t>
  </si>
  <si>
    <t>[60.064392, 2.394041]</t>
  </si>
  <si>
    <t>[60.064426, 2.39407]</t>
  </si>
  <si>
    <t>[60.06444, 2.3940825]</t>
  </si>
  <si>
    <t>[60.06445, 2.3941727]</t>
  </si>
  <si>
    <t>[60.06484, 2.395015]</t>
  </si>
  <si>
    <t>[60.064404, 2.394105]</t>
  </si>
  <si>
    <t>[60.064415, 2.3940938]</t>
  </si>
  <si>
    <t>[60.064407, 2.3940573]</t>
  </si>
  <si>
    <t>[60.064384, 2.3940506]</t>
  </si>
  <si>
    <t>1727_20110608_EM.nc</t>
  </si>
  <si>
    <t>python example_opv.py 1 5 10 5000 0.9 1000 1727_20110608_EM</t>
  </si>
  <si>
    <t>EVENING - PLANT OIL- NORKYST</t>
  </si>
  <si>
    <t>Old oil type: Exxon</t>
  </si>
  <si>
    <t>PO1712</t>
  </si>
  <si>
    <t>PO1727</t>
  </si>
  <si>
    <t>[60.08151, 2.3059723]</t>
  </si>
  <si>
    <t>[60.080414, 2.30419]</t>
  </si>
  <si>
    <t>[60.08347, 2.304561]</t>
  </si>
  <si>
    <t>[60.081615, 2.3058121]</t>
  </si>
  <si>
    <t>[60.080532, 2.3040547]</t>
  </si>
  <si>
    <t>[60.0837, 2.3041227]</t>
  </si>
  <si>
    <t>[60.08171, 2.3056715]</t>
  </si>
  <si>
    <t>[60.08069, 2.303875]</t>
  </si>
  <si>
    <t>[60.083652, 2.3043153]</t>
  </si>
  <si>
    <t>[60.081757, 2.3056319]</t>
  </si>
  <si>
    <t>[60.08066, 2.3039105]</t>
  </si>
  <si>
    <t>[60.08375, 2.3041666]</t>
  </si>
  <si>
    <t>[60.08175, 2.3056386]</t>
  </si>
  <si>
    <t>[60.08069, 2.3038793]</t>
  </si>
  <si>
    <t>[60.083733, 2.3042502]</t>
  </si>
  <si>
    <t>[60.083645, 2.3044758]</t>
  </si>
  <si>
    <t>[60.082985, 2.3049755]</t>
  </si>
  <si>
    <t>EVENING - PLANT OIL- DRIFTER(60.08,2.3)</t>
  </si>
  <si>
    <t>[60.080616, 2.3039222]</t>
  </si>
  <si>
    <t>[60.08088, 2.303456]</t>
  </si>
  <si>
    <t>[60.08082, 2.3036373]</t>
  </si>
  <si>
    <t>[60.080883, 2.303592]</t>
  </si>
  <si>
    <t>[60.080864, 2.3036535]</t>
  </si>
  <si>
    <t>[60.080814, 2.3038685]</t>
  </si>
  <si>
    <t>E</t>
  </si>
  <si>
    <t>[60.08114, 2.30491]</t>
  </si>
  <si>
    <t>1727_20110608_PO.nc</t>
  </si>
  <si>
    <t>20min</t>
  </si>
  <si>
    <t>[59.898983, 2.3623943]</t>
  </si>
  <si>
    <t>[59.89908, 2.359503]</t>
  </si>
  <si>
    <t>[59.897476, 2.3567]</t>
  </si>
  <si>
    <t>[59.899155, 2.3625758]</t>
  </si>
  <si>
    <t>[59.89952, 2.3598824]</t>
  </si>
  <si>
    <t>[59.897938, 2.3570664]</t>
  </si>
  <si>
    <t>[59.89973, 2.3629885]</t>
  </si>
  <si>
    <t>[59.899525, 2.359893]</t>
  </si>
  <si>
    <t>[59.898457, 2.3574588]</t>
  </si>
  <si>
    <t>[59.899693, 2.3629577]</t>
  </si>
  <si>
    <t>[59.8995, 2.3598757]</t>
  </si>
  <si>
    <t>[59.898453, 2.3574672]</t>
  </si>
  <si>
    <t>[59.89976, 2.36301]</t>
  </si>
  <si>
    <t>[59.899555, 2.3599055]</t>
  </si>
  <si>
    <t>[59.898495, 2.357506]</t>
  </si>
  <si>
    <t>[59.898487, 2.3574991]</t>
  </si>
  <si>
    <t>[59.898495, 2.357492]</t>
  </si>
  <si>
    <t>[59.898415, 2.3574333]</t>
  </si>
  <si>
    <t>[59.898514, 2.357497]</t>
  </si>
  <si>
    <t>[59.89846, 2.3574378]</t>
  </si>
  <si>
    <t>[59.898438, 2.3574533]</t>
  </si>
  <si>
    <t>1748_20120615_EM.nc</t>
  </si>
  <si>
    <t>MORNING -EMULSION- NORKYST</t>
  </si>
  <si>
    <t>4min</t>
  </si>
  <si>
    <t>8min</t>
  </si>
  <si>
    <t>[59.974922, 2.3149562]</t>
  </si>
  <si>
    <t>[59.97556, 2.3111684]</t>
  </si>
  <si>
    <t>[59.973774, 2.3124053]</t>
  </si>
  <si>
    <t>[59.97499, 2.3150284]</t>
  </si>
  <si>
    <t>[59.975655, 2.3112223]</t>
  </si>
  <si>
    <t>[59.97396, 2.3125484]</t>
  </si>
  <si>
    <t>[59.975224, 2.315218]</t>
  </si>
  <si>
    <t>[59.975937, 2.3114777]</t>
  </si>
  <si>
    <t>[59.974155, 2.312726]</t>
  </si>
  <si>
    <t>[59.975327, 2.3153012]</t>
  </si>
  <si>
    <t>[59.975807, 2.3113663]</t>
  </si>
  <si>
    <t>[59.97426, 2.3128147]</t>
  </si>
  <si>
    <t>[59.97529, 2.3152711]</t>
  </si>
  <si>
    <t>[59.975975, 2.3115113]</t>
  </si>
  <si>
    <t>[59.974205, 2.3127615]</t>
  </si>
  <si>
    <t>[59.97355, 2.3118222]</t>
  </si>
  <si>
    <t>[59.973606, 2.311885]</t>
  </si>
  <si>
    <t>[59.973965, 2.3125541]</t>
  </si>
  <si>
    <t>[59.974033, 2.3126192]</t>
  </si>
  <si>
    <t>[59.974167, 2.3127408]</t>
  </si>
  <si>
    <t>[59.974113, 2.3127007]</t>
  </si>
  <si>
    <t>0615_20160615_EM.nc</t>
  </si>
  <si>
    <t>steps in NC</t>
  </si>
  <si>
    <t>NC file output</t>
  </si>
  <si>
    <t>Exact time diff</t>
  </si>
  <si>
    <t>MORNING - EVENING EMUSION- NORKYST</t>
  </si>
  <si>
    <t>11h 30min</t>
  </si>
  <si>
    <t xml:space="preserve">11 h 28min </t>
  </si>
  <si>
    <t>[60.05442, 2.392158]</t>
  </si>
  <si>
    <t>[60.054367, 2.3923783]</t>
  </si>
  <si>
    <t>MO_EV03_20110608_EM</t>
  </si>
  <si>
    <t>[60.054314, 2.3930123]</t>
  </si>
  <si>
    <t>[60.054085, 2.3931158]</t>
  </si>
  <si>
    <t>[60.05378, 2.3936934]</t>
  </si>
  <si>
    <t>[60.054356, 2.393119]</t>
  </si>
  <si>
    <t>[60.05449, 2.3926754]</t>
  </si>
  <si>
    <t>[60.054733, 2.3933036]</t>
  </si>
  <si>
    <t>[60.052864, 2.3968878]</t>
  </si>
  <si>
    <t>[60.05031, 2.4005337]</t>
  </si>
  <si>
    <t>[60.054268, 2.3924963]</t>
  </si>
  <si>
    <t>[60.05435, 2.3927543]</t>
  </si>
  <si>
    <t>[60.054226, 2.3926148]</t>
  </si>
  <si>
    <t>[60.054157, 2.3924627]</t>
  </si>
  <si>
    <t>MORNING - EVENING EMUSION- DRIFTER x=60.04, y=2.42</t>
  </si>
  <si>
    <t>Drifter</t>
  </si>
  <si>
    <t>[60.07038, 2.3678637]</t>
  </si>
  <si>
    <t>[60.070343, 2.3692725]</t>
  </si>
  <si>
    <t>[60.07027, 2.3694437]</t>
  </si>
  <si>
    <t>[60.070118, 2.369787]</t>
  </si>
  <si>
    <t>[60.069996, 2.370309]</t>
  </si>
  <si>
    <t>[60.07043, 2.3694239]</t>
  </si>
  <si>
    <t>[60.07121, 2.3679614]</t>
  </si>
  <si>
    <t>[60.07158, 2.3679442]</t>
  </si>
  <si>
    <t>[60.07329, 2.367922]</t>
  </si>
  <si>
    <t>[60.073513, 2.3703954]</t>
  </si>
  <si>
    <t>[60.07028, 2.3696136]</t>
  </si>
  <si>
    <t>[60.070354, 2.3694303]</t>
  </si>
  <si>
    <t>[60.070427, 2.369782]</t>
  </si>
  <si>
    <t>[60.070312, 2.3694518]</t>
  </si>
  <si>
    <t>20150610_EM40_0624</t>
  </si>
  <si>
    <t>20150610_EM40_1712</t>
  </si>
  <si>
    <t>11h 28 min</t>
  </si>
  <si>
    <t>[59.95833, 2.4977152]</t>
  </si>
  <si>
    <t>[59.89847, 2.3259163]</t>
  </si>
  <si>
    <t>[59.958393, 2.497381]</t>
  </si>
  <si>
    <t>[59.898777, 2.3269393]</t>
  </si>
  <si>
    <t>[59.959576, 2.497317]</t>
  </si>
  <si>
    <t>[59.900185, 2.3272889]</t>
  </si>
  <si>
    <t>[59.959824, 2.4972844]</t>
  </si>
  <si>
    <t>[59.900524, 2.3276944]</t>
  </si>
  <si>
    <t>[59.960186, 2.4972684]</t>
  </si>
  <si>
    <t>[59.900967, 2.3281732]</t>
  </si>
  <si>
    <t>[59.90011, 2.3277967]</t>
  </si>
  <si>
    <t>[59.900085, 2.3281927]</t>
  </si>
  <si>
    <t>[59.899845, 2.3299668]</t>
  </si>
  <si>
    <t>[59.899685, 2.3346903]</t>
  </si>
  <si>
    <t>[59.900505, 2.3394585]</t>
  </si>
  <si>
    <t>[59.899925, 2.3272834]</t>
  </si>
  <si>
    <t>[59.900135, 2.326817]</t>
  </si>
  <si>
    <t>[59.90024, 2.3274539]</t>
  </si>
  <si>
    <t>[59.900196, 2.3274264]</t>
  </si>
  <si>
    <t xml:space="preserve">IMR NORKYST MODEL- </t>
  </si>
  <si>
    <t>OSEBERG OIL</t>
  </si>
  <si>
    <t>MORNING - EVENING EMUSION 40- NORKYST</t>
  </si>
  <si>
    <t>10h 50min</t>
  </si>
  <si>
    <t>10h 48 min</t>
  </si>
  <si>
    <t>[60.026726, 2.4001505]</t>
  </si>
  <si>
    <t>[60.028225, 2.406618]</t>
  </si>
  <si>
    <t>[60.00753, 2.5116687]</t>
  </si>
  <si>
    <t>[60.026726, 2.4001832]</t>
  </si>
  <si>
    <t>[60.028282, 2.4068062]</t>
  </si>
  <si>
    <t>[60.00916, 2.5339034]</t>
  </si>
  <si>
    <t>[60.026768, 2.4004934]</t>
  </si>
  <si>
    <t>[60.028267, 2.406805]</t>
  </si>
  <si>
    <t>[60.008717, 2.5362196]</t>
  </si>
  <si>
    <t>[60.026764, 2.4004757]</t>
  </si>
  <si>
    <t>[60.028294, 2.4068844]</t>
  </si>
  <si>
    <t>[60.00879, 2.535124]</t>
  </si>
  <si>
    <t>[60.026783, 2.4005787]</t>
  </si>
  <si>
    <t>[60.028282, 2.4068437]</t>
  </si>
  <si>
    <t>[60.009037, 2.5397384]</t>
  </si>
  <si>
    <t>[60.009243, 2.5359588]</t>
  </si>
  <si>
    <t>[60.010246, 2.5372348]</t>
  </si>
  <si>
    <t>[60.013927, 2.5361724]</t>
  </si>
  <si>
    <t>[60.015125, 2.535376]</t>
  </si>
  <si>
    <t>[60.02032, 2.5291245]</t>
  </si>
  <si>
    <t>[60.00849, 2.5320303]</t>
  </si>
  <si>
    <t>[60.008568, 2.5344236]</t>
  </si>
  <si>
    <t>[60.008553, 2.5342662]</t>
  </si>
  <si>
    <t>[60.00883, 2.5382156]</t>
  </si>
  <si>
    <t>[60.008747, 2.5363588]</t>
  </si>
  <si>
    <t>MORNING - EVENING EMUSION 40- DRIFTER (60.04,2.4)</t>
  </si>
  <si>
    <t>[60.034153, 2.467068]</t>
  </si>
  <si>
    <t>[60.03394, 2.462196]</t>
  </si>
  <si>
    <t>[60.03431, 2.467338]</t>
  </si>
  <si>
    <t>[60.03452, 2.4711878]</t>
  </si>
  <si>
    <t>[60.034576, 2.471846]</t>
  </si>
  <si>
    <t>[60.03457, 2.4690979]</t>
  </si>
  <si>
    <t>[60.03477, 2.4724884]</t>
  </si>
  <si>
    <t>[60.037037, 2.4703407]</t>
  </si>
  <si>
    <t>[60.033802, 2.4699535]</t>
  </si>
  <si>
    <t>[60.040752, 2.4671683]</t>
  </si>
  <si>
    <t>[60.034588, 2.471268]</t>
  </si>
  <si>
    <t>[60.03435, 2.4683907]</t>
  </si>
  <si>
    <t>[60.034485, 2.4697685]</t>
  </si>
  <si>
    <t>[60.0344, 2.4695005]</t>
  </si>
  <si>
    <t>[60.0343, 2.4662752]</t>
  </si>
  <si>
    <t>MORNING - EVENING EMUSION 60- NORKYST</t>
  </si>
  <si>
    <t>[60.037125, 2.3985894]</t>
  </si>
  <si>
    <t>[60.046207, 2.4186616]</t>
  </si>
  <si>
    <t>[60.018105, 2.5308528]</t>
  </si>
  <si>
    <t>[60.03714, 2.3984795]</t>
  </si>
  <si>
    <t>[60.04617, 2.4185517]</t>
  </si>
  <si>
    <t>[60.018658, 2.5332196]</t>
  </si>
  <si>
    <t>[60.037174, 2.3987699]</t>
  </si>
  <si>
    <t>[60.04621, 2.4186802]</t>
  </si>
  <si>
    <t>[60.01843, 2.536018]</t>
  </si>
  <si>
    <t>[60.037174, 2.3987927]</t>
  </si>
  <si>
    <t>[60.04627, 2.4188185]</t>
  </si>
  <si>
    <t>[60.018707, 2.5395093]</t>
  </si>
  <si>
    <t>[60.037174, 2.39876]</t>
  </si>
  <si>
    <t>[60.046246, 2.4187596]</t>
  </si>
  <si>
    <t>[60.01877, 2.5403857]</t>
  </si>
  <si>
    <t>[60.01901, 2.536764]</t>
  </si>
  <si>
    <t>[60.019985, 2.5390973]</t>
  </si>
  <si>
    <t>[60.023254, 2.53562]</t>
  </si>
  <si>
    <t>[60.024757, 2.5413477]</t>
  </si>
  <si>
    <t>[60.02996, 2.5352938]</t>
  </si>
  <si>
    <t>[60.018238, 2.5341015]</t>
  </si>
  <si>
    <t>[60.018517, 2.5360105]</t>
  </si>
  <si>
    <t>[60.01865, 2.5351882]</t>
  </si>
  <si>
    <t>[60.018555, 2.534568]</t>
  </si>
  <si>
    <t>[60.018814, 2.5394316]</t>
  </si>
  <si>
    <t>MORNING - EVENING EMUSION 60- DRIFTER (60.04, 2.4)</t>
  </si>
  <si>
    <t>[60.044453, 2.4551463]</t>
  </si>
  <si>
    <t>[60.045, 2.468164]</t>
  </si>
  <si>
    <t>[60.044773, 2.4659464]</t>
  </si>
  <si>
    <t>[60.045002, 2.469926]</t>
  </si>
  <si>
    <t>[60.045036, 2.4695945]</t>
  </si>
  <si>
    <t>[60.04484, 2.4673266]</t>
  </si>
  <si>
    <t>[60.04531, 2.4694998]</t>
  </si>
  <si>
    <t>[60.047516, 2.4667861]</t>
  </si>
  <si>
    <t>[60.04423, 2.465707]</t>
  </si>
  <si>
    <t>[60.050842, 2.464979]</t>
  </si>
  <si>
    <t>[60.04483, 2.4659898]</t>
  </si>
  <si>
    <t>[60.044884, 2.4681575]</t>
  </si>
  <si>
    <t>[60.044827, 2.4671943]</t>
  </si>
  <si>
    <t>[60.04484, 2.4675746]</t>
  </si>
  <si>
    <t>[60.045105, 2.4688869]</t>
  </si>
  <si>
    <t>MORNING - EVENING EMUSION 80- NORKYST</t>
  </si>
  <si>
    <t>[60.04716, 2.398503]</t>
  </si>
  <si>
    <t>[60.059322, 2.437487]</t>
  </si>
  <si>
    <t>[60.028084, 2.5312514]</t>
  </si>
  <si>
    <t>[60.047203, 2.3986933]</t>
  </si>
  <si>
    <t>[60.059456, 2.4383411]</t>
  </si>
  <si>
    <t>[60.027344, 2.5352747]</t>
  </si>
  <si>
    <t>[60.0472, 2.3986728]</t>
  </si>
  <si>
    <t>[60.059414, 2.4380736]</t>
  </si>
  <si>
    <t>[60.028095, 2.5407224]</t>
  </si>
  <si>
    <t>[60.04721, 2.3987265]</t>
  </si>
  <si>
    <t>[60.059464, 2.4383647]</t>
  </si>
  <si>
    <t>[60.028225, 2.5404713]</t>
  </si>
  <si>
    <t>[60.04722, 2.3987286]</t>
  </si>
  <si>
    <t>[60.059444, 2.4382193]</t>
  </si>
  <si>
    <t>[60.02838, 2.5425546]</t>
  </si>
  <si>
    <t>[60.028492, 2.5409207]</t>
  </si>
  <si>
    <t>[60.029316, 2.5403893]</t>
  </si>
  <si>
    <t>[60.03281, 2.5389395]</t>
  </si>
  <si>
    <t>[60.034046, 2.5399697]</t>
  </si>
  <si>
    <t>[60.03948, 2.5368035]</t>
  </si>
  <si>
    <t>[60.02784, 2.5380185]</t>
  </si>
  <si>
    <t>[60.027927, 2.5372646]</t>
  </si>
  <si>
    <t>[60.02814, 2.540936]</t>
  </si>
  <si>
    <t>[60.02829, 2.5430353]</t>
  </si>
  <si>
    <t>[60.02815, 2.5378642]</t>
  </si>
  <si>
    <t>MORNING - EVENING EMUSION 80- DRIFTER (60.05,2.42)</t>
  </si>
  <si>
    <t>[60.054585, 2.4649403]</t>
  </si>
  <si>
    <t>[60.05464, 2.464759]</t>
  </si>
  <si>
    <t>[60.054966, 2.4681997]</t>
  </si>
  <si>
    <t>[60.055115, 2.4700947]</t>
  </si>
  <si>
    <t>[60.05517, 2.4721742]</t>
  </si>
  <si>
    <t>[60.054928, 2.4661486]</t>
  </si>
  <si>
    <t>[60.055355, 2.470924]</t>
  </si>
  <si>
    <t>[60.057602, 2.4707484]</t>
  </si>
  <si>
    <t>[60.054417, 2.4701133]</t>
  </si>
  <si>
    <t>[60.06086, 2.4679062]</t>
  </si>
  <si>
    <t>[60.05497, 2.4692597]</t>
  </si>
  <si>
    <t>[60.05486, 2.4692261]</t>
  </si>
  <si>
    <t>[60.055077, 2.4709044]</t>
  </si>
  <si>
    <t>[60.0549, 2.4676313]</t>
  </si>
  <si>
    <t>[60.055042, 2.4688902]</t>
  </si>
  <si>
    <t>MORNING - EVENING PLANT OIL- NORKYST</t>
  </si>
  <si>
    <t>[60.016182, 2.3857021]</t>
  </si>
  <si>
    <t>[60.012264, 2.3948765]</t>
  </si>
  <si>
    <t>[59.999016, 2.437456]</t>
  </si>
  <si>
    <t>[60.01617, 2.385617]</t>
  </si>
  <si>
    <t>[60.012257, 2.3949075]</t>
  </si>
  <si>
    <t>[59.999794, 2.4308858]</t>
  </si>
  <si>
    <t>[60.016186, 2.385725]</t>
  </si>
  <si>
    <t>[60.012295, 2.3948684]</t>
  </si>
  <si>
    <t>[59.998035, 2.43929]</t>
  </si>
  <si>
    <t>[60.016193, 2.3857422]</t>
  </si>
  <si>
    <t>[60.012287, 2.3948734]</t>
  </si>
  <si>
    <t>[59.998882, 2.4374442]</t>
  </si>
  <si>
    <t>[60.016205, 2.3858054]</t>
  </si>
  <si>
    <t>[60.012314, 2.3948567]</t>
  </si>
  <si>
    <t>[59.998035, 2.4382432]</t>
  </si>
  <si>
    <t>[59.999043, 2.4389467]</t>
  </si>
  <si>
    <t>[59.99955, 2.4451232]</t>
  </si>
  <si>
    <t>[60.003815, 2.4457567]</t>
  </si>
  <si>
    <t>[60.00527, 2.448894]</t>
  </si>
  <si>
    <t>[60.011383, 2.4549372]</t>
  </si>
  <si>
    <t>MORNING - EVENING PLANT OIL- DRIFTER (60.02, 2.4)</t>
  </si>
  <si>
    <t>[60.021126, 2.378045]</t>
  </si>
  <si>
    <t>[60.02142, 2.3816733]</t>
  </si>
  <si>
    <t>[60.021637, 2.3834496]</t>
  </si>
  <si>
    <t>[60.021923, 2.3840976]</t>
  </si>
  <si>
    <t>[60.02178, 2.3850162]</t>
  </si>
  <si>
    <t>[60.02184, 2.3872514]</t>
  </si>
  <si>
    <t>[60.021587, 2.3874307]</t>
  </si>
  <si>
    <t>[60.024525, 2.3901427]</t>
  </si>
  <si>
    <t>[60.021564, 2.390264]</t>
  </si>
  <si>
    <t>[60.02752, 2.402376]</t>
  </si>
  <si>
    <t>TROLL, STATOIL</t>
  </si>
  <si>
    <t>MORNING - EVENING EMUSION 80- DRIFTER (60.05,2.4)</t>
  </si>
  <si>
    <t>MET-NO NORKYST MODEL -NOT DONE YET</t>
  </si>
  <si>
    <t>[59.992393, 2.4519145]</t>
  </si>
  <si>
    <t>[59.993347, 2.4643283]</t>
  </si>
  <si>
    <t>[59.99412, 2.4723027]</t>
  </si>
  <si>
    <t>[59.99452, 2.4751234]</t>
  </si>
  <si>
    <t>[59.99504, 2.4793603]</t>
  </si>
  <si>
    <t>[59.994198, 2.4714801]</t>
  </si>
  <si>
    <t>[59.99509, 2.47342]</t>
  </si>
  <si>
    <t>[59.997734, 2.4723547]</t>
  </si>
  <si>
    <t>[59.99723, 2.4738662]</t>
  </si>
  <si>
    <t>[60.0011, 2.468232]</t>
  </si>
  <si>
    <t>[59.99419, 2.470687]</t>
  </si>
  <si>
    <t>[59.994534, 2.4755464]</t>
  </si>
  <si>
    <t>[59.99422, 2.4720871]</t>
  </si>
  <si>
    <t>[59.994102, 2.4711764]</t>
  </si>
  <si>
    <t>[59.994457, 2.4741323]</t>
  </si>
  <si>
    <t>MORNING - EVENING EMUSION 40- DRIFTER (60.025,2.45)</t>
  </si>
  <si>
    <t>[60.034237, 2.4810307]</t>
  </si>
  <si>
    <t>[60.034252, 2.4746592]</t>
  </si>
  <si>
    <t>[60.03441, 2.4839988]</t>
  </si>
  <si>
    <t>[60.034443, 2.485703]</t>
  </si>
  <si>
    <t>[60.034554, 2.486331]</t>
  </si>
  <si>
    <t>[60.034374, 2.4836898]</t>
  </si>
  <si>
    <t>[60.03459, 2.482296]</t>
  </si>
  <si>
    <t>[60.036785, 2.483366]</t>
  </si>
  <si>
    <t>[60.03356, 2.4816954]</t>
  </si>
  <si>
    <t>[60.040028, 2.4785283]</t>
  </si>
  <si>
    <t>[60.034256, 2.4785066]</t>
  </si>
  <si>
    <t>[60.034233, 2.4807677]</t>
  </si>
  <si>
    <t>[60.034233, 2.4807637]</t>
  </si>
  <si>
    <t>[60.034344, 2.483128]</t>
  </si>
  <si>
    <t>[60.03439, 2.4837172]</t>
  </si>
  <si>
    <t>[60.005085, 2.4680135]</t>
  </si>
  <si>
    <t>[60.004967, 2.466093]</t>
  </si>
  <si>
    <t>[60.005608, 2.4719517]</t>
  </si>
  <si>
    <t>[60.005962, 2.474687]</t>
  </si>
  <si>
    <t>[60.006317, 2.4777737]</t>
  </si>
  <si>
    <t>[60.00562, 2.4716933]</t>
  </si>
  <si>
    <t>[60.00689, 2.4750483]</t>
  </si>
  <si>
    <t>[60.009228, 2.4727423]</t>
  </si>
  <si>
    <t>[60.009125, 2.4736357]</t>
  </si>
  <si>
    <t>[60.012596, 2.467743]</t>
  </si>
  <si>
    <t>[60.00556, 2.4712048]</t>
  </si>
  <si>
    <t>[60.00546, 2.4709368]</t>
  </si>
  <si>
    <t>[60.005703, 2.4728875]</t>
  </si>
  <si>
    <t>[60.005688, 2.470912]</t>
  </si>
  <si>
    <t>[60.006134, 2.4763274]</t>
  </si>
  <si>
    <t>[60.04454, 2.4646232]</t>
  </si>
  <si>
    <t>[60.044243, 2.468517]</t>
  </si>
  <si>
    <t>[60.044918, 2.480776]</t>
  </si>
  <si>
    <t>[60.04498, 2.4812527]</t>
  </si>
  <si>
    <t>[60.044964, 2.4824162]</t>
  </si>
  <si>
    <t>[60.044884, 2.4816153]</t>
  </si>
  <si>
    <t>[60.0454, 2.4822783]</t>
  </si>
  <si>
    <t>[60.04719, 2.4822032]</t>
  </si>
  <si>
    <t>[60.04397, 2.4811444]</t>
  </si>
  <si>
    <t>[60.05077, 2.479178]</t>
  </si>
  <si>
    <t>[60.044918, 2.481261]</t>
  </si>
  <si>
    <t>[60.044796, 2.4773781]</t>
  </si>
  <si>
    <t>[60.044804, 2.4799023]</t>
  </si>
  <si>
    <t>[60.04489, 2.4804213]</t>
  </si>
  <si>
    <t>[60.04486, 2.4788122]</t>
  </si>
  <si>
    <t>[60.01713, 2.4772837]</t>
  </si>
  <si>
    <t>[60.016506, 2.4700089]</t>
  </si>
  <si>
    <t>[60.01695, 2.4759855]</t>
  </si>
  <si>
    <t>[60.017464, 2.4801965]</t>
  </si>
  <si>
    <t>[60.01778, 2.48349]</t>
  </si>
  <si>
    <t>[60.017265, 2.4793048]</t>
  </si>
  <si>
    <t>[60.01827, 2.4786725]</t>
  </si>
  <si>
    <t>[60.020294, 2.4718685]</t>
  </si>
  <si>
    <t>[60.020836, 2.4761899]</t>
  </si>
  <si>
    <t>[60.023846, 2.470478]</t>
  </si>
  <si>
    <t>[60.01711, 2.4764967]</t>
  </si>
  <si>
    <t>[60.01685, 2.4727397]</t>
  </si>
  <si>
    <t>[60.017193, 2.475146]</t>
  </si>
  <si>
    <t>[60.017296, 2.4785986]</t>
  </si>
  <si>
    <t>[60.016827, 2.4735157]</t>
  </si>
  <si>
    <t>[60.054977, 2.4827168]</t>
  </si>
  <si>
    <t>[60.055023, 2.4784937]</t>
  </si>
  <si>
    <t>[60.05501, 2.4820907]</t>
  </si>
  <si>
    <t>[60.05515, 2.4829793]</t>
  </si>
  <si>
    <t>[60.055206, 2.4856439]</t>
  </si>
  <si>
    <t>[60.0551, 2.4840753]</t>
  </si>
  <si>
    <t>[60.05534, 2.4818454]</t>
  </si>
  <si>
    <t>[60.057693, 2.484094]</t>
  </si>
  <si>
    <t>[60.05396, 2.4837983]</t>
  </si>
  <si>
    <t>[60.06105, 2.480819]</t>
  </si>
  <si>
    <t>[60.054996, 2.4810061]</t>
  </si>
  <si>
    <t>[60.054993, 2.4825358]</t>
  </si>
  <si>
    <t>[60.055016, 2.480955]</t>
  </si>
  <si>
    <t>[60.054935, 2.4803925]</t>
  </si>
  <si>
    <t>[60.055126, 2.4811068]</t>
  </si>
  <si>
    <t>[59.97688, 2.3686826]</t>
  </si>
  <si>
    <t>[59.976818, 2.3702474]</t>
  </si>
  <si>
    <t>[59.975376, 2.3665717]</t>
  </si>
  <si>
    <t>[59.975136, 2.3691258]</t>
  </si>
  <si>
    <t>[59.975666, 2.3697035]</t>
  </si>
  <si>
    <t>[59.975918, 2.3727353]</t>
  </si>
  <si>
    <t>[59.976284, 2.3723018]</t>
  </si>
  <si>
    <t>[59.97876, 2.3776176]</t>
  </si>
  <si>
    <t>[59.979786, 2.38627]</t>
  </si>
  <si>
    <t>[59.98356, 2.3891714]</t>
  </si>
  <si>
    <t>[60.020317, 2.397877]</t>
  </si>
  <si>
    <t>[60.02027, 2.3911757]</t>
  </si>
  <si>
    <t>[60.022137, 2.3928392]</t>
  </si>
  <si>
    <t>[60.021698, 2.393607]</t>
  </si>
  <si>
    <t>[60.021935, 2.3936052]</t>
  </si>
  <si>
    <t>[60.021793, 2.39336]</t>
  </si>
  <si>
    <t>[60.02241, 2.3967283]</t>
  </si>
  <si>
    <t>[60.024414, 2.401171]</t>
  </si>
  <si>
    <t>[60.02161, 2.4043746]</t>
  </si>
  <si>
    <t>[60.027836, 2.4069533]</t>
  </si>
  <si>
    <t>m3 per hour</t>
  </si>
  <si>
    <t>Radius</t>
  </si>
  <si>
    <t>release rate calculation</t>
  </si>
  <si>
    <t xml:space="preserve">OLD SIMULATION SETTINGS </t>
  </si>
  <si>
    <t>INITIAL_MORNING- EMULSION- NORKYST</t>
  </si>
  <si>
    <t>12:10-12:45</t>
  </si>
  <si>
    <t>59.99,2.51167</t>
  </si>
  <si>
    <t>18h 13mins</t>
  </si>
  <si>
    <t>18h 15min</t>
  </si>
  <si>
    <t>[59.98999701605903, 2.5116700066460504]</t>
  </si>
  <si>
    <t>[60.045013, 2.5444596]</t>
  </si>
  <si>
    <t>[59.98999535620629, 2.5116696657834354]</t>
  </si>
  <si>
    <t>[60.044983, 2.5445547]</t>
  </si>
  <si>
    <t>18 h 15 mins</t>
  </si>
  <si>
    <t>[59.989996722027975, 2.511669921875]</t>
  </si>
  <si>
    <t>[60.044945, 2.5443099]</t>
  </si>
  <si>
    <t>[59.98999518894332, 2.5116695460111966]</t>
  </si>
  <si>
    <t>[60.04494, 2.5443215]</t>
  </si>
  <si>
    <t>[60.044914, 2.5442827]</t>
  </si>
  <si>
    <t>[59.98999518894332, 2.511669887705563]</t>
  </si>
  <si>
    <t>[60.04373, 2.5440357]</t>
  </si>
  <si>
    <t>[59.98999650023332, 2.511669990229818]</t>
  </si>
  <si>
    <t>[60.043888, 2.5442555]</t>
  </si>
  <si>
    <t>[59.989994165694284, 2.511669978850642]</t>
  </si>
  <si>
    <t>[60.040077, 2.5434618]</t>
  </si>
  <si>
    <t>[59.99, 2.5116699]</t>
  </si>
  <si>
    <t>[60.03837, 2.5436463]</t>
  </si>
  <si>
    <t>[60.03683, 2.5433254]</t>
  </si>
  <si>
    <t>[59.98998033216783, 2.5115604854130247]</t>
  </si>
  <si>
    <t>[60.044907, 2.5441952]</t>
  </si>
  <si>
    <t>250m</t>
  </si>
  <si>
    <t>[59.989953015734265, 2.5113957331730767]</t>
  </si>
  <si>
    <t>[60.04471, 2.544364]</t>
  </si>
  <si>
    <t>500m</t>
  </si>
  <si>
    <t>[59.98989838286713, 2.511121715198864]</t>
  </si>
  <si>
    <t>[60.04426, 2.5444155]</t>
  </si>
  <si>
    <t>INITIAL_MORNING- EMULSION- DRFITER (60,2.5)</t>
  </si>
  <si>
    <t>[60.014572, 2.5099962]</t>
  </si>
  <si>
    <t>[60.014545, 2.5100017]</t>
  </si>
  <si>
    <t>[60.014515, 2.5098662]</t>
  </si>
  <si>
    <t>[60.014465, 2.509882]</t>
  </si>
  <si>
    <t>[60.01447, 2.509844]</t>
  </si>
  <si>
    <t>[60.01423, 2.5131135]</t>
  </si>
  <si>
    <t>[60.014633, 2.511544]</t>
  </si>
  <si>
    <t>[60.013954, 2.5157895]</t>
  </si>
  <si>
    <t>[60.01594, 2.5232635]</t>
  </si>
  <si>
    <t>[60.011578, 2.524376]</t>
  </si>
  <si>
    <t>100m</t>
  </si>
  <si>
    <t>[60.014477, 2.5098197]</t>
  </si>
  <si>
    <t>[60.014496, 2.5097764]</t>
  </si>
  <si>
    <t>[60.014492, 2.5096402]</t>
  </si>
  <si>
    <t>INITIAL_EVENING- EMULSION- NORKYST</t>
  </si>
  <si>
    <t>1d 5h 17 min</t>
  </si>
  <si>
    <t>1d 5h 15min</t>
  </si>
  <si>
    <t>[60.084953, 2.4640474]</t>
  </si>
  <si>
    <t>[60.0851, 2.463986]</t>
  </si>
  <si>
    <t>1d 5h 15 mins</t>
  </si>
  <si>
    <t>[60.08513, 2.4637153]</t>
  </si>
  <si>
    <t>[60.085033, 2.4639132]</t>
  </si>
  <si>
    <t>[60.051662, 2.518533]</t>
  </si>
  <si>
    <t>[60.083664, 2.4646323]</t>
  </si>
  <si>
    <t>[60.083538, 2.464436]</t>
  </si>
  <si>
    <t>[60.079044, 2.4666948]</t>
  </si>
  <si>
    <t>[60.079327, 2.4656372]</t>
  </si>
  <si>
    <t>[60.07502, 2.4682212]</t>
  </si>
  <si>
    <t>[60.085094, 2.4636104]</t>
  </si>
  <si>
    <t>[60.08474, 2.463656]</t>
  </si>
  <si>
    <t>[60.084194, 2.4634485]</t>
  </si>
  <si>
    <t>INITIAL_EVENING- EMULSION- DRIFTER (60.035, 2.44)</t>
  </si>
  <si>
    <t>[60.076584, 2.4057126]</t>
  </si>
  <si>
    <t>[60.076557, 2.4052773]</t>
  </si>
  <si>
    <t>[60.076717, 2.4047005]</t>
  </si>
  <si>
    <t>[60.076702, 2.4046395]</t>
  </si>
  <si>
    <t>[60.07674, 2.404546]</t>
  </si>
  <si>
    <t>[60.077568, 2.4062886]</t>
  </si>
  <si>
    <t>[60.077934, 2.4048114]</t>
  </si>
  <si>
    <t>[60.079296, 2.4039805]</t>
  </si>
  <si>
    <t>[60.080246, 2.4101486]</t>
  </si>
  <si>
    <t>[60.077312, 2.411671]</t>
  </si>
  <si>
    <t>[60.07675, 2.4045131]</t>
  </si>
  <si>
    <t>[60.076748, 2.4043646]</t>
  </si>
  <si>
    <t>[60.07689, 2.4037476]</t>
  </si>
  <si>
    <t>INITIAL_EVENING- PLANT OIL- NORKYST</t>
  </si>
  <si>
    <t>4:08-4:10</t>
  </si>
  <si>
    <t>60.045,2.34</t>
  </si>
  <si>
    <t>13h 20min</t>
  </si>
  <si>
    <t>[60.044983, 2.3399997]</t>
  </si>
  <si>
    <t>[60.0745, 2.3139093]</t>
  </si>
  <si>
    <t>[60.072548, 2.3157122]</t>
  </si>
  <si>
    <t>13h 20 min</t>
  </si>
  <si>
    <t>[60.044987, 2.34]</t>
  </si>
  <si>
    <t>[60.07485, 2.3098187]</t>
  </si>
  <si>
    <t>[60.077118, 2.3043063]</t>
  </si>
  <si>
    <t>[60.07749, 2.3041146]</t>
  </si>
  <si>
    <t>[60.077297, 2.3044918]</t>
  </si>
  <si>
    <t>[60.0792, 2.300357]</t>
  </si>
  <si>
    <t>[60.081245, 2.2942517]</t>
  </si>
  <si>
    <t>[60.08257, 2.2896254]</t>
  </si>
  <si>
    <t>[60.08579, 2.2877772]</t>
  </si>
  <si>
    <t>[60.044975, 2.3399734]</t>
  </si>
  <si>
    <t>[60.0765, 2.3062098]</t>
  </si>
  <si>
    <t>[60.04495, 2.3399339]</t>
  </si>
  <si>
    <t>[60.08156, 2.2946985]</t>
  </si>
  <si>
    <t>[60.0449, 2.339868]</t>
  </si>
  <si>
    <t>[60.08901, 2.2815094]</t>
  </si>
  <si>
    <t>INITIAL_EVENING- PLANT OIL- DRIFTER (60.065, 2.32)</t>
  </si>
  <si>
    <t>[60.092648, 2.2698855]</t>
  </si>
  <si>
    <t>[60.093014, 2.2656739]</t>
  </si>
  <si>
    <t>[60.094288, 2.2598786]</t>
  </si>
  <si>
    <t>[60.09548, 2.254589]</t>
  </si>
  <si>
    <t>[60.095505, 2.254319]</t>
  </si>
  <si>
    <t>[60.095203, 2.2557948]</t>
  </si>
  <si>
    <t>[60.096706, 2.2515228]</t>
  </si>
  <si>
    <t>[60.09947, 2.2468746]</t>
  </si>
  <si>
    <t>[60.100777, 2.243845]</t>
  </si>
  <si>
    <t>[60.10067, 2.2409785]</t>
  </si>
  <si>
    <t>[60.094738, 2.2568405]</t>
  </si>
  <si>
    <t>[60.096336, 2.251871]</t>
  </si>
  <si>
    <t>[60.10082, 2.2347996]</t>
  </si>
  <si>
    <t>INITIAL_MORNING- EMULSION- NORKYST (60.23333,2.52333)</t>
  </si>
  <si>
    <t>16:30-16:40</t>
  </si>
  <si>
    <t>60.023333,2.52333</t>
  </si>
  <si>
    <t>6:20 (Day 2)</t>
  </si>
  <si>
    <t>13h 50mins</t>
  </si>
  <si>
    <t>[60.023328125, 2.523330078125]</t>
  </si>
  <si>
    <t>[59.94508, 2.4877784]</t>
  </si>
  <si>
    <t>[59.946022, 2.4876487]</t>
  </si>
  <si>
    <t>[60.0233375, 2.523330078125]</t>
  </si>
  <si>
    <t>[59.94639, 2.4879289]</t>
  </si>
  <si>
    <t>[60.023325, 2.5233302734375]</t>
  </si>
  <si>
    <t>[59.946453, 2.488026]</t>
  </si>
  <si>
    <t>[59.94648, 2.4880548]</t>
  </si>
  <si>
    <t>[60.02334, 2.52333]</t>
  </si>
  <si>
    <t>[59.94641, 2.4891443]</t>
  </si>
  <si>
    <t>[59.947136, 2.4899633]</t>
  </si>
  <si>
    <t>[59.9485, 2.4919407]</t>
  </si>
  <si>
    <t>[59.948105, 2.4934444]</t>
  </si>
  <si>
    <t>[59.949524, 2.4963336]</t>
  </si>
  <si>
    <t>[60.023325, 2.523296484375]</t>
  </si>
  <si>
    <t>[59.948215, 2.4895678]</t>
  </si>
  <si>
    <t>[60.0233125, 2.523246875]</t>
  </si>
  <si>
    <t>[59.945763, 2.4887266]</t>
  </si>
  <si>
    <t>[60.02329375, 2.5231638671875]</t>
  </si>
  <si>
    <t>[59.94347, 2.4884353]</t>
  </si>
  <si>
    <t>INITIAL_EVENING- EMULSION- NORKYST (60.23333,2.52333)</t>
  </si>
  <si>
    <t>17:48:00 (Day 2)</t>
  </si>
  <si>
    <t>1d 1h 18min</t>
  </si>
  <si>
    <t>1d 1h 20min</t>
  </si>
  <si>
    <t>[59.888264, 2.318776]</t>
  </si>
  <si>
    <t>[59.892, 2.3227906]</t>
  </si>
  <si>
    <t>[59.89254, 2.3234534]</t>
  </si>
  <si>
    <t>[59.892582, 2.323491]</t>
  </si>
  <si>
    <t>[59.89354, 2.324892]</t>
  </si>
  <si>
    <t>[59.893047, 2.325466]</t>
  </si>
  <si>
    <t>[59.89304, 2.3273182]</t>
  </si>
  <si>
    <t>[59.893726, 2.3340113]</t>
  </si>
  <si>
    <t>[59.893738, 2.3397791]</t>
  </si>
  <si>
    <t>[59.89229, 2.3388321]</t>
  </si>
  <si>
    <t>[59.89599, 2.3276792]</t>
  </si>
  <si>
    <t>[59.894203, 2.3270931]</t>
  </si>
  <si>
    <t>[59.8908, 2.3241234]</t>
  </si>
  <si>
    <t>INITIAL_MORNING- PLANT OIL- NORKYST (60.0266667, 2.45)</t>
  </si>
  <si>
    <t>With old oil type: EXXON GAS OIL</t>
  </si>
  <si>
    <t>16:10-16:15</t>
  </si>
  <si>
    <t>60.02666667,2.45</t>
  </si>
  <si>
    <t>14h 10mins</t>
  </si>
  <si>
    <t>[60.02667, 2.4500003]</t>
  </si>
  <si>
    <t>[59.98051, 2.4147432]</t>
  </si>
  <si>
    <t>[59.977165, 2.4457915]</t>
  </si>
  <si>
    <t>[59.980812, 2.414613]</t>
  </si>
  <si>
    <t>[60.02667, 2.4500005]</t>
  </si>
  <si>
    <t>[59.980274, 2.414575]</t>
  </si>
  <si>
    <t>[59.97744, 2.445474]</t>
  </si>
  <si>
    <t>[60.02667, 2.45]</t>
  </si>
  <si>
    <t>[59.979134, 2.446829]</t>
  </si>
  <si>
    <t>[59.98089, 2.4146013]</t>
  </si>
  <si>
    <t>[59.977512, 2.4455752]</t>
  </si>
  <si>
    <t>[59.981, 2.4145966]</t>
  </si>
  <si>
    <t>[59.977196, 2.4454627]</t>
  </si>
  <si>
    <t>[59.975407, 2.4445539]</t>
  </si>
  <si>
    <t>[59.974014, 2.443359]</t>
  </si>
  <si>
    <t>[59.96935, 2.441924]</t>
  </si>
  <si>
    <t>[59.967453, 2.441596]</t>
  </si>
  <si>
    <t>[59.964252, 2.4412942]</t>
  </si>
  <si>
    <t>[60.02664, 2.4499736]</t>
  </si>
  <si>
    <t>[59.985245, 2.451434]</t>
  </si>
  <si>
    <t>[60.02662, 2.449934]</t>
  </si>
  <si>
    <t>[59.983562, 2.4496982]</t>
  </si>
  <si>
    <t>[60.02657, 2.449868]</t>
  </si>
  <si>
    <t>[59.974537, 2.4423158]</t>
  </si>
  <si>
    <t>INITIAL_EVENING- EMULSION- NORKYST (60.0166667, 2.4583333)</t>
  </si>
  <si>
    <t>with old oil type: Oseberg</t>
  </si>
  <si>
    <t>13:00-13:17</t>
  </si>
  <si>
    <t>60.0166667, 2.4583333</t>
  </si>
  <si>
    <t>4h 20min</t>
  </si>
  <si>
    <t>[60.01666799532313, 2.4583333333333335]</t>
  </si>
  <si>
    <t>[60.029438, 2.552048]</t>
  </si>
  <si>
    <t>[60.04071, 2.4046102]</t>
  </si>
  <si>
    <t>[60.01666796875, 2.458333251953125]</t>
  </si>
  <si>
    <t>[60.029392, 2.5519238]</t>
  </si>
  <si>
    <t>[60.040775, 2.4048347]</t>
  </si>
  <si>
    <t>[60.01666135204081, 2.458333125730761]</t>
  </si>
  <si>
    <t>[60.029373, 2.5518215]</t>
  </si>
  <si>
    <t>[60.04073, 2.4047468]</t>
  </si>
  <si>
    <t>[60.0166640625, 2.458333251953125]</t>
  </si>
  <si>
    <t>[60.040848, 2.4049273]</t>
  </si>
  <si>
    <t>4h 20 min</t>
  </si>
  <si>
    <t>[60.01666595853161, 2.4583334439794355]</t>
  </si>
  <si>
    <t>[60.040634, 2.404686]</t>
  </si>
  <si>
    <t>[60.0166625, 2.4583333984375]</t>
  </si>
  <si>
    <t>[60.0408, 2.404869]</t>
  </si>
  <si>
    <t>[60.01666631247875, 2.458333222649609]</t>
  </si>
  <si>
    <t>[60.029446, 2.5519507]</t>
  </si>
  <si>
    <t>[60.040646, 2.404702]</t>
  </si>
  <si>
    <t>[60.01666875, 2.458333203125]</t>
  </si>
  <si>
    <t>[60.040813, 2.404872]</t>
  </si>
  <si>
    <t>[60.01666879143294, 2.4583333333333335]</t>
  </si>
  <si>
    <t>[60.029438, 2.5519543]</t>
  </si>
  <si>
    <t>[60.04066, 2.404695]</t>
  </si>
  <si>
    <t>[60.040813, 2.4048636]</t>
  </si>
  <si>
    <t>[60.039562, 2.40413]</t>
  </si>
  <si>
    <t>[60.039658, 2.404239]</t>
  </si>
  <si>
    <t>[60.01666288823396, 2.458333480928361]</t>
  </si>
  <si>
    <t>[60.037125, 2.4039266]</t>
  </si>
  <si>
    <t>[60.016666666666666, 2.4583333333333335]</t>
  </si>
  <si>
    <t>[60.03736, 2.4041219]</t>
  </si>
  <si>
    <t>[60.016663, 2.4583335]</t>
  </si>
  <si>
    <t>[60.03035, 2.4044075]</t>
  </si>
  <si>
    <t>[60.02465, 2.4053707]</t>
  </si>
  <si>
    <t>[60.025658, 2.401633]</t>
  </si>
  <si>
    <t>[60.0166606475187, 2.458296266889021]</t>
  </si>
  <si>
    <t>[60.04062, 2.404719]</t>
  </si>
  <si>
    <t>[60.0166625, 2.45830078125]</t>
  </si>
  <si>
    <t>[60.040783, 2.4048395]</t>
  </si>
  <si>
    <t>[60.016644714479945, 2.458240501253399]</t>
  </si>
  <si>
    <t>[60.04057, 2.40473]</t>
  </si>
  <si>
    <t>[60.01665625, 2.4582517578125]</t>
  </si>
  <si>
    <t>[60.040775, 2.404777]</t>
  </si>
  <si>
    <t>[60.016618159415366, 2.4581475585273624]</t>
  </si>
  <si>
    <t>[60.040657, 2.4044802]</t>
  </si>
  <si>
    <t>[60.0166375, 2.4581703125]</t>
  </si>
  <si>
    <t>[60.040817, 2.4046073]</t>
  </si>
  <si>
    <t>INITIAL_EVENING- PLANT OIL- NORKYST (60.056033, 2.526066667)</t>
  </si>
  <si>
    <t>14:00-14:05</t>
  </si>
  <si>
    <t>60.056033, 2.526066667</t>
  </si>
  <si>
    <t>3h 19min</t>
  </si>
  <si>
    <t>3h 20min</t>
  </si>
  <si>
    <t>[60.056034, 2.5260663]</t>
  </si>
  <si>
    <t>[60.05995, 2.5219]</t>
  </si>
  <si>
    <t>[60.0864, 2.4771783]</t>
  </si>
  <si>
    <t>[60.06035, 2.522704]</t>
  </si>
  <si>
    <t>[60.060158, 2.522318]</t>
  </si>
  <si>
    <t>[60.0864, 2.4770818]</t>
  </si>
  <si>
    <t>3h 20 min</t>
  </si>
  <si>
    <t>[60.056038, 2.5260668]</t>
  </si>
  <si>
    <t>[60.086376, 2.476953]</t>
  </si>
  <si>
    <t>[60.056038, 2.5260663]</t>
  </si>
  <si>
    <t>[60.060394, 2.5228019]</t>
  </si>
  <si>
    <t>[60.086395, 2.476978]</t>
  </si>
  <si>
    <t>[60.086395, 2.476973]</t>
  </si>
  <si>
    <t>[60.060413, 2.5228403]</t>
  </si>
  <si>
    <t>[60.086365, 2.4769845]</t>
  </si>
  <si>
    <t>[60.08636, 2.4769845]</t>
  </si>
  <si>
    <t>[60.085888, 2.4764016]</t>
  </si>
  <si>
    <t>[60.084236, 2.4766972]</t>
  </si>
  <si>
    <t>[60.078583, 2.4776735]</t>
  </si>
  <si>
    <t>[60.076664, 2.4773118]</t>
  </si>
  <si>
    <t>[60.07755, 2.4733813]</t>
  </si>
  <si>
    <t>[60.05601, 2.5260403]</t>
  </si>
  <si>
    <t>[60.0864, 2.4767735]</t>
  </si>
  <si>
    <t>[60.05599, 2.5260005]</t>
  </si>
  <si>
    <t>[60.086506, 2.4768534]</t>
  </si>
  <si>
    <t>[60.05594, 2.5259345]</t>
  </si>
  <si>
    <t>[60.0867, 2.4768767]</t>
  </si>
  <si>
    <t>IMR NORKYST MODEL- OSEBERG BLEND 2007</t>
  </si>
  <si>
    <t>INITIAL_MORNING- EMULSION 40- NORKYST</t>
  </si>
  <si>
    <t>4:59-5:06</t>
  </si>
  <si>
    <t>60.03551°,2.388947°</t>
  </si>
  <si>
    <t>1h 25min</t>
  </si>
  <si>
    <t>def</t>
  </si>
  <si>
    <t>[60.035515, 2.3889468]</t>
  </si>
  <si>
    <t>[60.03255, 2.3892603]</t>
  </si>
  <si>
    <t>[60.03552, 2.3889468]</t>
  </si>
  <si>
    <t>[60.03254, 2.3902147]</t>
  </si>
  <si>
    <t>4:29-5:06</t>
  </si>
  <si>
    <t>[60.03268, 2.390882]</t>
  </si>
  <si>
    <t>[60.03271, 2.3915057]</t>
  </si>
  <si>
    <t>[60.032722, 2.391984]</t>
  </si>
  <si>
    <t>[60.032745, 2.3934069]</t>
  </si>
  <si>
    <t>[60.03267, 2.3946013]</t>
  </si>
  <si>
    <t>[60.032696, 2.3963597]</t>
  </si>
  <si>
    <t>[60.033386, 2.3992057]</t>
  </si>
  <si>
    <t>[60.03253, 2.402814]</t>
  </si>
  <si>
    <t>[60.03549, 2.3889205]</t>
  </si>
  <si>
    <t>[60.03192, 2.3848417]</t>
  </si>
  <si>
    <t>[60.035458, 2.388881]</t>
  </si>
  <si>
    <t>[60.031956, 2.385]</t>
  </si>
  <si>
    <t>[60.035408, 2.388815]</t>
  </si>
  <si>
    <t>[60.03235, 2.390096]</t>
  </si>
  <si>
    <t>INITIAL_MORNING- EMULSION 40- DRIFTER ()</t>
  </si>
  <si>
    <t>[60.026382, 2.390071]</t>
  </si>
  <si>
    <t>[60.02646, 2.3921554]</t>
  </si>
  <si>
    <t>[60.026535, 2.392204]</t>
  </si>
  <si>
    <t>1.6724999999999999, 2.3674999999999997, 0.695, 73.43553189177098, 2.414791283156988, 1430.0</t>
  </si>
  <si>
    <t>[60.02653, 2.3925421]</t>
  </si>
  <si>
    <t>[60.026592, 2.393008]</t>
  </si>
  <si>
    <t>[60.027172, 2.3942466]</t>
  </si>
  <si>
    <t>[60.027805, 2.396011]</t>
  </si>
  <si>
    <t>[60.029476, 2.3976572]</t>
  </si>
  <si>
    <t>[60.031216, 2.4002805]</t>
  </si>
  <si>
    <t>[60.029633, 2.4042466]</t>
  </si>
  <si>
    <t>[60.025944, 2.3858516]</t>
  </si>
  <si>
    <t>[60.02654, 2.3866699]</t>
  </si>
  <si>
    <t>[60.02507, 2.3869634]</t>
  </si>
  <si>
    <t>INITIAL_MORNING- EMULSION 60- NORKYST</t>
  </si>
  <si>
    <t>5:15-5:20</t>
  </si>
  <si>
    <t>60.04331°, 2.389167°</t>
  </si>
  <si>
    <t>1 h 9 min</t>
  </si>
  <si>
    <t>1h 10min</t>
  </si>
  <si>
    <t>[60.043312, 2.389167]</t>
  </si>
  <si>
    <t>[60.041615, 2.389709]</t>
  </si>
  <si>
    <t>[60.04332, 2.3891675]</t>
  </si>
  <si>
    <t>[60.04166, 2.390171]</t>
  </si>
  <si>
    <t>1h 9min</t>
  </si>
  <si>
    <t>[60.043304, 2.389167]</t>
  </si>
  <si>
    <t>[60.041836, 2.3919005]</t>
  </si>
  <si>
    <t>[60.04332, 2.389167]</t>
  </si>
  <si>
    <t>[60.041824, 2.391664]</t>
  </si>
  <si>
    <t>[60.04187, 2.3921232]</t>
  </si>
  <si>
    <t>[60.041794, 2.3929298]</t>
  </si>
  <si>
    <t>[60.041737, 2.393209]</t>
  </si>
  <si>
    <t>[60.041485, 2.3951375]</t>
  </si>
  <si>
    <t>[60.041832, 2.3983352]</t>
  </si>
  <si>
    <t>[60.041313, 2.4013455]</t>
  </si>
  <si>
    <t>[60.04329, 2.3891406]</t>
  </si>
  <si>
    <t>[60.041317, 2.3859282]</t>
  </si>
  <si>
    <t>[60.043262, 2.3891013]</t>
  </si>
  <si>
    <t>[60.04115, 2.3861575]</t>
  </si>
  <si>
    <t>[60.043205, 2.389035]</t>
  </si>
  <si>
    <t>[60.0407, 2.3845167]</t>
  </si>
  <si>
    <t>INITIAL_MORNING- EMULSION 60- DRIFTER ()</t>
  </si>
  <si>
    <t>[60.036068, 2.3911185]</t>
  </si>
  <si>
    <t>[60.035984, 2.3904946]</t>
  </si>
  <si>
    <t>[60.03609, 2.3914626]</t>
  </si>
  <si>
    <t>[60.03613, 2.3915966]</t>
  </si>
  <si>
    <t>[60.03617, 2.3919544]</t>
  </si>
  <si>
    <t>[60.036243, 2.3928084]</t>
  </si>
  <si>
    <t>[60.03729, 2.3927786]</t>
  </si>
  <si>
    <t>[60.03759, 2.3944323]</t>
  </si>
  <si>
    <t>[60.039165, 2.3974807]</t>
  </si>
  <si>
    <t>[60.03776, 2.4002059]</t>
  </si>
  <si>
    <t>[60.035404, 2.3857067]</t>
  </si>
  <si>
    <t>[60.035454, 2.3860872]</t>
  </si>
  <si>
    <t>[60.035023, 2.3845644]</t>
  </si>
  <si>
    <t>INITIAL_MORNING- EMULSION 80- NORKYST</t>
  </si>
  <si>
    <t>5:30-5:35</t>
  </si>
  <si>
    <t>60.05167,2.390764</t>
  </si>
  <si>
    <t>54min</t>
  </si>
  <si>
    <t>55min</t>
  </si>
  <si>
    <t>[60.05168, 2.390764]</t>
  </si>
  <si>
    <t>[60.050964, 2.3901272]</t>
  </si>
  <si>
    <t>[60.05168, 2.3907638]</t>
  </si>
  <si>
    <t>[60.051075, 2.3911793]</t>
  </si>
  <si>
    <t>[60.05167, 2.3907638]</t>
  </si>
  <si>
    <t>[60.051014, 2.3917575]</t>
  </si>
  <si>
    <t>[60.051067, 2.3920026]</t>
  </si>
  <si>
    <t>[60.05113, 2.3924987]</t>
  </si>
  <si>
    <t>[60.051, 2.392604]</t>
  </si>
  <si>
    <t>[60.05089, 2.3929205]</t>
  </si>
  <si>
    <t>[60.051025, 2.3944168]</t>
  </si>
  <si>
    <t>[60.05064, 2.3961601]</t>
  </si>
  <si>
    <t>[60.05029, 2.3980896]</t>
  </si>
  <si>
    <t>[60.05165, 2.3907375]</t>
  </si>
  <si>
    <t>[60.050705, 2.388417]</t>
  </si>
  <si>
    <t>[60.05162, 2.390698]</t>
  </si>
  <si>
    <t>[60.050972, 2.3892746]</t>
  </si>
  <si>
    <t>[60.051567, 2.3906317]</t>
  </si>
  <si>
    <t>[60.050613, 2.3868558]</t>
  </si>
  <si>
    <t>INITIAL_MORNING- EMULSION 80- DRFITER ()</t>
  </si>
  <si>
    <t>[60.046013, 2.3908303]</t>
  </si>
  <si>
    <t>[60.045914, 2.390967]</t>
  </si>
  <si>
    <t>[60.04597, 2.3917797]</t>
  </si>
  <si>
    <t>[60.045944, 2.3917296]</t>
  </si>
  <si>
    <t>[60.046043, 2.3921456]</t>
  </si>
  <si>
    <t>[60.046474, 2.3922527]</t>
  </si>
  <si>
    <t>[60.047188, 2.3926418]</t>
  </si>
  <si>
    <t>[60.048943, 2.394374]</t>
  </si>
  <si>
    <t>[60.047523, 2.3960955]</t>
  </si>
  <si>
    <t>[60.04613, 2.398003]</t>
  </si>
  <si>
    <t>[60.04565, 2.3883386]</t>
  </si>
  <si>
    <t>[60.0459, 2.389247]</t>
  </si>
  <si>
    <t>[60.045578, 2.3868527]</t>
  </si>
  <si>
    <t>INITIAL_MORNING- PLANT OIL- NORKYST</t>
  </si>
  <si>
    <t>4:48-4:50</t>
  </si>
  <si>
    <t>60.02733°, 2.3837</t>
  </si>
  <si>
    <t>1h 36min</t>
  </si>
  <si>
    <t>1h 35min</t>
  </si>
  <si>
    <t>calculated rate with 5 min release time</t>
  </si>
  <si>
    <t>[60.027336, 2.3836997]</t>
  </si>
  <si>
    <t>[60.021942, 2.37647]</t>
  </si>
  <si>
    <t>[60.02734, 2.3837]</t>
  </si>
  <si>
    <t>[60.022457, 2.3753915]</t>
  </si>
  <si>
    <t>[60.027336, 2.3836994]</t>
  </si>
  <si>
    <t>[60.022324, 2.3753736]</t>
  </si>
  <si>
    <t>[60.027336, 2.3837]</t>
  </si>
  <si>
    <t>[60.022312, 2.375219]</t>
  </si>
  <si>
    <t>[60.022297, 2.3752718]</t>
  </si>
  <si>
    <t>[60.022354, 2.3770962]</t>
  </si>
  <si>
    <t>[60.022087, 2.3772178]</t>
  </si>
  <si>
    <t>[60.02179, 2.3812923]</t>
  </si>
  <si>
    <t>[60.021446, 2.3838975]</t>
  </si>
  <si>
    <t>[60.022636, 2.38755]</t>
  </si>
  <si>
    <t>[60.027313, 2.3836734]</t>
  </si>
  <si>
    <t>[60.022007, 2.3748546]</t>
  </si>
  <si>
    <t>[60.027283, 2.383634]</t>
  </si>
  <si>
    <t>[60.02194, 2.3746092]</t>
  </si>
  <si>
    <t>[60.027233, 2.383568]</t>
  </si>
  <si>
    <t>[60.022144, 2.3717365]</t>
  </si>
  <si>
    <t>INITIAL_MORNING- PLANT OIL- DRFITER ()</t>
  </si>
  <si>
    <t>[60.015987, 2.3781922]</t>
  </si>
  <si>
    <t>[60.016335, 2.3786032]</t>
  </si>
  <si>
    <t>[60.016144, 2.378134]</t>
  </si>
  <si>
    <t>[60.01618, 2.3782609]</t>
  </si>
  <si>
    <t>[60.016224, 2.378226]</t>
  </si>
  <si>
    <t>[60.016216, 2.3793037]</t>
  </si>
  <si>
    <t>[60.017395, 2.3805518]</t>
  </si>
  <si>
    <t>[60.018322, 2.3812935]</t>
  </si>
  <si>
    <t>[60.01887, 2.3850338]</t>
  </si>
  <si>
    <t>[60.015827, 2.3781426]</t>
  </si>
  <si>
    <t>[60.01581, 2.3780692]</t>
  </si>
  <si>
    <t>[60.016, 2.375479]</t>
  </si>
  <si>
    <t>INITIAL_EVENING- EMULSION 40- NORKYST</t>
  </si>
  <si>
    <t>12h 13min</t>
  </si>
  <si>
    <t>12h 15min</t>
  </si>
  <si>
    <t>[60.01628, 2.5484595]</t>
  </si>
  <si>
    <t>[60.01665, 2.5576754]</t>
  </si>
  <si>
    <t>[60.016727, 2.5540073]</t>
  </si>
  <si>
    <t>[60.017136, 2.5595186]</t>
  </si>
  <si>
    <t>[60.01709, 2.5583854]</t>
  </si>
  <si>
    <t>[60.017967, 2.5585365]</t>
  </si>
  <si>
    <t>[60.017803, 2.5646915]</t>
  </si>
  <si>
    <t>[60.021263, 2.5697758]</t>
  </si>
  <si>
    <t>[60.022083, 2.575767]</t>
  </si>
  <si>
    <t>[60.02312, 2.57924]</t>
  </si>
  <si>
    <t>[60.01472, 2.5233552]</t>
  </si>
  <si>
    <t>[60.014427, 2.5195084]</t>
  </si>
  <si>
    <t>[60.012897, 2.505041]</t>
  </si>
  <si>
    <t>INITIAL_EVENING- EMULSION 40- DRFITER ()</t>
  </si>
  <si>
    <t>[60.034874, 2.4755507]</t>
  </si>
  <si>
    <t>[60.03537, 2.4848688]</t>
  </si>
  <si>
    <t>[60.035534, 2.4856777]</t>
  </si>
  <si>
    <t>[60.035473, 2.4857364]</t>
  </si>
  <si>
    <t>[60.035656, 2.488748]</t>
  </si>
  <si>
    <t>[60.036293, 2.4866855]</t>
  </si>
  <si>
    <t>[60.035435, 2.4915173]</t>
  </si>
  <si>
    <t>[60.038246, 2.492975]</t>
  </si>
  <si>
    <t>[60.037434, 2.4998698]</t>
  </si>
  <si>
    <t>[60.037785, 2.5041065]</t>
  </si>
  <si>
    <t>[60.0336, 2.4548788]</t>
  </si>
  <si>
    <t>[60.033764, 2.4551337]</t>
  </si>
  <si>
    <t>[60.032692, 2.448205]</t>
  </si>
  <si>
    <t>INITIAL_EVENING- EMULSION 60- NORKYST</t>
  </si>
  <si>
    <t>11h 57min</t>
  </si>
  <si>
    <t>12h</t>
  </si>
  <si>
    <t>[60.024303, 2.5506005]</t>
  </si>
  <si>
    <t>[60.02498, 2.5601575]</t>
  </si>
  <si>
    <t>[60.025105, 2.5586128]</t>
  </si>
  <si>
    <t>[60.025333, 2.560571]</t>
  </si>
  <si>
    <t>[60.02561, 2.5637815]</t>
  </si>
  <si>
    <t>[60.02542, 2.5598576]</t>
  </si>
  <si>
    <t>[60.02591, 2.5632956]</t>
  </si>
  <si>
    <t>[60.027103, 2.57013]</t>
  </si>
  <si>
    <t>[60.028175, 2.577023]</t>
  </si>
  <si>
    <t>[60.029053, 2.58095]</t>
  </si>
  <si>
    <t>[60.022915, 2.5317044]</t>
  </si>
  <si>
    <t>[60.0222, 2.5163321]</t>
  </si>
  <si>
    <t>[60.021183, 2.5059674]</t>
  </si>
  <si>
    <t>INITIAL_EVENING- EMULSION 60- DRFITER ()</t>
  </si>
  <si>
    <t>[60.04466, 2.4780653]</t>
  </si>
  <si>
    <t>[60.044796, 2.4813526]</t>
  </si>
  <si>
    <t>[60.045185, 2.4859097]</t>
  </si>
  <si>
    <t>[60.045338, 2.4882286]</t>
  </si>
  <si>
    <t>[60.045506, 2.4909463]</t>
  </si>
  <si>
    <t>[60.045315, 2.4875467]</t>
  </si>
  <si>
    <t>[60.045902, 2.489047]</t>
  </si>
  <si>
    <t>[60.04658, 2.4998837]</t>
  </si>
  <si>
    <t>[60.0457, 2.4980798]</t>
  </si>
  <si>
    <t>[60.04755, 2.5099232]</t>
  </si>
  <si>
    <t>[60.043175, 2.4488773]</t>
  </si>
  <si>
    <t>[60.04297, 2.448191]</t>
  </si>
  <si>
    <t>[60.043186, 2.4436252]</t>
  </si>
  <si>
    <t>INITIAL_EVENING- EMULSION 80- NORKYST</t>
  </si>
  <si>
    <t>11h 42 min</t>
  </si>
  <si>
    <t>11h 40min</t>
  </si>
  <si>
    <t>[60.03324, 2.5474317]</t>
  </si>
  <si>
    <t>[60.03343, 2.5502706]</t>
  </si>
  <si>
    <t>11h 42min</t>
  </si>
  <si>
    <t>[60.03389, 2.5528977]</t>
  </si>
  <si>
    <t>[60.034153, 2.5564594]</t>
  </si>
  <si>
    <t>[60.03425, 2.557439]</t>
  </si>
  <si>
    <t xml:space="preserve"> </t>
  </si>
  <si>
    <t>[60.034256, 2.5548458]</t>
  </si>
  <si>
    <t>[60.03584, 2.553324]</t>
  </si>
  <si>
    <t>[60.03744, 2.5651054]</t>
  </si>
  <si>
    <t>[60.04035, 2.5661466]</t>
  </si>
  <si>
    <t>[60.043583, 2.5668764]</t>
  </si>
  <si>
    <t>[60.031723, 2.5254173]</t>
  </si>
  <si>
    <t>[60.031555, 2.5194194]</t>
  </si>
  <si>
    <t>[60.03174, 2.516815]</t>
  </si>
  <si>
    <t>INITIAL_EVENING- EMULSION 80- DRFITER ()</t>
  </si>
  <si>
    <t>[60.054817, 2.472184]</t>
  </si>
  <si>
    <t>[60.05532, 2.4772823]</t>
  </si>
  <si>
    <t>[60.05535, 2.4795434]</t>
  </si>
  <si>
    <t>[60.055546, 2.4827354]</t>
  </si>
  <si>
    <t>[60.055588, 2.48439]</t>
  </si>
  <si>
    <t>[60.05521, 2.479918]</t>
  </si>
  <si>
    <t>[60.05706, 2.479713]</t>
  </si>
  <si>
    <t>[60.05728, 2.484223]</t>
  </si>
  <si>
    <t>[60.057514, 2.489578]</t>
  </si>
  <si>
    <t>[60.061813, 2.488857]</t>
  </si>
  <si>
    <t>[60.053883, 2.456761]</t>
  </si>
  <si>
    <t>[60.053158, 2.442847]</t>
  </si>
  <si>
    <t>[60.054382, 2.4455967]</t>
  </si>
  <si>
    <t>12h 24min</t>
  </si>
  <si>
    <t>12h 20min</t>
  </si>
  <si>
    <t>[60.002987, 2.4306538]</t>
  </si>
  <si>
    <t>[60.003174, 2.4428651]</t>
  </si>
  <si>
    <t>[60.002617, 2.4484076]</t>
  </si>
  <si>
    <t>[60.002987, 2.4488204]</t>
  </si>
  <si>
    <t>[60.002895, 2.449667]</t>
  </si>
  <si>
    <t>[60.002907, 2.4506893]</t>
  </si>
  <si>
    <t>[60.00362, 2.4540174]</t>
  </si>
  <si>
    <t>[60.006546, 2.455948]</t>
  </si>
  <si>
    <t>[60.007614, 2.4580712]</t>
  </si>
  <si>
    <t>[60.008144, 2.4620717]</t>
  </si>
  <si>
    <t>[60.004715, 2.413055]</t>
  </si>
  <si>
    <t>[60.00499, 2.416507]</t>
  </si>
  <si>
    <t>[60.009216, 2.404871]</t>
  </si>
  <si>
    <t>INITIAL_EVENING- PLANT OIL- DRFITER ()</t>
  </si>
  <si>
    <t>[60.022503, 2.3786294]</t>
  </si>
  <si>
    <t>[60.0223, 2.376445]</t>
  </si>
  <si>
    <t>[60.02208, 2.3829343]</t>
  </si>
  <si>
    <t>[60.022366, 2.3844335]</t>
  </si>
  <si>
    <t>[60.022396, 2.3859828]</t>
  </si>
  <si>
    <t>[60.022076, 2.385369]</t>
  </si>
  <si>
    <t>[60.02387, 2.385189]</t>
  </si>
  <si>
    <t>[60.02531, 2.3860369]</t>
  </si>
  <si>
    <t>[60.024105, 2.3851826]</t>
  </si>
  <si>
    <t>[60.025337, 2.3868659]</t>
  </si>
  <si>
    <t>[60.02201, 2.3733628]</t>
  </si>
  <si>
    <t>[60.02144, 2.3749368]</t>
  </si>
  <si>
    <t>[60.01884, 2.380719]</t>
  </si>
  <si>
    <t>MET-NO NORKYST MODEL- OSEBERG BLEND 2007</t>
  </si>
  <si>
    <t>[60.020256, 2.3854165]</t>
  </si>
  <si>
    <t>[60.0204, 2.3868318]</t>
  </si>
  <si>
    <t>[60.020527, 2.388535]</t>
  </si>
  <si>
    <t>[60.02055, 2.3889909]</t>
  </si>
  <si>
    <t>[60.02056, 2.3890798]</t>
  </si>
  <si>
    <t>[60.021297, 2.3910415]</t>
  </si>
  <si>
    <t>[60.022232, 2.392727]</t>
  </si>
  <si>
    <t>[60.024696, 2.395362]</t>
  </si>
  <si>
    <t>[60.027416, 2.400598]</t>
  </si>
  <si>
    <t>[60.024826, 2.4046288]</t>
  </si>
  <si>
    <t>[60.02011, 2.3810391]</t>
  </si>
  <si>
    <t>[60.01968, 2.3818662]</t>
  </si>
  <si>
    <t>[60.020306, 2.3810785]</t>
  </si>
  <si>
    <t>INITIAL_MORNING- EMULSION 40- DRFITER ()</t>
  </si>
  <si>
    <t>[60.026123, 2.389476]</t>
  </si>
  <si>
    <t>[60.0262, 2.3913257]</t>
  </si>
  <si>
    <t>[60.026352, 2.392383]</t>
  </si>
  <si>
    <t>[60.02638, 2.3925421]</t>
  </si>
  <si>
    <t>[60.026417, 2.3932016]</t>
  </si>
  <si>
    <t>[60.026943, 2.3941147]</t>
  </si>
  <si>
    <t>[60.027477, 2.3959715]</t>
  </si>
  <si>
    <t>[60.029152, 2.3976622]</t>
  </si>
  <si>
    <t>[60.0306, 2.402263]</t>
  </si>
  <si>
    <t>[60.029003, 2.4062853]</t>
  </si>
  <si>
    <t>[60.025906, 2.3878734]</t>
  </si>
  <si>
    <t>[60.02586, 2.3853168]</t>
  </si>
  <si>
    <t>[60.026096, 2.3834105]</t>
  </si>
  <si>
    <t>[60.03122, 2.3859298]</t>
  </si>
  <si>
    <t>[60.031265, 2.386118]</t>
  </si>
  <si>
    <t>[60.03592, 2.3902507]</t>
  </si>
  <si>
    <t>[60.03132, 2.3872547]</t>
  </si>
  <si>
    <t>[60.031345, 2.3876786]</t>
  </si>
  <si>
    <t>[60.03129, 2.3882225]</t>
  </si>
  <si>
    <t>[60.03296, 2.3901713]</t>
  </si>
  <si>
    <t>[60.032936, 2.3933039]</t>
  </si>
  <si>
    <t>[60.035244, 2.3952742]</t>
  </si>
  <si>
    <t>[60.03273, 2.396352]</t>
  </si>
  <si>
    <t>[60.03129, 2.387033]</t>
  </si>
  <si>
    <t>[60.030937, 2.382351]</t>
  </si>
  <si>
    <t>[60.03086, 2.3828533]</t>
  </si>
  <si>
    <t>[60.03176, 2.381644]</t>
  </si>
  <si>
    <t>INITIAL_MORNING- EMULSION 60- DRFITER ()</t>
  </si>
  <si>
    <t>[60.033203, 2.3869162]</t>
  </si>
  <si>
    <t>[60.03337, 2.3884327]</t>
  </si>
  <si>
    <t>[60.03335, 2.388745]</t>
  </si>
  <si>
    <t>[60.033375, 2.389555]</t>
  </si>
  <si>
    <t>[60.033386, 2.3901255]</t>
  </si>
  <si>
    <t>[60.033054, 2.3908434]</t>
  </si>
  <si>
    <t>[60.033813, 2.3912559]</t>
  </si>
  <si>
    <t>[60.03303, 2.393496]</t>
  </si>
  <si>
    <t>[60.035328, 2.3948932]</t>
  </si>
  <si>
    <t>[60.032574, 2.3975742]</t>
  </si>
  <si>
    <t>[60.032974, 2.3856225]</t>
  </si>
  <si>
    <t>[60.03315, 2.3846095]</t>
  </si>
  <si>
    <t>[60.032936, 2.3851647]</t>
  </si>
  <si>
    <t>[60.042477, 2.3865492]</t>
  </si>
  <si>
    <t>[60.042446, 2.3872805]</t>
  </si>
  <si>
    <t>[60.04249, 2.3873127]</t>
  </si>
  <si>
    <t>[60.04249, 2.3873568]</t>
  </si>
  <si>
    <t>[60.042545, 2.3876917]</t>
  </si>
  <si>
    <t>[60.04336, 2.3892536]</t>
  </si>
  <si>
    <t>[60.044228, 2.3906543]</t>
  </si>
  <si>
    <t>[60.046646, 2.3931751]</t>
  </si>
  <si>
    <t>[60.044083, 2.3944457]</t>
  </si>
  <si>
    <t>[60.04169, 2.397103]</t>
  </si>
  <si>
    <t>[60.042233, 2.3859167]</t>
  </si>
  <si>
    <t>[60.041965, 2.3854399]</t>
  </si>
  <si>
    <t>[60.041477, 2.3848948]</t>
  </si>
  <si>
    <t>[60.046005, 2.389563]</t>
  </si>
  <si>
    <t>[60.04558, 2.3897095]</t>
  </si>
  <si>
    <t>[60.045856, 2.3902872]</t>
  </si>
  <si>
    <t>[60.04582, 2.3903904]</t>
  </si>
  <si>
    <t>[60.046425, 2.3914835]</t>
  </si>
  <si>
    <t>[60.047062, 2.3926473]</t>
  </si>
  <si>
    <t>[60.04878, 2.3940814]</t>
  </si>
  <si>
    <t>[60.047153, 2.3957636]</t>
  </si>
  <si>
    <t>[60.046074, 2.3984244]</t>
  </si>
  <si>
    <t>[60.045746, 2.3890061]</t>
  </si>
  <si>
    <t>[60.04581, 2.3881736]</t>
  </si>
  <si>
    <t>[60.04667, 2.3892562]</t>
  </si>
  <si>
    <t>[60.009296, 2.3746502]</t>
  </si>
  <si>
    <t>[60.00973, 2.374674]</t>
  </si>
  <si>
    <t>[60.00961, 2.3747606]</t>
  </si>
  <si>
    <t>[60.00951, 2.3748238]</t>
  </si>
  <si>
    <t>[60.00951, 2.3747544]</t>
  </si>
  <si>
    <t>[60.010372, 2.376521]</t>
  </si>
  <si>
    <t>[60.010372, 2.377869]</t>
  </si>
  <si>
    <t>[60.010254, 2.3813663]</t>
  </si>
  <si>
    <t>[60.01027, 2.3845375]</t>
  </si>
  <si>
    <t>[60.016006, 2.3905227]</t>
  </si>
  <si>
    <t>[60.00958, 2.373488]</t>
  </si>
  <si>
    <t>[60.00893, 2.375494]</t>
  </si>
  <si>
    <t>[60.01114, 2.3717709]</t>
  </si>
  <si>
    <t>[60.01486, 2.3796]</t>
  </si>
  <si>
    <t>[60.014797, 2.379223]</t>
  </si>
  <si>
    <t>[60.01506, 2.3794837]</t>
  </si>
  <si>
    <t>[60.015095, 2.3794076]</t>
  </si>
  <si>
    <t>[60.01511, 2.3794258]</t>
  </si>
  <si>
    <t>[60.015244, 2.3809664]</t>
  </si>
  <si>
    <t>[60.01583, 2.3810046]</t>
  </si>
  <si>
    <t>[60.01514, 2.3826728]</t>
  </si>
  <si>
    <t>[60.01379, 2.3861985]</t>
  </si>
  <si>
    <t>[60.016087, 2.3931105]</t>
  </si>
  <si>
    <t>[60.01487, 2.3794923]</t>
  </si>
  <si>
    <t>[60.014988, 2.3770995]</t>
  </si>
  <si>
    <t>[60.016064, 2.3785646]</t>
  </si>
  <si>
    <t>[59.990097, 2.4821615]</t>
  </si>
  <si>
    <t>[59.990753, 2.489005]</t>
  </si>
  <si>
    <t>[59.991707, 2.4950821]</t>
  </si>
  <si>
    <t>[59.991806, 2.4962394]</t>
  </si>
  <si>
    <t>[59.99209, 2.4980292]</t>
  </si>
  <si>
    <t>[59.99257, 2.4955723]</t>
  </si>
  <si>
    <t>[59.99245, 2.5041525]</t>
  </si>
  <si>
    <t>[59.995464, 2.5089436]</t>
  </si>
  <si>
    <t>[59.996216, 2.5170834]</t>
  </si>
  <si>
    <t>[59.996586, 2.523007]</t>
  </si>
  <si>
    <t>[59.987362, 2.458166]</t>
  </si>
  <si>
    <t>[59.98661, 2.449189]</t>
  </si>
  <si>
    <t>[59.988445, 2.4572613]</t>
  </si>
  <si>
    <t>[60.034992, 2.4966521]</t>
  </si>
  <si>
    <t>[60.035095, 2.495718]</t>
  </si>
  <si>
    <t>[60.035454, 2.501548]</t>
  </si>
  <si>
    <t>[60.0356, 2.503681]</t>
  </si>
  <si>
    <t>[60.035748, 2.5059454]</t>
  </si>
  <si>
    <t>[60.03629, 2.504554]</t>
  </si>
  <si>
    <t>[60.035534, 2.5096693]</t>
  </si>
  <si>
    <t>[60.038013, 2.5123007]</t>
  </si>
  <si>
    <t>[60.0372, 2.5187383]</t>
  </si>
  <si>
    <t>[60.037518, 2.523734]</t>
  </si>
  <si>
    <t>[60.03362, 2.4744077]</t>
  </si>
  <si>
    <t>[60.0332, 2.4654493]</t>
  </si>
  <si>
    <t>[60.03294, 2.4518826]</t>
  </si>
  <si>
    <t>[60.00138, 2.4740865]</t>
  </si>
  <si>
    <t>[60.001648, 2.4780874]</t>
  </si>
  <si>
    <t>[60.00291, 2.4865494]</t>
  </si>
  <si>
    <t>[60.00344, 2.4910998]</t>
  </si>
  <si>
    <t>[60.003555, 2.4913623]</t>
  </si>
  <si>
    <t>[60.00309, 2.4901736]</t>
  </si>
  <si>
    <t>[60.003345, 2.495453]</t>
  </si>
  <si>
    <t>[60.004467, 2.5077806]</t>
  </si>
  <si>
    <t>[60.00538, 2.516546]</t>
  </si>
  <si>
    <t>[60.00551, 2.52069]</t>
  </si>
  <si>
    <t>[59.99988, 2.456539]</t>
  </si>
  <si>
    <t>[59.99968, 2.4537072]</t>
  </si>
  <si>
    <t>[59.998436, 2.4378648]</t>
  </si>
  <si>
    <t>[60.044327, 2.4847498]</t>
  </si>
  <si>
    <t>[60.044453, 2.486468]</t>
  </si>
  <si>
    <t>[60.0449, 2.4956305]</t>
  </si>
  <si>
    <t>[60.045086, 2.4976156]</t>
  </si>
  <si>
    <t>[60.045116, 2.4977908]</t>
  </si>
  <si>
    <t>[60.04507, 2.4980564]</t>
  </si>
  <si>
    <t>[60.04559, 2.5016499]</t>
  </si>
  <si>
    <t>[60.046555, 2.5155132]</t>
  </si>
  <si>
    <t>[60.04584, 2.5180256]</t>
  </si>
  <si>
    <t>[60.047768, 2.52917]</t>
  </si>
  <si>
    <t>[60.043358, 2.4737034]</t>
  </si>
  <si>
    <t>[60.04389, 2.4777143]</t>
  </si>
  <si>
    <t>[60.04301, 2.457498]</t>
  </si>
  <si>
    <t>[60.013496, 2.4609458]</t>
  </si>
  <si>
    <t>[60.015095, 2.4788487]</t>
  </si>
  <si>
    <t>[60.015118, 2.47769]</t>
  </si>
  <si>
    <t>[60.015514, 2.480731]</t>
  </si>
  <si>
    <t>[60.015682, 2.4826367]</t>
  </si>
  <si>
    <t>[60.01541, 2.4838715]</t>
  </si>
  <si>
    <t>[60.01793, 2.4906929]</t>
  </si>
  <si>
    <t>[60.019215, 2.5035431]</t>
  </si>
  <si>
    <t>[60.02152, 2.5053098]</t>
  </si>
  <si>
    <t>[60.023373, 2.5039942]</t>
  </si>
  <si>
    <t>[60.01406, 2.4649656]</t>
  </si>
  <si>
    <t>[60.01334, 2.448608]</t>
  </si>
  <si>
    <t>[60.011772, 2.4320443]</t>
  </si>
  <si>
    <t>[60.05422, 2.474969]</t>
  </si>
  <si>
    <t>[60.054344, 2.4752893]</t>
  </si>
  <si>
    <t>[60.054676, 2.480629]</t>
  </si>
  <si>
    <t>[60.054924, 2.484393]</t>
  </si>
  <si>
    <t>[60.05494, 2.4849994]</t>
  </si>
  <si>
    <t>[60.055027, 2.489252]</t>
  </si>
  <si>
    <t>[60.05689, 2.4925041]</t>
  </si>
  <si>
    <t>[60.057323, 2.5015383]</t>
  </si>
  <si>
    <t>[60.05761, 2.5082562]</t>
  </si>
  <si>
    <t>[60.061993, 2.5078049]</t>
  </si>
  <si>
    <t>[60.05396, 2.4699423]</t>
  </si>
  <si>
    <t>[60.053555, 2.4622066]</t>
  </si>
  <si>
    <t>[60.05311, 2.4600585]</t>
  </si>
  <si>
    <t>[59.967934, 2.3683999]</t>
  </si>
  <si>
    <t>[59.96881, 2.3630939]</t>
  </si>
  <si>
    <t>[59.96821, 2.3668365]</t>
  </si>
  <si>
    <t>[59.96817, 2.3689322]</t>
  </si>
  <si>
    <t>[59.968372, 2.368267]</t>
  </si>
  <si>
    <t>[59.96861, 2.371816]</t>
  </si>
  <si>
    <t>[59.96916, 2.3744423]</t>
  </si>
  <si>
    <t>[59.971542, 2.381572]</t>
  </si>
  <si>
    <t>[59.96961, 2.3849695]</t>
  </si>
  <si>
    <t>[59.970295, 2.388735]</t>
  </si>
  <si>
    <t>[59.96875, 2.3566973]</t>
  </si>
  <si>
    <t>[59.969772, 2.3556306]</t>
  </si>
  <si>
    <t>[59.973885, 2.353746]</t>
  </si>
  <si>
    <t>[60.02112, 2.385563]</t>
  </si>
  <si>
    <t>[60.02121, 2.3856196]</t>
  </si>
  <si>
    <t>[60.021236, 2.386196]</t>
  </si>
  <si>
    <t>[60.020973, 2.3866916]</t>
  </si>
  <si>
    <t>[60.021065, 2.387266]</t>
  </si>
  <si>
    <t>[60.02085, 2.388173]</t>
  </si>
  <si>
    <t>[60.022316, 2.388813]</t>
  </si>
  <si>
    <t>[60.022507, 2.391617]</t>
  </si>
  <si>
    <t>[60.01911, 2.391644]</t>
  </si>
  <si>
    <t>[60.01918, 2.3935344]</t>
  </si>
  <si>
    <t>[60.020916, 2.385233]</t>
  </si>
  <si>
    <t>[60.020863, 2.3862662]</t>
  </si>
  <si>
    <t>[60.020985, 2.384437]</t>
  </si>
  <si>
    <t>INITIAL_EVENING- EMULSION - NORKYST</t>
  </si>
  <si>
    <t>60.015762,2.467342</t>
  </si>
  <si>
    <t>9h 32 mins</t>
  </si>
  <si>
    <t>9h 30min</t>
  </si>
  <si>
    <t>[60.01575176532452, 2.4673420832707333]</t>
  </si>
  <si>
    <t>[60.00711, 2.4076846]</t>
  </si>
  <si>
    <t>[59.96375, 2.347398]</t>
  </si>
  <si>
    <t>[60.015751613145255, 2.4673423080169568]</t>
  </si>
  <si>
    <t>[60.00717, 2.4077392]</t>
  </si>
  <si>
    <t>[59.963734, 2.3469849]</t>
  </si>
  <si>
    <t>[60.01575252040327, 2.467342118488958]</t>
  </si>
  <si>
    <t>[60.007187, 2.4077828]</t>
  </si>
  <si>
    <t>[59.963768, 2.3470225]</t>
  </si>
  <si>
    <t>[60.0157506300252, 2.467342053057122]</t>
  </si>
  <si>
    <t>[60.007275, 2.4078746]</t>
  </si>
  <si>
    <t>[59.96375, 2.3469677]</t>
  </si>
  <si>
    <t>[60.0157496850063, 2.4673421375322495]</t>
  </si>
  <si>
    <t>[60.007217, 2.4078116]</t>
  </si>
  <si>
    <t>[59.96378, 2.3470545]</t>
  </si>
  <si>
    <t>[60.01575, 2.4673421]</t>
  </si>
  <si>
    <t>[59.96387, 2.347121]</t>
  </si>
  <si>
    <t>[59.964077, 2.3474333]</t>
  </si>
  <si>
    <t>[59.964508, 2.3479261]</t>
  </si>
  <si>
    <t>[59.96817, 2.3530226]</t>
  </si>
  <si>
    <t>[59.96816, 2.353014]</t>
  </si>
  <si>
    <t>[60.01573751800288, 2.467291954212674]</t>
  </si>
  <si>
    <t>[59.964115, 2.3476734]</t>
  </si>
  <si>
    <t>[60.01570751320211, 2.467217645448272]</t>
  </si>
  <si>
    <t>[59.96426, 2.3481195]</t>
  </si>
  <si>
    <t>[60.015647503600576, 2.467093406820091]</t>
  </si>
  <si>
    <t>[59.964127, 2.3480887]</t>
  </si>
  <si>
    <t>Year</t>
  </si>
  <si>
    <t>Yes</t>
  </si>
  <si>
    <t>NA</t>
  </si>
  <si>
    <t>Included: Y/N</t>
  </si>
  <si>
    <t>Value</t>
  </si>
  <si>
    <t>Constant/Variable</t>
  </si>
  <si>
    <t>Method</t>
  </si>
  <si>
    <t>Sources</t>
  </si>
  <si>
    <t>Comments</t>
  </si>
  <si>
    <t>OIL MODELLING</t>
  </si>
  <si>
    <t>considers sea temperature? or a fixed percentage</t>
  </si>
  <si>
    <t>implemented in PyGNOME, added here as well *_noaa methods</t>
  </si>
  <si>
    <t xml:space="preserve">Microbial Degradation??? </t>
  </si>
  <si>
    <t>H/V transport and Movement</t>
  </si>
  <si>
    <t>Possible with config : 'general:coastline_action' ??</t>
  </si>
  <si>
    <t>Oil -type</t>
  </si>
  <si>
    <t>Viscosity</t>
  </si>
  <si>
    <t>because its very insginificant?</t>
  </si>
  <si>
    <t>Oil dropet size</t>
  </si>
  <si>
    <t>Lieu and Johaneson</t>
  </si>
  <si>
    <t>oil entrainment_x000D_
rate shall be calculated according to Li et al. (2017), and the_x000D_
oil droplet size spectrum shall be calculated according to Jo_x000D_
hansen_x000D_et al. (2015).</t>
  </si>
  <si>
    <t>SEA MODELLING</t>
  </si>
  <si>
    <t>Waves- Stokes Drift -&gt;H/VTransport</t>
  </si>
  <si>
    <t>WAM,</t>
  </si>
  <si>
    <t>1.5% surface wind</t>
  </si>
  <si>
    <t>Surface oil slicks drift with 3.5 % of wind speed</t>
  </si>
  <si>
    <t>Currents-&gt;H/V transport</t>
  </si>
  <si>
    <t>??</t>
  </si>
  <si>
    <t>from drifters</t>
  </si>
  <si>
    <t>Surface Wind-&gt;H/Vtransport</t>
  </si>
  <si>
    <t>0.02 times the wind, which is often used for wind drift at ocean surface</t>
  </si>
  <si>
    <t>WindBlow module</t>
  </si>
  <si>
    <t xml:space="preserve"> Arome Model</t>
  </si>
  <si>
    <t>wind drag- 2% surface wind</t>
  </si>
  <si>
    <t>Temperature- Evaporation</t>
  </si>
  <si>
    <t>Precipitation- Dissolution??</t>
  </si>
  <si>
    <t>River inputs- location of the oil spill</t>
  </si>
  <si>
    <t>Sunlight? Evaporation rate and reflected radiation itensity?</t>
  </si>
  <si>
    <t>presence of natural slicks in the area?</t>
  </si>
  <si>
    <t>Time</t>
  </si>
  <si>
    <t>Visual inspection</t>
  </si>
  <si>
    <t>Model-file</t>
  </si>
  <si>
    <t>SAR-fle</t>
  </si>
  <si>
    <t>mask01</t>
  </si>
  <si>
    <t>5*60</t>
  </si>
  <si>
    <t>1(Default)</t>
  </si>
  <si>
    <t>drifting North faster than the SAT image</t>
  </si>
  <si>
    <t>Run01_20110608_EM.nc</t>
  </si>
  <si>
    <t>20000/5000</t>
  </si>
  <si>
    <t>No significant difference observed from visual inspection of the plots</t>
  </si>
  <si>
    <t>Run02_20110608_EM.nc</t>
  </si>
  <si>
    <t>75*60</t>
  </si>
  <si>
    <t>Thinner SAT plots</t>
  </si>
  <si>
    <t>Run03_20110608_EM.nc</t>
  </si>
  <si>
    <t>EM_17:12</t>
  </si>
  <si>
    <t>723*60</t>
  </si>
  <si>
    <t xml:space="preserve">almost same position as the SAT spill, but </t>
  </si>
  <si>
    <t>13 till 17:08</t>
  </si>
  <si>
    <t>Run04_20110608_EM.nc</t>
  </si>
  <si>
    <t>PO_17:12</t>
  </si>
  <si>
    <t>PO_17:27</t>
  </si>
  <si>
    <t>0(Default)</t>
  </si>
  <si>
    <t>Using GAS OIL, EXXON for the run- similar viscosity(6.9 vs 7.1)</t>
  </si>
  <si>
    <t>Run05_20110608_PO.nc</t>
  </si>
  <si>
    <t>EM_17:27</t>
  </si>
  <si>
    <t>some portions are not visible at all</t>
  </si>
  <si>
    <t>4 till 17:27</t>
  </si>
  <si>
    <t>Run06_20110608_EM.nc</t>
  </si>
  <si>
    <t>Run07_20110608_EM.nc</t>
  </si>
  <si>
    <t>5?? should be 6</t>
  </si>
  <si>
    <t>Run08_20110608_EM.nc</t>
  </si>
  <si>
    <t>30*60</t>
  </si>
  <si>
    <t>default</t>
  </si>
  <si>
    <t>Run09_20110608_PO.nc</t>
  </si>
  <si>
    <t>Run10_20110608_EM.nc</t>
  </si>
  <si>
    <t>iSphere- 1% wind</t>
  </si>
  <si>
    <t>Run11_20110608_EM.nc</t>
  </si>
  <si>
    <t>Code-1%Stokes</t>
  </si>
  <si>
    <t>Run12_20110608_EM.nc</t>
  </si>
  <si>
    <t>Run13_20110608_EM.nc</t>
  </si>
  <si>
    <t>lat:59.99, lon:2.51167</t>
  </si>
  <si>
    <t>10*60</t>
  </si>
  <si>
    <t>17 h</t>
  </si>
  <si>
    <t>Run14_20110608_EM.nc</t>
  </si>
  <si>
    <t>Code</t>
  </si>
  <si>
    <t>Run15_20110608_EM.nc</t>
  </si>
  <si>
    <t>Run16_20110608_EM.nc</t>
  </si>
  <si>
    <t>1d 5 h 17 min</t>
  </si>
  <si>
    <t>Run17_20110608_EM.nc</t>
  </si>
  <si>
    <t>EM_06:23</t>
  </si>
  <si>
    <t>Run18_20110608_EM.nc</t>
  </si>
  <si>
    <t>EM_17:29</t>
  </si>
  <si>
    <t>EM_17:48</t>
  </si>
  <si>
    <t>Run31_20120615_EM.nc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</si>
</sst>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F8F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rgb="FF20376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A6A6A6"/>
      <name val="Calibri"/>
      <family val="2"/>
      <scheme val="minor"/>
    </font>
    <font>
      <b/>
      <sz val="11"/>
      <color rgb="FFA6A6A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quotePrefix="1" applyFont="1"/>
    <xf numFmtId="0" fontId="6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5" fillId="0" borderId="5" xfId="1" applyBorder="1"/>
    <xf numFmtId="0" fontId="0" fillId="0" borderId="5" xfId="0" applyBorder="1" applyAlignment="1">
      <alignment wrapText="1"/>
    </xf>
    <xf numFmtId="0" fontId="6" fillId="3" borderId="1" xfId="0" applyFont="1" applyFill="1" applyBorder="1"/>
    <xf numFmtId="0" fontId="6" fillId="3" borderId="4" xfId="0" applyFont="1" applyFill="1" applyBorder="1"/>
    <xf numFmtId="0" fontId="6" fillId="3" borderId="6" xfId="0" applyFont="1" applyFill="1" applyBorder="1"/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7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3" borderId="0" xfId="0" applyFill="1"/>
    <xf numFmtId="0" fontId="0" fillId="3" borderId="5" xfId="0" applyFill="1" applyBorder="1"/>
    <xf numFmtId="0" fontId="0" fillId="0" borderId="5" xfId="0" quotePrefix="1" applyBorder="1"/>
    <xf numFmtId="0" fontId="6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0" borderId="5" xfId="1" applyFont="1" applyBorder="1" applyAlignment="1">
      <alignment wrapText="1"/>
    </xf>
    <xf numFmtId="0" fontId="10" fillId="4" borderId="5" xfId="1" applyFont="1" applyFill="1" applyBorder="1"/>
    <xf numFmtId="0" fontId="10" fillId="0" borderId="5" xfId="1" applyFont="1" applyBorder="1"/>
    <xf numFmtId="9" fontId="0" fillId="0" borderId="0" xfId="0" applyNumberFormat="1" applyAlignment="1">
      <alignment wrapText="1"/>
    </xf>
    <xf numFmtId="0" fontId="5" fillId="0" borderId="3" xfId="1" applyBorder="1" applyAlignment="1">
      <alignment wrapText="1"/>
    </xf>
    <xf numFmtId="0" fontId="0" fillId="4" borderId="5" xfId="0" applyFill="1" applyBorder="1" applyAlignment="1">
      <alignment wrapText="1"/>
    </xf>
    <xf numFmtId="0" fontId="6" fillId="3" borderId="0" xfId="0" applyFont="1" applyFill="1"/>
    <xf numFmtId="0" fontId="0" fillId="5" borderId="1" xfId="0" applyFill="1" applyBorder="1" applyAlignment="1">
      <alignment wrapText="1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0" borderId="4" xfId="0" applyBorder="1"/>
    <xf numFmtId="164" fontId="0" fillId="0" borderId="0" xfId="0" applyNumberFormat="1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5" fontId="0" fillId="0" borderId="0" xfId="0" applyNumberFormat="1"/>
    <xf numFmtId="0" fontId="0" fillId="5" borderId="0" xfId="0" applyFill="1"/>
    <xf numFmtId="0" fontId="0" fillId="3" borderId="4" xfId="0" applyFill="1" applyBorder="1"/>
    <xf numFmtId="20" fontId="0" fillId="3" borderId="0" xfId="0" applyNumberFormat="1" applyFill="1"/>
    <xf numFmtId="0" fontId="0" fillId="0" borderId="0" xfId="0" applyBorder="1"/>
    <xf numFmtId="164" fontId="0" fillId="0" borderId="0" xfId="0" applyNumberFormat="1" applyBorder="1"/>
    <xf numFmtId="20" fontId="0" fillId="0" borderId="0" xfId="0" applyNumberFormat="1" applyBorder="1"/>
    <xf numFmtId="0" fontId="0" fillId="6" borderId="0" xfId="0" applyFill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0" fillId="2" borderId="0" xfId="0" applyFont="1" applyFill="1"/>
    <xf numFmtId="15" fontId="10" fillId="2" borderId="0" xfId="0" applyNumberFormat="1" applyFont="1" applyFill="1"/>
    <xf numFmtId="20" fontId="10" fillId="2" borderId="0" xfId="0" applyNumberFormat="1" applyFont="1" applyFill="1"/>
    <xf numFmtId="15" fontId="0" fillId="2" borderId="0" xfId="0" applyNumberFormat="1" applyFill="1"/>
    <xf numFmtId="20" fontId="0" fillId="2" borderId="0" xfId="0" applyNumberFormat="1" applyFill="1"/>
    <xf numFmtId="14" fontId="0" fillId="7" borderId="0" xfId="0" applyNumberFormat="1" applyFill="1"/>
    <xf numFmtId="0" fontId="0" fillId="7" borderId="0" xfId="0" applyFill="1"/>
    <xf numFmtId="0" fontId="0" fillId="7" borderId="4" xfId="0" applyFill="1" applyBorder="1"/>
    <xf numFmtId="164" fontId="0" fillId="7" borderId="0" xfId="0" applyNumberFormat="1" applyFill="1"/>
    <xf numFmtId="20" fontId="0" fillId="7" borderId="0" xfId="0" applyNumberFormat="1" applyFill="1"/>
    <xf numFmtId="0" fontId="0" fillId="7" borderId="5" xfId="0" applyFill="1" applyBorder="1"/>
    <xf numFmtId="21" fontId="0" fillId="7" borderId="0" xfId="0" applyNumberFormat="1" applyFill="1"/>
    <xf numFmtId="15" fontId="0" fillId="0" borderId="0" xfId="0" applyNumberFormat="1" applyFill="1"/>
    <xf numFmtId="21" fontId="0" fillId="0" borderId="0" xfId="0" applyNumberFormat="1" applyFill="1"/>
    <xf numFmtId="20" fontId="0" fillId="0" borderId="0" xfId="0" applyNumberFormat="1" applyFill="1"/>
    <xf numFmtId="0" fontId="0" fillId="8" borderId="0" xfId="0" applyFill="1"/>
    <xf numFmtId="15" fontId="0" fillId="0" borderId="0" xfId="0" applyNumberFormat="1" applyBorder="1"/>
    <xf numFmtId="21" fontId="0" fillId="0" borderId="0" xfId="0" applyNumberFormat="1" applyBorder="1"/>
    <xf numFmtId="15" fontId="0" fillId="8" borderId="0" xfId="0" applyNumberFormat="1" applyFill="1" applyBorder="1"/>
    <xf numFmtId="20" fontId="0" fillId="8" borderId="0" xfId="0" applyNumberFormat="1" applyFill="1" applyBorder="1"/>
    <xf numFmtId="0" fontId="0" fillId="8" borderId="0" xfId="0" applyFill="1" applyBorder="1"/>
    <xf numFmtId="21" fontId="0" fillId="8" borderId="0" xfId="0" applyNumberFormat="1" applyFill="1" applyBorder="1"/>
    <xf numFmtId="0" fontId="0" fillId="0" borderId="7" xfId="0" applyFill="1" applyBorder="1"/>
    <xf numFmtId="0" fontId="0" fillId="9" borderId="0" xfId="0" applyFill="1"/>
    <xf numFmtId="0" fontId="1" fillId="9" borderId="0" xfId="0" applyFont="1" applyFill="1"/>
    <xf numFmtId="0" fontId="0" fillId="7" borderId="0" xfId="0" applyFill="1" applyBorder="1"/>
    <xf numFmtId="20" fontId="1" fillId="0" borderId="0" xfId="0" applyNumberFormat="1" applyFont="1"/>
    <xf numFmtId="0" fontId="1" fillId="0" borderId="0" xfId="0" applyFont="1" applyBorder="1"/>
    <xf numFmtId="21" fontId="1" fillId="0" borderId="0" xfId="0" applyNumberFormat="1" applyFont="1" applyBorder="1"/>
    <xf numFmtId="0" fontId="11" fillId="5" borderId="0" xfId="0" applyFont="1" applyFill="1"/>
    <xf numFmtId="15" fontId="0" fillId="8" borderId="0" xfId="0" applyNumberFormat="1" applyFill="1"/>
    <xf numFmtId="20" fontId="0" fillId="8" borderId="0" xfId="0" applyNumberFormat="1" applyFill="1"/>
    <xf numFmtId="0" fontId="1" fillId="4" borderId="0" xfId="0" applyFont="1" applyFill="1"/>
    <xf numFmtId="0" fontId="0" fillId="3" borderId="0" xfId="0" applyFill="1" applyBorder="1"/>
    <xf numFmtId="0" fontId="0" fillId="3" borderId="7" xfId="0" applyFill="1" applyBorder="1"/>
    <xf numFmtId="0" fontId="0" fillId="3" borderId="2" xfId="0" applyFill="1" applyBorder="1"/>
    <xf numFmtId="0" fontId="1" fillId="3" borderId="7" xfId="0" applyFont="1" applyFill="1" applyBorder="1"/>
    <xf numFmtId="0" fontId="0" fillId="5" borderId="9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10" fillId="5" borderId="10" xfId="0" applyFont="1" applyFill="1" applyBorder="1" applyAlignment="1">
      <alignment wrapText="1"/>
    </xf>
    <xf numFmtId="0" fontId="0" fillId="5" borderId="10" xfId="0" applyFill="1" applyBorder="1"/>
    <xf numFmtId="0" fontId="0" fillId="5" borderId="11" xfId="0" applyFill="1" applyBorder="1" applyAlignment="1">
      <alignment wrapText="1"/>
    </xf>
    <xf numFmtId="0" fontId="0" fillId="0" borderId="12" xfId="0" applyBorder="1"/>
    <xf numFmtId="14" fontId="0" fillId="0" borderId="0" xfId="0" applyNumberFormat="1" applyBorder="1"/>
    <xf numFmtId="9" fontId="0" fillId="0" borderId="0" xfId="0" applyNumberFormat="1" applyBorder="1"/>
    <xf numFmtId="0" fontId="0" fillId="0" borderId="13" xfId="0" applyBorder="1"/>
    <xf numFmtId="14" fontId="0" fillId="0" borderId="0" xfId="0" applyNumberFormat="1" applyBorder="1" applyAlignment="1">
      <alignment wrapText="1"/>
    </xf>
    <xf numFmtId="0" fontId="0" fillId="9" borderId="12" xfId="0" applyFill="1" applyBorder="1"/>
    <xf numFmtId="164" fontId="0" fillId="9" borderId="0" xfId="0" applyNumberFormat="1" applyFill="1" applyBorder="1"/>
    <xf numFmtId="20" fontId="0" fillId="9" borderId="0" xfId="0" applyNumberFormat="1" applyFill="1" applyBorder="1"/>
    <xf numFmtId="14" fontId="0" fillId="9" borderId="0" xfId="0" applyNumberFormat="1" applyFill="1" applyBorder="1" applyAlignment="1">
      <alignment wrapText="1"/>
    </xf>
    <xf numFmtId="0" fontId="0" fillId="9" borderId="0" xfId="0" applyFill="1" applyBorder="1"/>
    <xf numFmtId="0" fontId="0" fillId="9" borderId="13" xfId="0" applyFill="1" applyBorder="1"/>
    <xf numFmtId="15" fontId="0" fillId="9" borderId="0" xfId="0" applyNumberFormat="1" applyFill="1" applyBorder="1"/>
    <xf numFmtId="0" fontId="0" fillId="0" borderId="0" xfId="0" quotePrefix="1" applyBorder="1"/>
    <xf numFmtId="0" fontId="0" fillId="0" borderId="14" xfId="0" applyBorder="1"/>
    <xf numFmtId="15" fontId="0" fillId="0" borderId="15" xfId="0" applyNumberFormat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/>
    <xf numFmtId="21" fontId="0" fillId="8" borderId="0" xfId="0" applyNumberFormat="1" applyFill="1"/>
    <xf numFmtId="0" fontId="0" fillId="0" borderId="2" xfId="0" applyFill="1" applyBorder="1"/>
    <xf numFmtId="0" fontId="11" fillId="0" borderId="0" xfId="0" applyFont="1"/>
    <xf numFmtId="20" fontId="1" fillId="4" borderId="0" xfId="0" applyNumberFormat="1" applyFont="1" applyFill="1"/>
    <xf numFmtId="0" fontId="11" fillId="9" borderId="0" xfId="0" applyFont="1" applyFill="1"/>
    <xf numFmtId="0" fontId="11" fillId="4" borderId="0" xfId="0" applyFont="1" applyFill="1"/>
    <xf numFmtId="0" fontId="11" fillId="3" borderId="2" xfId="0" applyFont="1" applyFill="1" applyBorder="1"/>
    <xf numFmtId="21" fontId="0" fillId="9" borderId="0" xfId="0" applyNumberFormat="1" applyFill="1" applyBorder="1"/>
    <xf numFmtId="15" fontId="1" fillId="9" borderId="0" xfId="0" applyNumberFormat="1" applyFont="1" applyFill="1" applyBorder="1"/>
    <xf numFmtId="0" fontId="1" fillId="0" borderId="0" xfId="0" applyFont="1" applyFill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3" borderId="18" xfId="0" applyFill="1" applyBorder="1"/>
    <xf numFmtId="0" fontId="0" fillId="4" borderId="18" xfId="0" applyFill="1" applyBorder="1"/>
    <xf numFmtId="0" fontId="1" fillId="0" borderId="20" xfId="0" applyFont="1" applyBorder="1"/>
    <xf numFmtId="16" fontId="0" fillId="0" borderId="0" xfId="0" applyNumberFormat="1" applyBorder="1"/>
    <xf numFmtId="0" fontId="1" fillId="0" borderId="21" xfId="0" applyFont="1" applyBorder="1"/>
    <xf numFmtId="16" fontId="0" fillId="0" borderId="7" xfId="0" applyNumberFormat="1" applyBorder="1"/>
    <xf numFmtId="0" fontId="0" fillId="3" borderId="19" xfId="0" applyFill="1" applyBorder="1"/>
    <xf numFmtId="10" fontId="0" fillId="0" borderId="0" xfId="0" applyNumberFormat="1" applyBorder="1"/>
    <xf numFmtId="20" fontId="0" fillId="4" borderId="0" xfId="0" applyNumberFormat="1" applyFill="1" applyBorder="1"/>
    <xf numFmtId="0" fontId="0" fillId="4" borderId="0" xfId="0" applyFill="1" applyBorder="1"/>
    <xf numFmtId="20" fontId="0" fillId="0" borderId="0" xfId="0" applyNumberFormat="1" applyFill="1" applyBorder="1"/>
    <xf numFmtId="20" fontId="0" fillId="0" borderId="15" xfId="0" applyNumberFormat="1" applyFill="1" applyBorder="1"/>
    <xf numFmtId="0" fontId="5" fillId="4" borderId="0" xfId="1" applyFill="1"/>
    <xf numFmtId="0" fontId="0" fillId="5" borderId="0" xfId="0" applyFill="1" applyBorder="1" applyAlignment="1">
      <alignment wrapText="1"/>
    </xf>
    <xf numFmtId="0" fontId="1" fillId="10" borderId="0" xfId="0" applyFont="1" applyFill="1"/>
    <xf numFmtId="0" fontId="0" fillId="11" borderId="0" xfId="0" applyFill="1"/>
    <xf numFmtId="0" fontId="1" fillId="11" borderId="0" xfId="0" applyFont="1" applyFill="1"/>
    <xf numFmtId="0" fontId="0" fillId="10" borderId="0" xfId="0" applyFill="1"/>
    <xf numFmtId="0" fontId="7" fillId="11" borderId="0" xfId="0" applyFont="1" applyFill="1"/>
    <xf numFmtId="15" fontId="0" fillId="9" borderId="0" xfId="0" applyNumberFormat="1" applyFill="1"/>
    <xf numFmtId="20" fontId="0" fillId="9" borderId="0" xfId="0" applyNumberFormat="1" applyFill="1"/>
    <xf numFmtId="0" fontId="1" fillId="4" borderId="0" xfId="0" applyFont="1" applyFill="1" applyBorder="1"/>
    <xf numFmtId="0" fontId="0" fillId="4" borderId="0" xfId="0" applyFill="1" applyBorder="1" applyAlignment="1">
      <alignment wrapText="1"/>
    </xf>
    <xf numFmtId="20" fontId="0" fillId="4" borderId="0" xfId="0" applyNumberFormat="1" applyFill="1" applyBorder="1" applyAlignment="1">
      <alignment wrapText="1"/>
    </xf>
    <xf numFmtId="0" fontId="0" fillId="0" borderId="0" xfId="0" applyBorder="1" applyAlignment="1">
      <alignment wrapText="1"/>
    </xf>
    <xf numFmtId="0" fontId="11" fillId="3" borderId="0" xfId="0" applyFont="1" applyFill="1" applyBorder="1"/>
    <xf numFmtId="15" fontId="11" fillId="9" borderId="0" xfId="0" applyNumberFormat="1" applyFont="1" applyFill="1"/>
    <xf numFmtId="15" fontId="0" fillId="4" borderId="0" xfId="0" applyNumberFormat="1" applyFill="1" applyBorder="1"/>
    <xf numFmtId="0" fontId="12" fillId="9" borderId="0" xfId="0" applyFont="1" applyFill="1"/>
    <xf numFmtId="20" fontId="0" fillId="0" borderId="0" xfId="0" applyNumberFormat="1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12" xfId="0" applyFill="1" applyBorder="1"/>
    <xf numFmtId="0" fontId="0" fillId="4" borderId="13" xfId="0" applyFill="1" applyBorder="1"/>
    <xf numFmtId="0" fontId="0" fillId="8" borderId="12" xfId="0" applyFill="1" applyBorder="1"/>
    <xf numFmtId="0" fontId="0" fillId="8" borderId="13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2" xfId="0" applyFill="1" applyBorder="1"/>
    <xf numFmtId="0" fontId="0" fillId="0" borderId="13" xfId="0" applyFill="1" applyBorder="1"/>
    <xf numFmtId="15" fontId="11" fillId="9" borderId="12" xfId="0" applyNumberFormat="1" applyFont="1" applyFill="1" applyBorder="1"/>
    <xf numFmtId="15" fontId="11" fillId="9" borderId="0" xfId="0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0" fontId="0" fillId="11" borderId="13" xfId="0" applyFill="1" applyBorder="1"/>
    <xf numFmtId="0" fontId="1" fillId="0" borderId="12" xfId="0" applyFont="1" applyBorder="1"/>
    <xf numFmtId="0" fontId="1" fillId="0" borderId="13" xfId="0" applyFont="1" applyBorder="1"/>
    <xf numFmtId="0" fontId="11" fillId="9" borderId="12" xfId="0" applyFont="1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25" xfId="0" applyFill="1" applyBorder="1"/>
    <xf numFmtId="0" fontId="0" fillId="0" borderId="26" xfId="0" applyFill="1" applyBorder="1"/>
    <xf numFmtId="0" fontId="0" fillId="10" borderId="0" xfId="0" applyFill="1" applyBorder="1"/>
    <xf numFmtId="0" fontId="11" fillId="9" borderId="0" xfId="0" applyFont="1" applyFill="1" applyBorder="1"/>
    <xf numFmtId="0" fontId="1" fillId="10" borderId="0" xfId="0" applyFont="1" applyFill="1" applyBorder="1"/>
    <xf numFmtId="0" fontId="1" fillId="11" borderId="0" xfId="0" applyFont="1" applyFill="1" applyBorder="1"/>
    <xf numFmtId="0" fontId="0" fillId="10" borderId="12" xfId="0" applyFill="1" applyBorder="1"/>
    <xf numFmtId="0" fontId="0" fillId="10" borderId="13" xfId="0" applyFill="1" applyBorder="1"/>
    <xf numFmtId="0" fontId="11" fillId="9" borderId="13" xfId="0" applyFont="1" applyFill="1" applyBorder="1"/>
    <xf numFmtId="0" fontId="1" fillId="10" borderId="12" xfId="0" applyFont="1" applyFill="1" applyBorder="1"/>
    <xf numFmtId="0" fontId="1" fillId="10" borderId="13" xfId="0" applyFont="1" applyFill="1" applyBorder="1"/>
    <xf numFmtId="0" fontId="1" fillId="11" borderId="12" xfId="0" applyFont="1" applyFill="1" applyBorder="1"/>
    <xf numFmtId="0" fontId="1" fillId="11" borderId="13" xfId="0" applyFont="1" applyFill="1" applyBorder="1"/>
    <xf numFmtId="0" fontId="13" fillId="0" borderId="0" xfId="0" applyFont="1"/>
    <xf numFmtId="15" fontId="13" fillId="0" borderId="0" xfId="0" applyNumberFormat="1" applyFont="1"/>
    <xf numFmtId="20" fontId="13" fillId="0" borderId="0" xfId="0" applyNumberFormat="1" applyFont="1"/>
    <xf numFmtId="15" fontId="13" fillId="8" borderId="0" xfId="0" applyNumberFormat="1" applyFont="1" applyFill="1"/>
    <xf numFmtId="20" fontId="13" fillId="8" borderId="0" xfId="0" applyNumberFormat="1" applyFont="1" applyFill="1"/>
    <xf numFmtId="0" fontId="13" fillId="8" borderId="0" xfId="0" applyFont="1" applyFill="1"/>
    <xf numFmtId="0" fontId="13" fillId="3" borderId="2" xfId="0" applyFont="1" applyFill="1" applyBorder="1"/>
    <xf numFmtId="0" fontId="13" fillId="3" borderId="0" xfId="0" applyFont="1" applyFill="1" applyBorder="1"/>
    <xf numFmtId="0" fontId="13" fillId="3" borderId="7" xfId="0" applyFont="1" applyFill="1" applyBorder="1"/>
    <xf numFmtId="0" fontId="13" fillId="0" borderId="0" xfId="0" applyFont="1" applyBorder="1"/>
    <xf numFmtId="0" fontId="13" fillId="9" borderId="0" xfId="0" applyFont="1" applyFill="1"/>
    <xf numFmtId="0" fontId="14" fillId="9" borderId="0" xfId="0" applyFont="1" applyFill="1"/>
    <xf numFmtId="0" fontId="0" fillId="5" borderId="0" xfId="0" applyFill="1" applyAlignment="1">
      <alignment wrapText="1"/>
    </xf>
    <xf numFmtId="0" fontId="0" fillId="0" borderId="22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24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466725</xdr:colOff>
      <xdr:row>5</xdr:row>
      <xdr:rowOff>152400</xdr:rowOff>
    </xdr:from>
    <xdr:to>
      <xdr:col>45</xdr:col>
      <xdr:colOff>390525</xdr:colOff>
      <xdr:row>19</xdr:row>
      <xdr:rowOff>171450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2E8CA3D3-5A06-49AD-968F-F1F67FC02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69550" y="1104900"/>
          <a:ext cx="3581400" cy="2686050"/>
        </a:xfrm>
        <a:prstGeom prst="rect">
          <a:avLst/>
        </a:prstGeom>
      </xdr:spPr>
    </xdr:pic>
    <xdr:clientData/>
  </xdr:twoCellAnchor>
  <xdr:twoCellAnchor editAs="oneCell">
    <xdr:from>
      <xdr:col>39</xdr:col>
      <xdr:colOff>533400</xdr:colOff>
      <xdr:row>21</xdr:row>
      <xdr:rowOff>19050</xdr:rowOff>
    </xdr:from>
    <xdr:to>
      <xdr:col>46</xdr:col>
      <xdr:colOff>38100</xdr:colOff>
      <xdr:row>35</xdr:row>
      <xdr:rowOff>180975</xdr:rowOff>
    </xdr:to>
    <xdr:pic>
      <xdr:nvPicPr>
        <xdr:cNvPr id="6" name="">
          <a:extLst>
            <a:ext uri="{FF2B5EF4-FFF2-40B4-BE49-F238E27FC236}">
              <a16:creationId xmlns:a16="http://schemas.microsoft.com/office/drawing/2014/main" id="{B72D2C02-85CB-4FCF-8A8A-235A37C40FD9}"/>
            </a:ext>
            <a:ext uri="{147F2762-F138-4A5C-976F-8EAC2B608ADB}">
              <a16:predDERef xmlns:a16="http://schemas.microsoft.com/office/drawing/2014/main" pred="{2E8CA3D3-5A06-49AD-968F-F1F67FC02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36225" y="4362450"/>
          <a:ext cx="3771900" cy="2828925"/>
        </a:xfrm>
        <a:prstGeom prst="rect">
          <a:avLst/>
        </a:prstGeom>
      </xdr:spPr>
    </xdr:pic>
    <xdr:clientData/>
  </xdr:twoCellAnchor>
  <xdr:twoCellAnchor editAs="oneCell">
    <xdr:from>
      <xdr:col>39</xdr:col>
      <xdr:colOff>9525</xdr:colOff>
      <xdr:row>0</xdr:row>
      <xdr:rowOff>85725</xdr:rowOff>
    </xdr:from>
    <xdr:to>
      <xdr:col>44</xdr:col>
      <xdr:colOff>600075</xdr:colOff>
      <xdr:row>13</xdr:row>
      <xdr:rowOff>0</xdr:rowOff>
    </xdr:to>
    <xdr:pic>
      <xdr:nvPicPr>
        <xdr:cNvPr id="8" name="">
          <a:extLst>
            <a:ext uri="{FF2B5EF4-FFF2-40B4-BE49-F238E27FC236}">
              <a16:creationId xmlns:a16="http://schemas.microsoft.com/office/drawing/2014/main" id="{F72EDC2E-CAA2-46C6-83B3-495093FCD04F}"/>
            </a:ext>
            <a:ext uri="{147F2762-F138-4A5C-976F-8EAC2B608ADB}">
              <a16:predDERef xmlns:a16="http://schemas.microsoft.com/office/drawing/2014/main" pred="{B72D2C02-85CB-4FCF-8A8A-235A37C40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12350" y="85725"/>
          <a:ext cx="3638550" cy="2733675"/>
        </a:xfrm>
        <a:prstGeom prst="rect">
          <a:avLst/>
        </a:prstGeom>
      </xdr:spPr>
    </xdr:pic>
    <xdr:clientData/>
  </xdr:twoCellAnchor>
  <xdr:twoCellAnchor editAs="oneCell">
    <xdr:from>
      <xdr:col>43</xdr:col>
      <xdr:colOff>476250</xdr:colOff>
      <xdr:row>54</xdr:row>
      <xdr:rowOff>104775</xdr:rowOff>
    </xdr:from>
    <xdr:to>
      <xdr:col>50</xdr:col>
      <xdr:colOff>104775</xdr:colOff>
      <xdr:row>69</xdr:row>
      <xdr:rowOff>171450</xdr:rowOff>
    </xdr:to>
    <xdr:pic>
      <xdr:nvPicPr>
        <xdr:cNvPr id="10" name="">
          <a:extLst>
            <a:ext uri="{FF2B5EF4-FFF2-40B4-BE49-F238E27FC236}">
              <a16:creationId xmlns:a16="http://schemas.microsoft.com/office/drawing/2014/main" id="{488C57C7-EDE4-4587-8035-DAA813E92D18}"/>
            </a:ext>
            <a:ext uri="{147F2762-F138-4A5C-976F-8EAC2B608ADB}">
              <a16:predDERef xmlns:a16="http://schemas.microsoft.com/office/drawing/2014/main" pred="{F72EDC2E-CAA2-46C6-83B3-495093FCD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17475" y="10734675"/>
          <a:ext cx="3895725" cy="2924175"/>
        </a:xfrm>
        <a:prstGeom prst="rect">
          <a:avLst/>
        </a:prstGeom>
      </xdr:spPr>
    </xdr:pic>
    <xdr:clientData/>
  </xdr:twoCellAnchor>
  <xdr:twoCellAnchor editAs="oneCell">
    <xdr:from>
      <xdr:col>40</xdr:col>
      <xdr:colOff>581025</xdr:colOff>
      <xdr:row>71</xdr:row>
      <xdr:rowOff>95250</xdr:rowOff>
    </xdr:from>
    <xdr:to>
      <xdr:col>46</xdr:col>
      <xdr:colOff>571500</xdr:colOff>
      <xdr:row>85</xdr:row>
      <xdr:rowOff>152400</xdr:rowOff>
    </xdr:to>
    <xdr:pic>
      <xdr:nvPicPr>
        <xdr:cNvPr id="12" name="">
          <a:extLst>
            <a:ext uri="{FF2B5EF4-FFF2-40B4-BE49-F238E27FC236}">
              <a16:creationId xmlns:a16="http://schemas.microsoft.com/office/drawing/2014/main" id="{06FD14AD-9E4A-430C-8303-364357174492}"/>
            </a:ext>
            <a:ext uri="{147F2762-F138-4A5C-976F-8EAC2B608ADB}">
              <a16:predDERef xmlns:a16="http://schemas.microsoft.com/office/drawing/2014/main" pred="{488C57C7-EDE4-4587-8035-DAA813E92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21900" y="13620750"/>
          <a:ext cx="3648075" cy="272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penDrift/opendrift/blob/master/opendrift/models/oilprop.dat" TargetMode="External"/><Relationship Id="rId2" Type="http://schemas.openxmlformats.org/officeDocument/2006/relationships/hyperlink" Target="https://github.com/NOAA-ORR-ERD/OilLibrary" TargetMode="External"/><Relationship Id="rId1" Type="http://schemas.openxmlformats.org/officeDocument/2006/relationships/hyperlink" Target="https://github.com/NOAA-ORR-ERD/ADIO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6ANUuBs0BqxAI8vPNX69GKzBoFZHhZPO6bFb2E_BztY/edit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95AB-A3F2-40AC-A3AC-7BBCDA338DF8}">
  <dimension ref="A1:I68"/>
  <sheetViews>
    <sheetView topLeftCell="B1" workbookViewId="0">
      <selection activeCell="E19" sqref="E19"/>
    </sheetView>
  </sheetViews>
  <sheetFormatPr defaultRowHeight="15"/>
  <cols>
    <col min="1" max="1" width="10.7109375" style="6" customWidth="1"/>
    <col min="2" max="2" width="22.5703125" customWidth="1"/>
    <col min="3" max="3" width="3.140625" customWidth="1"/>
    <col min="4" max="4" width="22.85546875" customWidth="1"/>
    <col min="5" max="5" width="33" customWidth="1"/>
    <col min="6" max="6" width="28.140625" customWidth="1"/>
    <col min="7" max="7" width="3.7109375" customWidth="1"/>
    <col min="8" max="8" width="22" customWidth="1"/>
    <col min="9" max="9" width="54.28515625" customWidth="1"/>
  </cols>
  <sheetData>
    <row r="1" spans="1:9" s="20" customFormat="1" ht="15.75">
      <c r="A1" s="27"/>
      <c r="B1" s="28" t="s">
        <v>0</v>
      </c>
      <c r="C1" s="28"/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9" t="s">
        <v>6</v>
      </c>
    </row>
    <row r="2" spans="1:9" ht="30">
      <c r="A2" s="14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/>
      <c r="I2" s="35" t="s">
        <v>14</v>
      </c>
    </row>
    <row r="3" spans="1:9" ht="15.75">
      <c r="A3" s="15"/>
      <c r="E3" t="s">
        <v>15</v>
      </c>
      <c r="F3" t="s">
        <v>16</v>
      </c>
      <c r="G3" t="s">
        <v>17</v>
      </c>
      <c r="I3" s="33" t="s">
        <v>18</v>
      </c>
    </row>
    <row r="4" spans="1:9" ht="15.75">
      <c r="A4" s="15"/>
      <c r="B4" t="s">
        <v>19</v>
      </c>
      <c r="C4" t="s">
        <v>9</v>
      </c>
      <c r="D4" t="s">
        <v>10</v>
      </c>
      <c r="E4" t="s">
        <v>20</v>
      </c>
      <c r="F4" t="s">
        <v>12</v>
      </c>
      <c r="G4" t="s">
        <v>13</v>
      </c>
      <c r="I4" s="9" t="s">
        <v>21</v>
      </c>
    </row>
    <row r="5" spans="1:9" ht="15.75">
      <c r="A5" s="15"/>
      <c r="E5" t="s">
        <v>22</v>
      </c>
      <c r="F5" t="s">
        <v>23</v>
      </c>
      <c r="G5" t="s">
        <v>17</v>
      </c>
      <c r="I5" s="33" t="s">
        <v>18</v>
      </c>
    </row>
    <row r="6" spans="1:9" ht="15.75">
      <c r="A6" s="15"/>
      <c r="B6" t="s">
        <v>24</v>
      </c>
      <c r="D6" t="s">
        <v>25</v>
      </c>
      <c r="I6" s="9"/>
    </row>
    <row r="7" spans="1:9" ht="15.75">
      <c r="A7" s="15"/>
      <c r="B7" t="s">
        <v>26</v>
      </c>
      <c r="C7" t="s">
        <v>9</v>
      </c>
      <c r="D7" t="s">
        <v>27</v>
      </c>
      <c r="G7" t="s">
        <v>17</v>
      </c>
      <c r="H7" t="s">
        <v>28</v>
      </c>
      <c r="I7" s="12" t="s">
        <v>29</v>
      </c>
    </row>
    <row r="8" spans="1:9" ht="30">
      <c r="A8" s="15"/>
      <c r="B8" t="s">
        <v>30</v>
      </c>
      <c r="E8" t="s">
        <v>31</v>
      </c>
      <c r="F8">
        <v>0.1</v>
      </c>
      <c r="G8" t="s">
        <v>17</v>
      </c>
      <c r="I8" s="31" t="s">
        <v>32</v>
      </c>
    </row>
    <row r="9" spans="1:9" ht="15.75">
      <c r="A9" s="15"/>
      <c r="E9" t="s">
        <v>33</v>
      </c>
      <c r="F9" t="s">
        <v>34</v>
      </c>
      <c r="G9" t="s">
        <v>17</v>
      </c>
      <c r="I9" s="31" t="s">
        <v>35</v>
      </c>
    </row>
    <row r="10" spans="1:9" ht="57" customHeight="1">
      <c r="A10" s="15"/>
      <c r="B10" t="s">
        <v>36</v>
      </c>
      <c r="C10" t="s">
        <v>9</v>
      </c>
      <c r="E10" t="s">
        <v>37</v>
      </c>
      <c r="F10" s="7" t="s">
        <v>38</v>
      </c>
      <c r="G10" s="7" t="s">
        <v>13</v>
      </c>
      <c r="I10" s="7" t="s">
        <v>39</v>
      </c>
    </row>
    <row r="11" spans="1:9" ht="15.75">
      <c r="A11" s="15"/>
      <c r="D11" s="7"/>
      <c r="E11" t="s">
        <v>40</v>
      </c>
      <c r="F11" t="s">
        <v>41</v>
      </c>
      <c r="G11" t="s">
        <v>17</v>
      </c>
      <c r="H11" t="s">
        <v>42</v>
      </c>
      <c r="I11" s="13" t="s">
        <v>18</v>
      </c>
    </row>
    <row r="12" spans="1:9" ht="15" customHeight="1">
      <c r="A12" s="16"/>
      <c r="B12" s="10" t="s">
        <v>43</v>
      </c>
      <c r="C12" s="10"/>
      <c r="D12" s="18"/>
      <c r="E12" s="10" t="s">
        <v>44</v>
      </c>
      <c r="F12" s="10" t="s">
        <v>45</v>
      </c>
      <c r="G12" s="10" t="s">
        <v>17</v>
      </c>
      <c r="H12" s="10" t="s">
        <v>42</v>
      </c>
      <c r="I12" s="17" t="s">
        <v>46</v>
      </c>
    </row>
    <row r="13" spans="1:9" ht="15.75">
      <c r="A13" s="15"/>
      <c r="B13" s="24"/>
      <c r="C13" s="24"/>
      <c r="D13" s="24"/>
      <c r="E13" s="24"/>
      <c r="F13" s="24"/>
      <c r="G13" s="24"/>
      <c r="H13" s="24"/>
      <c r="I13" s="25"/>
    </row>
    <row r="14" spans="1:9" ht="15.75">
      <c r="A14" s="37" t="s">
        <v>47</v>
      </c>
      <c r="B14" t="s">
        <v>48</v>
      </c>
      <c r="C14" t="s">
        <v>9</v>
      </c>
      <c r="D14" t="s">
        <v>49</v>
      </c>
      <c r="E14" t="s">
        <v>50</v>
      </c>
      <c r="G14" t="s">
        <v>13</v>
      </c>
      <c r="I14" s="12" t="s">
        <v>51</v>
      </c>
    </row>
    <row r="15" spans="1:9" ht="15.75">
      <c r="A15" s="37"/>
      <c r="E15" t="s">
        <v>52</v>
      </c>
      <c r="F15" t="s">
        <v>53</v>
      </c>
      <c r="G15" t="s">
        <v>17</v>
      </c>
      <c r="H15" t="s">
        <v>54</v>
      </c>
      <c r="I15" s="33" t="s">
        <v>18</v>
      </c>
    </row>
    <row r="16" spans="1:9" ht="15.75">
      <c r="A16" s="37"/>
      <c r="E16" t="s">
        <v>55</v>
      </c>
      <c r="F16" t="s">
        <v>53</v>
      </c>
      <c r="G16" t="s">
        <v>17</v>
      </c>
      <c r="H16" t="s">
        <v>54</v>
      </c>
      <c r="I16" s="33" t="s">
        <v>18</v>
      </c>
    </row>
    <row r="17" spans="1:9" ht="15.75">
      <c r="A17" s="37"/>
      <c r="B17" t="s">
        <v>56</v>
      </c>
      <c r="C17" t="s">
        <v>9</v>
      </c>
      <c r="D17" t="s">
        <v>49</v>
      </c>
      <c r="E17" t="s">
        <v>57</v>
      </c>
      <c r="G17" t="s">
        <v>13</v>
      </c>
      <c r="I17" s="9" t="s">
        <v>58</v>
      </c>
    </row>
    <row r="18" spans="1:9" ht="31.5" customHeight="1">
      <c r="A18" s="37"/>
      <c r="B18" s="21" t="s">
        <v>59</v>
      </c>
      <c r="C18" t="s">
        <v>9</v>
      </c>
      <c r="D18" s="7" t="s">
        <v>60</v>
      </c>
      <c r="E18" s="7" t="s">
        <v>61</v>
      </c>
      <c r="F18" t="s">
        <v>62</v>
      </c>
      <c r="G18" t="s">
        <v>13</v>
      </c>
      <c r="I18" s="9" t="s">
        <v>35</v>
      </c>
    </row>
    <row r="19" spans="1:9" ht="45">
      <c r="A19" s="37"/>
      <c r="B19" s="21"/>
      <c r="D19" s="7" t="s">
        <v>63</v>
      </c>
      <c r="E19" s="7" t="s">
        <v>64</v>
      </c>
      <c r="F19" t="s">
        <v>65</v>
      </c>
      <c r="G19" t="s">
        <v>13</v>
      </c>
      <c r="I19" s="9" t="s">
        <v>35</v>
      </c>
    </row>
    <row r="20" spans="1:9" ht="15.75">
      <c r="A20" s="15"/>
      <c r="B20" s="21"/>
      <c r="D20" t="s">
        <v>66</v>
      </c>
      <c r="E20" t="s">
        <v>67</v>
      </c>
      <c r="F20" t="s">
        <v>68</v>
      </c>
      <c r="G20" t="s">
        <v>17</v>
      </c>
      <c r="I20" s="9" t="s">
        <v>35</v>
      </c>
    </row>
    <row r="21" spans="1:9" ht="15.75">
      <c r="A21" s="15"/>
      <c r="B21" s="21"/>
      <c r="E21" t="s">
        <v>69</v>
      </c>
      <c r="F21" t="s">
        <v>70</v>
      </c>
      <c r="G21" t="s">
        <v>17</v>
      </c>
      <c r="I21" s="9" t="s">
        <v>71</v>
      </c>
    </row>
    <row r="22" spans="1:9" ht="15.75">
      <c r="A22" s="15"/>
      <c r="B22" s="21"/>
      <c r="E22" t="s">
        <v>72</v>
      </c>
      <c r="F22" t="s">
        <v>73</v>
      </c>
      <c r="G22" t="s">
        <v>17</v>
      </c>
      <c r="I22" s="9" t="s">
        <v>35</v>
      </c>
    </row>
    <row r="23" spans="1:9" ht="15.75">
      <c r="A23" s="15"/>
      <c r="B23" s="21"/>
      <c r="E23" t="s">
        <v>74</v>
      </c>
      <c r="F23" t="s">
        <v>75</v>
      </c>
      <c r="G23" t="s">
        <v>17</v>
      </c>
      <c r="I23" s="9" t="s">
        <v>35</v>
      </c>
    </row>
    <row r="24" spans="1:9" ht="15.75">
      <c r="A24" s="15"/>
      <c r="B24" t="s">
        <v>76</v>
      </c>
      <c r="C24" s="19" t="s">
        <v>77</v>
      </c>
      <c r="D24" t="s">
        <v>78</v>
      </c>
      <c r="I24" s="9"/>
    </row>
    <row r="25" spans="1:9" ht="45">
      <c r="A25" s="15"/>
      <c r="B25" t="s">
        <v>79</v>
      </c>
      <c r="C25" t="s">
        <v>9</v>
      </c>
      <c r="D25" s="7" t="s">
        <v>80</v>
      </c>
      <c r="E25" t="s">
        <v>81</v>
      </c>
      <c r="F25" t="s">
        <v>82</v>
      </c>
      <c r="I25" s="9" t="s">
        <v>83</v>
      </c>
    </row>
    <row r="26" spans="1:9" ht="15.75">
      <c r="A26" s="15"/>
      <c r="D26" s="7"/>
      <c r="E26" t="s">
        <v>84</v>
      </c>
      <c r="F26" t="s">
        <v>85</v>
      </c>
      <c r="G26" t="s">
        <v>17</v>
      </c>
      <c r="I26" s="9" t="s">
        <v>35</v>
      </c>
    </row>
    <row r="27" spans="1:9" ht="15.75">
      <c r="A27" s="15"/>
      <c r="D27" s="7"/>
      <c r="E27" t="s">
        <v>86</v>
      </c>
      <c r="F27" t="s">
        <v>87</v>
      </c>
      <c r="G27" t="s">
        <v>17</v>
      </c>
      <c r="I27" s="9" t="s">
        <v>18</v>
      </c>
    </row>
    <row r="28" spans="1:9" ht="15.75">
      <c r="A28" s="15"/>
      <c r="D28" s="7"/>
      <c r="E28" t="s">
        <v>88</v>
      </c>
      <c r="F28" t="s">
        <v>89</v>
      </c>
      <c r="G28" t="s">
        <v>17</v>
      </c>
      <c r="I28" s="9" t="s">
        <v>18</v>
      </c>
    </row>
    <row r="29" spans="1:9" ht="29.25" customHeight="1">
      <c r="A29" s="15"/>
      <c r="B29" s="22" t="s">
        <v>90</v>
      </c>
      <c r="C29" t="s">
        <v>9</v>
      </c>
      <c r="D29" s="7" t="s">
        <v>91</v>
      </c>
      <c r="E29" t="s">
        <v>92</v>
      </c>
      <c r="F29" s="7" t="b">
        <v>0</v>
      </c>
      <c r="G29" s="7"/>
      <c r="I29" s="13" t="s">
        <v>93</v>
      </c>
    </row>
    <row r="30" spans="1:9" ht="28.5" customHeight="1">
      <c r="A30" s="15"/>
      <c r="B30" s="22"/>
      <c r="D30" s="7" t="s">
        <v>94</v>
      </c>
      <c r="E30" t="s">
        <v>95</v>
      </c>
      <c r="F30" s="7" t="b">
        <v>1</v>
      </c>
      <c r="G30" s="7"/>
      <c r="I30" s="36" t="s">
        <v>96</v>
      </c>
    </row>
    <row r="31" spans="1:9" ht="29.25" customHeight="1">
      <c r="A31" s="15"/>
      <c r="B31" s="22"/>
      <c r="D31" s="7"/>
      <c r="E31" t="s">
        <v>97</v>
      </c>
      <c r="F31" s="7" t="s">
        <v>98</v>
      </c>
      <c r="G31" s="7" t="s">
        <v>17</v>
      </c>
      <c r="I31" s="13" t="s">
        <v>99</v>
      </c>
    </row>
    <row r="32" spans="1:9" ht="15.75">
      <c r="A32" s="15"/>
      <c r="B32" s="22"/>
      <c r="D32" s="7"/>
      <c r="E32" t="s">
        <v>100</v>
      </c>
      <c r="F32" t="b">
        <v>0</v>
      </c>
      <c r="I32" s="9"/>
    </row>
    <row r="33" spans="1:9" ht="15.75">
      <c r="A33" s="15"/>
      <c r="B33" s="22"/>
      <c r="D33" s="7"/>
      <c r="E33" t="s">
        <v>101</v>
      </c>
      <c r="F33" t="s">
        <v>102</v>
      </c>
      <c r="I33" s="26" t="s">
        <v>103</v>
      </c>
    </row>
    <row r="34" spans="1:9" ht="15.75">
      <c r="A34" s="15"/>
      <c r="B34" s="22"/>
      <c r="D34" s="7"/>
      <c r="E34" t="s">
        <v>104</v>
      </c>
      <c r="F34" s="7" t="s">
        <v>105</v>
      </c>
      <c r="G34" s="7" t="s">
        <v>17</v>
      </c>
      <c r="I34" s="9"/>
    </row>
    <row r="35" spans="1:9" ht="15.75">
      <c r="A35" s="15"/>
      <c r="B35" s="22"/>
      <c r="D35" s="7"/>
      <c r="E35" t="s">
        <v>106</v>
      </c>
      <c r="F35" t="s">
        <v>107</v>
      </c>
      <c r="G35" t="s">
        <v>17</v>
      </c>
      <c r="I35" s="9" t="s">
        <v>35</v>
      </c>
    </row>
    <row r="36" spans="1:9" ht="30">
      <c r="A36" s="15"/>
      <c r="B36" s="22"/>
      <c r="D36" s="7"/>
      <c r="E36" t="s">
        <v>108</v>
      </c>
      <c r="F36" s="7" t="s">
        <v>109</v>
      </c>
      <c r="G36" t="s">
        <v>110</v>
      </c>
      <c r="H36" s="9" t="s">
        <v>111</v>
      </c>
      <c r="I36" s="13" t="s">
        <v>112</v>
      </c>
    </row>
    <row r="37" spans="1:9" ht="45">
      <c r="A37" s="15"/>
      <c r="B37" s="22"/>
      <c r="D37" s="7" t="s">
        <v>113</v>
      </c>
      <c r="E37" t="s">
        <v>114</v>
      </c>
      <c r="F37" s="7" t="s">
        <v>115</v>
      </c>
      <c r="G37" t="s">
        <v>110</v>
      </c>
      <c r="I37" s="9" t="s">
        <v>35</v>
      </c>
    </row>
    <row r="38" spans="1:9" ht="15.75">
      <c r="A38" s="15"/>
      <c r="B38" t="s">
        <v>116</v>
      </c>
      <c r="C38" t="s">
        <v>77</v>
      </c>
      <c r="D38" t="s">
        <v>117</v>
      </c>
      <c r="I38" s="9" t="s">
        <v>118</v>
      </c>
    </row>
    <row r="39" spans="1:9" ht="15.75">
      <c r="A39" s="15"/>
      <c r="B39" t="s">
        <v>119</v>
      </c>
      <c r="C39" t="s">
        <v>9</v>
      </c>
      <c r="D39" t="s">
        <v>120</v>
      </c>
      <c r="E39" t="s">
        <v>121</v>
      </c>
      <c r="F39" t="s">
        <v>122</v>
      </c>
      <c r="I39" s="9" t="s">
        <v>123</v>
      </c>
    </row>
    <row r="40" spans="1:9" ht="15.75">
      <c r="A40" s="15"/>
      <c r="E40" t="s">
        <v>124</v>
      </c>
      <c r="I40" s="9" t="s">
        <v>125</v>
      </c>
    </row>
    <row r="41" spans="1:9" ht="15.75">
      <c r="A41" s="16"/>
      <c r="B41" s="10" t="s">
        <v>126</v>
      </c>
      <c r="C41" s="10" t="s">
        <v>127</v>
      </c>
      <c r="D41" s="10"/>
      <c r="E41" s="10"/>
      <c r="F41" s="10"/>
      <c r="G41" s="10"/>
      <c r="H41" s="10"/>
      <c r="I41" s="11"/>
    </row>
    <row r="42" spans="1:9" ht="15.75">
      <c r="A42" s="15"/>
      <c r="B42" s="24"/>
      <c r="C42" s="24"/>
      <c r="D42" s="24"/>
      <c r="E42" s="24"/>
      <c r="F42" s="24"/>
      <c r="G42" s="24"/>
      <c r="H42" s="24"/>
      <c r="I42" s="25"/>
    </row>
    <row r="43" spans="1:9" ht="15.75">
      <c r="A43" s="37" t="s">
        <v>128</v>
      </c>
      <c r="B43" t="s">
        <v>129</v>
      </c>
      <c r="C43" t="s">
        <v>9</v>
      </c>
      <c r="D43" t="s">
        <v>130</v>
      </c>
      <c r="E43" t="s">
        <v>131</v>
      </c>
      <c r="F43" t="s">
        <v>132</v>
      </c>
      <c r="G43" t="s">
        <v>17</v>
      </c>
      <c r="I43" s="9" t="s">
        <v>35</v>
      </c>
    </row>
    <row r="44" spans="1:9" ht="15.75">
      <c r="A44" s="37"/>
      <c r="E44" t="s">
        <v>133</v>
      </c>
      <c r="F44" t="s">
        <v>132</v>
      </c>
      <c r="G44" t="s">
        <v>17</v>
      </c>
      <c r="I44" s="9"/>
    </row>
    <row r="45" spans="1:9" ht="45">
      <c r="A45" s="37"/>
      <c r="E45" t="s">
        <v>134</v>
      </c>
      <c r="F45" s="7" t="s">
        <v>135</v>
      </c>
      <c r="G45" t="s">
        <v>136</v>
      </c>
      <c r="I45" s="13" t="s">
        <v>137</v>
      </c>
    </row>
    <row r="46" spans="1:9" ht="15.75">
      <c r="A46" s="15"/>
      <c r="E46" t="s">
        <v>138</v>
      </c>
      <c r="F46" t="s">
        <v>132</v>
      </c>
      <c r="G46" t="s">
        <v>17</v>
      </c>
      <c r="I46" s="9"/>
    </row>
    <row r="47" spans="1:9" ht="15.75">
      <c r="A47" s="15"/>
      <c r="E47" t="s">
        <v>139</v>
      </c>
      <c r="F47" t="s">
        <v>132</v>
      </c>
      <c r="G47" t="s">
        <v>17</v>
      </c>
      <c r="I47" s="9"/>
    </row>
    <row r="48" spans="1:9" ht="15.75">
      <c r="A48" s="15"/>
      <c r="E48" t="s">
        <v>140</v>
      </c>
      <c r="F48" t="s">
        <v>132</v>
      </c>
      <c r="G48" t="s">
        <v>17</v>
      </c>
      <c r="I48" s="9"/>
    </row>
    <row r="49" spans="1:9" ht="45">
      <c r="A49" s="15"/>
      <c r="E49" t="s">
        <v>141</v>
      </c>
      <c r="F49" s="7" t="s">
        <v>135</v>
      </c>
      <c r="G49" t="s">
        <v>110</v>
      </c>
      <c r="I49" s="9" t="s">
        <v>142</v>
      </c>
    </row>
    <row r="50" spans="1:9" ht="43.5" customHeight="1">
      <c r="A50" s="15"/>
      <c r="B50" t="s">
        <v>143</v>
      </c>
      <c r="C50" t="s">
        <v>9</v>
      </c>
      <c r="D50" t="s">
        <v>144</v>
      </c>
      <c r="I50" s="13" t="s">
        <v>145</v>
      </c>
    </row>
    <row r="51" spans="1:9" ht="15.75">
      <c r="A51" s="15"/>
      <c r="B51" t="s">
        <v>146</v>
      </c>
      <c r="C51" t="s">
        <v>9</v>
      </c>
      <c r="D51" t="s">
        <v>147</v>
      </c>
      <c r="E51" t="s">
        <v>148</v>
      </c>
      <c r="F51" t="s">
        <v>132</v>
      </c>
      <c r="G51" t="s">
        <v>17</v>
      </c>
      <c r="I51" s="32" t="s">
        <v>149</v>
      </c>
    </row>
    <row r="52" spans="1:9" ht="15.75">
      <c r="A52" s="15"/>
      <c r="E52" t="s">
        <v>150</v>
      </c>
      <c r="F52" t="s">
        <v>132</v>
      </c>
      <c r="G52" t="s">
        <v>17</v>
      </c>
      <c r="I52" s="12"/>
    </row>
    <row r="53" spans="1:9" ht="30">
      <c r="A53" s="15"/>
      <c r="E53" t="s">
        <v>151</v>
      </c>
      <c r="F53" s="34" t="s">
        <v>152</v>
      </c>
      <c r="G53" t="s">
        <v>17</v>
      </c>
      <c r="I53" s="31" t="s">
        <v>153</v>
      </c>
    </row>
    <row r="54" spans="1:9" ht="15.75">
      <c r="A54" s="15"/>
      <c r="B54" t="s">
        <v>154</v>
      </c>
      <c r="E54" t="s">
        <v>155</v>
      </c>
      <c r="F54" t="s">
        <v>156</v>
      </c>
      <c r="G54" t="s">
        <v>17</v>
      </c>
      <c r="H54" s="23" t="s">
        <v>157</v>
      </c>
      <c r="I54" s="9" t="s">
        <v>35</v>
      </c>
    </row>
    <row r="55" spans="1:9" ht="15.75">
      <c r="A55" s="16"/>
      <c r="B55" s="10" t="s">
        <v>158</v>
      </c>
      <c r="C55" s="10"/>
      <c r="D55" s="10"/>
      <c r="E55" s="10" t="s">
        <v>159</v>
      </c>
      <c r="F55" s="10" t="s">
        <v>160</v>
      </c>
      <c r="G55" s="10" t="s">
        <v>17</v>
      </c>
      <c r="H55" s="10"/>
      <c r="I55" s="11" t="s">
        <v>35</v>
      </c>
    </row>
    <row r="56" spans="1:9" ht="15.75">
      <c r="A56" s="15"/>
      <c r="B56" s="24"/>
      <c r="C56" s="24"/>
      <c r="D56" s="24"/>
      <c r="E56" s="24"/>
      <c r="F56" s="24"/>
      <c r="G56" s="24"/>
      <c r="H56" s="24"/>
      <c r="I56" s="25"/>
    </row>
    <row r="57" spans="1:9" ht="15.75">
      <c r="A57" s="37" t="s">
        <v>161</v>
      </c>
      <c r="B57" t="s">
        <v>162</v>
      </c>
      <c r="D57" t="s">
        <v>163</v>
      </c>
      <c r="E57" t="s">
        <v>164</v>
      </c>
      <c r="F57" t="s">
        <v>165</v>
      </c>
      <c r="G57" t="s">
        <v>17</v>
      </c>
      <c r="I57" s="9" t="s">
        <v>166</v>
      </c>
    </row>
    <row r="58" spans="1:9" ht="15.75">
      <c r="A58" s="37"/>
      <c r="E58" t="s">
        <v>167</v>
      </c>
      <c r="F58" s="30">
        <v>1</v>
      </c>
      <c r="G58" s="30" t="s">
        <v>17</v>
      </c>
      <c r="H58" t="s">
        <v>168</v>
      </c>
      <c r="I58" s="9" t="s">
        <v>169</v>
      </c>
    </row>
    <row r="59" spans="1:9" ht="15.75">
      <c r="A59" s="37"/>
      <c r="B59" t="s">
        <v>170</v>
      </c>
      <c r="D59" t="s">
        <v>171</v>
      </c>
      <c r="F59" t="s">
        <v>172</v>
      </c>
      <c r="I59" s="9"/>
    </row>
    <row r="60" spans="1:9" ht="15.75">
      <c r="A60" s="37"/>
      <c r="B60" t="s">
        <v>173</v>
      </c>
      <c r="D60" t="s">
        <v>163</v>
      </c>
      <c r="H60" t="s">
        <v>174</v>
      </c>
      <c r="I60" s="9"/>
    </row>
    <row r="61" spans="1:9" ht="15.75">
      <c r="A61" s="37"/>
      <c r="B61" t="s">
        <v>175</v>
      </c>
      <c r="D61" t="s">
        <v>163</v>
      </c>
      <c r="I61" s="9"/>
    </row>
    <row r="62" spans="1:9" ht="15.75">
      <c r="A62" s="15"/>
      <c r="B62" t="s">
        <v>176</v>
      </c>
      <c r="I62" s="9"/>
    </row>
    <row r="63" spans="1:9" ht="15.75">
      <c r="A63" s="15"/>
      <c r="B63" t="s">
        <v>177</v>
      </c>
      <c r="H63" t="s">
        <v>178</v>
      </c>
      <c r="I63" s="9" t="s">
        <v>179</v>
      </c>
    </row>
    <row r="64" spans="1:9" ht="15.75">
      <c r="A64" s="15"/>
      <c r="B64" t="s">
        <v>180</v>
      </c>
      <c r="D64" t="s">
        <v>163</v>
      </c>
      <c r="G64" t="s">
        <v>17</v>
      </c>
      <c r="I64" s="9"/>
    </row>
    <row r="65" spans="1:9" ht="15.75">
      <c r="A65" s="15"/>
      <c r="B65" t="s">
        <v>181</v>
      </c>
      <c r="D65" t="s">
        <v>182</v>
      </c>
      <c r="I65" s="9"/>
    </row>
    <row r="66" spans="1:9" ht="15.75">
      <c r="A66" s="16"/>
      <c r="B66" s="10" t="s">
        <v>183</v>
      </c>
      <c r="C66" s="10"/>
      <c r="D66" s="10" t="s">
        <v>163</v>
      </c>
      <c r="E66" s="10"/>
      <c r="F66" s="10"/>
      <c r="G66" s="10" t="s">
        <v>17</v>
      </c>
      <c r="H66" s="10"/>
      <c r="I66" s="11"/>
    </row>
    <row r="67" spans="1:9" ht="15.75"/>
    <row r="68" spans="1:9" ht="15.75"/>
  </sheetData>
  <hyperlinks>
    <hyperlink ref="I2" r:id="rId1" xr:uid="{27A90A43-3885-45F3-B6FA-1EA636088051}"/>
    <hyperlink ref="I14" r:id="rId2" xr:uid="{348EFD99-9716-41D1-B06C-36AA7D2355D0}"/>
    <hyperlink ref="I7" r:id="rId3" xr:uid="{D00B76C6-9F18-4CE3-94C3-78537E36CD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1384-4A5C-4BAE-A7FC-8B8AED5752E1}">
  <dimension ref="A2:L20"/>
  <sheetViews>
    <sheetView workbookViewId="0"/>
  </sheetViews>
  <sheetFormatPr defaultRowHeight="15"/>
  <cols>
    <col min="2" max="2" width="9.5703125" bestFit="1" customWidth="1"/>
    <col min="3" max="3" width="21" customWidth="1"/>
    <col min="4" max="4" width="24.7109375" customWidth="1"/>
    <col min="5" max="5" width="19.140625" customWidth="1"/>
    <col min="6" max="6" width="13" customWidth="1"/>
    <col min="8" max="8" width="12" customWidth="1"/>
    <col min="9" max="9" width="17.7109375" customWidth="1"/>
    <col min="12" max="12" width="50.42578125" customWidth="1"/>
  </cols>
  <sheetData>
    <row r="2" spans="1:12" ht="35.25" customHeight="1">
      <c r="A2" s="95" t="s">
        <v>184</v>
      </c>
      <c r="B2" s="96" t="s">
        <v>185</v>
      </c>
      <c r="C2" s="97" t="s">
        <v>186</v>
      </c>
      <c r="D2" s="97" t="s">
        <v>187</v>
      </c>
      <c r="E2" s="98" t="s">
        <v>188</v>
      </c>
      <c r="F2" s="96" t="s">
        <v>189</v>
      </c>
      <c r="G2" s="98" t="s">
        <v>190</v>
      </c>
      <c r="H2" s="96" t="s">
        <v>191</v>
      </c>
      <c r="I2" s="96" t="s">
        <v>192</v>
      </c>
      <c r="J2" s="99" t="s">
        <v>193</v>
      </c>
      <c r="K2" s="144"/>
    </row>
    <row r="3" spans="1:12" ht="30">
      <c r="A3" s="100" t="s">
        <v>194</v>
      </c>
      <c r="B3" s="74">
        <v>40701</v>
      </c>
      <c r="C3" s="53" t="s">
        <v>195</v>
      </c>
      <c r="D3" s="160" t="s">
        <v>196</v>
      </c>
      <c r="E3" s="101" t="s">
        <v>197</v>
      </c>
      <c r="F3" s="51">
        <v>20</v>
      </c>
      <c r="G3" s="51"/>
      <c r="H3" s="51">
        <v>4860</v>
      </c>
      <c r="I3" s="102">
        <v>0.69</v>
      </c>
      <c r="J3" s="103"/>
      <c r="K3" s="51" t="s">
        <v>198</v>
      </c>
      <c r="L3" t="s">
        <v>199</v>
      </c>
    </row>
    <row r="4" spans="1:12">
      <c r="A4" s="100"/>
      <c r="B4" s="51"/>
      <c r="C4" s="51"/>
      <c r="D4" s="51"/>
      <c r="E4" s="51"/>
      <c r="F4" s="51"/>
      <c r="G4" s="51"/>
      <c r="H4" s="51"/>
      <c r="I4" s="51"/>
      <c r="J4" s="103"/>
      <c r="K4" s="51"/>
    </row>
    <row r="5" spans="1:12" ht="33.75" customHeight="1">
      <c r="A5" s="100" t="s">
        <v>200</v>
      </c>
      <c r="B5" s="52">
        <v>40702</v>
      </c>
      <c r="C5" s="139" t="s">
        <v>201</v>
      </c>
      <c r="D5" s="154" t="s">
        <v>202</v>
      </c>
      <c r="E5" s="104" t="s">
        <v>203</v>
      </c>
      <c r="F5" s="51">
        <v>0.4</v>
      </c>
      <c r="G5" s="51" t="s">
        <v>204</v>
      </c>
      <c r="H5" s="51">
        <v>6.92</v>
      </c>
      <c r="I5" s="51"/>
      <c r="J5" s="103"/>
      <c r="K5" s="51" t="s">
        <v>205</v>
      </c>
      <c r="L5" s="7" t="s">
        <v>206</v>
      </c>
    </row>
    <row r="6" spans="1:12" ht="14.25" customHeight="1">
      <c r="A6" s="105"/>
      <c r="B6" s="106"/>
      <c r="C6" s="107"/>
      <c r="D6" s="107"/>
      <c r="E6" s="108"/>
      <c r="F6" s="109"/>
      <c r="G6" s="109"/>
      <c r="H6" s="109"/>
      <c r="I6" s="109"/>
      <c r="J6" s="110"/>
      <c r="K6" s="109"/>
    </row>
    <row r="7" spans="1:12" ht="30">
      <c r="A7" s="100" t="s">
        <v>207</v>
      </c>
      <c r="B7" s="158">
        <v>41074</v>
      </c>
      <c r="C7" s="140" t="s">
        <v>208</v>
      </c>
      <c r="D7" s="153" t="s">
        <v>209</v>
      </c>
      <c r="E7" s="56" t="s">
        <v>210</v>
      </c>
      <c r="F7" s="140">
        <v>0.4</v>
      </c>
      <c r="G7" s="51"/>
      <c r="H7" s="51"/>
      <c r="I7" s="51"/>
      <c r="J7" s="103"/>
      <c r="K7" s="51"/>
      <c r="L7" t="s">
        <v>211</v>
      </c>
    </row>
    <row r="8" spans="1:12" ht="30">
      <c r="A8" s="100" t="s">
        <v>212</v>
      </c>
      <c r="B8" s="74">
        <v>41074</v>
      </c>
      <c r="C8" s="139" t="s">
        <v>213</v>
      </c>
      <c r="D8" s="153" t="s">
        <v>214</v>
      </c>
      <c r="E8" s="51" t="s">
        <v>215</v>
      </c>
      <c r="F8" s="51" t="s">
        <v>216</v>
      </c>
      <c r="G8" s="51"/>
      <c r="H8" s="51"/>
      <c r="I8" s="102">
        <v>0.57999999999999996</v>
      </c>
      <c r="J8" s="103"/>
      <c r="K8" s="51" t="s">
        <v>198</v>
      </c>
      <c r="L8" t="s">
        <v>217</v>
      </c>
    </row>
    <row r="9" spans="1:12">
      <c r="A9" s="105"/>
      <c r="B9" s="111"/>
      <c r="C9" s="107"/>
      <c r="D9" s="109"/>
      <c r="E9" s="109"/>
      <c r="F9" s="109"/>
      <c r="G9" s="109"/>
      <c r="H9" s="109"/>
      <c r="I9" s="109"/>
      <c r="J9" s="110"/>
      <c r="K9" s="109"/>
    </row>
    <row r="10" spans="1:12" ht="30">
      <c r="A10" s="100" t="s">
        <v>218</v>
      </c>
      <c r="B10" s="74">
        <v>41436</v>
      </c>
      <c r="C10" s="154" t="s">
        <v>219</v>
      </c>
      <c r="D10" s="155" t="s">
        <v>220</v>
      </c>
      <c r="E10" s="51" t="s">
        <v>210</v>
      </c>
      <c r="F10" s="51">
        <v>0.4</v>
      </c>
      <c r="G10" s="51"/>
      <c r="H10" s="51"/>
      <c r="I10" s="51"/>
      <c r="J10" s="103"/>
      <c r="K10" s="51"/>
      <c r="L10" t="s">
        <v>221</v>
      </c>
    </row>
    <row r="11" spans="1:12" ht="30">
      <c r="A11" s="100" t="s">
        <v>222</v>
      </c>
      <c r="B11" s="74">
        <v>41436</v>
      </c>
      <c r="C11" s="154" t="s">
        <v>223</v>
      </c>
      <c r="D11" s="155" t="s">
        <v>224</v>
      </c>
      <c r="E11" s="51" t="s">
        <v>225</v>
      </c>
      <c r="F11" s="51">
        <v>23</v>
      </c>
      <c r="G11" s="51"/>
      <c r="H11" s="51"/>
      <c r="I11" s="138">
        <v>0.61899999999999999</v>
      </c>
      <c r="J11" s="103"/>
      <c r="K11" s="51"/>
      <c r="L11" t="s">
        <v>226</v>
      </c>
    </row>
    <row r="12" spans="1:12">
      <c r="A12" s="105"/>
      <c r="B12" s="109"/>
      <c r="C12" s="109"/>
      <c r="D12" s="109"/>
      <c r="E12" s="109"/>
      <c r="F12" s="109"/>
      <c r="G12" s="109"/>
      <c r="H12" s="109"/>
      <c r="I12" s="109"/>
      <c r="J12" s="110"/>
      <c r="K12" s="109"/>
    </row>
    <row r="13" spans="1:12">
      <c r="A13" s="100" t="s">
        <v>227</v>
      </c>
      <c r="B13" s="74">
        <v>42535</v>
      </c>
      <c r="C13" s="140" t="s">
        <v>228</v>
      </c>
      <c r="D13" s="140"/>
      <c r="E13" s="140" t="s">
        <v>229</v>
      </c>
      <c r="F13" s="140"/>
      <c r="G13" s="51"/>
      <c r="H13" s="51"/>
      <c r="I13" s="140"/>
      <c r="J13" s="103"/>
      <c r="K13" s="51"/>
    </row>
    <row r="14" spans="1:12">
      <c r="A14" s="100"/>
      <c r="B14" s="51"/>
      <c r="C14" s="112" t="s">
        <v>230</v>
      </c>
      <c r="D14" s="51"/>
      <c r="E14" s="51"/>
      <c r="F14" s="51"/>
      <c r="G14" s="51"/>
      <c r="H14" s="51"/>
      <c r="I14" s="51"/>
      <c r="J14" s="103"/>
      <c r="K14" s="51"/>
    </row>
    <row r="15" spans="1:12">
      <c r="A15" s="100" t="s">
        <v>231</v>
      </c>
      <c r="B15" s="74">
        <v>42536</v>
      </c>
      <c r="C15" s="139" t="s">
        <v>232</v>
      </c>
      <c r="D15" s="51" t="s">
        <v>233</v>
      </c>
      <c r="E15" s="51" t="s">
        <v>234</v>
      </c>
      <c r="F15" s="51">
        <v>8</v>
      </c>
      <c r="G15" s="51"/>
      <c r="H15" s="51"/>
      <c r="I15" s="51" t="s">
        <v>235</v>
      </c>
      <c r="J15" s="103"/>
      <c r="K15" s="51"/>
      <c r="L15" t="s">
        <v>236</v>
      </c>
    </row>
    <row r="16" spans="1:12">
      <c r="A16" s="105"/>
      <c r="B16" s="109"/>
      <c r="C16" s="109"/>
      <c r="D16" s="109"/>
      <c r="E16" s="109"/>
      <c r="F16" s="109"/>
      <c r="G16" s="109"/>
      <c r="H16" s="109"/>
      <c r="I16" s="109"/>
      <c r="J16" s="110"/>
      <c r="K16" s="109"/>
    </row>
    <row r="17" spans="1:12" ht="30">
      <c r="A17" s="100" t="s">
        <v>237</v>
      </c>
      <c r="B17" s="74">
        <v>42165</v>
      </c>
      <c r="C17" s="141">
        <v>0.2076388888888889</v>
      </c>
      <c r="D17" s="155" t="s">
        <v>238</v>
      </c>
      <c r="E17" s="51" t="s">
        <v>239</v>
      </c>
      <c r="F17" s="51">
        <v>0.5</v>
      </c>
      <c r="G17" s="51"/>
      <c r="H17" s="51"/>
      <c r="I17" s="102">
        <v>0.6</v>
      </c>
      <c r="J17" s="103"/>
      <c r="K17" s="51"/>
      <c r="L17" t="s">
        <v>240</v>
      </c>
    </row>
    <row r="18" spans="1:12" ht="45">
      <c r="A18" s="100" t="s">
        <v>241</v>
      </c>
      <c r="B18" s="74">
        <v>42165</v>
      </c>
      <c r="C18" s="141">
        <v>0.21875</v>
      </c>
      <c r="D18" s="155" t="s">
        <v>242</v>
      </c>
      <c r="E18" s="51" t="s">
        <v>243</v>
      </c>
      <c r="F18" s="51">
        <v>0.5</v>
      </c>
      <c r="G18" s="51"/>
      <c r="H18" s="51"/>
      <c r="I18" s="102">
        <v>0.4</v>
      </c>
      <c r="J18" s="103"/>
      <c r="K18" s="51"/>
      <c r="L18" t="s">
        <v>244</v>
      </c>
    </row>
    <row r="19" spans="1:12" ht="60">
      <c r="A19" s="100" t="s">
        <v>245</v>
      </c>
      <c r="B19" s="74">
        <v>42165</v>
      </c>
      <c r="C19" s="141">
        <v>0.22916666666666666</v>
      </c>
      <c r="D19" s="155" t="s">
        <v>246</v>
      </c>
      <c r="E19" s="51" t="s">
        <v>247</v>
      </c>
      <c r="F19" s="51">
        <v>0.5</v>
      </c>
      <c r="G19" s="51"/>
      <c r="H19" s="51"/>
      <c r="I19" s="102">
        <v>0.2</v>
      </c>
      <c r="J19" s="103"/>
      <c r="K19" s="51"/>
      <c r="L19" s="7" t="s">
        <v>248</v>
      </c>
    </row>
    <row r="20" spans="1:12" ht="31.5" customHeight="1">
      <c r="A20" s="113" t="s">
        <v>249</v>
      </c>
      <c r="B20" s="114">
        <v>42165</v>
      </c>
      <c r="C20" s="142">
        <v>0.19999999999999998</v>
      </c>
      <c r="D20" s="116" t="s">
        <v>250</v>
      </c>
      <c r="E20" s="116" t="s">
        <v>203</v>
      </c>
      <c r="F20" s="115">
        <v>0.2</v>
      </c>
      <c r="G20" s="115"/>
      <c r="H20" s="115"/>
      <c r="I20" s="115"/>
      <c r="J20" s="117"/>
      <c r="K20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0198-0DD5-4F6F-B7BA-11CD86654FEA}">
  <dimension ref="A2:P37"/>
  <sheetViews>
    <sheetView topLeftCell="A4" workbookViewId="0">
      <selection activeCell="E33" sqref="E33"/>
    </sheetView>
  </sheetViews>
  <sheetFormatPr defaultRowHeight="15"/>
  <cols>
    <col min="3" max="3" width="11.140625" bestFit="1" customWidth="1"/>
    <col min="4" max="4" width="12" customWidth="1"/>
    <col min="5" max="5" width="14.7109375" customWidth="1"/>
    <col min="6" max="6" width="14.85546875" customWidth="1"/>
    <col min="7" max="7" width="5.140625" customWidth="1"/>
    <col min="9" max="9" width="11" customWidth="1"/>
    <col min="10" max="11" width="11.85546875" customWidth="1"/>
    <col min="12" max="12" width="12.85546875" customWidth="1"/>
    <col min="13" max="13" width="15" style="57" customWidth="1"/>
    <col min="14" max="14" width="31.28515625" customWidth="1"/>
  </cols>
  <sheetData>
    <row r="2" spans="1:16" ht="31.5" customHeight="1">
      <c r="A2" s="38" t="s">
        <v>251</v>
      </c>
      <c r="B2" s="40" t="s">
        <v>252</v>
      </c>
      <c r="C2" s="40" t="s">
        <v>253</v>
      </c>
      <c r="D2" s="39" t="s">
        <v>254</v>
      </c>
      <c r="E2" s="40" t="s">
        <v>255</v>
      </c>
      <c r="F2" s="40" t="s">
        <v>256</v>
      </c>
      <c r="G2" s="40" t="s">
        <v>257</v>
      </c>
      <c r="H2" s="40" t="s">
        <v>258</v>
      </c>
      <c r="I2" s="40" t="s">
        <v>259</v>
      </c>
      <c r="J2" s="40" t="s">
        <v>260</v>
      </c>
      <c r="K2" s="40" t="s">
        <v>261</v>
      </c>
      <c r="L2" s="41" t="s">
        <v>262</v>
      </c>
      <c r="M2" s="55"/>
      <c r="N2" s="54" t="s">
        <v>263</v>
      </c>
    </row>
    <row r="3" spans="1:16">
      <c r="A3" s="65">
        <v>1</v>
      </c>
      <c r="B3" s="64">
        <v>1</v>
      </c>
      <c r="C3" s="66">
        <v>40702</v>
      </c>
      <c r="D3" s="63" t="s">
        <v>264</v>
      </c>
      <c r="E3" s="69">
        <v>0.21454861111111112</v>
      </c>
      <c r="F3" s="69">
        <v>0</v>
      </c>
      <c r="G3" s="69" t="s">
        <v>265</v>
      </c>
      <c r="H3" s="64"/>
      <c r="I3" s="64" t="s">
        <v>266</v>
      </c>
      <c r="J3" s="64" t="s">
        <v>267</v>
      </c>
      <c r="K3" s="67" t="s">
        <v>268</v>
      </c>
      <c r="L3" s="68" t="s">
        <v>194</v>
      </c>
      <c r="M3" s="56"/>
      <c r="N3" s="54" t="s">
        <v>269</v>
      </c>
      <c r="P3" s="46"/>
    </row>
    <row r="4" spans="1:16">
      <c r="A4" s="42"/>
      <c r="B4">
        <v>2</v>
      </c>
      <c r="D4" t="s">
        <v>270</v>
      </c>
      <c r="E4" s="46">
        <v>0.24930555555555556</v>
      </c>
      <c r="F4" s="46">
        <f>E4-E3</f>
        <v>3.4756944444444438E-2</v>
      </c>
      <c r="G4" s="46" t="s">
        <v>271</v>
      </c>
      <c r="I4" t="s">
        <v>272</v>
      </c>
      <c r="J4" t="s">
        <v>273</v>
      </c>
      <c r="K4" s="46" t="s">
        <v>274</v>
      </c>
      <c r="L4" s="9" t="s">
        <v>194</v>
      </c>
      <c r="M4" s="56"/>
      <c r="N4" s="54" t="s">
        <v>275</v>
      </c>
    </row>
    <row r="5" spans="1:16">
      <c r="A5" s="42"/>
      <c r="B5">
        <v>3</v>
      </c>
      <c r="D5" t="s">
        <v>276</v>
      </c>
      <c r="E5" s="45">
        <v>0.26666666666666666</v>
      </c>
      <c r="F5" s="46">
        <f>E5-E4</f>
        <v>1.7361111111111105E-2</v>
      </c>
      <c r="G5" s="46" t="s">
        <v>265</v>
      </c>
      <c r="I5" t="s">
        <v>266</v>
      </c>
      <c r="J5" t="s">
        <v>267</v>
      </c>
      <c r="K5" s="45" t="s">
        <v>277</v>
      </c>
      <c r="L5" s="9" t="s">
        <v>194</v>
      </c>
      <c r="M5" s="56"/>
      <c r="N5" s="54" t="s">
        <v>278</v>
      </c>
    </row>
    <row r="6" spans="1:16">
      <c r="A6" s="49"/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  <c r="M6" s="56"/>
      <c r="N6" s="54"/>
    </row>
    <row r="7" spans="1:16">
      <c r="A7" s="42">
        <v>2</v>
      </c>
      <c r="B7">
        <v>4</v>
      </c>
      <c r="C7" s="43">
        <v>40702</v>
      </c>
      <c r="D7" s="44" t="s">
        <v>276</v>
      </c>
      <c r="E7" s="46">
        <v>0.71673611111111113</v>
      </c>
      <c r="F7" s="46">
        <v>0</v>
      </c>
      <c r="G7" s="46" t="s">
        <v>265</v>
      </c>
      <c r="I7" t="s">
        <v>266</v>
      </c>
      <c r="J7" t="s">
        <v>267</v>
      </c>
      <c r="K7" s="46" t="s">
        <v>279</v>
      </c>
      <c r="L7" s="9" t="s">
        <v>194</v>
      </c>
      <c r="M7" s="56"/>
      <c r="N7" s="54" t="s">
        <v>280</v>
      </c>
    </row>
    <row r="8" spans="1:16">
      <c r="A8" s="42"/>
      <c r="C8" s="43"/>
      <c r="D8" s="44"/>
      <c r="E8" s="46"/>
      <c r="F8" s="46"/>
      <c r="G8" s="46"/>
      <c r="K8" s="46" t="s">
        <v>281</v>
      </c>
      <c r="L8" s="9" t="s">
        <v>200</v>
      </c>
      <c r="M8" s="56"/>
      <c r="N8" s="54" t="s">
        <v>282</v>
      </c>
    </row>
    <row r="9" spans="1:16">
      <c r="A9" s="42"/>
      <c r="B9">
        <v>5</v>
      </c>
      <c r="D9" t="s">
        <v>270</v>
      </c>
      <c r="E9" s="45">
        <v>0.7270833333333333</v>
      </c>
      <c r="F9" s="45">
        <f>E9-E7</f>
        <v>1.0347222222222174E-2</v>
      </c>
      <c r="G9" s="45" t="s">
        <v>271</v>
      </c>
      <c r="I9" t="s">
        <v>272</v>
      </c>
      <c r="J9" t="s">
        <v>273</v>
      </c>
      <c r="K9" t="s">
        <v>283</v>
      </c>
      <c r="L9" s="9" t="s">
        <v>194</v>
      </c>
      <c r="M9" s="56"/>
      <c r="N9" s="54" t="s">
        <v>284</v>
      </c>
    </row>
    <row r="10" spans="1:16">
      <c r="A10" s="42"/>
      <c r="E10" s="46"/>
      <c r="K10" t="s">
        <v>285</v>
      </c>
      <c r="L10" s="9" t="s">
        <v>200</v>
      </c>
      <c r="M10" s="56"/>
      <c r="N10" s="54" t="s">
        <v>286</v>
      </c>
    </row>
    <row r="11" spans="1:16">
      <c r="A11" s="49"/>
      <c r="B11" s="24"/>
      <c r="C11" s="24"/>
      <c r="D11" s="24"/>
      <c r="E11" s="50"/>
      <c r="F11" s="24"/>
      <c r="G11" s="24"/>
      <c r="H11" s="24"/>
      <c r="I11" s="24"/>
      <c r="J11" s="24"/>
      <c r="K11" s="24"/>
      <c r="L11" s="25"/>
      <c r="M11" s="56"/>
      <c r="N11" s="54"/>
    </row>
    <row r="12" spans="1:16">
      <c r="A12" s="65">
        <v>3</v>
      </c>
      <c r="B12" s="64">
        <v>6</v>
      </c>
      <c r="C12" s="66">
        <v>41075</v>
      </c>
      <c r="D12" s="63" t="s">
        <v>264</v>
      </c>
      <c r="E12" s="67">
        <v>0.22847222222222222</v>
      </c>
      <c r="F12" s="67"/>
      <c r="G12" s="67" t="s">
        <v>265</v>
      </c>
      <c r="H12" s="64"/>
      <c r="I12" s="64" t="s">
        <v>266</v>
      </c>
      <c r="J12" s="64" t="s">
        <v>267</v>
      </c>
      <c r="K12" s="64"/>
      <c r="L12" s="68" t="s">
        <v>207</v>
      </c>
      <c r="M12" s="56"/>
      <c r="N12" s="54"/>
    </row>
    <row r="13" spans="1:16">
      <c r="A13" s="42"/>
      <c r="C13" s="43"/>
      <c r="E13" s="46"/>
      <c r="F13" s="45"/>
      <c r="G13" s="45"/>
      <c r="L13" s="9" t="s">
        <v>212</v>
      </c>
      <c r="M13" s="56"/>
      <c r="N13" s="54"/>
    </row>
    <row r="14" spans="1:16">
      <c r="A14" s="42"/>
      <c r="B14">
        <v>7</v>
      </c>
      <c r="C14" s="43">
        <v>41075</v>
      </c>
      <c r="D14" t="s">
        <v>270</v>
      </c>
      <c r="E14" s="46">
        <v>0.2638888888888889</v>
      </c>
      <c r="F14" s="45"/>
      <c r="G14" s="45" t="s">
        <v>271</v>
      </c>
      <c r="I14" t="s">
        <v>272</v>
      </c>
      <c r="J14" t="s">
        <v>273</v>
      </c>
      <c r="K14" t="s">
        <v>287</v>
      </c>
      <c r="L14" s="9" t="s">
        <v>207</v>
      </c>
      <c r="M14" s="56"/>
      <c r="N14" s="54" t="s">
        <v>288</v>
      </c>
    </row>
    <row r="15" spans="1:16">
      <c r="A15" s="42"/>
      <c r="C15" s="43"/>
      <c r="E15" s="46"/>
      <c r="F15" s="45"/>
      <c r="G15" s="45"/>
      <c r="K15" t="s">
        <v>289</v>
      </c>
      <c r="L15" s="9" t="s">
        <v>212</v>
      </c>
      <c r="M15" s="56"/>
      <c r="N15" s="54" t="s">
        <v>290</v>
      </c>
    </row>
    <row r="16" spans="1:16">
      <c r="A16" s="49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5"/>
      <c r="M16" s="56"/>
      <c r="N16" s="54"/>
    </row>
    <row r="17" spans="1:15">
      <c r="A17" s="42">
        <v>4</v>
      </c>
      <c r="B17">
        <v>8</v>
      </c>
      <c r="C17" s="43">
        <v>41075</v>
      </c>
      <c r="D17" t="s">
        <v>276</v>
      </c>
      <c r="E17" s="46">
        <v>0.7284722222222223</v>
      </c>
      <c r="G17" t="s">
        <v>265</v>
      </c>
      <c r="I17" t="s">
        <v>266</v>
      </c>
      <c r="J17" t="s">
        <v>267</v>
      </c>
      <c r="L17" s="9" t="s">
        <v>212</v>
      </c>
      <c r="M17" s="56"/>
      <c r="N17" s="54" t="s">
        <v>291</v>
      </c>
      <c r="O17" s="54" t="s">
        <v>215</v>
      </c>
    </row>
    <row r="18" spans="1:15">
      <c r="A18" s="42"/>
      <c r="B18">
        <v>9</v>
      </c>
      <c r="C18" s="43">
        <v>41075</v>
      </c>
      <c r="D18" t="s">
        <v>270</v>
      </c>
      <c r="E18" s="46">
        <v>0.7416666666666667</v>
      </c>
      <c r="G18" t="s">
        <v>271</v>
      </c>
      <c r="I18" t="s">
        <v>272</v>
      </c>
      <c r="J18" t="s">
        <v>273</v>
      </c>
      <c r="K18" t="s">
        <v>292</v>
      </c>
      <c r="L18" s="9" t="s">
        <v>212</v>
      </c>
      <c r="M18" s="56"/>
      <c r="N18" s="54" t="s">
        <v>293</v>
      </c>
    </row>
    <row r="19" spans="1:15">
      <c r="A19" s="65"/>
      <c r="B19" s="64">
        <v>10</v>
      </c>
      <c r="C19" s="66">
        <v>41075</v>
      </c>
      <c r="D19" s="64" t="s">
        <v>264</v>
      </c>
      <c r="E19" s="67">
        <v>0.79236111111111107</v>
      </c>
      <c r="F19" s="64"/>
      <c r="G19" s="64" t="s">
        <v>265</v>
      </c>
      <c r="H19" s="64"/>
      <c r="I19" s="64" t="s">
        <v>266</v>
      </c>
      <c r="J19" s="64" t="s">
        <v>267</v>
      </c>
      <c r="K19" s="64"/>
      <c r="L19" s="68" t="s">
        <v>212</v>
      </c>
      <c r="M19" s="56"/>
      <c r="N19" s="54" t="s">
        <v>294</v>
      </c>
    </row>
    <row r="20" spans="1:15">
      <c r="A20" s="49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  <c r="M20" s="56"/>
      <c r="N20" s="54"/>
    </row>
    <row r="21" spans="1:15">
      <c r="A21" s="51">
        <v>5</v>
      </c>
      <c r="B21" s="51"/>
      <c r="C21" s="52">
        <v>41436</v>
      </c>
      <c r="D21" s="51" t="s">
        <v>270</v>
      </c>
      <c r="E21" s="53">
        <v>0.72152777777777777</v>
      </c>
      <c r="F21" s="51"/>
      <c r="G21" s="51" t="s">
        <v>271</v>
      </c>
      <c r="H21" s="51"/>
      <c r="I21" t="s">
        <v>266</v>
      </c>
      <c r="J21" s="51" t="s">
        <v>273</v>
      </c>
      <c r="K21" s="51" t="s">
        <v>295</v>
      </c>
      <c r="L21" s="51" t="s">
        <v>222</v>
      </c>
      <c r="M21" s="56"/>
      <c r="N21" s="54"/>
    </row>
    <row r="22" spans="1:15">
      <c r="C22" s="43"/>
      <c r="E22" s="46"/>
      <c r="J22" t="s">
        <v>273</v>
      </c>
      <c r="K22" t="s">
        <v>296</v>
      </c>
      <c r="L22" s="51" t="s">
        <v>297</v>
      </c>
      <c r="N22" s="54"/>
    </row>
    <row r="23" spans="1:1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N23" s="54"/>
    </row>
    <row r="24" spans="1:15">
      <c r="A24" s="51">
        <v>6</v>
      </c>
      <c r="B24" s="51"/>
      <c r="C24" s="52">
        <v>42536</v>
      </c>
      <c r="D24" s="51" t="s">
        <v>270</v>
      </c>
      <c r="E24" s="53">
        <v>0.25486111111111109</v>
      </c>
      <c r="F24" s="51"/>
      <c r="G24" s="51" t="s">
        <v>271</v>
      </c>
      <c r="H24" s="51"/>
      <c r="I24" t="s">
        <v>266</v>
      </c>
      <c r="J24" s="51" t="s">
        <v>273</v>
      </c>
      <c r="K24" s="51"/>
      <c r="L24" s="51" t="s">
        <v>227</v>
      </c>
      <c r="N24" s="54"/>
    </row>
    <row r="25" spans="1:15">
      <c r="C25" s="43">
        <v>42536</v>
      </c>
      <c r="D25" t="s">
        <v>298</v>
      </c>
      <c r="E25" s="46">
        <v>0.26041666666666669</v>
      </c>
      <c r="G25" t="s">
        <v>271</v>
      </c>
      <c r="J25" t="s">
        <v>273</v>
      </c>
      <c r="L25" s="51" t="s">
        <v>227</v>
      </c>
      <c r="N25" s="54"/>
    </row>
    <row r="26" spans="1:1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N26" s="54"/>
    </row>
    <row r="27" spans="1:15">
      <c r="N27" s="54"/>
    </row>
    <row r="28" spans="1:15">
      <c r="A28" s="51">
        <v>7</v>
      </c>
      <c r="C28" s="43">
        <v>42536</v>
      </c>
      <c r="D28" s="51" t="s">
        <v>270</v>
      </c>
      <c r="E28" s="46">
        <v>0.73263888888888884</v>
      </c>
      <c r="G28" t="s">
        <v>271</v>
      </c>
      <c r="I28" t="s">
        <v>272</v>
      </c>
      <c r="J28" t="s">
        <v>273</v>
      </c>
      <c r="L28" s="51" t="s">
        <v>231</v>
      </c>
      <c r="N28" s="54"/>
      <c r="O28" t="s">
        <v>299</v>
      </c>
    </row>
    <row r="29" spans="1:15">
      <c r="A29" s="64"/>
      <c r="B29" s="64"/>
      <c r="C29" s="66">
        <v>42536</v>
      </c>
      <c r="D29" s="64" t="s">
        <v>298</v>
      </c>
      <c r="E29" s="69">
        <v>0.71388888888888891</v>
      </c>
      <c r="F29" s="64"/>
      <c r="G29" s="64" t="s">
        <v>271</v>
      </c>
      <c r="H29" s="64"/>
      <c r="I29" s="64"/>
      <c r="J29" s="64"/>
      <c r="K29" s="64"/>
      <c r="L29" s="83" t="s">
        <v>300</v>
      </c>
      <c r="N29" s="54"/>
    </row>
    <row r="30" spans="1:15">
      <c r="N30" s="54"/>
    </row>
    <row r="31" spans="1:15">
      <c r="A31">
        <v>8</v>
      </c>
      <c r="C31" s="43">
        <v>42165</v>
      </c>
      <c r="D31" t="s">
        <v>276</v>
      </c>
      <c r="E31" s="46">
        <v>0.26667824074074076</v>
      </c>
      <c r="G31" t="s">
        <v>265</v>
      </c>
      <c r="L31" t="s">
        <v>301</v>
      </c>
      <c r="N31" s="54" t="s">
        <v>302</v>
      </c>
    </row>
    <row r="32" spans="1:15">
      <c r="A32" s="64"/>
      <c r="B32" s="64"/>
      <c r="C32" s="64"/>
      <c r="D32" s="64" t="s">
        <v>270</v>
      </c>
      <c r="E32" s="67">
        <v>0.26944444444444443</v>
      </c>
      <c r="F32" s="64"/>
      <c r="G32" s="64" t="s">
        <v>271</v>
      </c>
      <c r="H32" s="64"/>
      <c r="I32" s="64"/>
      <c r="J32" s="64"/>
      <c r="K32" s="64"/>
      <c r="L32" s="64" t="s">
        <v>301</v>
      </c>
      <c r="N32" s="54"/>
    </row>
    <row r="33" spans="4:14">
      <c r="D33" t="s">
        <v>276</v>
      </c>
      <c r="E33" s="46">
        <v>0.7169444444444445</v>
      </c>
      <c r="G33" t="s">
        <v>265</v>
      </c>
      <c r="L33" t="s">
        <v>301</v>
      </c>
      <c r="N33" s="54" t="s">
        <v>303</v>
      </c>
    </row>
    <row r="34" spans="4:14">
      <c r="N34" s="54"/>
    </row>
    <row r="35" spans="4:14">
      <c r="N35" s="54"/>
    </row>
    <row r="36" spans="4:14">
      <c r="N36" s="23" t="s">
        <v>304</v>
      </c>
    </row>
    <row r="37" spans="4:14">
      <c r="N37" s="143" t="s">
        <v>305</v>
      </c>
    </row>
  </sheetData>
  <hyperlinks>
    <hyperlink ref="N37" r:id="rId1" xr:uid="{8BECC46F-3BE3-405E-9CB1-C0691B0E1C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6164-3E23-41C1-B95D-36D9D1B5394D}">
  <dimension ref="A1:AT139"/>
  <sheetViews>
    <sheetView workbookViewId="0">
      <pane xSplit="1" topLeftCell="X1" activePane="topRight" state="frozen"/>
      <selection pane="topRight" activeCell="AA1" sqref="AA1:AA137"/>
    </sheetView>
  </sheetViews>
  <sheetFormatPr defaultRowHeight="15"/>
  <cols>
    <col min="1" max="1" width="4.140625" customWidth="1"/>
    <col min="2" max="2" width="9.5703125" bestFit="1" customWidth="1"/>
    <col min="19" max="19" width="13.7109375" customWidth="1"/>
    <col min="20" max="20" width="10.42578125" customWidth="1"/>
    <col min="21" max="22" width="9.85546875" customWidth="1"/>
    <col min="23" max="23" width="13.42578125" customWidth="1"/>
    <col min="24" max="24" width="15.5703125" customWidth="1"/>
    <col min="25" max="25" width="9.85546875" customWidth="1"/>
    <col min="26" max="26" width="15.42578125" customWidth="1"/>
    <col min="27" max="27" width="17.42578125" customWidth="1"/>
    <col min="28" max="28" width="12.140625" customWidth="1"/>
    <col min="29" max="30" width="12.7109375" customWidth="1"/>
    <col min="31" max="31" width="15.140625" customWidth="1"/>
    <col min="39" max="39" width="9.140625" style="100"/>
    <col min="40" max="45" width="9.140625" style="51"/>
    <col min="46" max="46" width="9.140625" style="103"/>
  </cols>
  <sheetData>
    <row r="1" spans="1:46" s="207" customFormat="1" ht="42" customHeight="1">
      <c r="A1" s="207" t="s">
        <v>306</v>
      </c>
      <c r="B1" s="207" t="s">
        <v>307</v>
      </c>
      <c r="C1" s="207" t="s">
        <v>308</v>
      </c>
      <c r="D1" s="207" t="s">
        <v>309</v>
      </c>
      <c r="E1" s="207" t="s">
        <v>310</v>
      </c>
      <c r="F1" s="207" t="s">
        <v>311</v>
      </c>
      <c r="G1" s="207" t="s">
        <v>312</v>
      </c>
      <c r="H1" s="207" t="s">
        <v>313</v>
      </c>
      <c r="I1" s="207" t="s">
        <v>314</v>
      </c>
      <c r="J1" s="207" t="s">
        <v>315</v>
      </c>
      <c r="K1" s="207" t="s">
        <v>316</v>
      </c>
      <c r="L1" s="207" t="s">
        <v>317</v>
      </c>
      <c r="M1" s="207" t="s">
        <v>318</v>
      </c>
      <c r="N1" s="207" t="s">
        <v>319</v>
      </c>
      <c r="O1" s="207" t="s">
        <v>320</v>
      </c>
      <c r="P1" s="207" t="s">
        <v>321</v>
      </c>
      <c r="S1" s="207" t="s">
        <v>322</v>
      </c>
      <c r="T1" s="207" t="s">
        <v>323</v>
      </c>
      <c r="U1" s="207" t="s">
        <v>324</v>
      </c>
      <c r="V1" s="207" t="s">
        <v>325</v>
      </c>
      <c r="W1" s="207" t="s">
        <v>326</v>
      </c>
      <c r="X1" s="207" t="s">
        <v>327</v>
      </c>
      <c r="Y1" s="207" t="s">
        <v>328</v>
      </c>
      <c r="Z1" s="207" t="s">
        <v>329</v>
      </c>
      <c r="AA1" s="207" t="s">
        <v>330</v>
      </c>
      <c r="AB1" s="207" t="s">
        <v>331</v>
      </c>
      <c r="AC1" s="207" t="s">
        <v>332</v>
      </c>
      <c r="AD1" s="207" t="s">
        <v>333</v>
      </c>
      <c r="AE1" s="207" t="s">
        <v>334</v>
      </c>
      <c r="AF1" s="207" t="s">
        <v>335</v>
      </c>
      <c r="AG1" s="207" t="s">
        <v>336</v>
      </c>
      <c r="AH1" s="207" t="s">
        <v>337</v>
      </c>
      <c r="AI1" s="48" t="s">
        <v>338</v>
      </c>
      <c r="AJ1" s="48" t="s">
        <v>339</v>
      </c>
      <c r="AK1" s="48" t="s">
        <v>340</v>
      </c>
      <c r="AM1" s="208"/>
      <c r="AN1" s="209"/>
      <c r="AO1" s="209"/>
      <c r="AP1" s="209" t="s">
        <v>341</v>
      </c>
      <c r="AQ1" s="209"/>
      <c r="AR1" s="209"/>
      <c r="AS1" s="209"/>
      <c r="AT1" s="210"/>
    </row>
    <row r="2" spans="1:46" s="23" customFormat="1">
      <c r="B2" s="90">
        <v>2011</v>
      </c>
      <c r="AM2" s="164"/>
      <c r="AN2" s="140"/>
      <c r="AO2" s="140"/>
      <c r="AP2" s="140"/>
      <c r="AQ2" s="140"/>
      <c r="AR2" s="140"/>
      <c r="AS2" s="140"/>
      <c r="AT2" s="165"/>
    </row>
    <row r="3" spans="1:46" s="81" customFormat="1">
      <c r="B3" s="82" t="s">
        <v>342</v>
      </c>
      <c r="AM3" s="105"/>
      <c r="AN3" s="109"/>
      <c r="AO3" s="109"/>
      <c r="AP3" s="109"/>
      <c r="AQ3" s="109"/>
      <c r="AR3" s="109"/>
      <c r="AS3" s="109"/>
      <c r="AT3" s="110"/>
    </row>
    <row r="4" spans="1:46">
      <c r="A4" s="57">
        <v>1</v>
      </c>
      <c r="B4" s="74">
        <v>40702</v>
      </c>
      <c r="C4" s="53">
        <v>0.24930555555555556</v>
      </c>
      <c r="D4" s="51" t="s">
        <v>343</v>
      </c>
      <c r="E4" s="75">
        <v>0.26651620370370371</v>
      </c>
      <c r="F4" s="51" t="s">
        <v>344</v>
      </c>
      <c r="G4" s="51" t="s">
        <v>345</v>
      </c>
      <c r="H4" s="51" t="s">
        <v>345</v>
      </c>
      <c r="I4" s="51" t="s">
        <v>346</v>
      </c>
      <c r="J4" s="51" t="s">
        <v>347</v>
      </c>
      <c r="K4" s="51" t="s">
        <v>348</v>
      </c>
      <c r="L4" s="51">
        <v>500</v>
      </c>
      <c r="M4" s="51">
        <v>0.9</v>
      </c>
      <c r="N4" s="51" t="s">
        <v>349</v>
      </c>
      <c r="O4" s="51" t="b">
        <v>1</v>
      </c>
      <c r="P4" s="51" t="s">
        <v>349</v>
      </c>
      <c r="Q4" s="51"/>
      <c r="R4" s="56"/>
      <c r="S4">
        <v>1.0900000000000001</v>
      </c>
      <c r="T4">
        <v>1.155</v>
      </c>
      <c r="U4">
        <v>6.5000000000000002E-2</v>
      </c>
      <c r="V4">
        <f>S4-T4</f>
        <v>-6.4999999999999947E-2</v>
      </c>
      <c r="W4">
        <v>76.552198164488402</v>
      </c>
      <c r="X4">
        <v>0.56344109930765196</v>
      </c>
      <c r="Y4">
        <v>760</v>
      </c>
      <c r="Z4">
        <v>0.43372402277344901</v>
      </c>
      <c r="AA4">
        <v>0.397438808079082</v>
      </c>
      <c r="AB4">
        <v>0.28914934851563301</v>
      </c>
      <c r="AC4">
        <v>0.264959205386055</v>
      </c>
      <c r="AD4">
        <v>4.3562000000000003</v>
      </c>
      <c r="AE4">
        <v>133.59336808735699</v>
      </c>
      <c r="AF4">
        <v>210.14556625184599</v>
      </c>
      <c r="AG4" t="s">
        <v>350</v>
      </c>
      <c r="AH4" t="s">
        <v>351</v>
      </c>
      <c r="AI4" t="s">
        <v>352</v>
      </c>
      <c r="AJ4" t="s">
        <v>353</v>
      </c>
      <c r="AK4" t="s">
        <v>354</v>
      </c>
      <c r="AM4">
        <v>1.0974999999999999</v>
      </c>
      <c r="AN4">
        <v>2.3675000000000002</v>
      </c>
      <c r="AO4">
        <v>1.27</v>
      </c>
      <c r="AP4">
        <v>74.977539734526999</v>
      </c>
      <c r="AQ4">
        <v>0.54171432076790005</v>
      </c>
      <c r="AR4" s="19">
        <v>1132</v>
      </c>
      <c r="AS4"/>
    </row>
    <row r="5" spans="1:46">
      <c r="A5" s="57">
        <v>2</v>
      </c>
      <c r="B5" s="74">
        <v>40702</v>
      </c>
      <c r="C5" s="53">
        <v>0.24930555555555556</v>
      </c>
      <c r="D5" s="51" t="s">
        <v>343</v>
      </c>
      <c r="E5" s="75">
        <v>0.26651620370370371</v>
      </c>
      <c r="F5" s="51" t="s">
        <v>344</v>
      </c>
      <c r="G5" s="51" t="s">
        <v>345</v>
      </c>
      <c r="H5" s="51" t="s">
        <v>345</v>
      </c>
      <c r="I5" s="51" t="s">
        <v>346</v>
      </c>
      <c r="J5" s="51" t="s">
        <v>347</v>
      </c>
      <c r="K5" s="51" t="s">
        <v>348</v>
      </c>
      <c r="L5" s="51">
        <v>1000</v>
      </c>
      <c r="M5" s="51"/>
      <c r="N5" s="51"/>
      <c r="O5" s="51"/>
      <c r="P5" s="51"/>
      <c r="Q5" s="51"/>
      <c r="R5" s="56"/>
      <c r="S5">
        <v>1.71</v>
      </c>
      <c r="T5">
        <v>1.9550000000000001</v>
      </c>
      <c r="U5">
        <v>0.245</v>
      </c>
      <c r="V5">
        <f t="shared" ref="V5:V68" si="0">S5-T5</f>
        <v>-0.24500000000000011</v>
      </c>
      <c r="W5">
        <v>77.846497506652298</v>
      </c>
      <c r="X5">
        <v>0.57542290416393405</v>
      </c>
      <c r="Y5">
        <v>1114</v>
      </c>
      <c r="Z5">
        <v>0.44019790980477702</v>
      </c>
      <c r="AA5">
        <v>0.40078481399740901</v>
      </c>
      <c r="AB5">
        <v>0.293465273203184</v>
      </c>
      <c r="AC5">
        <v>0.26718987599827199</v>
      </c>
      <c r="AD5">
        <v>4.3621999999999996</v>
      </c>
      <c r="AE5">
        <v>133.39174220528599</v>
      </c>
      <c r="AF5">
        <v>211.23823971193801</v>
      </c>
      <c r="AG5" t="s">
        <v>350</v>
      </c>
      <c r="AH5" t="s">
        <v>351</v>
      </c>
      <c r="AI5" t="s">
        <v>355</v>
      </c>
      <c r="AJ5" t="s">
        <v>356</v>
      </c>
      <c r="AK5" t="s">
        <v>357</v>
      </c>
      <c r="AM5">
        <v>1.6975</v>
      </c>
      <c r="AN5">
        <v>2.3675000000000002</v>
      </c>
      <c r="AO5">
        <v>0.67</v>
      </c>
      <c r="AP5">
        <v>76.630596930709501</v>
      </c>
      <c r="AQ5">
        <v>0.55734539912900405</v>
      </c>
      <c r="AR5">
        <v>1228</v>
      </c>
      <c r="AS5"/>
    </row>
    <row r="6" spans="1:46" s="73" customFormat="1">
      <c r="A6" s="73">
        <v>3</v>
      </c>
      <c r="B6" s="76">
        <v>40702</v>
      </c>
      <c r="C6" s="77">
        <v>0.24930555555555556</v>
      </c>
      <c r="D6" s="78" t="s">
        <v>343</v>
      </c>
      <c r="E6" s="79">
        <v>0.26651620370370371</v>
      </c>
      <c r="F6" s="78" t="s">
        <v>344</v>
      </c>
      <c r="G6" s="78" t="s">
        <v>345</v>
      </c>
      <c r="H6" s="78" t="s">
        <v>345</v>
      </c>
      <c r="I6" s="78" t="s">
        <v>346</v>
      </c>
      <c r="J6" s="78" t="s">
        <v>347</v>
      </c>
      <c r="K6" s="78" t="s">
        <v>348</v>
      </c>
      <c r="L6" s="78">
        <v>5000</v>
      </c>
      <c r="M6" s="78">
        <v>0.9</v>
      </c>
      <c r="N6" s="78" t="s">
        <v>358</v>
      </c>
      <c r="O6" s="78" t="b">
        <v>1</v>
      </c>
      <c r="P6" s="78" t="s">
        <v>359</v>
      </c>
      <c r="Q6" s="78"/>
      <c r="R6" s="78"/>
      <c r="S6" s="73">
        <v>2.5024999999999999</v>
      </c>
      <c r="T6" s="73">
        <v>2.3675000000000002</v>
      </c>
      <c r="U6" s="73">
        <v>0.13500000000000001</v>
      </c>
      <c r="V6">
        <f t="shared" si="0"/>
        <v>0.13499999999999979</v>
      </c>
      <c r="W6" s="73">
        <v>78.990905182628495</v>
      </c>
      <c r="X6" s="73">
        <v>0.57853280090773795</v>
      </c>
      <c r="Y6" s="73">
        <v>1344</v>
      </c>
      <c r="Z6" s="73">
        <v>0.43574403843008602</v>
      </c>
      <c r="AA6" s="73">
        <v>0.40171337809977697</v>
      </c>
      <c r="AB6" s="73">
        <v>0.290496025620058</v>
      </c>
      <c r="AC6" s="73">
        <v>0.26780891873318502</v>
      </c>
      <c r="AD6" s="73">
        <v>4.3609</v>
      </c>
      <c r="AE6" s="73">
        <v>133.06595613373801</v>
      </c>
      <c r="AF6" s="73">
        <v>212.05686131636699</v>
      </c>
      <c r="AG6" s="73" t="s">
        <v>350</v>
      </c>
      <c r="AH6" s="73" t="s">
        <v>351</v>
      </c>
      <c r="AI6" s="73" t="s">
        <v>360</v>
      </c>
      <c r="AJ6" s="73" t="s">
        <v>361</v>
      </c>
      <c r="AK6" s="73" t="s">
        <v>362</v>
      </c>
      <c r="AM6" s="73">
        <v>2.5649999999999999</v>
      </c>
      <c r="AN6" s="73">
        <v>2.3675000000000002</v>
      </c>
      <c r="AO6" s="73">
        <v>0.19750000000000001</v>
      </c>
      <c r="AP6" s="73">
        <v>78.7306328060141</v>
      </c>
      <c r="AQ6" s="73">
        <v>0.57581886167096896</v>
      </c>
      <c r="AR6" s="73">
        <v>1359</v>
      </c>
      <c r="AT6" s="167"/>
    </row>
    <row r="7" spans="1:46" s="57" customFormat="1">
      <c r="A7" s="57">
        <v>4</v>
      </c>
      <c r="B7" s="74">
        <v>40702</v>
      </c>
      <c r="C7" s="53">
        <v>0.24930555555555556</v>
      </c>
      <c r="D7" s="51" t="s">
        <v>343</v>
      </c>
      <c r="E7" s="75">
        <v>0.26651620370370371</v>
      </c>
      <c r="F7" s="51" t="s">
        <v>344</v>
      </c>
      <c r="G7" s="51" t="s">
        <v>345</v>
      </c>
      <c r="H7" s="51" t="s">
        <v>345</v>
      </c>
      <c r="I7" s="51" t="s">
        <v>346</v>
      </c>
      <c r="J7" s="51" t="s">
        <v>347</v>
      </c>
      <c r="K7" s="51" t="s">
        <v>348</v>
      </c>
      <c r="L7" s="51">
        <v>10000</v>
      </c>
      <c r="M7" s="51"/>
      <c r="N7" s="51"/>
      <c r="O7" s="51"/>
      <c r="P7" s="51"/>
      <c r="Q7" s="51"/>
      <c r="R7" s="56"/>
      <c r="S7" s="57">
        <v>2.7450000000000001</v>
      </c>
      <c r="T7" s="57">
        <v>2.4900000000000002</v>
      </c>
      <c r="U7" s="57">
        <v>0.255</v>
      </c>
      <c r="V7">
        <f t="shared" si="0"/>
        <v>0.25499999999999989</v>
      </c>
      <c r="W7" s="57">
        <v>78.321779920801205</v>
      </c>
      <c r="X7" s="57">
        <v>0.57728402271007495</v>
      </c>
      <c r="Y7" s="57">
        <v>1424</v>
      </c>
      <c r="Z7" s="57">
        <v>0.43797353206848599</v>
      </c>
      <c r="AA7" s="57">
        <v>0.40028565297143598</v>
      </c>
      <c r="AB7" s="57">
        <v>0.29198235471232398</v>
      </c>
      <c r="AC7" s="57">
        <v>0.26685710198095702</v>
      </c>
      <c r="AD7" s="57">
        <v>4.3616000000000001</v>
      </c>
      <c r="AE7" s="57">
        <v>133.075841318474</v>
      </c>
      <c r="AF7" s="57">
        <v>211.397621239275</v>
      </c>
      <c r="AG7" s="57" t="s">
        <v>350</v>
      </c>
      <c r="AH7" s="57" t="s">
        <v>351</v>
      </c>
      <c r="AI7" s="57" t="s">
        <v>363</v>
      </c>
      <c r="AJ7" s="57" t="s">
        <v>364</v>
      </c>
      <c r="AK7" s="57" t="s">
        <v>365</v>
      </c>
      <c r="AM7" s="57">
        <v>2.7850000000000001</v>
      </c>
      <c r="AN7" s="57">
        <v>2.3675000000000002</v>
      </c>
      <c r="AO7" s="57">
        <v>0.41749999999999998</v>
      </c>
      <c r="AP7" s="57">
        <v>78.257193286158298</v>
      </c>
      <c r="AQ7" s="57">
        <v>0.57493714646738503</v>
      </c>
      <c r="AR7" s="57">
        <v>1399</v>
      </c>
      <c r="AT7" s="171"/>
    </row>
    <row r="8" spans="1:46">
      <c r="A8" s="57">
        <v>5</v>
      </c>
      <c r="B8" s="74"/>
      <c r="C8" s="53">
        <v>0.24930555555555556</v>
      </c>
      <c r="D8" s="51" t="s">
        <v>343</v>
      </c>
      <c r="E8" s="75">
        <v>0.26651620370370371</v>
      </c>
      <c r="F8" s="51" t="s">
        <v>344</v>
      </c>
      <c r="G8" s="51" t="s">
        <v>345</v>
      </c>
      <c r="H8" s="51" t="s">
        <v>345</v>
      </c>
      <c r="I8" s="51" t="s">
        <v>346</v>
      </c>
      <c r="J8" s="51" t="s">
        <v>347</v>
      </c>
      <c r="K8" s="51" t="s">
        <v>348</v>
      </c>
      <c r="L8" s="51">
        <v>20000</v>
      </c>
      <c r="M8" s="51"/>
      <c r="N8" s="51"/>
      <c r="O8" s="51"/>
      <c r="P8" s="51"/>
      <c r="Q8" s="51"/>
      <c r="R8" s="56"/>
      <c r="S8">
        <v>2.9424999999999999</v>
      </c>
      <c r="T8">
        <v>2.5525000000000002</v>
      </c>
      <c r="U8">
        <v>0.39</v>
      </c>
      <c r="V8">
        <f t="shared" si="0"/>
        <v>0.38999999999999968</v>
      </c>
      <c r="W8">
        <v>78.624485692156497</v>
      </c>
      <c r="X8">
        <v>0.57896943505666199</v>
      </c>
      <c r="Y8">
        <v>1452</v>
      </c>
      <c r="Z8">
        <v>0.43868103671933301</v>
      </c>
      <c r="AA8">
        <v>0.40017629548114297</v>
      </c>
      <c r="AB8">
        <v>0.29245402447955499</v>
      </c>
      <c r="AC8">
        <v>0.266784196987429</v>
      </c>
      <c r="AD8">
        <v>4.3552999999999997</v>
      </c>
      <c r="AE8">
        <v>133.02304497403</v>
      </c>
      <c r="AF8">
        <v>211.64753066618599</v>
      </c>
      <c r="AG8" t="s">
        <v>350</v>
      </c>
      <c r="AH8" t="s">
        <v>351</v>
      </c>
      <c r="AI8" t="s">
        <v>366</v>
      </c>
      <c r="AJ8" t="s">
        <v>367</v>
      </c>
      <c r="AK8" t="s">
        <v>368</v>
      </c>
      <c r="AM8">
        <v>2.9474999999999998</v>
      </c>
      <c r="AN8">
        <v>2.3675000000000002</v>
      </c>
      <c r="AO8">
        <v>0.57999999999999996</v>
      </c>
      <c r="AP8">
        <v>78.794493644000795</v>
      </c>
      <c r="AQ8">
        <v>0.57880888503969097</v>
      </c>
      <c r="AR8">
        <v>1420</v>
      </c>
      <c r="AS8"/>
    </row>
    <row r="9" spans="1:46">
      <c r="A9" s="57">
        <v>6</v>
      </c>
      <c r="B9" s="93"/>
      <c r="C9" s="93"/>
      <c r="D9" s="93"/>
      <c r="E9" s="93"/>
      <c r="F9" s="93"/>
      <c r="G9" s="93"/>
      <c r="H9" s="93"/>
      <c r="I9" s="93" t="s">
        <v>347</v>
      </c>
      <c r="J9" s="93"/>
      <c r="K9" s="93"/>
      <c r="L9" s="93"/>
      <c r="M9" s="93"/>
      <c r="N9" s="93"/>
      <c r="O9" s="93"/>
      <c r="P9" s="93"/>
      <c r="Q9" s="93"/>
      <c r="R9" s="93"/>
      <c r="S9">
        <v>3.07</v>
      </c>
      <c r="T9">
        <v>2.3675000000000002</v>
      </c>
      <c r="U9">
        <v>0.70250000000000001</v>
      </c>
      <c r="V9">
        <f t="shared" si="0"/>
        <v>0.70249999999999968</v>
      </c>
      <c r="W9">
        <v>77.791240318743405</v>
      </c>
      <c r="X9">
        <v>0.57697177272822497</v>
      </c>
      <c r="Y9">
        <v>1429</v>
      </c>
      <c r="Z9">
        <v>0.43574403843008602</v>
      </c>
      <c r="AA9">
        <v>0.40438542136029298</v>
      </c>
      <c r="AB9">
        <v>0.290496025620058</v>
      </c>
      <c r="AC9">
        <v>0.26959028090686199</v>
      </c>
      <c r="AD9">
        <v>4.3566000000000003</v>
      </c>
      <c r="AE9">
        <v>133.06595613373801</v>
      </c>
      <c r="AF9">
        <v>210.85719645248199</v>
      </c>
      <c r="AG9" t="s">
        <v>350</v>
      </c>
      <c r="AH9" t="s">
        <v>351</v>
      </c>
      <c r="AI9" t="s">
        <v>360</v>
      </c>
      <c r="AJ9" t="s">
        <v>361</v>
      </c>
      <c r="AK9" t="s">
        <v>369</v>
      </c>
      <c r="AM9" s="93">
        <v>3.03</v>
      </c>
      <c r="AN9" s="93">
        <v>2.3675000000000002</v>
      </c>
      <c r="AO9" s="93">
        <v>0.66249999999999998</v>
      </c>
      <c r="AP9" s="93">
        <v>78.008528277953502</v>
      </c>
      <c r="AQ9" s="93">
        <v>0.57570748074230804</v>
      </c>
      <c r="AR9" s="93">
        <v>1449</v>
      </c>
      <c r="AS9" s="93"/>
    </row>
    <row r="10" spans="1:46">
      <c r="A10" s="57">
        <v>7</v>
      </c>
      <c r="B10" s="92"/>
      <c r="C10" s="92"/>
      <c r="D10" s="92"/>
      <c r="E10" s="92"/>
      <c r="F10" s="92"/>
      <c r="G10" s="92"/>
      <c r="H10" s="92"/>
      <c r="I10" s="92" t="s">
        <v>370</v>
      </c>
      <c r="J10" s="92" t="s">
        <v>370</v>
      </c>
      <c r="K10" s="92"/>
      <c r="L10" s="92"/>
      <c r="M10" s="92"/>
      <c r="N10" s="92"/>
      <c r="O10" s="92"/>
      <c r="P10" s="92"/>
      <c r="Q10" s="92"/>
      <c r="R10" s="92"/>
      <c r="S10">
        <v>3.1875</v>
      </c>
      <c r="T10">
        <v>2.3675000000000002</v>
      </c>
      <c r="U10">
        <v>0.82</v>
      </c>
      <c r="V10">
        <f t="shared" si="0"/>
        <v>0.81999999999999984</v>
      </c>
      <c r="W10">
        <v>77.911447446981299</v>
      </c>
      <c r="X10">
        <v>0.531012278549995</v>
      </c>
      <c r="Y10">
        <v>1480</v>
      </c>
      <c r="Z10">
        <v>0.43574403843008602</v>
      </c>
      <c r="AA10">
        <v>0.32937445174576802</v>
      </c>
      <c r="AB10">
        <v>0.36312003202507198</v>
      </c>
      <c r="AC10">
        <v>0.27447870978813999</v>
      </c>
      <c r="AD10">
        <v>4.3207000000000004</v>
      </c>
      <c r="AE10">
        <v>133.06595613373801</v>
      </c>
      <c r="AF10">
        <v>210.97740358071999</v>
      </c>
      <c r="AG10" t="s">
        <v>350</v>
      </c>
      <c r="AH10" t="s">
        <v>351</v>
      </c>
      <c r="AI10" t="s">
        <v>360</v>
      </c>
      <c r="AJ10" t="s">
        <v>361</v>
      </c>
      <c r="AK10" t="s">
        <v>371</v>
      </c>
      <c r="AM10" s="92">
        <v>3.19</v>
      </c>
      <c r="AN10" s="92">
        <v>2.3675000000000002</v>
      </c>
      <c r="AO10" s="92">
        <v>0.82250000000000001</v>
      </c>
      <c r="AP10" s="92">
        <v>77.709541203004903</v>
      </c>
      <c r="AQ10" s="92">
        <v>0.52929970132608495</v>
      </c>
      <c r="AR10" s="92">
        <v>1481</v>
      </c>
      <c r="AS10" s="92"/>
    </row>
    <row r="11" spans="1:46">
      <c r="A11" s="57">
        <v>8</v>
      </c>
      <c r="B11" s="51"/>
      <c r="C11" s="51"/>
      <c r="D11" s="51"/>
      <c r="E11" s="51"/>
      <c r="F11" s="51"/>
      <c r="G11" s="51"/>
      <c r="H11" s="51"/>
      <c r="I11" s="51" t="s">
        <v>346</v>
      </c>
      <c r="J11" s="51"/>
      <c r="K11" s="51"/>
      <c r="L11" s="51"/>
      <c r="M11" s="51">
        <v>0.1</v>
      </c>
      <c r="N11" s="51"/>
      <c r="O11" s="51"/>
      <c r="P11" s="51"/>
      <c r="Q11" s="51"/>
      <c r="R11" s="56"/>
      <c r="S11">
        <v>2.5825</v>
      </c>
      <c r="T11">
        <v>2.3675000000000002</v>
      </c>
      <c r="U11">
        <v>0.215</v>
      </c>
      <c r="V11">
        <f t="shared" si="0"/>
        <v>0.21499999999999986</v>
      </c>
      <c r="W11">
        <v>79.533664167887594</v>
      </c>
      <c r="X11">
        <v>0.58015370830707202</v>
      </c>
      <c r="Y11">
        <v>1366</v>
      </c>
      <c r="Z11">
        <v>0.43574403843008602</v>
      </c>
      <c r="AA11">
        <v>0.40191844954406902</v>
      </c>
      <c r="AB11">
        <v>0.290496025620058</v>
      </c>
      <c r="AC11">
        <v>0.26794563302937902</v>
      </c>
      <c r="AD11">
        <v>4.3597000000000001</v>
      </c>
      <c r="AE11">
        <v>133.06595613373801</v>
      </c>
      <c r="AF11">
        <v>212.599620301626</v>
      </c>
      <c r="AG11" t="s">
        <v>350</v>
      </c>
      <c r="AH11" t="s">
        <v>351</v>
      </c>
      <c r="AI11" t="s">
        <v>360</v>
      </c>
      <c r="AJ11" t="s">
        <v>361</v>
      </c>
      <c r="AK11" t="s">
        <v>372</v>
      </c>
      <c r="AM11">
        <v>2.5225</v>
      </c>
      <c r="AN11">
        <v>2.3675000000000002</v>
      </c>
      <c r="AO11">
        <v>0.155</v>
      </c>
      <c r="AP11">
        <v>78.104565254742994</v>
      </c>
      <c r="AQ11">
        <v>0.57288332582745405</v>
      </c>
      <c r="AR11">
        <v>1362</v>
      </c>
      <c r="AS11"/>
    </row>
    <row r="12" spans="1:46">
      <c r="A12" s="57">
        <v>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>
        <v>0.3</v>
      </c>
      <c r="N12" s="51"/>
      <c r="O12" s="51"/>
      <c r="P12" s="51"/>
      <c r="Q12" s="51"/>
      <c r="R12" s="56"/>
      <c r="S12">
        <v>2.5825</v>
      </c>
      <c r="T12">
        <v>2.3675000000000002</v>
      </c>
      <c r="U12">
        <v>0.215</v>
      </c>
      <c r="V12">
        <f t="shared" si="0"/>
        <v>0.21499999999999986</v>
      </c>
      <c r="W12">
        <v>79.533664167887594</v>
      </c>
      <c r="X12">
        <v>0.58015370830707202</v>
      </c>
      <c r="Y12">
        <v>1366</v>
      </c>
      <c r="Z12">
        <v>0.43574403843008602</v>
      </c>
      <c r="AA12">
        <v>0.40191844954406902</v>
      </c>
      <c r="AB12">
        <v>0.290496025620058</v>
      </c>
      <c r="AC12">
        <v>0.26794563302937902</v>
      </c>
      <c r="AD12">
        <v>4.3597000000000001</v>
      </c>
      <c r="AE12">
        <v>133.06595613373801</v>
      </c>
      <c r="AF12">
        <v>212.599620301626</v>
      </c>
      <c r="AG12" t="s">
        <v>350</v>
      </c>
      <c r="AH12" t="s">
        <v>351</v>
      </c>
      <c r="AI12" t="s">
        <v>360</v>
      </c>
      <c r="AJ12" t="s">
        <v>361</v>
      </c>
      <c r="AK12" t="s">
        <v>372</v>
      </c>
      <c r="AM12">
        <v>2.54</v>
      </c>
      <c r="AN12">
        <v>2.3675000000000002</v>
      </c>
      <c r="AO12">
        <v>0.17249999999999999</v>
      </c>
      <c r="AP12">
        <v>78.662451191160699</v>
      </c>
      <c r="AQ12">
        <v>0.57590537283300902</v>
      </c>
      <c r="AR12">
        <v>1359</v>
      </c>
      <c r="AS12"/>
    </row>
    <row r="13" spans="1:46">
      <c r="A13" s="57">
        <v>10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>
        <v>0.5</v>
      </c>
      <c r="N13" s="51"/>
      <c r="O13" s="51"/>
      <c r="P13" s="51"/>
      <c r="Q13" s="51"/>
      <c r="R13" s="56"/>
      <c r="S13">
        <v>2.54</v>
      </c>
      <c r="T13">
        <v>2.3675000000000002</v>
      </c>
      <c r="U13">
        <v>0.17249999999999999</v>
      </c>
      <c r="V13">
        <f t="shared" si="0"/>
        <v>0.17249999999999988</v>
      </c>
      <c r="W13">
        <v>78.808251938350097</v>
      </c>
      <c r="X13">
        <v>0.57751904876923099</v>
      </c>
      <c r="Y13">
        <v>1349</v>
      </c>
      <c r="Z13">
        <v>0.43574403843008602</v>
      </c>
      <c r="AA13">
        <v>0.40093488192670101</v>
      </c>
      <c r="AB13">
        <v>0.290496025620058</v>
      </c>
      <c r="AC13">
        <v>0.26728992128446699</v>
      </c>
      <c r="AD13">
        <v>4.3620999999999999</v>
      </c>
      <c r="AE13">
        <v>133.06595613373801</v>
      </c>
      <c r="AF13">
        <v>211.874208072089</v>
      </c>
      <c r="AG13" t="s">
        <v>350</v>
      </c>
      <c r="AH13" t="s">
        <v>351</v>
      </c>
      <c r="AI13" t="s">
        <v>360</v>
      </c>
      <c r="AJ13" t="s">
        <v>361</v>
      </c>
      <c r="AK13" t="s">
        <v>373</v>
      </c>
      <c r="AM13">
        <v>2.5225</v>
      </c>
      <c r="AN13">
        <v>2.3675000000000002</v>
      </c>
      <c r="AO13">
        <v>0.155</v>
      </c>
      <c r="AP13">
        <v>78.203152074492806</v>
      </c>
      <c r="AQ13">
        <v>0.57322908348891</v>
      </c>
      <c r="AR13">
        <v>1362</v>
      </c>
      <c r="AS13"/>
    </row>
    <row r="14" spans="1:46">
      <c r="A14" s="57">
        <v>11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>
        <v>0.7</v>
      </c>
      <c r="N14" s="51"/>
      <c r="O14" s="51"/>
      <c r="P14" s="51"/>
      <c r="Q14" s="51"/>
      <c r="R14" s="56"/>
      <c r="S14">
        <v>2.5225</v>
      </c>
      <c r="T14">
        <v>2.3675000000000002</v>
      </c>
      <c r="U14">
        <v>0.155</v>
      </c>
      <c r="V14">
        <f t="shared" si="0"/>
        <v>0.1549999999999998</v>
      </c>
      <c r="W14">
        <v>78.744834940785097</v>
      </c>
      <c r="X14">
        <v>0.57792535224776398</v>
      </c>
      <c r="Y14">
        <v>1364</v>
      </c>
      <c r="Z14">
        <v>0.43574403843008602</v>
      </c>
      <c r="AA14">
        <v>0.40181778571360899</v>
      </c>
      <c r="AB14">
        <v>0.290496025620058</v>
      </c>
      <c r="AC14">
        <v>0.26787852380907201</v>
      </c>
      <c r="AD14">
        <v>4.3597999999999999</v>
      </c>
      <c r="AE14">
        <v>133.06595613373801</v>
      </c>
      <c r="AF14">
        <v>211.810791074523</v>
      </c>
      <c r="AG14" t="s">
        <v>350</v>
      </c>
      <c r="AH14" t="s">
        <v>351</v>
      </c>
      <c r="AI14" t="s">
        <v>360</v>
      </c>
      <c r="AJ14" t="s">
        <v>361</v>
      </c>
      <c r="AK14" t="s">
        <v>374</v>
      </c>
      <c r="AM14">
        <v>2.5649999999999999</v>
      </c>
      <c r="AN14">
        <v>2.3675000000000002</v>
      </c>
      <c r="AO14">
        <v>0.19750000000000001</v>
      </c>
      <c r="AP14">
        <v>78.7306328060141</v>
      </c>
      <c r="AQ14">
        <v>0.57581886167096896</v>
      </c>
      <c r="AR14">
        <v>1359</v>
      </c>
      <c r="AS14"/>
    </row>
    <row r="15" spans="1:46">
      <c r="A15" s="57">
        <v>12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 t="s">
        <v>375</v>
      </c>
      <c r="Q15" s="93"/>
      <c r="R15" s="93"/>
      <c r="S15">
        <v>2.5024999999999999</v>
      </c>
      <c r="T15">
        <v>2.3675000000000002</v>
      </c>
      <c r="U15">
        <v>0.13500000000000001</v>
      </c>
      <c r="V15">
        <f t="shared" si="0"/>
        <v>0.13499999999999979</v>
      </c>
      <c r="W15">
        <v>78.990905182628495</v>
      </c>
      <c r="X15">
        <v>0.57853280090773795</v>
      </c>
      <c r="Y15">
        <v>1344</v>
      </c>
      <c r="Z15">
        <v>0.43574403843008602</v>
      </c>
      <c r="AA15">
        <v>0.40171337809977697</v>
      </c>
      <c r="AB15">
        <v>0.290496025620058</v>
      </c>
      <c r="AC15">
        <v>0.26780891873318502</v>
      </c>
      <c r="AD15">
        <v>4.3609</v>
      </c>
      <c r="AE15">
        <v>133.06595613373801</v>
      </c>
      <c r="AF15">
        <v>212.05686131636699</v>
      </c>
      <c r="AG15" t="s">
        <v>350</v>
      </c>
      <c r="AH15" t="s">
        <v>351</v>
      </c>
      <c r="AI15" t="s">
        <v>360</v>
      </c>
      <c r="AJ15" t="s">
        <v>361</v>
      </c>
      <c r="AK15" t="s">
        <v>362</v>
      </c>
      <c r="AM15" s="93">
        <v>2.5649999999999999</v>
      </c>
      <c r="AN15" s="93">
        <v>2.3675000000000002</v>
      </c>
      <c r="AO15" s="93">
        <v>0.19750000000000001</v>
      </c>
      <c r="AP15" s="93">
        <v>78.7306328060141</v>
      </c>
      <c r="AQ15" s="93">
        <v>0.57581886167096896</v>
      </c>
      <c r="AR15" s="93">
        <v>1359</v>
      </c>
      <c r="AS15" s="93"/>
    </row>
    <row r="16" spans="1:46">
      <c r="A16" s="57">
        <v>13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 t="s">
        <v>376</v>
      </c>
      <c r="Q16" s="91"/>
      <c r="R16" s="91"/>
      <c r="S16">
        <v>2.5024999999999999</v>
      </c>
      <c r="T16">
        <v>2.3675000000000002</v>
      </c>
      <c r="U16">
        <v>0.13500000000000001</v>
      </c>
      <c r="V16">
        <f t="shared" si="0"/>
        <v>0.13499999999999979</v>
      </c>
      <c r="W16">
        <v>78.990905182628495</v>
      </c>
      <c r="X16">
        <v>0.57853280090773795</v>
      </c>
      <c r="Y16">
        <v>1344</v>
      </c>
      <c r="Z16">
        <v>0.43574403843008602</v>
      </c>
      <c r="AA16">
        <v>0.40171337809977697</v>
      </c>
      <c r="AB16">
        <v>0.290496025620058</v>
      </c>
      <c r="AC16">
        <v>0.26780891873318502</v>
      </c>
      <c r="AD16">
        <v>4.3609</v>
      </c>
      <c r="AE16">
        <v>133.06595613373801</v>
      </c>
      <c r="AF16">
        <v>212.05686131636699</v>
      </c>
      <c r="AG16" t="s">
        <v>350</v>
      </c>
      <c r="AH16" t="s">
        <v>351</v>
      </c>
      <c r="AI16" t="s">
        <v>360</v>
      </c>
      <c r="AJ16" t="s">
        <v>361</v>
      </c>
      <c r="AK16" t="s">
        <v>362</v>
      </c>
      <c r="AM16" s="91">
        <v>2.5649999999999999</v>
      </c>
      <c r="AN16" s="91">
        <v>2.3675000000000002</v>
      </c>
      <c r="AO16" s="91">
        <v>0.19750000000000001</v>
      </c>
      <c r="AP16" s="91">
        <v>78.7306328060141</v>
      </c>
      <c r="AQ16" s="91">
        <v>0.57581886167096896</v>
      </c>
      <c r="AR16" s="91">
        <v>1359</v>
      </c>
      <c r="AS16" s="91"/>
    </row>
    <row r="17" spans="1:46">
      <c r="A17" s="57">
        <v>14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 t="s">
        <v>377</v>
      </c>
      <c r="Q17" s="91"/>
      <c r="R17" s="91"/>
      <c r="S17">
        <v>2.5024999999999999</v>
      </c>
      <c r="T17">
        <v>2.3675000000000002</v>
      </c>
      <c r="U17">
        <v>0.13500000000000001</v>
      </c>
      <c r="V17">
        <f t="shared" si="0"/>
        <v>0.13499999999999979</v>
      </c>
      <c r="W17">
        <v>78.990905182628495</v>
      </c>
      <c r="X17">
        <v>0.57853280090773795</v>
      </c>
      <c r="Y17">
        <v>1344</v>
      </c>
      <c r="Z17">
        <v>0.43574403843008602</v>
      </c>
      <c r="AA17">
        <v>0.40171337809977697</v>
      </c>
      <c r="AB17">
        <v>0.290496025620058</v>
      </c>
      <c r="AC17">
        <v>0.26780891873318502</v>
      </c>
      <c r="AD17">
        <v>4.3609</v>
      </c>
      <c r="AE17">
        <v>133.06595613373801</v>
      </c>
      <c r="AF17">
        <v>212.05686131636699</v>
      </c>
      <c r="AG17" t="s">
        <v>350</v>
      </c>
      <c r="AH17" t="s">
        <v>351</v>
      </c>
      <c r="AI17" t="s">
        <v>360</v>
      </c>
      <c r="AJ17" t="s">
        <v>361</v>
      </c>
      <c r="AK17" t="s">
        <v>362</v>
      </c>
      <c r="AM17" s="91">
        <v>2.5649999999999999</v>
      </c>
      <c r="AN17" s="91">
        <v>2.3675000000000002</v>
      </c>
      <c r="AO17" s="91">
        <v>0.19750000000000001</v>
      </c>
      <c r="AP17" s="91">
        <v>78.7306328060141</v>
      </c>
      <c r="AQ17" s="91">
        <v>0.57581886167096896</v>
      </c>
      <c r="AR17" s="91">
        <v>1359</v>
      </c>
      <c r="AS17" s="91"/>
    </row>
    <row r="18" spans="1:46">
      <c r="A18" s="57">
        <v>15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 t="s">
        <v>378</v>
      </c>
      <c r="Q18" s="91"/>
      <c r="R18" s="91"/>
      <c r="S18">
        <v>2.5024999999999999</v>
      </c>
      <c r="T18">
        <v>2.3675000000000002</v>
      </c>
      <c r="U18">
        <v>0.13500000000000001</v>
      </c>
      <c r="V18">
        <f t="shared" si="0"/>
        <v>0.13499999999999979</v>
      </c>
      <c r="W18">
        <v>78.990905182628495</v>
      </c>
      <c r="X18">
        <v>0.57853280090773795</v>
      </c>
      <c r="Y18">
        <v>1344</v>
      </c>
      <c r="Z18">
        <v>0.43574403843008602</v>
      </c>
      <c r="AA18">
        <v>0.40171337809977697</v>
      </c>
      <c r="AB18">
        <v>0.290496025620058</v>
      </c>
      <c r="AC18">
        <v>0.26780891873318502</v>
      </c>
      <c r="AD18">
        <v>4.3609</v>
      </c>
      <c r="AE18">
        <v>133.06595613373801</v>
      </c>
      <c r="AF18">
        <v>212.05686131636699</v>
      </c>
      <c r="AG18" t="s">
        <v>350</v>
      </c>
      <c r="AH18" t="s">
        <v>351</v>
      </c>
      <c r="AI18" t="s">
        <v>360</v>
      </c>
      <c r="AJ18" t="s">
        <v>361</v>
      </c>
      <c r="AK18" t="s">
        <v>362</v>
      </c>
      <c r="AM18" s="91">
        <v>2.5649999999999999</v>
      </c>
      <c r="AN18" s="91">
        <v>2.3675000000000002</v>
      </c>
      <c r="AO18" s="91">
        <v>0.19750000000000001</v>
      </c>
      <c r="AP18" s="91">
        <v>78.7306328060141</v>
      </c>
      <c r="AQ18" s="91">
        <v>0.57581886167096896</v>
      </c>
      <c r="AR18" s="91">
        <v>1359</v>
      </c>
      <c r="AS18" s="91"/>
    </row>
    <row r="19" spans="1:46">
      <c r="A19" s="57">
        <v>16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 t="s">
        <v>379</v>
      </c>
      <c r="Q19" s="92"/>
      <c r="R19" s="92"/>
      <c r="S19">
        <v>2.5024999999999999</v>
      </c>
      <c r="T19">
        <v>2.3675000000000002</v>
      </c>
      <c r="U19">
        <v>0.13500000000000001</v>
      </c>
      <c r="V19">
        <f t="shared" si="0"/>
        <v>0.13499999999999979</v>
      </c>
      <c r="W19">
        <v>78.990905182628495</v>
      </c>
      <c r="X19">
        <v>0.57853280090773795</v>
      </c>
      <c r="Y19">
        <v>1344</v>
      </c>
      <c r="Z19">
        <v>0.43574403843008602</v>
      </c>
      <c r="AA19">
        <v>0.40171337809977697</v>
      </c>
      <c r="AB19">
        <v>0.290496025620058</v>
      </c>
      <c r="AC19">
        <v>0.26780891873318502</v>
      </c>
      <c r="AD19">
        <v>4.3609</v>
      </c>
      <c r="AE19">
        <v>133.06595613373801</v>
      </c>
      <c r="AF19">
        <v>212.05686131636699</v>
      </c>
      <c r="AG19" t="s">
        <v>350</v>
      </c>
      <c r="AH19" t="s">
        <v>351</v>
      </c>
      <c r="AI19" t="s">
        <v>360</v>
      </c>
      <c r="AJ19" t="s">
        <v>361</v>
      </c>
      <c r="AK19" t="s">
        <v>362</v>
      </c>
      <c r="AM19" s="92">
        <v>2.5649999999999999</v>
      </c>
      <c r="AN19" s="92">
        <v>2.3675000000000002</v>
      </c>
      <c r="AO19" s="92">
        <v>0.19750000000000001</v>
      </c>
      <c r="AP19" s="92">
        <v>78.7306328060141</v>
      </c>
      <c r="AQ19" s="92">
        <v>0.57581886167096896</v>
      </c>
      <c r="AR19" s="92">
        <v>1359</v>
      </c>
      <c r="AS19" s="92"/>
    </row>
    <row r="20" spans="1:46" s="81" customFormat="1">
      <c r="B20" s="82" t="s">
        <v>380</v>
      </c>
      <c r="V20">
        <f t="shared" si="0"/>
        <v>0</v>
      </c>
      <c r="Z20" s="81">
        <f>MIN(AR4:AR19)</f>
        <v>1132</v>
      </c>
      <c r="AM20" s="105"/>
      <c r="AN20" s="109"/>
      <c r="AO20" s="109"/>
      <c r="AP20" s="109"/>
      <c r="AQ20" s="109"/>
      <c r="AR20" s="109"/>
      <c r="AS20" s="109"/>
      <c r="AT20" s="110"/>
    </row>
    <row r="21" spans="1:46">
      <c r="A21" s="57">
        <v>17</v>
      </c>
      <c r="B21" s="74">
        <v>40702</v>
      </c>
      <c r="C21" s="53">
        <v>0.24930555555555556</v>
      </c>
      <c r="D21" s="51" t="s">
        <v>343</v>
      </c>
      <c r="E21" s="75">
        <v>0.26651620370370371</v>
      </c>
      <c r="F21" s="51" t="s">
        <v>344</v>
      </c>
      <c r="G21" t="s">
        <v>381</v>
      </c>
      <c r="H21" t="s">
        <v>345</v>
      </c>
      <c r="I21" s="51" t="s">
        <v>346</v>
      </c>
      <c r="J21" s="51" t="s">
        <v>347</v>
      </c>
      <c r="K21" s="51" t="s">
        <v>348</v>
      </c>
      <c r="L21" s="51">
        <v>500</v>
      </c>
      <c r="M21" s="51">
        <v>0.9</v>
      </c>
      <c r="N21" s="51" t="s">
        <v>349</v>
      </c>
      <c r="O21" s="51" t="b">
        <v>1</v>
      </c>
      <c r="P21" s="51" t="s">
        <v>349</v>
      </c>
      <c r="R21" s="57"/>
      <c r="S21">
        <v>1.0925</v>
      </c>
      <c r="T21">
        <v>1.155</v>
      </c>
      <c r="U21">
        <v>6.25E-2</v>
      </c>
      <c r="V21">
        <f t="shared" si="0"/>
        <v>-6.25E-2</v>
      </c>
      <c r="W21">
        <v>9.1964653765218394</v>
      </c>
      <c r="X21">
        <v>0.14235491641067199</v>
      </c>
      <c r="Y21">
        <v>553</v>
      </c>
      <c r="Z21">
        <v>0.43372402277344901</v>
      </c>
      <c r="AA21">
        <v>0.36610286045974699</v>
      </c>
      <c r="AB21">
        <v>0.28914934851563301</v>
      </c>
      <c r="AC21">
        <v>0.244068573639831</v>
      </c>
      <c r="AD21">
        <v>4.3651</v>
      </c>
      <c r="AE21">
        <v>133.59336808735699</v>
      </c>
      <c r="AF21">
        <v>142.78983346387901</v>
      </c>
      <c r="AG21" t="s">
        <v>350</v>
      </c>
      <c r="AH21" t="s">
        <v>350</v>
      </c>
      <c r="AI21" t="s">
        <v>352</v>
      </c>
      <c r="AJ21" t="s">
        <v>353</v>
      </c>
      <c r="AK21" t="s">
        <v>382</v>
      </c>
      <c r="AM21">
        <v>1.1000000000000001</v>
      </c>
      <c r="AN21">
        <v>2.3725000000000001</v>
      </c>
      <c r="AO21">
        <v>1.2725</v>
      </c>
      <c r="AP21">
        <v>7.8888726080873397</v>
      </c>
      <c r="AQ21">
        <v>0.12856278412771299</v>
      </c>
      <c r="AR21">
        <v>741</v>
      </c>
      <c r="AS21"/>
    </row>
    <row r="22" spans="1:46">
      <c r="A22" s="57">
        <v>18</v>
      </c>
      <c r="I22" s="51"/>
      <c r="J22" s="51"/>
      <c r="K22" s="51"/>
      <c r="L22" s="51">
        <v>1000</v>
      </c>
      <c r="M22" s="51"/>
      <c r="N22" s="51"/>
      <c r="O22" s="51"/>
      <c r="P22" s="51"/>
      <c r="R22" s="57"/>
      <c r="S22">
        <v>1.6825000000000001</v>
      </c>
      <c r="T22">
        <v>1.9550000000000001</v>
      </c>
      <c r="U22">
        <v>0.27250000000000002</v>
      </c>
      <c r="V22">
        <f t="shared" si="0"/>
        <v>-0.27249999999999996</v>
      </c>
      <c r="W22">
        <v>9.7437373179588107</v>
      </c>
      <c r="X22">
        <v>0.153425179620265</v>
      </c>
      <c r="Y22">
        <v>589</v>
      </c>
      <c r="Z22">
        <v>0.44019790980477702</v>
      </c>
      <c r="AA22">
        <v>0.36385220422597803</v>
      </c>
      <c r="AB22">
        <v>0.293465273203184</v>
      </c>
      <c r="AC22">
        <v>0.24256813615065201</v>
      </c>
      <c r="AD22">
        <v>4.3712</v>
      </c>
      <c r="AE22">
        <v>133.39174220528599</v>
      </c>
      <c r="AF22">
        <v>143.13547952324501</v>
      </c>
      <c r="AG22" t="s">
        <v>350</v>
      </c>
      <c r="AH22" t="s">
        <v>350</v>
      </c>
      <c r="AI22" t="s">
        <v>355</v>
      </c>
      <c r="AJ22" t="s">
        <v>356</v>
      </c>
      <c r="AK22" t="s">
        <v>383</v>
      </c>
      <c r="AM22">
        <v>1.6975</v>
      </c>
      <c r="AN22">
        <v>2.3725000000000001</v>
      </c>
      <c r="AO22">
        <v>0.67500000000000004</v>
      </c>
      <c r="AP22">
        <v>8.8736210139201503</v>
      </c>
      <c r="AQ22">
        <v>0.14381568498236699</v>
      </c>
      <c r="AR22">
        <v>646</v>
      </c>
      <c r="AS22"/>
    </row>
    <row r="23" spans="1:46" s="73" customFormat="1">
      <c r="A23" s="73">
        <v>19</v>
      </c>
      <c r="B23" s="76">
        <v>40702</v>
      </c>
      <c r="C23" s="77">
        <v>0.24930555555555556</v>
      </c>
      <c r="D23" s="78" t="s">
        <v>343</v>
      </c>
      <c r="E23" s="79">
        <v>0.26651620370370371</v>
      </c>
      <c r="F23" s="78" t="s">
        <v>344</v>
      </c>
      <c r="G23" s="73" t="s">
        <v>381</v>
      </c>
      <c r="H23" s="73" t="s">
        <v>345</v>
      </c>
      <c r="I23" s="78" t="s">
        <v>346</v>
      </c>
      <c r="J23" s="78" t="s">
        <v>347</v>
      </c>
      <c r="K23" s="78" t="s">
        <v>348</v>
      </c>
      <c r="L23" s="78">
        <v>5000</v>
      </c>
      <c r="M23" s="78">
        <v>0.9</v>
      </c>
      <c r="N23" s="78" t="s">
        <v>358</v>
      </c>
      <c r="O23" s="78" t="b">
        <v>1</v>
      </c>
      <c r="P23" s="78" t="s">
        <v>359</v>
      </c>
      <c r="S23" s="73">
        <v>2.5175000000000001</v>
      </c>
      <c r="T23" s="73">
        <v>2.3725000000000001</v>
      </c>
      <c r="U23" s="73">
        <v>0.14499999999999999</v>
      </c>
      <c r="V23">
        <f t="shared" si="0"/>
        <v>0.14500000000000002</v>
      </c>
      <c r="W23" s="73">
        <v>10.206679787115799</v>
      </c>
      <c r="X23" s="73">
        <v>0.1569302674501</v>
      </c>
      <c r="Y23" s="73">
        <v>570</v>
      </c>
      <c r="Z23" s="73">
        <v>0.43574403843008602</v>
      </c>
      <c r="AA23" s="73">
        <v>0.36124763614771199</v>
      </c>
      <c r="AB23" s="73">
        <v>0.290496025620058</v>
      </c>
      <c r="AC23" s="73">
        <v>0.24083175743180801</v>
      </c>
      <c r="AD23" s="73">
        <v>4.3705999999999996</v>
      </c>
      <c r="AE23" s="73">
        <v>133.06595613373801</v>
      </c>
      <c r="AF23" s="73">
        <v>143.27263592085399</v>
      </c>
      <c r="AG23" s="73" t="s">
        <v>350</v>
      </c>
      <c r="AH23" s="73" t="s">
        <v>350</v>
      </c>
      <c r="AI23" s="73" t="s">
        <v>360</v>
      </c>
      <c r="AJ23" s="73" t="s">
        <v>361</v>
      </c>
      <c r="AK23" s="73" t="s">
        <v>384</v>
      </c>
      <c r="AM23" s="73">
        <v>2.5499999999999998</v>
      </c>
      <c r="AN23" s="73">
        <v>2.3725000000000001</v>
      </c>
      <c r="AO23" s="73">
        <v>0.17749999999999999</v>
      </c>
      <c r="AP23" s="73">
        <v>10.5135716795123</v>
      </c>
      <c r="AQ23" s="73">
        <v>0.163650212842953</v>
      </c>
      <c r="AR23" s="73">
        <v>597</v>
      </c>
      <c r="AT23" s="167"/>
    </row>
    <row r="24" spans="1:46">
      <c r="A24">
        <v>20</v>
      </c>
      <c r="I24" s="51"/>
      <c r="J24" s="51"/>
      <c r="K24" s="51"/>
      <c r="L24" s="51">
        <v>10000</v>
      </c>
      <c r="M24" s="51"/>
      <c r="N24" s="51"/>
      <c r="O24" s="51"/>
      <c r="P24" s="51"/>
      <c r="S24">
        <v>2.7124999999999999</v>
      </c>
      <c r="T24">
        <v>2.4925000000000002</v>
      </c>
      <c r="U24">
        <v>0.22</v>
      </c>
      <c r="V24">
        <f t="shared" si="0"/>
        <v>0.21999999999999975</v>
      </c>
      <c r="W24">
        <v>10.2233686115148</v>
      </c>
      <c r="X24">
        <v>0.158352638090724</v>
      </c>
      <c r="Y24">
        <v>564</v>
      </c>
      <c r="Z24">
        <v>0.43797353206848599</v>
      </c>
      <c r="AA24">
        <v>0.36168552233541201</v>
      </c>
      <c r="AB24">
        <v>0.29198235471232398</v>
      </c>
      <c r="AC24">
        <v>0.241123681556942</v>
      </c>
      <c r="AD24">
        <v>4.3701999999999996</v>
      </c>
      <c r="AE24">
        <v>133.075841318474</v>
      </c>
      <c r="AF24">
        <v>143.29920992998899</v>
      </c>
      <c r="AG24" t="s">
        <v>350</v>
      </c>
      <c r="AH24" t="s">
        <v>350</v>
      </c>
      <c r="AI24" t="s">
        <v>363</v>
      </c>
      <c r="AJ24" t="s">
        <v>364</v>
      </c>
      <c r="AK24" t="s">
        <v>385</v>
      </c>
      <c r="AM24">
        <v>2.7324999999999999</v>
      </c>
      <c r="AN24">
        <v>2.3725000000000001</v>
      </c>
      <c r="AO24">
        <v>0.36</v>
      </c>
      <c r="AP24">
        <v>10.3720534454446</v>
      </c>
      <c r="AQ24">
        <v>0.162031132443124</v>
      </c>
      <c r="AR24">
        <v>584</v>
      </c>
      <c r="AS24"/>
    </row>
    <row r="25" spans="1:46">
      <c r="A25">
        <v>21</v>
      </c>
      <c r="I25" s="51"/>
      <c r="J25" s="51"/>
      <c r="K25" s="51"/>
      <c r="L25" s="51">
        <v>20000</v>
      </c>
      <c r="M25" s="51"/>
      <c r="N25" s="51"/>
      <c r="O25" s="51"/>
      <c r="P25" s="51"/>
      <c r="S25">
        <v>2.895</v>
      </c>
      <c r="T25">
        <v>2.5575000000000001</v>
      </c>
      <c r="U25">
        <v>0.33750000000000002</v>
      </c>
      <c r="V25">
        <f t="shared" si="0"/>
        <v>0.33749999999999991</v>
      </c>
      <c r="W25">
        <v>10.2227793141478</v>
      </c>
      <c r="X25">
        <v>0.15861276832664201</v>
      </c>
      <c r="Y25">
        <v>595</v>
      </c>
      <c r="Z25">
        <v>0.43868103671933301</v>
      </c>
      <c r="AA25">
        <v>0.362345848633567</v>
      </c>
      <c r="AB25">
        <v>0.29245402447955499</v>
      </c>
      <c r="AC25">
        <v>0.24156389908904399</v>
      </c>
      <c r="AD25">
        <v>4.3643999999999998</v>
      </c>
      <c r="AE25">
        <v>133.02304497403</v>
      </c>
      <c r="AF25">
        <v>143.245824288177</v>
      </c>
      <c r="AG25" t="s">
        <v>350</v>
      </c>
      <c r="AH25" t="s">
        <v>350</v>
      </c>
      <c r="AI25" t="s">
        <v>366</v>
      </c>
      <c r="AJ25" t="s">
        <v>367</v>
      </c>
      <c r="AK25" t="s">
        <v>386</v>
      </c>
      <c r="AM25">
        <v>2.9350000000000001</v>
      </c>
      <c r="AN25">
        <v>2.3725000000000001</v>
      </c>
      <c r="AO25">
        <v>0.5625</v>
      </c>
      <c r="AP25">
        <v>10.6474396354087</v>
      </c>
      <c r="AQ25">
        <v>0.16544142693952801</v>
      </c>
      <c r="AR25">
        <v>623</v>
      </c>
      <c r="AS25"/>
    </row>
    <row r="26" spans="1:46">
      <c r="A26" s="93">
        <v>22</v>
      </c>
      <c r="B26" s="93"/>
      <c r="C26" s="93"/>
      <c r="D26" s="93"/>
      <c r="E26" s="93"/>
      <c r="F26" s="93"/>
      <c r="G26" s="93"/>
      <c r="H26" s="93"/>
      <c r="I26" s="93" t="s">
        <v>347</v>
      </c>
      <c r="J26" s="93"/>
      <c r="K26" s="93"/>
      <c r="L26" s="93"/>
      <c r="M26" s="93"/>
      <c r="N26" s="93"/>
      <c r="O26" s="93"/>
      <c r="P26" s="93"/>
      <c r="Q26" s="93"/>
      <c r="R26" s="93"/>
      <c r="S26">
        <v>3.0449999999999999</v>
      </c>
      <c r="T26">
        <v>2.39</v>
      </c>
      <c r="U26">
        <v>0.65500000000000003</v>
      </c>
      <c r="V26">
        <f t="shared" si="0"/>
        <v>0.6549999999999998</v>
      </c>
      <c r="W26">
        <v>9.5925419462938706</v>
      </c>
      <c r="X26">
        <v>0.150822173674027</v>
      </c>
      <c r="Y26">
        <v>594</v>
      </c>
      <c r="Z26">
        <v>0.43574403843008602</v>
      </c>
      <c r="AA26">
        <v>0.35890744141375702</v>
      </c>
      <c r="AB26">
        <v>0.290496025620058</v>
      </c>
      <c r="AC26">
        <v>0.23927162760917201</v>
      </c>
      <c r="AD26">
        <v>4.3648999999999996</v>
      </c>
      <c r="AE26">
        <v>133.06595613373801</v>
      </c>
      <c r="AF26">
        <v>142.65849808003199</v>
      </c>
      <c r="AG26" t="s">
        <v>350</v>
      </c>
      <c r="AH26" t="s">
        <v>350</v>
      </c>
      <c r="AI26" t="s">
        <v>360</v>
      </c>
      <c r="AJ26" t="s">
        <v>361</v>
      </c>
      <c r="AK26" t="s">
        <v>387</v>
      </c>
      <c r="AM26" s="93">
        <v>3.0125000000000002</v>
      </c>
      <c r="AN26" s="93">
        <v>2.3725000000000001</v>
      </c>
      <c r="AO26" s="93">
        <v>0.64</v>
      </c>
      <c r="AP26" s="93">
        <v>9.8842981341675493</v>
      </c>
      <c r="AQ26" s="93">
        <v>0.15865063566269899</v>
      </c>
      <c r="AR26" s="93">
        <v>642</v>
      </c>
      <c r="AS26" s="93"/>
    </row>
    <row r="27" spans="1:46">
      <c r="A27" s="92">
        <v>23</v>
      </c>
      <c r="B27" s="92"/>
      <c r="C27" s="92"/>
      <c r="D27" s="92"/>
      <c r="E27" s="92"/>
      <c r="F27" s="92"/>
      <c r="G27" s="92"/>
      <c r="H27" s="92"/>
      <c r="I27" s="92" t="s">
        <v>370</v>
      </c>
      <c r="J27" s="92" t="s">
        <v>370</v>
      </c>
      <c r="K27" s="92"/>
      <c r="L27" s="92"/>
      <c r="M27" s="92"/>
      <c r="N27" s="92"/>
      <c r="O27" s="92"/>
      <c r="P27" s="92"/>
      <c r="Q27" s="92"/>
      <c r="R27" s="92"/>
      <c r="S27">
        <v>3.1949999999999998</v>
      </c>
      <c r="T27">
        <v>2.3725000000000001</v>
      </c>
      <c r="U27">
        <v>0.82250000000000001</v>
      </c>
      <c r="V27">
        <f t="shared" si="0"/>
        <v>0.82249999999999979</v>
      </c>
      <c r="W27">
        <v>8.8444224814084595</v>
      </c>
      <c r="X27">
        <v>0.189685253394342</v>
      </c>
      <c r="Y27">
        <v>787</v>
      </c>
      <c r="Z27">
        <v>0.43574403843008602</v>
      </c>
      <c r="AA27">
        <v>0.278247848595223</v>
      </c>
      <c r="AB27">
        <v>0.36312003202507198</v>
      </c>
      <c r="AC27">
        <v>0.231873207162685</v>
      </c>
      <c r="AD27">
        <v>4.3250999999999999</v>
      </c>
      <c r="AE27">
        <v>133.06595613373801</v>
      </c>
      <c r="AF27">
        <v>141.91037861514701</v>
      </c>
      <c r="AG27" t="s">
        <v>350</v>
      </c>
      <c r="AH27" t="s">
        <v>350</v>
      </c>
      <c r="AI27" t="s">
        <v>360</v>
      </c>
      <c r="AJ27" t="s">
        <v>361</v>
      </c>
      <c r="AK27" t="s">
        <v>388</v>
      </c>
      <c r="AM27" s="92">
        <v>3.1850000000000001</v>
      </c>
      <c r="AN27" s="92">
        <v>2.3725000000000001</v>
      </c>
      <c r="AO27" s="92">
        <v>0.8125</v>
      </c>
      <c r="AP27" s="92">
        <v>9.1838138716171898</v>
      </c>
      <c r="AQ27" s="92">
        <v>0.199326620108637</v>
      </c>
      <c r="AR27" s="92">
        <v>837</v>
      </c>
      <c r="AS27" s="92"/>
    </row>
    <row r="28" spans="1:46">
      <c r="A28">
        <v>24</v>
      </c>
      <c r="I28" s="51" t="s">
        <v>346</v>
      </c>
      <c r="J28" s="51"/>
      <c r="K28" s="51"/>
      <c r="L28" s="51"/>
      <c r="M28" s="51">
        <v>0.1</v>
      </c>
      <c r="N28" s="51"/>
      <c r="O28" s="51"/>
      <c r="P28" s="51"/>
      <c r="S28">
        <v>2.4900000000000002</v>
      </c>
      <c r="T28">
        <v>2.3725000000000001</v>
      </c>
      <c r="U28">
        <v>0.11749999999999999</v>
      </c>
      <c r="V28">
        <f t="shared" si="0"/>
        <v>0.11750000000000016</v>
      </c>
      <c r="W28">
        <v>10.257341981345</v>
      </c>
      <c r="X28">
        <v>0.15813873985622201</v>
      </c>
      <c r="Y28">
        <v>543</v>
      </c>
      <c r="Z28">
        <v>0.43574403843008602</v>
      </c>
      <c r="AA28">
        <v>0.35919157474609897</v>
      </c>
      <c r="AB28">
        <v>0.290496025620058</v>
      </c>
      <c r="AC28">
        <v>0.23946104983073299</v>
      </c>
      <c r="AD28">
        <v>4.3695000000000004</v>
      </c>
      <c r="AE28">
        <v>133.06595613373801</v>
      </c>
      <c r="AF28">
        <v>143.32329811508299</v>
      </c>
      <c r="AG28" t="s">
        <v>350</v>
      </c>
      <c r="AH28" t="s">
        <v>350</v>
      </c>
      <c r="AI28" t="s">
        <v>360</v>
      </c>
      <c r="AJ28" t="s">
        <v>361</v>
      </c>
      <c r="AK28" t="s">
        <v>389</v>
      </c>
      <c r="AM28">
        <v>2.5175000000000001</v>
      </c>
      <c r="AN28">
        <v>2.3725000000000001</v>
      </c>
      <c r="AO28">
        <v>0.14499999999999999</v>
      </c>
      <c r="AP28">
        <v>10.229283828343</v>
      </c>
      <c r="AQ28">
        <v>0.16007998755500699</v>
      </c>
      <c r="AR28" s="19">
        <v>580</v>
      </c>
      <c r="AS28"/>
    </row>
    <row r="29" spans="1:46">
      <c r="A29">
        <v>25</v>
      </c>
      <c r="I29" s="51"/>
      <c r="J29" s="51"/>
      <c r="K29" s="51"/>
      <c r="L29" s="51"/>
      <c r="M29" s="51">
        <v>0.3</v>
      </c>
      <c r="N29" s="51"/>
      <c r="O29" s="51"/>
      <c r="P29" s="51"/>
      <c r="S29">
        <v>2.4900000000000002</v>
      </c>
      <c r="T29">
        <v>2.3725000000000001</v>
      </c>
      <c r="U29">
        <v>0.11749999999999999</v>
      </c>
      <c r="V29">
        <f t="shared" si="0"/>
        <v>0.11750000000000016</v>
      </c>
      <c r="W29">
        <v>10.257341981345</v>
      </c>
      <c r="X29">
        <v>0.15813873985622201</v>
      </c>
      <c r="Y29">
        <v>543</v>
      </c>
      <c r="Z29">
        <v>0.43574403843008602</v>
      </c>
      <c r="AA29">
        <v>0.35919157474609897</v>
      </c>
      <c r="AB29">
        <v>0.290496025620058</v>
      </c>
      <c r="AC29">
        <v>0.23946104983073299</v>
      </c>
      <c r="AD29">
        <v>4.3695000000000004</v>
      </c>
      <c r="AE29">
        <v>133.06595613373801</v>
      </c>
      <c r="AF29">
        <v>143.32329811508299</v>
      </c>
      <c r="AG29" t="s">
        <v>350</v>
      </c>
      <c r="AH29" t="s">
        <v>350</v>
      </c>
      <c r="AI29" t="s">
        <v>360</v>
      </c>
      <c r="AJ29" t="s">
        <v>361</v>
      </c>
      <c r="AK29" t="s">
        <v>389</v>
      </c>
      <c r="AM29">
        <v>2.5125000000000002</v>
      </c>
      <c r="AN29">
        <v>2.3725000000000001</v>
      </c>
      <c r="AO29">
        <v>0.14000000000000001</v>
      </c>
      <c r="AP29">
        <v>10.4788802622774</v>
      </c>
      <c r="AQ29">
        <v>0.16308142053659699</v>
      </c>
      <c r="AR29">
        <v>596</v>
      </c>
      <c r="AS29"/>
    </row>
    <row r="30" spans="1:46">
      <c r="A30">
        <v>26</v>
      </c>
      <c r="I30" s="51"/>
      <c r="J30" s="51"/>
      <c r="K30" s="51"/>
      <c r="L30" s="51"/>
      <c r="M30" s="51">
        <v>0.5</v>
      </c>
      <c r="N30" s="51"/>
      <c r="O30" s="51"/>
      <c r="P30" s="51"/>
      <c r="S30">
        <v>2.5325000000000002</v>
      </c>
      <c r="T30">
        <v>2.3725000000000001</v>
      </c>
      <c r="U30">
        <v>0.16</v>
      </c>
      <c r="V30">
        <f t="shared" si="0"/>
        <v>0.16000000000000014</v>
      </c>
      <c r="W30">
        <v>10.232940362137899</v>
      </c>
      <c r="X30">
        <v>0.15708980149604501</v>
      </c>
      <c r="Y30">
        <v>562</v>
      </c>
      <c r="Z30">
        <v>0.43574403843008602</v>
      </c>
      <c r="AA30">
        <v>0.36169836951602402</v>
      </c>
      <c r="AB30">
        <v>0.290496025620058</v>
      </c>
      <c r="AC30">
        <v>0.241132246344016</v>
      </c>
      <c r="AD30">
        <v>4.3705999999999996</v>
      </c>
      <c r="AE30">
        <v>133.06595613373801</v>
      </c>
      <c r="AF30">
        <v>143.29889649587599</v>
      </c>
      <c r="AG30" t="s">
        <v>350</v>
      </c>
      <c r="AH30" t="s">
        <v>350</v>
      </c>
      <c r="AI30" t="s">
        <v>360</v>
      </c>
      <c r="AJ30" t="s">
        <v>361</v>
      </c>
      <c r="AK30" t="s">
        <v>390</v>
      </c>
      <c r="AM30">
        <v>2.5175000000000001</v>
      </c>
      <c r="AN30">
        <v>2.3725000000000001</v>
      </c>
      <c r="AO30">
        <v>0.14499999999999999</v>
      </c>
      <c r="AP30">
        <v>10.249902011410899</v>
      </c>
      <c r="AQ30">
        <v>0.16040243907257701</v>
      </c>
      <c r="AR30" s="19">
        <v>580</v>
      </c>
      <c r="AS30"/>
    </row>
    <row r="31" spans="1:46">
      <c r="A31">
        <v>27</v>
      </c>
      <c r="I31" s="51"/>
      <c r="J31" s="51"/>
      <c r="K31" s="51"/>
      <c r="L31" s="51"/>
      <c r="M31" s="51">
        <v>0.7</v>
      </c>
      <c r="N31" s="51"/>
      <c r="O31" s="51"/>
      <c r="P31" s="51"/>
      <c r="S31">
        <v>2.52</v>
      </c>
      <c r="T31">
        <v>2.375</v>
      </c>
      <c r="U31">
        <v>0.14499999999999999</v>
      </c>
      <c r="V31">
        <f t="shared" si="0"/>
        <v>0.14500000000000002</v>
      </c>
      <c r="W31">
        <v>10.1920827618675</v>
      </c>
      <c r="X31">
        <v>0.15612614774464501</v>
      </c>
      <c r="Y31">
        <v>532</v>
      </c>
      <c r="Z31">
        <v>0.43574403843008602</v>
      </c>
      <c r="AA31">
        <v>0.36337162500134301</v>
      </c>
      <c r="AB31">
        <v>0.290496025620058</v>
      </c>
      <c r="AC31">
        <v>0.24224775000089499</v>
      </c>
      <c r="AD31">
        <v>4.3680000000000003</v>
      </c>
      <c r="AE31">
        <v>133.06595613373801</v>
      </c>
      <c r="AF31">
        <v>143.25803889560601</v>
      </c>
      <c r="AG31" t="s">
        <v>350</v>
      </c>
      <c r="AH31" t="s">
        <v>350</v>
      </c>
      <c r="AI31" t="s">
        <v>360</v>
      </c>
      <c r="AJ31" t="s">
        <v>361</v>
      </c>
      <c r="AK31" t="s">
        <v>391</v>
      </c>
      <c r="AM31">
        <v>2.5499999999999998</v>
      </c>
      <c r="AN31">
        <v>2.3725000000000001</v>
      </c>
      <c r="AO31">
        <v>0.17749999999999999</v>
      </c>
      <c r="AP31">
        <v>10.5135716795123</v>
      </c>
      <c r="AQ31">
        <v>0.163650212842953</v>
      </c>
      <c r="AR31">
        <v>597</v>
      </c>
      <c r="AS31"/>
    </row>
    <row r="32" spans="1:46">
      <c r="A32" s="91">
        <v>28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 t="s">
        <v>375</v>
      </c>
      <c r="Q32" s="93"/>
      <c r="R32" s="93"/>
      <c r="S32">
        <v>2.5175000000000001</v>
      </c>
      <c r="T32">
        <v>2.3725000000000001</v>
      </c>
      <c r="U32">
        <v>0.14499999999999999</v>
      </c>
      <c r="V32">
        <f t="shared" si="0"/>
        <v>0.14500000000000002</v>
      </c>
      <c r="W32">
        <v>10.206679787115799</v>
      </c>
      <c r="X32">
        <v>0.1569302674501</v>
      </c>
      <c r="Y32">
        <v>570</v>
      </c>
      <c r="Z32">
        <v>0.43574403843008602</v>
      </c>
      <c r="AA32">
        <v>0.36124763614771199</v>
      </c>
      <c r="AB32">
        <v>0.290496025620058</v>
      </c>
      <c r="AC32">
        <v>0.24083175743180801</v>
      </c>
      <c r="AD32">
        <v>4.3705999999999996</v>
      </c>
      <c r="AE32">
        <v>133.06595613373801</v>
      </c>
      <c r="AF32">
        <v>143.27263592085399</v>
      </c>
      <c r="AG32" t="s">
        <v>350</v>
      </c>
      <c r="AH32" t="s">
        <v>350</v>
      </c>
      <c r="AI32" t="s">
        <v>360</v>
      </c>
      <c r="AJ32" t="s">
        <v>361</v>
      </c>
      <c r="AK32" t="s">
        <v>384</v>
      </c>
      <c r="AM32" s="93">
        <v>2.5499999999999998</v>
      </c>
      <c r="AN32" s="93">
        <v>2.3725000000000001</v>
      </c>
      <c r="AO32" s="93">
        <v>0.17749999999999999</v>
      </c>
      <c r="AP32" s="93">
        <v>10.5135716795123</v>
      </c>
      <c r="AQ32" s="93">
        <v>0.163650212842953</v>
      </c>
      <c r="AR32" s="93">
        <v>597</v>
      </c>
      <c r="AS32" s="93"/>
    </row>
    <row r="33" spans="1:46">
      <c r="A33" s="91">
        <v>29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 t="s">
        <v>376</v>
      </c>
      <c r="Q33" s="91"/>
      <c r="R33" s="91"/>
      <c r="S33">
        <v>2.5175000000000001</v>
      </c>
      <c r="T33">
        <v>2.3725000000000001</v>
      </c>
      <c r="U33">
        <v>0.14499999999999999</v>
      </c>
      <c r="V33">
        <f t="shared" si="0"/>
        <v>0.14500000000000002</v>
      </c>
      <c r="W33">
        <v>10.206679787115799</v>
      </c>
      <c r="X33">
        <v>0.1569302674501</v>
      </c>
      <c r="Y33">
        <v>570</v>
      </c>
      <c r="Z33">
        <v>0.43574403843008602</v>
      </c>
      <c r="AA33">
        <v>0.36124763614771199</v>
      </c>
      <c r="AB33">
        <v>0.290496025620058</v>
      </c>
      <c r="AC33">
        <v>0.24083175743180801</v>
      </c>
      <c r="AD33">
        <v>4.3705999999999996</v>
      </c>
      <c r="AE33">
        <v>133.06595613373801</v>
      </c>
      <c r="AF33">
        <v>143.27263592085399</v>
      </c>
      <c r="AG33" t="s">
        <v>350</v>
      </c>
      <c r="AH33" t="s">
        <v>350</v>
      </c>
      <c r="AI33" t="s">
        <v>360</v>
      </c>
      <c r="AJ33" t="s">
        <v>361</v>
      </c>
      <c r="AK33" t="s">
        <v>384</v>
      </c>
      <c r="AM33" s="91">
        <v>2.5499999999999998</v>
      </c>
      <c r="AN33" s="91">
        <v>2.3725000000000001</v>
      </c>
      <c r="AO33" s="91">
        <v>0.17749999999999999</v>
      </c>
      <c r="AP33" s="91">
        <v>10.5135716795123</v>
      </c>
      <c r="AQ33" s="91">
        <v>0.163650212842953</v>
      </c>
      <c r="AR33" s="91">
        <v>597</v>
      </c>
      <c r="AS33" s="91"/>
    </row>
    <row r="34" spans="1:46">
      <c r="A34" s="91">
        <v>30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 t="s">
        <v>377</v>
      </c>
      <c r="Q34" s="91"/>
      <c r="R34" s="91"/>
      <c r="S34">
        <v>2.5175000000000001</v>
      </c>
      <c r="T34">
        <v>2.3725000000000001</v>
      </c>
      <c r="U34">
        <v>0.14499999999999999</v>
      </c>
      <c r="V34">
        <f t="shared" si="0"/>
        <v>0.14500000000000002</v>
      </c>
      <c r="W34">
        <v>10.206679787115799</v>
      </c>
      <c r="X34">
        <v>0.1569302674501</v>
      </c>
      <c r="Y34">
        <v>570</v>
      </c>
      <c r="Z34">
        <v>0.43574403843008602</v>
      </c>
      <c r="AA34">
        <v>0.36124763614771199</v>
      </c>
      <c r="AB34">
        <v>0.290496025620058</v>
      </c>
      <c r="AC34">
        <v>0.24083175743180801</v>
      </c>
      <c r="AD34">
        <v>4.3705999999999996</v>
      </c>
      <c r="AE34">
        <v>133.06595613373801</v>
      </c>
      <c r="AF34">
        <v>143.27263592085399</v>
      </c>
      <c r="AG34" t="s">
        <v>350</v>
      </c>
      <c r="AH34" t="s">
        <v>350</v>
      </c>
      <c r="AI34" t="s">
        <v>360</v>
      </c>
      <c r="AJ34" t="s">
        <v>361</v>
      </c>
      <c r="AK34" t="s">
        <v>384</v>
      </c>
      <c r="AM34" s="91">
        <v>2.5499999999999998</v>
      </c>
      <c r="AN34" s="91">
        <v>2.3725000000000001</v>
      </c>
      <c r="AO34" s="91">
        <v>0.17749999999999999</v>
      </c>
      <c r="AP34" s="91">
        <v>10.5135716795123</v>
      </c>
      <c r="AQ34" s="91">
        <v>0.163650212842953</v>
      </c>
      <c r="AR34" s="91">
        <v>597</v>
      </c>
      <c r="AS34" s="91"/>
    </row>
    <row r="35" spans="1:46">
      <c r="A35" s="91">
        <v>31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 t="s">
        <v>378</v>
      </c>
      <c r="Q35" s="91"/>
      <c r="R35" s="91"/>
      <c r="S35">
        <v>2.5175000000000001</v>
      </c>
      <c r="T35">
        <v>2.3725000000000001</v>
      </c>
      <c r="U35">
        <v>0.14499999999999999</v>
      </c>
      <c r="V35">
        <f t="shared" si="0"/>
        <v>0.14500000000000002</v>
      </c>
      <c r="W35">
        <v>10.206679787115799</v>
      </c>
      <c r="X35">
        <v>0.1569302674501</v>
      </c>
      <c r="Y35">
        <v>570</v>
      </c>
      <c r="Z35">
        <v>0.43574403843008602</v>
      </c>
      <c r="AA35">
        <v>0.36124763614771199</v>
      </c>
      <c r="AB35">
        <v>0.290496025620058</v>
      </c>
      <c r="AC35">
        <v>0.24083175743180801</v>
      </c>
      <c r="AD35">
        <v>4.3705999999999996</v>
      </c>
      <c r="AE35">
        <v>133.06595613373801</v>
      </c>
      <c r="AF35">
        <v>143.27263592085399</v>
      </c>
      <c r="AG35" t="s">
        <v>350</v>
      </c>
      <c r="AH35" t="s">
        <v>350</v>
      </c>
      <c r="AI35" t="s">
        <v>360</v>
      </c>
      <c r="AJ35" t="s">
        <v>361</v>
      </c>
      <c r="AK35" t="s">
        <v>384</v>
      </c>
      <c r="AM35" s="91">
        <v>2.5499999999999998</v>
      </c>
      <c r="AN35" s="91">
        <v>2.3725000000000001</v>
      </c>
      <c r="AO35" s="91">
        <v>0.17749999999999999</v>
      </c>
      <c r="AP35" s="91">
        <v>10.5135716795123</v>
      </c>
      <c r="AQ35" s="91">
        <v>0.163650212842953</v>
      </c>
      <c r="AR35" s="91">
        <v>597</v>
      </c>
      <c r="AS35" s="91"/>
    </row>
    <row r="36" spans="1:46">
      <c r="A36" s="91">
        <v>32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 t="s">
        <v>379</v>
      </c>
      <c r="Q36" s="92"/>
      <c r="R36" s="92"/>
      <c r="S36">
        <v>2.5175000000000001</v>
      </c>
      <c r="T36">
        <v>2.3725000000000001</v>
      </c>
      <c r="U36">
        <v>0.14499999999999999</v>
      </c>
      <c r="V36">
        <f t="shared" si="0"/>
        <v>0.14500000000000002</v>
      </c>
      <c r="W36">
        <v>10.206679787115799</v>
      </c>
      <c r="X36">
        <v>0.1569302674501</v>
      </c>
      <c r="Y36">
        <v>570</v>
      </c>
      <c r="Z36">
        <v>0.43574403843008602</v>
      </c>
      <c r="AA36">
        <v>0.36124763614771199</v>
      </c>
      <c r="AB36">
        <v>0.290496025620058</v>
      </c>
      <c r="AC36">
        <v>0.24083175743180801</v>
      </c>
      <c r="AD36">
        <v>4.3705999999999996</v>
      </c>
      <c r="AE36">
        <v>133.06595613373801</v>
      </c>
      <c r="AF36">
        <v>143.27263592085399</v>
      </c>
      <c r="AG36" t="s">
        <v>350</v>
      </c>
      <c r="AH36" t="s">
        <v>350</v>
      </c>
      <c r="AI36" t="s">
        <v>360</v>
      </c>
      <c r="AJ36" t="s">
        <v>361</v>
      </c>
      <c r="AK36" t="s">
        <v>384</v>
      </c>
      <c r="AM36" s="92">
        <v>2.5499999999999998</v>
      </c>
      <c r="AN36" s="92">
        <v>2.3725000000000001</v>
      </c>
      <c r="AO36" s="92">
        <v>0.17749999999999999</v>
      </c>
      <c r="AP36" s="92">
        <v>10.5135716795123</v>
      </c>
      <c r="AQ36" s="92">
        <v>0.163650212842953</v>
      </c>
      <c r="AR36" s="92">
        <v>597</v>
      </c>
      <c r="AS36" s="92"/>
    </row>
    <row r="37" spans="1:46">
      <c r="A37" s="1"/>
      <c r="B37" s="85"/>
      <c r="C37" s="86">
        <v>0.26651620370370371</v>
      </c>
      <c r="D37" s="85" t="s">
        <v>392</v>
      </c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 t="s">
        <v>393</v>
      </c>
      <c r="S37" s="1"/>
      <c r="T37" s="1"/>
      <c r="U37" s="1"/>
      <c r="V37">
        <f t="shared" si="0"/>
        <v>0</v>
      </c>
      <c r="W37" s="1"/>
      <c r="X37" s="1"/>
      <c r="Y37" s="1"/>
      <c r="Z37" s="1">
        <f>MIN(AR21:AR36)</f>
        <v>580</v>
      </c>
      <c r="AO37" s="51" t="s">
        <v>394</v>
      </c>
    </row>
    <row r="38" spans="1:46" s="81" customFormat="1">
      <c r="B38" s="82" t="s">
        <v>395</v>
      </c>
      <c r="V38">
        <f t="shared" si="0"/>
        <v>0</v>
      </c>
      <c r="AM38" s="105"/>
      <c r="AN38" s="109"/>
      <c r="AO38" s="109"/>
      <c r="AP38" s="109"/>
      <c r="AQ38" s="109"/>
      <c r="AR38" s="109"/>
      <c r="AS38" s="109"/>
      <c r="AT38" s="110"/>
    </row>
    <row r="39" spans="1:46">
      <c r="A39">
        <v>33</v>
      </c>
      <c r="B39" s="74">
        <v>40702</v>
      </c>
      <c r="C39" s="53">
        <v>0.71666666666666667</v>
      </c>
      <c r="D39" s="51" t="s">
        <v>396</v>
      </c>
      <c r="E39" s="75">
        <v>0.7270833333333333</v>
      </c>
      <c r="F39" s="51" t="s">
        <v>397</v>
      </c>
      <c r="G39" s="51" t="s">
        <v>345</v>
      </c>
      <c r="H39" s="51" t="s">
        <v>345</v>
      </c>
      <c r="I39" s="51" t="s">
        <v>346</v>
      </c>
      <c r="J39" s="51" t="s">
        <v>347</v>
      </c>
      <c r="K39" s="51" t="s">
        <v>398</v>
      </c>
      <c r="L39" s="51">
        <v>500</v>
      </c>
      <c r="M39" s="51">
        <v>0.9</v>
      </c>
      <c r="N39" s="51" t="s">
        <v>349</v>
      </c>
      <c r="O39" s="51" t="b">
        <v>1</v>
      </c>
      <c r="P39" s="51" t="s">
        <v>349</v>
      </c>
      <c r="Q39" s="51"/>
      <c r="S39">
        <v>0.90249999999999997</v>
      </c>
      <c r="T39">
        <v>0.69499999999999995</v>
      </c>
      <c r="U39">
        <v>0.20749999999999999</v>
      </c>
      <c r="V39">
        <f t="shared" si="0"/>
        <v>0.20750000000000002</v>
      </c>
      <c r="W39">
        <v>29.685717638091202</v>
      </c>
      <c r="X39">
        <v>0.21344271741284801</v>
      </c>
      <c r="Y39">
        <v>461</v>
      </c>
      <c r="Z39">
        <v>5.6514755242002002E-2</v>
      </c>
      <c r="AA39">
        <v>0.25746792650493</v>
      </c>
      <c r="AB39">
        <v>6.2794172491114006E-2</v>
      </c>
      <c r="AC39">
        <v>0.28607547389436599</v>
      </c>
      <c r="AD39">
        <v>4.8907999999999996</v>
      </c>
      <c r="AE39">
        <v>150.34783310904299</v>
      </c>
      <c r="AF39">
        <v>180.033550747134</v>
      </c>
      <c r="AG39" t="s">
        <v>399</v>
      </c>
      <c r="AH39" t="s">
        <v>400</v>
      </c>
      <c r="AI39" t="s">
        <v>401</v>
      </c>
      <c r="AJ39" t="s">
        <v>402</v>
      </c>
      <c r="AK39" t="s">
        <v>403</v>
      </c>
      <c r="AM39">
        <v>0.91249999999999998</v>
      </c>
      <c r="AN39">
        <v>0.87749999999999995</v>
      </c>
      <c r="AO39">
        <v>3.5000000000000003E-2</v>
      </c>
      <c r="AP39">
        <v>7.7547582469135303</v>
      </c>
      <c r="AQ39">
        <v>0.19568227553832401</v>
      </c>
      <c r="AR39">
        <v>498</v>
      </c>
      <c r="AS39"/>
    </row>
    <row r="40" spans="1:46">
      <c r="A40">
        <v>34</v>
      </c>
      <c r="G40" s="51" t="s">
        <v>345</v>
      </c>
      <c r="H40" s="51" t="s">
        <v>345</v>
      </c>
      <c r="I40" s="51" t="s">
        <v>346</v>
      </c>
      <c r="J40" s="51" t="s">
        <v>347</v>
      </c>
      <c r="K40" s="51"/>
      <c r="L40" s="51">
        <v>1000</v>
      </c>
      <c r="M40" s="51"/>
      <c r="N40" s="51"/>
      <c r="O40" s="51"/>
      <c r="P40" s="51"/>
      <c r="Q40" s="51"/>
      <c r="S40">
        <v>1.1425000000000001</v>
      </c>
      <c r="T40">
        <v>0.755</v>
      </c>
      <c r="U40">
        <v>0.38750000000000001</v>
      </c>
      <c r="V40">
        <f t="shared" si="0"/>
        <v>0.38750000000000007</v>
      </c>
      <c r="W40">
        <v>21.433592894828202</v>
      </c>
      <c r="X40">
        <v>0.203463220828346</v>
      </c>
      <c r="Y40">
        <v>519</v>
      </c>
      <c r="Z40">
        <v>5.8102978573638997E-2</v>
      </c>
      <c r="AA40">
        <v>0.25601874334642999</v>
      </c>
      <c r="AB40">
        <v>6.4558865081821001E-2</v>
      </c>
      <c r="AC40">
        <v>0.28446527038492198</v>
      </c>
      <c r="AD40">
        <v>4.8609999999999998</v>
      </c>
      <c r="AE40">
        <v>158.61344795356101</v>
      </c>
      <c r="AF40">
        <v>180.047040848389</v>
      </c>
      <c r="AG40" t="s">
        <v>399</v>
      </c>
      <c r="AH40" t="s">
        <v>400</v>
      </c>
      <c r="AI40" t="s">
        <v>404</v>
      </c>
      <c r="AJ40" t="s">
        <v>405</v>
      </c>
      <c r="AK40" t="s">
        <v>406</v>
      </c>
      <c r="AM40">
        <v>1.1225000000000001</v>
      </c>
      <c r="AN40">
        <v>0.87749999999999995</v>
      </c>
      <c r="AO40">
        <v>0.245</v>
      </c>
      <c r="AP40">
        <v>13.348754394782899</v>
      </c>
      <c r="AQ40">
        <v>0.20026680482007</v>
      </c>
      <c r="AR40">
        <v>530</v>
      </c>
      <c r="AS40"/>
    </row>
    <row r="41" spans="1:46" s="73" customFormat="1">
      <c r="A41">
        <v>35</v>
      </c>
      <c r="G41" s="78" t="s">
        <v>345</v>
      </c>
      <c r="H41" s="78" t="s">
        <v>345</v>
      </c>
      <c r="I41" s="78" t="s">
        <v>346</v>
      </c>
      <c r="J41" s="78" t="s">
        <v>347</v>
      </c>
      <c r="K41" s="78" t="s">
        <v>398</v>
      </c>
      <c r="L41" s="78">
        <v>5000</v>
      </c>
      <c r="M41" s="78">
        <v>0.9</v>
      </c>
      <c r="N41" s="78" t="s">
        <v>358</v>
      </c>
      <c r="O41" s="78" t="b">
        <v>1</v>
      </c>
      <c r="P41" s="78" t="s">
        <v>359</v>
      </c>
      <c r="Q41" s="78"/>
      <c r="S41" s="73">
        <v>1.335</v>
      </c>
      <c r="T41" s="73">
        <v>0.87749999999999995</v>
      </c>
      <c r="U41" s="73">
        <v>0.45750000000000002</v>
      </c>
      <c r="V41">
        <f t="shared" si="0"/>
        <v>0.45750000000000002</v>
      </c>
      <c r="W41" s="73">
        <v>21.866191497710599</v>
      </c>
      <c r="X41" s="73">
        <v>0.203932228642623</v>
      </c>
      <c r="Y41" s="73">
        <v>579</v>
      </c>
      <c r="Z41" s="73">
        <v>6.0971158450817999E-2</v>
      </c>
      <c r="AA41" s="73">
        <v>0.258329285833996</v>
      </c>
      <c r="AB41" s="73">
        <v>6.7745731612019994E-2</v>
      </c>
      <c r="AC41" s="73">
        <v>0.28703253981555099</v>
      </c>
      <c r="AD41" s="73">
        <v>4.8636999999999997</v>
      </c>
      <c r="AE41" s="73">
        <v>156.93438180667499</v>
      </c>
      <c r="AF41" s="73">
        <v>178.80057330438601</v>
      </c>
      <c r="AG41" s="73" t="s">
        <v>399</v>
      </c>
      <c r="AH41" s="73" t="s">
        <v>400</v>
      </c>
      <c r="AI41" s="73" t="s">
        <v>407</v>
      </c>
      <c r="AJ41" s="73" t="s">
        <v>408</v>
      </c>
      <c r="AK41" s="73" t="s">
        <v>409</v>
      </c>
      <c r="AM41" s="73">
        <v>1.35</v>
      </c>
      <c r="AN41" s="73">
        <v>0.87749999999999995</v>
      </c>
      <c r="AO41" s="73">
        <v>0.47249999999999998</v>
      </c>
      <c r="AP41" s="73">
        <v>23.7770797495827</v>
      </c>
      <c r="AQ41" s="73">
        <v>0.20527272942602001</v>
      </c>
      <c r="AR41" s="73">
        <v>587</v>
      </c>
      <c r="AT41" s="167"/>
    </row>
    <row r="42" spans="1:46">
      <c r="A42">
        <v>36</v>
      </c>
      <c r="G42" s="51" t="s">
        <v>345</v>
      </c>
      <c r="H42" s="51" t="s">
        <v>345</v>
      </c>
      <c r="I42" s="51" t="s">
        <v>346</v>
      </c>
      <c r="J42" s="51" t="s">
        <v>347</v>
      </c>
      <c r="K42" s="51"/>
      <c r="L42" s="51">
        <v>10000</v>
      </c>
      <c r="M42" s="51"/>
      <c r="N42" s="51"/>
      <c r="O42" s="51"/>
      <c r="P42" s="51"/>
      <c r="Q42" s="51"/>
      <c r="S42">
        <v>1.4</v>
      </c>
      <c r="T42">
        <v>0.91249999999999998</v>
      </c>
      <c r="U42">
        <v>0.48749999999999999</v>
      </c>
      <c r="V42">
        <f t="shared" si="0"/>
        <v>0.48749999999999993</v>
      </c>
      <c r="W42">
        <v>23.254208640822402</v>
      </c>
      <c r="X42">
        <v>0.20521688219595899</v>
      </c>
      <c r="Y42">
        <v>597</v>
      </c>
      <c r="Z42">
        <v>5.9688023347607998E-2</v>
      </c>
      <c r="AA42">
        <v>0.25763603268769097</v>
      </c>
      <c r="AB42">
        <v>6.6320025941787E-2</v>
      </c>
      <c r="AC42">
        <v>0.28626225854187898</v>
      </c>
      <c r="AD42">
        <v>4.8693</v>
      </c>
      <c r="AE42">
        <v>156.16537471042</v>
      </c>
      <c r="AF42">
        <v>179.41958335124201</v>
      </c>
      <c r="AG42" t="s">
        <v>399</v>
      </c>
      <c r="AH42" t="s">
        <v>400</v>
      </c>
      <c r="AI42" t="s">
        <v>410</v>
      </c>
      <c r="AJ42" t="s">
        <v>411</v>
      </c>
      <c r="AK42" t="s">
        <v>412</v>
      </c>
      <c r="AM42">
        <v>1.4075</v>
      </c>
      <c r="AN42">
        <v>0.87749999999999995</v>
      </c>
      <c r="AO42">
        <v>0.53</v>
      </c>
      <c r="AP42">
        <v>25.870824877108902</v>
      </c>
      <c r="AQ42">
        <v>0.20807288786942399</v>
      </c>
      <c r="AR42">
        <v>600</v>
      </c>
      <c r="AS42"/>
    </row>
    <row r="43" spans="1:46">
      <c r="A43">
        <v>37</v>
      </c>
      <c r="G43" s="51"/>
      <c r="H43" s="51"/>
      <c r="I43" s="51"/>
      <c r="J43" s="51"/>
      <c r="K43" s="51"/>
      <c r="L43" s="51">
        <v>20000</v>
      </c>
      <c r="M43" s="51"/>
      <c r="N43" s="51"/>
      <c r="O43" s="51"/>
      <c r="P43" s="51"/>
      <c r="Q43" s="51"/>
      <c r="S43">
        <v>1.4550000000000001</v>
      </c>
      <c r="T43">
        <v>0.9325</v>
      </c>
      <c r="U43">
        <v>0.52249999999999996</v>
      </c>
      <c r="V43">
        <f t="shared" si="0"/>
        <v>0.52250000000000008</v>
      </c>
      <c r="W43">
        <v>23.8270649186756</v>
      </c>
      <c r="X43">
        <v>0.20670324729651701</v>
      </c>
      <c r="Y43">
        <v>615</v>
      </c>
      <c r="Z43">
        <v>5.9817710843850999E-2</v>
      </c>
      <c r="AA43">
        <v>0.25921903865279</v>
      </c>
      <c r="AB43">
        <v>6.6464123159835006E-2</v>
      </c>
      <c r="AC43">
        <v>0.28802115405865603</v>
      </c>
      <c r="AD43">
        <v>4.8663999999999996</v>
      </c>
      <c r="AE43">
        <v>156.82437959016499</v>
      </c>
      <c r="AF43">
        <v>180.65144450884</v>
      </c>
      <c r="AG43" t="s">
        <v>399</v>
      </c>
      <c r="AH43" t="s">
        <v>400</v>
      </c>
      <c r="AI43" t="s">
        <v>413</v>
      </c>
      <c r="AJ43" t="s">
        <v>414</v>
      </c>
      <c r="AK43" t="s">
        <v>415</v>
      </c>
      <c r="AM43">
        <v>1.43</v>
      </c>
      <c r="AN43">
        <v>0.87749999999999995</v>
      </c>
      <c r="AO43">
        <v>0.55249999999999999</v>
      </c>
      <c r="AP43">
        <v>25.123844839487401</v>
      </c>
      <c r="AQ43">
        <v>0.20771747510445601</v>
      </c>
      <c r="AR43">
        <v>601</v>
      </c>
      <c r="AS43"/>
    </row>
    <row r="44" spans="1:46">
      <c r="A44">
        <v>38</v>
      </c>
      <c r="B44" s="93"/>
      <c r="C44" s="93"/>
      <c r="D44" s="93"/>
      <c r="E44" s="93"/>
      <c r="F44" s="93"/>
      <c r="G44" s="93"/>
      <c r="H44" s="93"/>
      <c r="I44" s="93" t="s">
        <v>347</v>
      </c>
      <c r="J44" s="93"/>
      <c r="K44" s="93"/>
      <c r="L44" s="93"/>
      <c r="M44" s="93"/>
      <c r="N44" s="93"/>
      <c r="O44" s="93"/>
      <c r="P44" s="93"/>
      <c r="Q44" s="93"/>
      <c r="R44" s="93"/>
      <c r="S44">
        <v>1.56</v>
      </c>
      <c r="T44">
        <v>0.87749999999999995</v>
      </c>
      <c r="U44">
        <v>0.6825</v>
      </c>
      <c r="V44">
        <f t="shared" si="0"/>
        <v>0.68250000000000011</v>
      </c>
      <c r="W44">
        <v>23.940692101413301</v>
      </c>
      <c r="X44">
        <v>0.20957470119413801</v>
      </c>
      <c r="Y44">
        <v>623</v>
      </c>
      <c r="Z44">
        <v>6.0971158450817999E-2</v>
      </c>
      <c r="AA44">
        <v>0.26308256994143803</v>
      </c>
      <c r="AB44">
        <v>6.7745731612019994E-2</v>
      </c>
      <c r="AC44">
        <v>0.29231396660159698</v>
      </c>
      <c r="AD44">
        <v>4.8582999999999998</v>
      </c>
      <c r="AE44">
        <v>156.93438180667499</v>
      </c>
      <c r="AF44">
        <v>180.87507390808801</v>
      </c>
      <c r="AG44" t="s">
        <v>399</v>
      </c>
      <c r="AH44" t="s">
        <v>400</v>
      </c>
      <c r="AI44" t="s">
        <v>407</v>
      </c>
      <c r="AJ44" t="s">
        <v>408</v>
      </c>
      <c r="AK44" t="s">
        <v>416</v>
      </c>
      <c r="AM44" s="93">
        <v>1.53</v>
      </c>
      <c r="AN44" s="93">
        <v>0.87749999999999995</v>
      </c>
      <c r="AO44" s="93">
        <v>0.65249999999999997</v>
      </c>
      <c r="AP44" s="93">
        <v>23.366440345116299</v>
      </c>
      <c r="AQ44" s="93">
        <v>0.207648947756299</v>
      </c>
      <c r="AR44" s="93">
        <v>625</v>
      </c>
      <c r="AS44" s="93"/>
    </row>
    <row r="45" spans="1:46">
      <c r="A45">
        <v>39</v>
      </c>
      <c r="B45" s="92"/>
      <c r="C45" s="92"/>
      <c r="D45" s="92"/>
      <c r="E45" s="92"/>
      <c r="F45" s="92"/>
      <c r="G45" s="92"/>
      <c r="H45" s="92"/>
      <c r="I45" s="92" t="s">
        <v>370</v>
      </c>
      <c r="J45" s="92" t="s">
        <v>370</v>
      </c>
      <c r="K45" s="92"/>
      <c r="L45" s="92"/>
      <c r="M45" s="92"/>
      <c r="N45" s="92"/>
      <c r="O45" s="92"/>
      <c r="P45" s="92"/>
      <c r="Q45" s="92"/>
      <c r="R45" s="92"/>
      <c r="S45">
        <v>1.6174999999999999</v>
      </c>
      <c r="T45">
        <v>0.87749999999999995</v>
      </c>
      <c r="U45">
        <v>0.74</v>
      </c>
      <c r="V45">
        <f t="shared" si="0"/>
        <v>0.74</v>
      </c>
      <c r="W45">
        <v>22.833727093795101</v>
      </c>
      <c r="X45">
        <v>0.12596460677131899</v>
      </c>
      <c r="Y45">
        <v>560</v>
      </c>
      <c r="Z45">
        <v>6.0971158450817999E-2</v>
      </c>
      <c r="AA45">
        <v>0.17894564485157299</v>
      </c>
      <c r="AB45">
        <v>0.10161859741802901</v>
      </c>
      <c r="AC45">
        <v>0.29824274141928803</v>
      </c>
      <c r="AD45">
        <v>4.8502999999999998</v>
      </c>
      <c r="AE45">
        <v>156.93438180667499</v>
      </c>
      <c r="AF45">
        <v>179.76810890047</v>
      </c>
      <c r="AG45" t="s">
        <v>399</v>
      </c>
      <c r="AH45" t="s">
        <v>400</v>
      </c>
      <c r="AI45" t="s">
        <v>407</v>
      </c>
      <c r="AJ45" t="s">
        <v>408</v>
      </c>
      <c r="AK45" t="s">
        <v>417</v>
      </c>
      <c r="AM45" s="92">
        <v>1.6174999999999999</v>
      </c>
      <c r="AN45" s="92">
        <v>0.87749999999999995</v>
      </c>
      <c r="AO45" s="92">
        <v>0.74</v>
      </c>
      <c r="AP45" s="92">
        <v>22.437363917657802</v>
      </c>
      <c r="AQ45" s="92">
        <v>0.125691232870383</v>
      </c>
      <c r="AR45" s="94">
        <v>560</v>
      </c>
      <c r="AS45" s="92"/>
    </row>
    <row r="46" spans="1:46">
      <c r="A46">
        <v>40</v>
      </c>
      <c r="G46" s="51"/>
      <c r="H46" s="51"/>
      <c r="I46" s="51" t="s">
        <v>346</v>
      </c>
      <c r="J46" s="51"/>
      <c r="K46" s="51"/>
      <c r="L46" s="51"/>
      <c r="M46" s="51">
        <v>0.1</v>
      </c>
      <c r="N46" s="51"/>
      <c r="O46" s="51"/>
      <c r="P46" s="51"/>
      <c r="Q46" s="51"/>
      <c r="S46">
        <v>1.3425</v>
      </c>
      <c r="T46">
        <v>0.87749999999999995</v>
      </c>
      <c r="U46">
        <v>0.46500000000000002</v>
      </c>
      <c r="V46">
        <f t="shared" si="0"/>
        <v>0.46500000000000008</v>
      </c>
      <c r="W46">
        <v>23.6456478998387</v>
      </c>
      <c r="X46">
        <v>0.203385641382229</v>
      </c>
      <c r="Y46">
        <v>578</v>
      </c>
      <c r="Z46">
        <v>6.0971158450817999E-2</v>
      </c>
      <c r="AA46">
        <v>0.25697766760798102</v>
      </c>
      <c r="AB46">
        <v>6.7745731612019994E-2</v>
      </c>
      <c r="AC46">
        <v>0.285530741786646</v>
      </c>
      <c r="AD46">
        <v>4.8640999999999996</v>
      </c>
      <c r="AE46">
        <v>156.93438180667499</v>
      </c>
      <c r="AF46">
        <v>180.58002970651401</v>
      </c>
      <c r="AG46" t="s">
        <v>399</v>
      </c>
      <c r="AH46" t="s">
        <v>400</v>
      </c>
      <c r="AI46" t="s">
        <v>407</v>
      </c>
      <c r="AJ46" t="s">
        <v>408</v>
      </c>
      <c r="AK46" t="s">
        <v>418</v>
      </c>
      <c r="AM46">
        <v>1.3625</v>
      </c>
      <c r="AN46">
        <v>0.87749999999999995</v>
      </c>
      <c r="AO46">
        <v>0.48499999999999999</v>
      </c>
      <c r="AP46">
        <v>23.0737153885526</v>
      </c>
      <c r="AQ46">
        <v>0.20447364373722501</v>
      </c>
      <c r="AR46">
        <v>584</v>
      </c>
      <c r="AS46"/>
    </row>
    <row r="47" spans="1:46">
      <c r="A47">
        <v>41</v>
      </c>
      <c r="G47" s="51"/>
      <c r="H47" s="51"/>
      <c r="I47" s="51"/>
      <c r="J47" s="51"/>
      <c r="K47" s="51"/>
      <c r="L47" s="51"/>
      <c r="M47" s="51">
        <v>0.3</v>
      </c>
      <c r="N47" s="51"/>
      <c r="O47" s="51"/>
      <c r="P47" s="51"/>
      <c r="Q47" s="51"/>
      <c r="S47">
        <v>1.3425</v>
      </c>
      <c r="T47">
        <v>0.87749999999999995</v>
      </c>
      <c r="U47">
        <v>0.46500000000000002</v>
      </c>
      <c r="V47">
        <f t="shared" si="0"/>
        <v>0.46500000000000008</v>
      </c>
      <c r="W47">
        <v>23.780621127065501</v>
      </c>
      <c r="X47">
        <v>0.205559982509328</v>
      </c>
      <c r="Y47">
        <v>584</v>
      </c>
      <c r="Z47">
        <v>6.0971158450817999E-2</v>
      </c>
      <c r="AA47">
        <v>0.25910843803865902</v>
      </c>
      <c r="AB47">
        <v>6.7745731612019994E-2</v>
      </c>
      <c r="AC47">
        <v>0.28789826448739803</v>
      </c>
      <c r="AD47">
        <v>4.8661000000000003</v>
      </c>
      <c r="AE47">
        <v>156.93438180667499</v>
      </c>
      <c r="AF47">
        <v>180.715002933741</v>
      </c>
      <c r="AG47" t="s">
        <v>399</v>
      </c>
      <c r="AH47" t="s">
        <v>400</v>
      </c>
      <c r="AI47" t="s">
        <v>407</v>
      </c>
      <c r="AJ47" t="s">
        <v>408</v>
      </c>
      <c r="AK47" t="s">
        <v>419</v>
      </c>
      <c r="AM47">
        <v>1.345</v>
      </c>
      <c r="AN47">
        <v>0.87749999999999995</v>
      </c>
      <c r="AO47">
        <v>0.46750000000000003</v>
      </c>
      <c r="AP47">
        <v>22.573350130058699</v>
      </c>
      <c r="AQ47">
        <v>0.20398805427310199</v>
      </c>
      <c r="AR47">
        <v>585</v>
      </c>
      <c r="AS47"/>
    </row>
    <row r="48" spans="1:46">
      <c r="A48">
        <v>42</v>
      </c>
      <c r="G48" s="51"/>
      <c r="H48" s="51"/>
      <c r="I48" s="51"/>
      <c r="J48" s="51"/>
      <c r="K48" s="51"/>
      <c r="L48" s="51"/>
      <c r="M48" s="51">
        <v>0.5</v>
      </c>
      <c r="N48" s="51"/>
      <c r="O48" s="51"/>
      <c r="P48" s="51"/>
      <c r="Q48" s="51"/>
      <c r="S48">
        <v>1.3425</v>
      </c>
      <c r="T48">
        <v>0.87749999999999995</v>
      </c>
      <c r="U48">
        <v>0.46500000000000002</v>
      </c>
      <c r="V48">
        <f t="shared" si="0"/>
        <v>0.46500000000000008</v>
      </c>
      <c r="W48">
        <v>23.030065454360098</v>
      </c>
      <c r="X48">
        <v>0.205605226935894</v>
      </c>
      <c r="Y48">
        <v>584</v>
      </c>
      <c r="Z48">
        <v>6.0971158450817999E-2</v>
      </c>
      <c r="AA48">
        <v>0.25949299079885302</v>
      </c>
      <c r="AB48">
        <v>6.7745731612019994E-2</v>
      </c>
      <c r="AC48">
        <v>0.28832554533205901</v>
      </c>
      <c r="AD48">
        <v>4.8663999999999996</v>
      </c>
      <c r="AE48">
        <v>156.93438180667499</v>
      </c>
      <c r="AF48">
        <v>179.96444726103499</v>
      </c>
      <c r="AG48" t="s">
        <v>399</v>
      </c>
      <c r="AH48" t="s">
        <v>400</v>
      </c>
      <c r="AI48" t="s">
        <v>407</v>
      </c>
      <c r="AJ48" t="s">
        <v>408</v>
      </c>
      <c r="AK48" t="s">
        <v>420</v>
      </c>
      <c r="AM48">
        <v>1.3674999999999999</v>
      </c>
      <c r="AN48">
        <v>0.87749999999999995</v>
      </c>
      <c r="AO48">
        <v>0.49</v>
      </c>
      <c r="AP48">
        <v>22.6227047195847</v>
      </c>
      <c r="AQ48">
        <v>0.203291897846722</v>
      </c>
      <c r="AR48">
        <v>584</v>
      </c>
      <c r="AS48"/>
    </row>
    <row r="49" spans="1:46">
      <c r="A49">
        <v>43</v>
      </c>
      <c r="G49" s="51"/>
      <c r="H49" s="51"/>
      <c r="I49" s="51"/>
      <c r="J49" s="51"/>
      <c r="K49" s="51"/>
      <c r="L49" s="51"/>
      <c r="M49" s="51">
        <v>0.7</v>
      </c>
      <c r="N49" s="51"/>
      <c r="O49" s="51"/>
      <c r="P49" s="51"/>
      <c r="Q49" s="51"/>
      <c r="S49">
        <v>1.33</v>
      </c>
      <c r="T49">
        <v>0.87749999999999995</v>
      </c>
      <c r="U49">
        <v>0.45250000000000001</v>
      </c>
      <c r="V49">
        <f t="shared" si="0"/>
        <v>0.45250000000000012</v>
      </c>
      <c r="W49">
        <v>22.7861757450491</v>
      </c>
      <c r="X49">
        <v>0.203576552735904</v>
      </c>
      <c r="Y49">
        <v>579</v>
      </c>
      <c r="Z49">
        <v>6.0971158450817999E-2</v>
      </c>
      <c r="AA49">
        <v>0.25755851210423503</v>
      </c>
      <c r="AB49">
        <v>6.7745731612019994E-2</v>
      </c>
      <c r="AC49">
        <v>0.28617612456026098</v>
      </c>
      <c r="AD49">
        <v>4.8657000000000004</v>
      </c>
      <c r="AE49">
        <v>156.93438180667499</v>
      </c>
      <c r="AF49">
        <v>179.720557551724</v>
      </c>
      <c r="AG49" t="s">
        <v>399</v>
      </c>
      <c r="AH49" t="s">
        <v>400</v>
      </c>
      <c r="AI49" t="s">
        <v>407</v>
      </c>
      <c r="AJ49" t="s">
        <v>408</v>
      </c>
      <c r="AK49" t="s">
        <v>421</v>
      </c>
      <c r="AM49">
        <v>1.3374999999999999</v>
      </c>
      <c r="AN49">
        <v>0.87749999999999995</v>
      </c>
      <c r="AO49">
        <v>0.46</v>
      </c>
      <c r="AP49">
        <v>23.5980397116845</v>
      </c>
      <c r="AQ49">
        <v>0.20534449643473501</v>
      </c>
      <c r="AR49">
        <v>580</v>
      </c>
      <c r="AS49"/>
    </row>
    <row r="50" spans="1:46">
      <c r="A50">
        <v>44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 t="s">
        <v>375</v>
      </c>
      <c r="Q50" s="93"/>
      <c r="R50" s="93"/>
      <c r="S50">
        <v>1.335</v>
      </c>
      <c r="T50">
        <v>0.87749999999999995</v>
      </c>
      <c r="U50">
        <v>0.45750000000000002</v>
      </c>
      <c r="V50">
        <f t="shared" si="0"/>
        <v>0.45750000000000002</v>
      </c>
      <c r="W50">
        <v>21.866191497710599</v>
      </c>
      <c r="X50">
        <v>0.203932228642623</v>
      </c>
      <c r="Y50">
        <v>579</v>
      </c>
      <c r="Z50">
        <v>6.0971158450817999E-2</v>
      </c>
      <c r="AA50">
        <v>0.258329285833996</v>
      </c>
      <c r="AB50">
        <v>6.7745731612019994E-2</v>
      </c>
      <c r="AC50">
        <v>0.28703253981555099</v>
      </c>
      <c r="AD50">
        <v>4.8636999999999997</v>
      </c>
      <c r="AE50">
        <v>156.93438180667499</v>
      </c>
      <c r="AF50">
        <v>178.80057330438601</v>
      </c>
      <c r="AG50" t="s">
        <v>399</v>
      </c>
      <c r="AH50" t="s">
        <v>400</v>
      </c>
      <c r="AI50" t="s">
        <v>407</v>
      </c>
      <c r="AJ50" t="s">
        <v>408</v>
      </c>
      <c r="AK50" t="s">
        <v>409</v>
      </c>
      <c r="AM50" s="93">
        <v>1.35</v>
      </c>
      <c r="AN50" s="93">
        <v>0.87749999999999995</v>
      </c>
      <c r="AO50" s="93">
        <v>0.47249999999999998</v>
      </c>
      <c r="AP50" s="93">
        <v>23.7770797495827</v>
      </c>
      <c r="AQ50" s="93">
        <v>0.20527272942602001</v>
      </c>
      <c r="AR50" s="93">
        <v>587</v>
      </c>
      <c r="AS50" s="93"/>
    </row>
    <row r="51" spans="1:46">
      <c r="A51">
        <v>45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 t="s">
        <v>376</v>
      </c>
      <c r="Q51" s="91"/>
      <c r="R51" s="91"/>
      <c r="S51">
        <v>1.335</v>
      </c>
      <c r="T51">
        <v>0.87749999999999995</v>
      </c>
      <c r="U51">
        <v>0.45750000000000002</v>
      </c>
      <c r="V51">
        <f t="shared" si="0"/>
        <v>0.45750000000000002</v>
      </c>
      <c r="W51">
        <v>21.866191497710599</v>
      </c>
      <c r="X51">
        <v>0.203932228642623</v>
      </c>
      <c r="Y51">
        <v>579</v>
      </c>
      <c r="Z51">
        <v>6.0971158450817999E-2</v>
      </c>
      <c r="AA51">
        <v>0.258329285833996</v>
      </c>
      <c r="AB51">
        <v>6.7745731612019994E-2</v>
      </c>
      <c r="AC51">
        <v>0.28703253981555099</v>
      </c>
      <c r="AD51">
        <v>4.8636999999999997</v>
      </c>
      <c r="AE51">
        <v>156.93438180667499</v>
      </c>
      <c r="AF51">
        <v>178.80057330438601</v>
      </c>
      <c r="AG51" t="s">
        <v>399</v>
      </c>
      <c r="AH51" t="s">
        <v>400</v>
      </c>
      <c r="AI51" t="s">
        <v>407</v>
      </c>
      <c r="AJ51" t="s">
        <v>408</v>
      </c>
      <c r="AK51" t="s">
        <v>409</v>
      </c>
      <c r="AM51" s="91">
        <v>1.35</v>
      </c>
      <c r="AN51" s="91">
        <v>0.87749999999999995</v>
      </c>
      <c r="AO51" s="91">
        <v>0.47249999999999998</v>
      </c>
      <c r="AP51" s="91">
        <v>23.7770797495827</v>
      </c>
      <c r="AQ51" s="91">
        <v>0.20527272942602001</v>
      </c>
      <c r="AR51" s="91">
        <v>587</v>
      </c>
      <c r="AS51" s="91"/>
    </row>
    <row r="52" spans="1:46">
      <c r="A52">
        <v>46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 t="s">
        <v>377</v>
      </c>
      <c r="Q52" s="91"/>
      <c r="R52" s="91"/>
      <c r="S52">
        <v>1.335</v>
      </c>
      <c r="T52">
        <v>0.87749999999999995</v>
      </c>
      <c r="U52">
        <v>0.45750000000000002</v>
      </c>
      <c r="V52">
        <f t="shared" si="0"/>
        <v>0.45750000000000002</v>
      </c>
      <c r="W52">
        <v>21.866191497710599</v>
      </c>
      <c r="X52">
        <v>0.203932228642623</v>
      </c>
      <c r="Y52">
        <v>579</v>
      </c>
      <c r="Z52">
        <v>6.0971158450817999E-2</v>
      </c>
      <c r="AA52">
        <v>0.258329285833996</v>
      </c>
      <c r="AB52">
        <v>6.7745731612019994E-2</v>
      </c>
      <c r="AC52">
        <v>0.28703253981555099</v>
      </c>
      <c r="AD52">
        <v>4.8636999999999997</v>
      </c>
      <c r="AE52">
        <v>156.93438180667499</v>
      </c>
      <c r="AF52">
        <v>178.80057330438601</v>
      </c>
      <c r="AG52" t="s">
        <v>399</v>
      </c>
      <c r="AH52" t="s">
        <v>400</v>
      </c>
      <c r="AI52" t="s">
        <v>407</v>
      </c>
      <c r="AJ52" t="s">
        <v>408</v>
      </c>
      <c r="AK52" t="s">
        <v>409</v>
      </c>
      <c r="AM52" s="91">
        <v>1.35</v>
      </c>
      <c r="AN52" s="91">
        <v>0.87749999999999995</v>
      </c>
      <c r="AO52" s="91">
        <v>0.47249999999999998</v>
      </c>
      <c r="AP52" s="91">
        <v>23.7770797495827</v>
      </c>
      <c r="AQ52" s="91">
        <v>0.20527272942602001</v>
      </c>
      <c r="AR52" s="91">
        <v>587</v>
      </c>
      <c r="AS52" s="91"/>
    </row>
    <row r="53" spans="1:46">
      <c r="A53">
        <v>47</v>
      </c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 t="s">
        <v>378</v>
      </c>
      <c r="Q53" s="91"/>
      <c r="R53" s="91"/>
      <c r="S53">
        <v>1.335</v>
      </c>
      <c r="T53">
        <v>0.87749999999999995</v>
      </c>
      <c r="U53">
        <v>0.45750000000000002</v>
      </c>
      <c r="V53">
        <f t="shared" si="0"/>
        <v>0.45750000000000002</v>
      </c>
      <c r="W53">
        <v>21.866191497710599</v>
      </c>
      <c r="X53">
        <v>0.203932228642623</v>
      </c>
      <c r="Y53">
        <v>579</v>
      </c>
      <c r="Z53">
        <v>6.0971158450817999E-2</v>
      </c>
      <c r="AA53">
        <v>0.258329285833996</v>
      </c>
      <c r="AB53">
        <v>6.7745731612019994E-2</v>
      </c>
      <c r="AC53">
        <v>0.28703253981555099</v>
      </c>
      <c r="AD53">
        <v>4.8636999999999997</v>
      </c>
      <c r="AE53">
        <v>156.93438180667499</v>
      </c>
      <c r="AF53">
        <v>178.80057330438601</v>
      </c>
      <c r="AG53" t="s">
        <v>399</v>
      </c>
      <c r="AH53" t="s">
        <v>400</v>
      </c>
      <c r="AI53" t="s">
        <v>407</v>
      </c>
      <c r="AJ53" t="s">
        <v>408</v>
      </c>
      <c r="AK53" t="s">
        <v>409</v>
      </c>
      <c r="AM53" s="91">
        <v>1.35</v>
      </c>
      <c r="AN53" s="91">
        <v>0.87749999999999995</v>
      </c>
      <c r="AO53" s="91">
        <v>0.47249999999999998</v>
      </c>
      <c r="AP53" s="91">
        <v>23.7770797495827</v>
      </c>
      <c r="AQ53" s="91">
        <v>0.20527272942602001</v>
      </c>
      <c r="AR53" s="91">
        <v>587</v>
      </c>
      <c r="AS53" s="91"/>
    </row>
    <row r="54" spans="1:46">
      <c r="A54">
        <v>48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 t="s">
        <v>379</v>
      </c>
      <c r="Q54" s="92"/>
      <c r="R54" s="92"/>
      <c r="S54">
        <v>1.335</v>
      </c>
      <c r="T54">
        <v>0.87749999999999995</v>
      </c>
      <c r="U54">
        <v>0.45750000000000002</v>
      </c>
      <c r="V54">
        <f t="shared" si="0"/>
        <v>0.45750000000000002</v>
      </c>
      <c r="W54">
        <v>21.866191497710599</v>
      </c>
      <c r="X54">
        <v>0.203932228642623</v>
      </c>
      <c r="Y54">
        <v>579</v>
      </c>
      <c r="Z54">
        <v>6.0971158450817999E-2</v>
      </c>
      <c r="AA54">
        <v>0.258329285833996</v>
      </c>
      <c r="AB54">
        <v>6.7745731612019994E-2</v>
      </c>
      <c r="AC54">
        <v>0.28703253981555099</v>
      </c>
      <c r="AD54">
        <v>4.8636999999999997</v>
      </c>
      <c r="AE54">
        <v>156.93438180667499</v>
      </c>
      <c r="AF54">
        <v>178.80057330438601</v>
      </c>
      <c r="AG54" t="s">
        <v>399</v>
      </c>
      <c r="AH54" t="s">
        <v>400</v>
      </c>
      <c r="AI54" t="s">
        <v>407</v>
      </c>
      <c r="AJ54" t="s">
        <v>408</v>
      </c>
      <c r="AK54" t="s">
        <v>409</v>
      </c>
      <c r="AM54" s="92">
        <v>1.35</v>
      </c>
      <c r="AN54" s="92">
        <v>0.87749999999999995</v>
      </c>
      <c r="AO54" s="92">
        <v>0.47249999999999998</v>
      </c>
      <c r="AP54" s="92">
        <v>23.7770797495827</v>
      </c>
      <c r="AQ54" s="92">
        <v>0.20527272942602001</v>
      </c>
      <c r="AR54" s="92">
        <v>587</v>
      </c>
      <c r="AS54" s="92"/>
    </row>
    <row r="55" spans="1:46" s="81" customFormat="1">
      <c r="A55"/>
      <c r="B55" s="82" t="s">
        <v>422</v>
      </c>
      <c r="V55">
        <f t="shared" si="0"/>
        <v>0</v>
      </c>
      <c r="AM55" s="105"/>
      <c r="AN55" s="109"/>
      <c r="AO55" s="109"/>
      <c r="AP55" s="109"/>
      <c r="AQ55" s="109"/>
      <c r="AR55" s="109"/>
      <c r="AS55" s="109"/>
      <c r="AT55" s="110"/>
    </row>
    <row r="56" spans="1:46">
      <c r="A56">
        <v>49</v>
      </c>
      <c r="B56" s="74">
        <v>40702</v>
      </c>
      <c r="C56" s="53">
        <v>0.71666666666666667</v>
      </c>
      <c r="D56" s="51" t="s">
        <v>396</v>
      </c>
      <c r="E56" s="75">
        <v>0.7270833333333333</v>
      </c>
      <c r="F56" s="51" t="s">
        <v>397</v>
      </c>
      <c r="G56" t="s">
        <v>381</v>
      </c>
      <c r="H56" t="s">
        <v>345</v>
      </c>
      <c r="I56" s="51" t="s">
        <v>346</v>
      </c>
      <c r="J56" s="51" t="s">
        <v>347</v>
      </c>
      <c r="K56" s="51" t="s">
        <v>398</v>
      </c>
      <c r="L56" s="51">
        <v>500</v>
      </c>
      <c r="M56" s="51">
        <v>0.9</v>
      </c>
      <c r="N56" s="51" t="s">
        <v>349</v>
      </c>
      <c r="O56" s="51" t="b">
        <v>1</v>
      </c>
      <c r="P56" s="51" t="s">
        <v>349</v>
      </c>
      <c r="S56">
        <v>0.88500000000000001</v>
      </c>
      <c r="T56">
        <v>0.71</v>
      </c>
      <c r="U56">
        <v>0.17499999999999999</v>
      </c>
      <c r="V56">
        <f t="shared" si="0"/>
        <v>0.17500000000000004</v>
      </c>
      <c r="W56">
        <v>41.437262680112703</v>
      </c>
      <c r="X56">
        <v>0.14701012740875499</v>
      </c>
      <c r="Y56">
        <v>276</v>
      </c>
      <c r="Z56">
        <v>5.6514755242002002E-2</v>
      </c>
      <c r="AA56">
        <v>0.15304795048471301</v>
      </c>
      <c r="AB56">
        <v>6.2794172491114006E-2</v>
      </c>
      <c r="AC56">
        <v>0.17005327831634801</v>
      </c>
      <c r="AD56">
        <v>4.8924000000000003</v>
      </c>
      <c r="AE56">
        <v>150.34783310904299</v>
      </c>
      <c r="AF56">
        <v>108.910570428931</v>
      </c>
      <c r="AG56" t="s">
        <v>399</v>
      </c>
      <c r="AH56" t="s">
        <v>423</v>
      </c>
      <c r="AI56" t="s">
        <v>401</v>
      </c>
      <c r="AJ56" t="s">
        <v>402</v>
      </c>
      <c r="AK56" t="s">
        <v>424</v>
      </c>
      <c r="AM56">
        <v>0.87250000000000005</v>
      </c>
      <c r="AN56">
        <v>0.88500000000000001</v>
      </c>
      <c r="AO56">
        <v>1.2500000000000001E-2</v>
      </c>
      <c r="AP56">
        <v>60.470554880454301</v>
      </c>
      <c r="AQ56">
        <v>0.180531073763324</v>
      </c>
      <c r="AR56" s="1">
        <v>267</v>
      </c>
      <c r="AS56"/>
    </row>
    <row r="57" spans="1:46">
      <c r="A57">
        <v>50</v>
      </c>
      <c r="I57" s="51"/>
      <c r="J57" s="51"/>
      <c r="K57" s="51"/>
      <c r="L57" s="51">
        <v>1000</v>
      </c>
      <c r="M57" s="51"/>
      <c r="N57" s="51"/>
      <c r="O57" s="51"/>
      <c r="P57" s="51"/>
      <c r="S57">
        <v>1.1174999999999999</v>
      </c>
      <c r="T57">
        <v>0.76749999999999996</v>
      </c>
      <c r="U57">
        <v>0.35</v>
      </c>
      <c r="V57">
        <f t="shared" si="0"/>
        <v>0.35</v>
      </c>
      <c r="W57">
        <v>50.019727134346702</v>
      </c>
      <c r="X57">
        <v>0.15885037763656701</v>
      </c>
      <c r="Y57">
        <v>288</v>
      </c>
      <c r="Z57">
        <v>5.8102978573638997E-2</v>
      </c>
      <c r="AA57">
        <v>0.15197029557837499</v>
      </c>
      <c r="AB57">
        <v>6.4558865081821001E-2</v>
      </c>
      <c r="AC57">
        <v>0.16885588397597301</v>
      </c>
      <c r="AD57">
        <v>4.8654999999999999</v>
      </c>
      <c r="AE57">
        <v>158.61344795356101</v>
      </c>
      <c r="AF57">
        <v>108.593720819214</v>
      </c>
      <c r="AG57" t="s">
        <v>399</v>
      </c>
      <c r="AH57" t="s">
        <v>423</v>
      </c>
      <c r="AI57" t="s">
        <v>404</v>
      </c>
      <c r="AJ57" t="s">
        <v>405</v>
      </c>
      <c r="AK57" t="s">
        <v>425</v>
      </c>
      <c r="AM57">
        <v>1.1274999999999999</v>
      </c>
      <c r="AN57">
        <v>0.89500000000000002</v>
      </c>
      <c r="AO57">
        <v>0.23250000000000001</v>
      </c>
      <c r="AP57">
        <v>57.073320997394497</v>
      </c>
      <c r="AQ57">
        <v>0.16903053146179201</v>
      </c>
      <c r="AR57">
        <v>291</v>
      </c>
      <c r="AS57"/>
    </row>
    <row r="58" spans="1:46" s="73" customFormat="1">
      <c r="A58">
        <v>51</v>
      </c>
      <c r="B58" s="76">
        <v>40702</v>
      </c>
      <c r="C58" s="77">
        <v>0.71666666666666667</v>
      </c>
      <c r="D58" s="78" t="s">
        <v>396</v>
      </c>
      <c r="E58" s="79">
        <v>0.7270833333333333</v>
      </c>
      <c r="F58" s="78" t="s">
        <v>397</v>
      </c>
      <c r="G58" s="73" t="s">
        <v>381</v>
      </c>
      <c r="H58" s="73" t="s">
        <v>345</v>
      </c>
      <c r="I58" s="78" t="s">
        <v>346</v>
      </c>
      <c r="J58" s="78" t="s">
        <v>347</v>
      </c>
      <c r="K58" s="78" t="s">
        <v>398</v>
      </c>
      <c r="L58" s="78">
        <v>5000</v>
      </c>
      <c r="M58" s="78">
        <v>0.9</v>
      </c>
      <c r="N58" s="78" t="s">
        <v>358</v>
      </c>
      <c r="O58" s="78" t="b">
        <v>1</v>
      </c>
      <c r="P58" s="78" t="s">
        <v>359</v>
      </c>
      <c r="S58" s="73">
        <v>1.3274999999999999</v>
      </c>
      <c r="T58" s="73">
        <v>0.87749999999999995</v>
      </c>
      <c r="U58" s="73">
        <v>0.45</v>
      </c>
      <c r="V58">
        <f t="shared" si="0"/>
        <v>0.44999999999999996</v>
      </c>
      <c r="W58" s="73">
        <v>47.7652637575491</v>
      </c>
      <c r="X58" s="73">
        <v>0.159026338334986</v>
      </c>
      <c r="Y58" s="73">
        <v>318</v>
      </c>
      <c r="Z58" s="73">
        <v>6.0971158450817999E-2</v>
      </c>
      <c r="AA58" s="73">
        <v>0.15456172861017201</v>
      </c>
      <c r="AB58" s="73">
        <v>6.7745731612019994E-2</v>
      </c>
      <c r="AC58" s="73">
        <v>0.17173525401130199</v>
      </c>
      <c r="AD58" s="73">
        <v>4.8647</v>
      </c>
      <c r="AE58" s="73">
        <v>156.93438180667499</v>
      </c>
      <c r="AF58" s="73">
        <v>109.169118049126</v>
      </c>
      <c r="AG58" s="73" t="s">
        <v>399</v>
      </c>
      <c r="AH58" s="73" t="s">
        <v>423</v>
      </c>
      <c r="AI58" s="73" t="s">
        <v>407</v>
      </c>
      <c r="AJ58" s="73" t="s">
        <v>408</v>
      </c>
      <c r="AK58" s="73" t="s">
        <v>426</v>
      </c>
      <c r="AM58" s="73">
        <v>1.3225</v>
      </c>
      <c r="AN58" s="73">
        <v>0.86750000000000005</v>
      </c>
      <c r="AO58" s="73">
        <v>0.45500000000000002</v>
      </c>
      <c r="AP58" s="73">
        <v>47.543087678847201</v>
      </c>
      <c r="AQ58" s="73">
        <v>0.155492449428004</v>
      </c>
      <c r="AR58" s="73">
        <v>314</v>
      </c>
      <c r="AT58" s="167"/>
    </row>
    <row r="59" spans="1:46">
      <c r="A59">
        <v>52</v>
      </c>
      <c r="I59" s="51"/>
      <c r="J59" s="51"/>
      <c r="K59" s="51"/>
      <c r="L59" s="51">
        <v>10000</v>
      </c>
      <c r="M59" s="51"/>
      <c r="N59" s="51"/>
      <c r="O59" s="51"/>
      <c r="P59" s="51"/>
      <c r="S59">
        <v>1.39</v>
      </c>
      <c r="T59">
        <v>0.91500000000000004</v>
      </c>
      <c r="U59">
        <v>0.47499999999999998</v>
      </c>
      <c r="V59">
        <f t="shared" si="0"/>
        <v>0.47499999999999987</v>
      </c>
      <c r="W59">
        <v>47.0500312997778</v>
      </c>
      <c r="X59">
        <v>0.15804598277550599</v>
      </c>
      <c r="Y59">
        <v>324</v>
      </c>
      <c r="Z59">
        <v>5.9688023347607998E-2</v>
      </c>
      <c r="AA59">
        <v>0.154981419499268</v>
      </c>
      <c r="AB59">
        <v>6.6320025941787E-2</v>
      </c>
      <c r="AC59">
        <v>0.172201577221409</v>
      </c>
      <c r="AD59">
        <v>4.8708999999999998</v>
      </c>
      <c r="AE59">
        <v>156.16537471042</v>
      </c>
      <c r="AF59">
        <v>109.115343410642</v>
      </c>
      <c r="AG59" t="s">
        <v>399</v>
      </c>
      <c r="AH59" t="s">
        <v>423</v>
      </c>
      <c r="AI59" t="s">
        <v>410</v>
      </c>
      <c r="AJ59" t="s">
        <v>411</v>
      </c>
      <c r="AK59" t="s">
        <v>427</v>
      </c>
      <c r="AM59">
        <v>1.4075</v>
      </c>
      <c r="AN59">
        <v>0.88749999999999996</v>
      </c>
      <c r="AO59">
        <v>0.52</v>
      </c>
      <c r="AP59">
        <v>44.631122081605803</v>
      </c>
      <c r="AQ59">
        <v>0.152971908404301</v>
      </c>
      <c r="AR59">
        <v>326</v>
      </c>
      <c r="AS59"/>
    </row>
    <row r="60" spans="1:46">
      <c r="A60">
        <v>53</v>
      </c>
      <c r="I60" s="51"/>
      <c r="J60" s="51"/>
      <c r="K60" s="51"/>
      <c r="L60" s="51">
        <v>20000</v>
      </c>
      <c r="M60" s="51"/>
      <c r="N60" s="51"/>
      <c r="O60" s="51"/>
      <c r="P60" s="51"/>
      <c r="S60">
        <v>1.4424999999999999</v>
      </c>
      <c r="T60">
        <v>0.93</v>
      </c>
      <c r="U60">
        <v>0.51249999999999996</v>
      </c>
      <c r="V60">
        <f t="shared" si="0"/>
        <v>0.51249999999999984</v>
      </c>
      <c r="W60">
        <v>47.401942583839599</v>
      </c>
      <c r="X60">
        <v>0.15623891533130299</v>
      </c>
      <c r="Y60">
        <v>321</v>
      </c>
      <c r="Z60">
        <v>5.9817710843850999E-2</v>
      </c>
      <c r="AA60">
        <v>0.152398965385596</v>
      </c>
      <c r="AB60">
        <v>6.6464123159835006E-2</v>
      </c>
      <c r="AC60">
        <v>0.169332183761774</v>
      </c>
      <c r="AD60">
        <v>4.8658000000000001</v>
      </c>
      <c r="AE60">
        <v>156.82437959016499</v>
      </c>
      <c r="AF60">
        <v>109.422437006325</v>
      </c>
      <c r="AG60" t="s">
        <v>399</v>
      </c>
      <c r="AH60" t="s">
        <v>423</v>
      </c>
      <c r="AI60" t="s">
        <v>413</v>
      </c>
      <c r="AJ60" t="s">
        <v>414</v>
      </c>
      <c r="AK60" t="s">
        <v>428</v>
      </c>
      <c r="AM60">
        <v>1.4575</v>
      </c>
      <c r="AN60">
        <v>0.86250000000000004</v>
      </c>
      <c r="AO60">
        <v>0.59499999999999997</v>
      </c>
      <c r="AP60">
        <v>45.212120990269</v>
      </c>
      <c r="AQ60">
        <v>0.15401855818058399</v>
      </c>
      <c r="AR60">
        <v>344</v>
      </c>
      <c r="AS60"/>
    </row>
    <row r="61" spans="1:46">
      <c r="A61">
        <v>54</v>
      </c>
      <c r="B61" s="93"/>
      <c r="C61" s="93"/>
      <c r="D61" s="93"/>
      <c r="E61" s="93"/>
      <c r="F61" s="93"/>
      <c r="G61" s="93"/>
      <c r="H61" s="93"/>
      <c r="I61" s="93" t="s">
        <v>347</v>
      </c>
      <c r="J61" s="93"/>
      <c r="K61" s="93"/>
      <c r="L61" s="93"/>
      <c r="M61" s="93"/>
      <c r="N61" s="93"/>
      <c r="O61" s="93"/>
      <c r="P61" s="93"/>
      <c r="Q61" s="93"/>
      <c r="R61" s="93"/>
      <c r="S61">
        <v>1.5325</v>
      </c>
      <c r="T61">
        <v>0.875</v>
      </c>
      <c r="U61">
        <v>0.65749999999999997</v>
      </c>
      <c r="V61">
        <f t="shared" si="0"/>
        <v>0.65749999999999997</v>
      </c>
      <c r="W61">
        <v>47.926823195300997</v>
      </c>
      <c r="X61">
        <v>0.15031143114211601</v>
      </c>
      <c r="Y61">
        <v>363</v>
      </c>
      <c r="Z61">
        <v>6.0971158450817999E-2</v>
      </c>
      <c r="AA61">
        <v>0.144862546470374</v>
      </c>
      <c r="AB61">
        <v>6.7745731612019994E-2</v>
      </c>
      <c r="AC61">
        <v>0.16095838496708301</v>
      </c>
      <c r="AD61">
        <v>4.8596000000000004</v>
      </c>
      <c r="AE61">
        <v>156.93438180667499</v>
      </c>
      <c r="AF61">
        <v>109.00755861137399</v>
      </c>
      <c r="AG61" t="s">
        <v>399</v>
      </c>
      <c r="AH61" t="s">
        <v>423</v>
      </c>
      <c r="AI61" t="s">
        <v>407</v>
      </c>
      <c r="AJ61" t="s">
        <v>408</v>
      </c>
      <c r="AK61" t="s">
        <v>429</v>
      </c>
      <c r="AM61" s="93">
        <v>1.5249999999999999</v>
      </c>
      <c r="AN61" s="93">
        <v>0.87749999999999995</v>
      </c>
      <c r="AO61" s="93">
        <v>0.64749999999999996</v>
      </c>
      <c r="AP61" s="93">
        <v>47.534451091020301</v>
      </c>
      <c r="AQ61" s="93">
        <v>0.15132291068755299</v>
      </c>
      <c r="AR61" s="93">
        <v>369</v>
      </c>
      <c r="AS61" s="93"/>
    </row>
    <row r="62" spans="1:46">
      <c r="A62">
        <v>55</v>
      </c>
      <c r="B62" s="92"/>
      <c r="C62" s="92"/>
      <c r="D62" s="92"/>
      <c r="E62" s="92"/>
      <c r="F62" s="92"/>
      <c r="G62" s="92"/>
      <c r="H62" s="92"/>
      <c r="I62" s="92" t="s">
        <v>370</v>
      </c>
      <c r="J62" s="92" t="s">
        <v>370</v>
      </c>
      <c r="K62" s="92"/>
      <c r="L62" s="92"/>
      <c r="M62" s="92"/>
      <c r="N62" s="92"/>
      <c r="O62" s="92"/>
      <c r="P62" s="92"/>
      <c r="Q62" s="92"/>
      <c r="R62" s="92"/>
      <c r="S62">
        <v>1.6</v>
      </c>
      <c r="T62">
        <v>0.88</v>
      </c>
      <c r="U62">
        <v>0.72</v>
      </c>
      <c r="V62">
        <f t="shared" si="0"/>
        <v>0.72000000000000008</v>
      </c>
      <c r="W62">
        <v>48.899412777118002</v>
      </c>
      <c r="X62">
        <v>9.6501796982072993E-2</v>
      </c>
      <c r="Y62">
        <v>440</v>
      </c>
      <c r="Z62">
        <v>6.0971158450817999E-2</v>
      </c>
      <c r="AA62">
        <v>8.1030165820101002E-2</v>
      </c>
      <c r="AB62">
        <v>0.10161859741802901</v>
      </c>
      <c r="AC62">
        <v>0.135050276366835</v>
      </c>
      <c r="AD62">
        <v>4.8502999999999998</v>
      </c>
      <c r="AE62">
        <v>156.93438180667499</v>
      </c>
      <c r="AF62">
        <v>108.034969029557</v>
      </c>
      <c r="AG62" t="s">
        <v>399</v>
      </c>
      <c r="AH62" t="s">
        <v>423</v>
      </c>
      <c r="AI62" t="s">
        <v>407</v>
      </c>
      <c r="AJ62" t="s">
        <v>408</v>
      </c>
      <c r="AK62" t="s">
        <v>430</v>
      </c>
      <c r="AM62" s="92">
        <v>1.6</v>
      </c>
      <c r="AN62" s="92">
        <v>0.88</v>
      </c>
      <c r="AO62" s="92">
        <v>0.72</v>
      </c>
      <c r="AP62" s="92">
        <v>48.184887424359403</v>
      </c>
      <c r="AQ62" s="92">
        <v>9.6454758016894002E-2</v>
      </c>
      <c r="AR62" s="92">
        <v>438</v>
      </c>
      <c r="AS62" s="92"/>
    </row>
    <row r="63" spans="1:46">
      <c r="A63">
        <v>56</v>
      </c>
      <c r="I63" s="51" t="s">
        <v>346</v>
      </c>
      <c r="J63" s="51"/>
      <c r="K63" s="51"/>
      <c r="L63" s="51"/>
      <c r="M63" s="51">
        <v>0.1</v>
      </c>
      <c r="N63" s="51"/>
      <c r="O63" s="51"/>
      <c r="P63" s="51"/>
      <c r="S63">
        <v>1.3425</v>
      </c>
      <c r="T63">
        <v>0.88500000000000001</v>
      </c>
      <c r="U63">
        <v>0.45750000000000002</v>
      </c>
      <c r="V63">
        <f t="shared" si="0"/>
        <v>0.45750000000000002</v>
      </c>
      <c r="W63">
        <v>48.2321557368033</v>
      </c>
      <c r="X63">
        <v>0.15645980929629599</v>
      </c>
      <c r="Y63">
        <v>309</v>
      </c>
      <c r="Z63">
        <v>6.0971158450817999E-2</v>
      </c>
      <c r="AA63">
        <v>0.15112657646717201</v>
      </c>
      <c r="AB63">
        <v>6.7745731612019994E-2</v>
      </c>
      <c r="AC63">
        <v>0.167918418296858</v>
      </c>
      <c r="AD63">
        <v>4.8657000000000004</v>
      </c>
      <c r="AE63">
        <v>156.93438180667499</v>
      </c>
      <c r="AF63">
        <v>108.702226069872</v>
      </c>
      <c r="AG63" t="s">
        <v>399</v>
      </c>
      <c r="AH63" t="s">
        <v>423</v>
      </c>
      <c r="AI63" t="s">
        <v>407</v>
      </c>
      <c r="AJ63" t="s">
        <v>408</v>
      </c>
      <c r="AK63" t="s">
        <v>431</v>
      </c>
      <c r="AM63">
        <v>1.355</v>
      </c>
      <c r="AN63">
        <v>0.86250000000000004</v>
      </c>
      <c r="AO63">
        <v>0.49249999999999999</v>
      </c>
      <c r="AP63">
        <v>47.450625075187901</v>
      </c>
      <c r="AQ63">
        <v>0.157717365980209</v>
      </c>
      <c r="AR63">
        <v>329</v>
      </c>
      <c r="AS63"/>
    </row>
    <row r="64" spans="1:46">
      <c r="A64">
        <v>57</v>
      </c>
      <c r="I64" s="51"/>
      <c r="J64" s="51"/>
      <c r="K64" s="51"/>
      <c r="L64" s="51"/>
      <c r="M64" s="51">
        <v>0.3</v>
      </c>
      <c r="N64" s="51"/>
      <c r="O64" s="51"/>
      <c r="P64" s="51"/>
      <c r="S64">
        <v>1.3574999999999999</v>
      </c>
      <c r="T64">
        <v>0.88</v>
      </c>
      <c r="U64">
        <v>0.47749999999999998</v>
      </c>
      <c r="V64">
        <f t="shared" si="0"/>
        <v>0.47749999999999992</v>
      </c>
      <c r="W64">
        <v>47.827863824487302</v>
      </c>
      <c r="X64">
        <v>0.15552513490240599</v>
      </c>
      <c r="Y64">
        <v>313</v>
      </c>
      <c r="Z64">
        <v>6.0971158450817999E-2</v>
      </c>
      <c r="AA64">
        <v>0.150679920357009</v>
      </c>
      <c r="AB64">
        <v>6.7745731612019994E-2</v>
      </c>
      <c r="AC64">
        <v>0.16742213373001</v>
      </c>
      <c r="AD64">
        <v>4.8659999999999997</v>
      </c>
      <c r="AE64">
        <v>156.93438180667499</v>
      </c>
      <c r="AF64">
        <v>109.106517982188</v>
      </c>
      <c r="AG64" t="s">
        <v>399</v>
      </c>
      <c r="AH64" t="s">
        <v>423</v>
      </c>
      <c r="AI64" t="s">
        <v>407</v>
      </c>
      <c r="AJ64" t="s">
        <v>408</v>
      </c>
      <c r="AK64" t="s">
        <v>432</v>
      </c>
      <c r="AM64">
        <v>1.3225</v>
      </c>
      <c r="AN64">
        <v>0.89</v>
      </c>
      <c r="AO64">
        <v>0.4325</v>
      </c>
      <c r="AP64">
        <v>47.366762069125201</v>
      </c>
      <c r="AQ64">
        <v>0.15927803656894801</v>
      </c>
      <c r="AR64">
        <v>311</v>
      </c>
      <c r="AS64"/>
    </row>
    <row r="65" spans="1:46">
      <c r="A65">
        <v>58</v>
      </c>
      <c r="I65" s="51"/>
      <c r="J65" s="51"/>
      <c r="K65" s="51"/>
      <c r="L65" s="51"/>
      <c r="M65" s="51">
        <v>0.5</v>
      </c>
      <c r="N65" s="51"/>
      <c r="O65" s="51"/>
      <c r="P65" s="51"/>
      <c r="S65">
        <v>1.3225</v>
      </c>
      <c r="T65">
        <v>0.86750000000000005</v>
      </c>
      <c r="U65">
        <v>0.45500000000000002</v>
      </c>
      <c r="V65">
        <f t="shared" si="0"/>
        <v>0.45499999999999996</v>
      </c>
      <c r="W65">
        <v>47.591058479083301</v>
      </c>
      <c r="X65">
        <v>0.15710720946678999</v>
      </c>
      <c r="Y65">
        <v>324</v>
      </c>
      <c r="Z65">
        <v>6.0971158450817999E-2</v>
      </c>
      <c r="AA65">
        <v>0.15273158587803401</v>
      </c>
      <c r="AB65">
        <v>6.7745731612019994E-2</v>
      </c>
      <c r="AC65">
        <v>0.16970176208670401</v>
      </c>
      <c r="AD65">
        <v>4.8654000000000002</v>
      </c>
      <c r="AE65">
        <v>156.93438180667499</v>
      </c>
      <c r="AF65">
        <v>109.343323327592</v>
      </c>
      <c r="AG65" t="s">
        <v>399</v>
      </c>
      <c r="AH65" t="s">
        <v>423</v>
      </c>
      <c r="AI65" t="s">
        <v>407</v>
      </c>
      <c r="AJ65" t="s">
        <v>408</v>
      </c>
      <c r="AK65" t="s">
        <v>433</v>
      </c>
      <c r="AM65">
        <v>1.3149999999999999</v>
      </c>
      <c r="AN65">
        <v>0.88</v>
      </c>
      <c r="AO65">
        <v>0.435</v>
      </c>
      <c r="AP65">
        <v>47.579449278862</v>
      </c>
      <c r="AQ65">
        <v>0.15680996997410801</v>
      </c>
      <c r="AR65">
        <v>308</v>
      </c>
      <c r="AS65"/>
    </row>
    <row r="66" spans="1:46">
      <c r="A66">
        <v>59</v>
      </c>
      <c r="I66" s="51"/>
      <c r="J66" s="51"/>
      <c r="K66" s="51"/>
      <c r="L66" s="51"/>
      <c r="M66" s="51">
        <v>0.7</v>
      </c>
      <c r="N66" s="51"/>
      <c r="O66" s="51"/>
      <c r="P66" s="51"/>
      <c r="S66">
        <v>1.3225</v>
      </c>
      <c r="T66">
        <v>0.86250000000000004</v>
      </c>
      <c r="U66">
        <v>0.46</v>
      </c>
      <c r="V66">
        <f t="shared" si="0"/>
        <v>0.45999999999999996</v>
      </c>
      <c r="W66">
        <v>48.051062871747497</v>
      </c>
      <c r="X66">
        <v>0.15959545419070501</v>
      </c>
      <c r="Y66">
        <v>310</v>
      </c>
      <c r="Z66">
        <v>6.0971158450817999E-2</v>
      </c>
      <c r="AA66">
        <v>0.154774672228325</v>
      </c>
      <c r="AB66">
        <v>6.7745731612019994E-2</v>
      </c>
      <c r="AC66">
        <v>0.171971858031473</v>
      </c>
      <c r="AD66">
        <v>4.8673999999999999</v>
      </c>
      <c r="AE66">
        <v>156.93438180667499</v>
      </c>
      <c r="AF66">
        <v>108.883318934928</v>
      </c>
      <c r="AG66" t="s">
        <v>399</v>
      </c>
      <c r="AH66" t="s">
        <v>423</v>
      </c>
      <c r="AI66" t="s">
        <v>407</v>
      </c>
      <c r="AJ66" t="s">
        <v>408</v>
      </c>
      <c r="AK66" t="s">
        <v>434</v>
      </c>
      <c r="AM66">
        <v>1.3374999999999999</v>
      </c>
      <c r="AN66">
        <v>0.875</v>
      </c>
      <c r="AO66">
        <v>0.46250000000000002</v>
      </c>
      <c r="AP66">
        <v>47.528970226574103</v>
      </c>
      <c r="AQ66">
        <v>0.154127328596458</v>
      </c>
      <c r="AR66">
        <v>327</v>
      </c>
      <c r="AS66"/>
    </row>
    <row r="67" spans="1:46">
      <c r="A67">
        <v>60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 t="s">
        <v>375</v>
      </c>
      <c r="Q67" s="93"/>
      <c r="R67" s="93"/>
      <c r="S67">
        <v>1.3274999999999999</v>
      </c>
      <c r="T67">
        <v>0.87749999999999995</v>
      </c>
      <c r="U67">
        <v>0.45</v>
      </c>
      <c r="V67">
        <f t="shared" si="0"/>
        <v>0.44999999999999996</v>
      </c>
      <c r="W67">
        <v>47.7652637575491</v>
      </c>
      <c r="X67">
        <v>0.159026338334986</v>
      </c>
      <c r="Y67">
        <v>318</v>
      </c>
      <c r="Z67">
        <v>6.0971158450817999E-2</v>
      </c>
      <c r="AA67">
        <v>0.15456172861017201</v>
      </c>
      <c r="AB67">
        <v>6.7745731612019994E-2</v>
      </c>
      <c r="AC67">
        <v>0.17173525401130199</v>
      </c>
      <c r="AD67">
        <v>4.8647</v>
      </c>
      <c r="AE67">
        <v>156.93438180667499</v>
      </c>
      <c r="AF67">
        <v>109.169118049126</v>
      </c>
      <c r="AG67" t="s">
        <v>399</v>
      </c>
      <c r="AH67" t="s">
        <v>423</v>
      </c>
      <c r="AI67" t="s">
        <v>407</v>
      </c>
      <c r="AJ67" t="s">
        <v>408</v>
      </c>
      <c r="AK67" t="s">
        <v>426</v>
      </c>
      <c r="AM67" s="93">
        <v>1.3225</v>
      </c>
      <c r="AN67" s="93">
        <v>0.86750000000000005</v>
      </c>
      <c r="AO67" s="93">
        <v>0.45500000000000002</v>
      </c>
      <c r="AP67" s="93">
        <v>47.543087678847201</v>
      </c>
      <c r="AQ67" s="93">
        <v>0.155492449428004</v>
      </c>
      <c r="AR67" s="93">
        <v>314</v>
      </c>
      <c r="AS67" s="93"/>
    </row>
    <row r="68" spans="1:46">
      <c r="A68">
        <v>61</v>
      </c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 t="s">
        <v>376</v>
      </c>
      <c r="Q68" s="91"/>
      <c r="R68" s="91"/>
      <c r="S68">
        <v>1.3274999999999999</v>
      </c>
      <c r="T68">
        <v>0.87749999999999995</v>
      </c>
      <c r="U68">
        <v>0.45</v>
      </c>
      <c r="V68">
        <f t="shared" si="0"/>
        <v>0.44999999999999996</v>
      </c>
      <c r="W68">
        <v>47.7652637575491</v>
      </c>
      <c r="X68">
        <v>0.159026338334986</v>
      </c>
      <c r="Y68">
        <v>318</v>
      </c>
      <c r="Z68">
        <v>6.0971158450817999E-2</v>
      </c>
      <c r="AA68">
        <v>0.15456172861017201</v>
      </c>
      <c r="AB68">
        <v>6.7745731612019994E-2</v>
      </c>
      <c r="AC68">
        <v>0.17173525401130199</v>
      </c>
      <c r="AD68">
        <v>4.8647</v>
      </c>
      <c r="AE68">
        <v>156.93438180667499</v>
      </c>
      <c r="AF68">
        <v>109.169118049126</v>
      </c>
      <c r="AG68" t="s">
        <v>399</v>
      </c>
      <c r="AH68" t="s">
        <v>423</v>
      </c>
      <c r="AI68" t="s">
        <v>407</v>
      </c>
      <c r="AJ68" t="s">
        <v>408</v>
      </c>
      <c r="AK68" t="s">
        <v>426</v>
      </c>
      <c r="AM68" s="91">
        <v>1.3225</v>
      </c>
      <c r="AN68" s="91">
        <v>0.86750000000000005</v>
      </c>
      <c r="AO68" s="91">
        <v>0.45500000000000002</v>
      </c>
      <c r="AP68" s="91">
        <v>47.543087678847201</v>
      </c>
      <c r="AQ68" s="91">
        <v>0.155492449428004</v>
      </c>
      <c r="AR68" s="91">
        <v>314</v>
      </c>
      <c r="AS68" s="91"/>
    </row>
    <row r="69" spans="1:46">
      <c r="A69">
        <v>62</v>
      </c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 t="s">
        <v>377</v>
      </c>
      <c r="Q69" s="91"/>
      <c r="R69" s="91"/>
      <c r="S69">
        <v>1.3274999999999999</v>
      </c>
      <c r="T69">
        <v>0.87749999999999995</v>
      </c>
      <c r="U69">
        <v>0.45</v>
      </c>
      <c r="V69">
        <f t="shared" ref="V69:V99" si="1">S69-T69</f>
        <v>0.44999999999999996</v>
      </c>
      <c r="W69">
        <v>47.7652637575491</v>
      </c>
      <c r="X69">
        <v>0.159026338334986</v>
      </c>
      <c r="Y69">
        <v>318</v>
      </c>
      <c r="Z69">
        <v>6.0971158450817999E-2</v>
      </c>
      <c r="AA69">
        <v>0.15456172861017201</v>
      </c>
      <c r="AB69">
        <v>6.7745731612019994E-2</v>
      </c>
      <c r="AC69">
        <v>0.17173525401130199</v>
      </c>
      <c r="AD69">
        <v>4.8647</v>
      </c>
      <c r="AE69">
        <v>156.93438180667499</v>
      </c>
      <c r="AF69">
        <v>109.169118049126</v>
      </c>
      <c r="AG69" t="s">
        <v>399</v>
      </c>
      <c r="AH69" t="s">
        <v>423</v>
      </c>
      <c r="AI69" t="s">
        <v>407</v>
      </c>
      <c r="AJ69" t="s">
        <v>408</v>
      </c>
      <c r="AK69" t="s">
        <v>426</v>
      </c>
      <c r="AM69" s="91">
        <v>1.3225</v>
      </c>
      <c r="AN69" s="91">
        <v>0.86750000000000005</v>
      </c>
      <c r="AO69" s="91">
        <v>0.45500000000000002</v>
      </c>
      <c r="AP69" s="91">
        <v>47.543087678847201</v>
      </c>
      <c r="AQ69" s="91">
        <v>0.155492449428004</v>
      </c>
      <c r="AR69" s="91">
        <v>314</v>
      </c>
      <c r="AS69" s="91"/>
    </row>
    <row r="70" spans="1:46">
      <c r="A70">
        <v>63</v>
      </c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 t="s">
        <v>378</v>
      </c>
      <c r="Q70" s="91"/>
      <c r="R70" s="91"/>
      <c r="S70">
        <v>1.3274999999999999</v>
      </c>
      <c r="T70">
        <v>0.87749999999999995</v>
      </c>
      <c r="U70">
        <v>0.45</v>
      </c>
      <c r="V70">
        <f t="shared" si="1"/>
        <v>0.44999999999999996</v>
      </c>
      <c r="W70">
        <v>47.7652637575491</v>
      </c>
      <c r="X70">
        <v>0.159026338334986</v>
      </c>
      <c r="Y70">
        <v>318</v>
      </c>
      <c r="Z70">
        <v>6.0971158450817999E-2</v>
      </c>
      <c r="AA70">
        <v>0.15456172861017201</v>
      </c>
      <c r="AB70">
        <v>6.7745731612019994E-2</v>
      </c>
      <c r="AC70">
        <v>0.17173525401130199</v>
      </c>
      <c r="AD70">
        <v>4.8647</v>
      </c>
      <c r="AE70">
        <v>156.93438180667499</v>
      </c>
      <c r="AF70">
        <v>109.169118049126</v>
      </c>
      <c r="AG70" t="s">
        <v>399</v>
      </c>
      <c r="AH70" t="s">
        <v>423</v>
      </c>
      <c r="AI70" t="s">
        <v>407</v>
      </c>
      <c r="AJ70" t="s">
        <v>408</v>
      </c>
      <c r="AK70" t="s">
        <v>426</v>
      </c>
      <c r="AM70" s="91">
        <v>1.3225</v>
      </c>
      <c r="AN70" s="91">
        <v>0.86750000000000005</v>
      </c>
      <c r="AO70" s="91">
        <v>0.45500000000000002</v>
      </c>
      <c r="AP70" s="91">
        <v>47.543087678847201</v>
      </c>
      <c r="AQ70" s="91">
        <v>0.155492449428004</v>
      </c>
      <c r="AR70" s="91">
        <v>314</v>
      </c>
      <c r="AS70" s="91"/>
    </row>
    <row r="71" spans="1:46">
      <c r="A71">
        <v>64</v>
      </c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 t="s">
        <v>379</v>
      </c>
      <c r="Q71" s="92"/>
      <c r="R71" s="92"/>
      <c r="S71">
        <v>1.3274999999999999</v>
      </c>
      <c r="T71">
        <v>0.87749999999999995</v>
      </c>
      <c r="U71">
        <v>0.45</v>
      </c>
      <c r="V71">
        <f t="shared" si="1"/>
        <v>0.44999999999999996</v>
      </c>
      <c r="W71">
        <v>47.7652637575491</v>
      </c>
      <c r="X71">
        <v>0.159026338334986</v>
      </c>
      <c r="Y71">
        <v>318</v>
      </c>
      <c r="Z71">
        <v>6.0971158450817999E-2</v>
      </c>
      <c r="AA71">
        <v>0.15456172861017201</v>
      </c>
      <c r="AB71">
        <v>6.7745731612019994E-2</v>
      </c>
      <c r="AC71">
        <v>0.17173525401130199</v>
      </c>
      <c r="AD71">
        <v>4.8647</v>
      </c>
      <c r="AE71">
        <v>156.93438180667499</v>
      </c>
      <c r="AF71">
        <v>109.169118049126</v>
      </c>
      <c r="AG71" t="s">
        <v>399</v>
      </c>
      <c r="AH71" t="s">
        <v>423</v>
      </c>
      <c r="AI71" t="s">
        <v>407</v>
      </c>
      <c r="AJ71" t="s">
        <v>408</v>
      </c>
      <c r="AK71" t="s">
        <v>426</v>
      </c>
      <c r="AM71" s="92">
        <v>1.3225</v>
      </c>
      <c r="AN71" s="92">
        <v>0.86750000000000005</v>
      </c>
      <c r="AO71" s="92">
        <v>0.45500000000000002</v>
      </c>
      <c r="AP71" s="92">
        <v>47.543087678847201</v>
      </c>
      <c r="AQ71" s="92">
        <v>0.155492449428004</v>
      </c>
      <c r="AR71" s="92">
        <v>314</v>
      </c>
      <c r="AS71" s="92"/>
    </row>
    <row r="72" spans="1:46" s="1" customFormat="1">
      <c r="C72" s="84">
        <v>0.7270833333333333</v>
      </c>
      <c r="D72" s="1" t="s">
        <v>397</v>
      </c>
      <c r="R72" s="1" t="s">
        <v>435</v>
      </c>
      <c r="V72">
        <f t="shared" si="1"/>
        <v>0</v>
      </c>
      <c r="AM72" s="177"/>
      <c r="AN72" s="85"/>
      <c r="AO72" s="85"/>
      <c r="AP72" s="85" t="s">
        <v>436</v>
      </c>
      <c r="AQ72" s="85"/>
      <c r="AR72" s="85"/>
      <c r="AS72" s="85"/>
      <c r="AT72" s="178"/>
    </row>
    <row r="73" spans="1:46" s="81" customFormat="1">
      <c r="B73" s="82" t="s">
        <v>437</v>
      </c>
      <c r="V73">
        <f t="shared" si="1"/>
        <v>0</v>
      </c>
      <c r="AM73" s="179" t="s">
        <v>438</v>
      </c>
      <c r="AN73" s="109"/>
      <c r="AO73" s="109"/>
      <c r="AP73" s="109"/>
      <c r="AQ73" s="109"/>
      <c r="AR73" s="109"/>
      <c r="AS73" s="109"/>
      <c r="AT73" s="110"/>
    </row>
    <row r="74" spans="1:46">
      <c r="A74">
        <v>65</v>
      </c>
      <c r="B74" s="74">
        <v>40702</v>
      </c>
      <c r="C74" s="53">
        <v>0.71666666666666667</v>
      </c>
      <c r="D74" s="51" t="s">
        <v>439</v>
      </c>
      <c r="E74" s="75">
        <v>0.7270833333333333</v>
      </c>
      <c r="F74" s="51" t="s">
        <v>440</v>
      </c>
      <c r="G74" s="51" t="s">
        <v>345</v>
      </c>
      <c r="H74" s="51" t="s">
        <v>345</v>
      </c>
      <c r="I74" s="51" t="s">
        <v>346</v>
      </c>
      <c r="J74" s="51" t="s">
        <v>347</v>
      </c>
      <c r="K74" s="51" t="s">
        <v>398</v>
      </c>
      <c r="L74" s="51">
        <v>500</v>
      </c>
      <c r="M74" s="51">
        <v>0</v>
      </c>
      <c r="N74" s="51" t="s">
        <v>349</v>
      </c>
      <c r="O74" s="51" t="b">
        <v>1</v>
      </c>
      <c r="P74" s="51" t="s">
        <v>349</v>
      </c>
      <c r="Q74" s="51"/>
      <c r="S74">
        <v>1.0049999999999999</v>
      </c>
      <c r="T74">
        <v>1.2</v>
      </c>
      <c r="U74">
        <v>0.19500000000000001</v>
      </c>
      <c r="V74">
        <f t="shared" si="1"/>
        <v>-0.19500000000000006</v>
      </c>
      <c r="W74">
        <v>85.811572295177996</v>
      </c>
      <c r="X74">
        <v>0.341058260329619</v>
      </c>
      <c r="Y74">
        <v>580</v>
      </c>
      <c r="Z74">
        <v>0.15723335644619399</v>
      </c>
      <c r="AA74">
        <v>0.23215196920888401</v>
      </c>
      <c r="AB74">
        <v>0.17470372938466</v>
      </c>
      <c r="AC74">
        <v>0.25794663245431598</v>
      </c>
      <c r="AD74">
        <v>5.0251000000000001</v>
      </c>
      <c r="AE74">
        <v>103.440909780941</v>
      </c>
      <c r="AF74">
        <v>189.25248207611901</v>
      </c>
      <c r="AG74" t="s">
        <v>423</v>
      </c>
      <c r="AH74" t="s">
        <v>400</v>
      </c>
      <c r="AI74" t="s">
        <v>441</v>
      </c>
      <c r="AJ74" t="s">
        <v>442</v>
      </c>
      <c r="AK74" t="s">
        <v>443</v>
      </c>
      <c r="AM74" s="100">
        <v>1.06</v>
      </c>
      <c r="AN74" s="51">
        <v>1.825</v>
      </c>
      <c r="AO74" s="51">
        <v>0.76500000000000001</v>
      </c>
      <c r="AP74" s="51">
        <v>32.170557723411697</v>
      </c>
      <c r="AQ74" s="51">
        <v>0.248230804108897</v>
      </c>
      <c r="AR74" s="51">
        <v>692</v>
      </c>
    </row>
    <row r="75" spans="1:46">
      <c r="A75">
        <v>66</v>
      </c>
      <c r="G75" s="51"/>
      <c r="H75" s="51"/>
      <c r="I75" s="51"/>
      <c r="J75" s="51"/>
      <c r="K75" s="51"/>
      <c r="L75" s="51">
        <v>1000</v>
      </c>
      <c r="M75" s="51"/>
      <c r="N75" s="51"/>
      <c r="O75" s="51"/>
      <c r="P75" s="51"/>
      <c r="Q75" s="51"/>
      <c r="S75">
        <v>1.5075000000000001</v>
      </c>
      <c r="T75">
        <v>1.7</v>
      </c>
      <c r="U75">
        <v>0.1925</v>
      </c>
      <c r="V75">
        <f t="shared" si="1"/>
        <v>-0.19249999999999989</v>
      </c>
      <c r="W75">
        <v>82.606164572478804</v>
      </c>
      <c r="X75">
        <v>0.35277813325103302</v>
      </c>
      <c r="Y75">
        <v>613</v>
      </c>
      <c r="Z75">
        <v>0.155364959874153</v>
      </c>
      <c r="AA75">
        <v>0.25038415019850102</v>
      </c>
      <c r="AB75">
        <v>0.172627733193503</v>
      </c>
      <c r="AC75">
        <v>0.27820461133166802</v>
      </c>
      <c r="AD75">
        <v>5.0126999999999997</v>
      </c>
      <c r="AE75">
        <v>103.347911252012</v>
      </c>
      <c r="AF75">
        <v>185.95407582449101</v>
      </c>
      <c r="AG75" t="s">
        <v>423</v>
      </c>
      <c r="AH75" t="s">
        <v>400</v>
      </c>
      <c r="AI75" t="s">
        <v>444</v>
      </c>
      <c r="AJ75" t="s">
        <v>445</v>
      </c>
      <c r="AK75" t="s">
        <v>446</v>
      </c>
      <c r="AM75" s="100">
        <v>1.9275</v>
      </c>
      <c r="AN75" s="51">
        <v>1.8325</v>
      </c>
      <c r="AO75" s="51">
        <v>9.5000000000000001E-2</v>
      </c>
      <c r="AP75" s="51">
        <v>30.797095609617799</v>
      </c>
      <c r="AQ75" s="51">
        <v>0.19657005435466601</v>
      </c>
      <c r="AR75" s="51">
        <v>692</v>
      </c>
    </row>
    <row r="76" spans="1:46" s="73" customFormat="1">
      <c r="A76">
        <v>67</v>
      </c>
      <c r="B76" s="88">
        <v>40702</v>
      </c>
      <c r="C76" s="89">
        <v>0.71666666666666667</v>
      </c>
      <c r="D76" s="73" t="s">
        <v>439</v>
      </c>
      <c r="E76" s="118">
        <v>0.7270833333333333</v>
      </c>
      <c r="F76" s="73" t="s">
        <v>440</v>
      </c>
      <c r="G76" s="78" t="s">
        <v>345</v>
      </c>
      <c r="H76" s="78" t="s">
        <v>345</v>
      </c>
      <c r="I76" s="78" t="s">
        <v>346</v>
      </c>
      <c r="J76" s="78" t="s">
        <v>347</v>
      </c>
      <c r="K76" s="78" t="s">
        <v>398</v>
      </c>
      <c r="L76" s="78">
        <v>5000</v>
      </c>
      <c r="M76" s="78">
        <v>0</v>
      </c>
      <c r="N76" s="78" t="s">
        <v>358</v>
      </c>
      <c r="O76" s="78" t="b">
        <v>1</v>
      </c>
      <c r="P76" s="78" t="s">
        <v>359</v>
      </c>
      <c r="Q76" s="78"/>
      <c r="S76" s="73">
        <v>2.1225000000000001</v>
      </c>
      <c r="T76" s="73">
        <v>1.8325</v>
      </c>
      <c r="U76" s="73">
        <v>0.28999999999999998</v>
      </c>
      <c r="V76">
        <f t="shared" si="1"/>
        <v>0.29000000000000004</v>
      </c>
      <c r="W76" s="73">
        <v>84.711698687057407</v>
      </c>
      <c r="X76" s="73">
        <v>0.33114076165001999</v>
      </c>
      <c r="Y76" s="73">
        <v>654</v>
      </c>
      <c r="Z76" s="73">
        <v>0.15156977183255901</v>
      </c>
      <c r="AA76" s="73">
        <v>0.229120628247339</v>
      </c>
      <c r="AB76" s="73">
        <v>0.16841085759173199</v>
      </c>
      <c r="AC76" s="73">
        <v>0.25457847583037602</v>
      </c>
      <c r="AD76" s="73">
        <v>5.0133000000000001</v>
      </c>
      <c r="AE76" s="73">
        <v>105.357259388464</v>
      </c>
      <c r="AF76" s="73">
        <v>190.068958075522</v>
      </c>
      <c r="AG76" s="73" t="s">
        <v>423</v>
      </c>
      <c r="AH76" s="73" t="s">
        <v>400</v>
      </c>
      <c r="AI76" s="73" t="s">
        <v>447</v>
      </c>
      <c r="AJ76" s="73" t="s">
        <v>448</v>
      </c>
      <c r="AK76" s="73" t="s">
        <v>449</v>
      </c>
      <c r="AM76" s="166">
        <v>3.6074999999999999</v>
      </c>
      <c r="AN76" s="78">
        <v>1.8325</v>
      </c>
      <c r="AO76" s="78">
        <v>1.7749999999999999</v>
      </c>
      <c r="AP76" s="78">
        <v>37.683208656819197</v>
      </c>
      <c r="AQ76" s="78">
        <v>0.16048575314733701</v>
      </c>
      <c r="AR76" s="78">
        <v>924</v>
      </c>
      <c r="AS76" s="78"/>
      <c r="AT76" s="167"/>
    </row>
    <row r="77" spans="1:46">
      <c r="A77">
        <v>68</v>
      </c>
      <c r="G77" s="51"/>
      <c r="H77" s="51"/>
      <c r="I77" s="51"/>
      <c r="J77" s="51"/>
      <c r="K77" s="51"/>
      <c r="L77" s="51">
        <v>10000</v>
      </c>
      <c r="M77" s="51"/>
      <c r="N77" s="51"/>
      <c r="O77" s="51"/>
      <c r="P77" s="51"/>
      <c r="Q77" s="51"/>
      <c r="S77">
        <v>2.17</v>
      </c>
      <c r="T77">
        <v>1.875</v>
      </c>
      <c r="U77">
        <v>0.29499999999999998</v>
      </c>
      <c r="V77">
        <f t="shared" si="1"/>
        <v>0.29499999999999993</v>
      </c>
      <c r="W77">
        <v>86.160846696802693</v>
      </c>
      <c r="X77">
        <v>0.34455259009550099</v>
      </c>
      <c r="Y77">
        <v>658</v>
      </c>
      <c r="Z77">
        <v>0.155111493910396</v>
      </c>
      <c r="AA77">
        <v>0.23677102468967401</v>
      </c>
      <c r="AB77">
        <v>0.17234610434488401</v>
      </c>
      <c r="AC77">
        <v>0.26307891632186098</v>
      </c>
      <c r="AD77">
        <v>5.0189000000000004</v>
      </c>
      <c r="AE77">
        <v>102.543683479941</v>
      </c>
      <c r="AF77">
        <v>188.70453017674399</v>
      </c>
      <c r="AG77" t="s">
        <v>423</v>
      </c>
      <c r="AH77" t="s">
        <v>400</v>
      </c>
      <c r="AI77" t="s">
        <v>450</v>
      </c>
      <c r="AJ77" t="s">
        <v>451</v>
      </c>
      <c r="AK77" t="s">
        <v>452</v>
      </c>
      <c r="AM77" s="100">
        <v>4.12</v>
      </c>
      <c r="AN77" s="51">
        <v>1.8374999999999999</v>
      </c>
      <c r="AO77" s="51">
        <v>2.2825000000000002</v>
      </c>
      <c r="AP77" s="51">
        <v>37.901961574856301</v>
      </c>
      <c r="AQ77" s="51">
        <v>0.15936087984363101</v>
      </c>
      <c r="AR77" s="51">
        <v>1099</v>
      </c>
    </row>
    <row r="78" spans="1:46">
      <c r="A78">
        <v>69</v>
      </c>
      <c r="G78" s="51"/>
      <c r="H78" s="51"/>
      <c r="I78" s="51"/>
      <c r="J78" s="51"/>
      <c r="K78" s="51"/>
      <c r="L78" s="51">
        <v>20000</v>
      </c>
      <c r="M78" s="51"/>
      <c r="N78" s="51"/>
      <c r="O78" s="51"/>
      <c r="P78" s="51"/>
      <c r="Q78" s="51"/>
      <c r="S78">
        <v>2.21</v>
      </c>
      <c r="T78">
        <v>1.88</v>
      </c>
      <c r="U78">
        <v>0.33</v>
      </c>
      <c r="V78">
        <f t="shared" si="1"/>
        <v>0.33000000000000007</v>
      </c>
      <c r="W78">
        <v>86.093826059811605</v>
      </c>
      <c r="X78">
        <v>0.33978558346903998</v>
      </c>
      <c r="Y78">
        <v>672</v>
      </c>
      <c r="Z78">
        <v>0.15345968671270099</v>
      </c>
      <c r="AA78">
        <v>0.23412495782731399</v>
      </c>
      <c r="AB78">
        <v>0.170510763014113</v>
      </c>
      <c r="AC78">
        <v>0.26013884203034898</v>
      </c>
      <c r="AD78">
        <v>5.0157999999999996</v>
      </c>
      <c r="AE78">
        <v>103.919271670215</v>
      </c>
      <c r="AF78">
        <v>190.013097730027</v>
      </c>
      <c r="AG78" t="s">
        <v>423</v>
      </c>
      <c r="AH78" t="s">
        <v>400</v>
      </c>
      <c r="AI78" t="s">
        <v>453</v>
      </c>
      <c r="AJ78" t="s">
        <v>454</v>
      </c>
      <c r="AK78" t="s">
        <v>455</v>
      </c>
      <c r="AM78" s="100">
        <v>4.58</v>
      </c>
      <c r="AN78" s="51">
        <v>1.845</v>
      </c>
      <c r="AO78" s="51">
        <v>2.7349999999999999</v>
      </c>
      <c r="AP78" s="51">
        <v>40.1803828624913</v>
      </c>
      <c r="AQ78" s="51">
        <v>0.16866933189004299</v>
      </c>
      <c r="AR78" s="51">
        <v>1256</v>
      </c>
    </row>
    <row r="79" spans="1:46">
      <c r="A79">
        <v>70</v>
      </c>
      <c r="B79" s="91"/>
      <c r="C79" s="91"/>
      <c r="D79" s="91"/>
      <c r="E79" s="91"/>
      <c r="F79" s="91"/>
      <c r="G79" s="91"/>
      <c r="H79" s="91"/>
      <c r="I79" s="91" t="s">
        <v>347</v>
      </c>
      <c r="J79" s="91"/>
      <c r="K79" s="91"/>
      <c r="L79" s="91"/>
      <c r="M79" s="91"/>
      <c r="N79" s="91"/>
      <c r="O79" s="91"/>
      <c r="P79" s="91"/>
      <c r="Q79" s="91"/>
      <c r="R79" s="91"/>
      <c r="S79">
        <v>2.2050000000000001</v>
      </c>
      <c r="T79">
        <v>1.83</v>
      </c>
      <c r="U79">
        <v>0.375</v>
      </c>
      <c r="V79">
        <f t="shared" si="1"/>
        <v>0.375</v>
      </c>
      <c r="W79">
        <v>87.918054005259805</v>
      </c>
      <c r="X79">
        <v>0.33107569116957702</v>
      </c>
      <c r="Y79">
        <v>668</v>
      </c>
      <c r="Z79">
        <v>0.15156977183255901</v>
      </c>
      <c r="AA79">
        <v>0.225523156709283</v>
      </c>
      <c r="AB79">
        <v>0.16841085759173199</v>
      </c>
      <c r="AC79">
        <v>0.25058128523253698</v>
      </c>
      <c r="AD79">
        <v>5.0107999999999997</v>
      </c>
      <c r="AE79">
        <v>105.357259388464</v>
      </c>
      <c r="AF79">
        <v>193.27531339372399</v>
      </c>
      <c r="AG79" t="s">
        <v>423</v>
      </c>
      <c r="AH79" t="s">
        <v>351</v>
      </c>
      <c r="AI79" t="s">
        <v>447</v>
      </c>
      <c r="AJ79" t="s">
        <v>448</v>
      </c>
      <c r="AK79" t="s">
        <v>456</v>
      </c>
      <c r="AM79" s="180">
        <v>3.7625000000000002</v>
      </c>
      <c r="AN79" s="93">
        <v>1.835</v>
      </c>
      <c r="AO79" s="93">
        <v>1.9275</v>
      </c>
      <c r="AP79" s="93">
        <v>37.685896165894903</v>
      </c>
      <c r="AQ79" s="93">
        <v>0.162428871924401</v>
      </c>
      <c r="AR79" s="93">
        <v>989</v>
      </c>
      <c r="AS79" s="93"/>
    </row>
    <row r="80" spans="1:46">
      <c r="A80">
        <v>71</v>
      </c>
      <c r="B80" s="91"/>
      <c r="C80" s="91"/>
      <c r="D80" s="91"/>
      <c r="E80" s="91"/>
      <c r="F80" s="91"/>
      <c r="G80" s="91"/>
      <c r="H80" s="91"/>
      <c r="I80" s="91" t="s">
        <v>370</v>
      </c>
      <c r="J80" s="91" t="s">
        <v>370</v>
      </c>
      <c r="K80" s="91"/>
      <c r="L80" s="91"/>
      <c r="M80" s="91"/>
      <c r="N80" s="91"/>
      <c r="O80" s="91"/>
      <c r="P80" s="91"/>
      <c r="Q80" s="91"/>
      <c r="R80" s="91"/>
      <c r="S80">
        <v>2.21</v>
      </c>
      <c r="T80">
        <v>1.8374999999999999</v>
      </c>
      <c r="U80">
        <v>0.3725</v>
      </c>
      <c r="V80">
        <f t="shared" si="1"/>
        <v>0.37250000000000005</v>
      </c>
      <c r="W80">
        <v>89.001015832314494</v>
      </c>
      <c r="X80">
        <v>0.26308691781731702</v>
      </c>
      <c r="Y80">
        <v>583</v>
      </c>
      <c r="Z80">
        <v>0.15156977183255901</v>
      </c>
      <c r="AA80">
        <v>0.14714369149316101</v>
      </c>
      <c r="AB80">
        <v>0.25261628638759798</v>
      </c>
      <c r="AC80">
        <v>0.245239485821936</v>
      </c>
      <c r="AD80">
        <v>5.0115999999999996</v>
      </c>
      <c r="AE80">
        <v>105.357259388464</v>
      </c>
      <c r="AF80">
        <v>196.35624355614999</v>
      </c>
      <c r="AG80" t="s">
        <v>423</v>
      </c>
      <c r="AH80" t="s">
        <v>351</v>
      </c>
      <c r="AI80" t="s">
        <v>447</v>
      </c>
      <c r="AJ80" t="s">
        <v>448</v>
      </c>
      <c r="AK80" t="s">
        <v>457</v>
      </c>
      <c r="AM80" s="181">
        <v>3.8325</v>
      </c>
      <c r="AN80" s="92">
        <v>1.84</v>
      </c>
      <c r="AO80" s="92">
        <v>1.9924999999999999</v>
      </c>
      <c r="AP80" s="92">
        <v>36.858893812446901</v>
      </c>
      <c r="AQ80" s="92">
        <v>0.14995051597318099</v>
      </c>
      <c r="AR80" s="92">
        <v>979</v>
      </c>
      <c r="AS80" s="92"/>
    </row>
    <row r="81" spans="1:46">
      <c r="A81">
        <v>72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 t="s">
        <v>375</v>
      </c>
      <c r="Q81" s="56"/>
      <c r="R81" s="56"/>
      <c r="S81">
        <v>2.1225000000000001</v>
      </c>
      <c r="T81">
        <v>1.8325</v>
      </c>
      <c r="U81">
        <v>0.28999999999999998</v>
      </c>
      <c r="V81">
        <f t="shared" si="1"/>
        <v>0.29000000000000004</v>
      </c>
      <c r="W81">
        <v>84.711698687057407</v>
      </c>
      <c r="X81">
        <v>0.33114076165001999</v>
      </c>
      <c r="Y81">
        <v>654</v>
      </c>
      <c r="Z81">
        <v>0.15156977183255901</v>
      </c>
      <c r="AA81">
        <v>0.229120628247339</v>
      </c>
      <c r="AB81">
        <v>0.16841085759173199</v>
      </c>
      <c r="AC81">
        <v>0.25457847583037602</v>
      </c>
      <c r="AD81">
        <v>5.0133000000000001</v>
      </c>
      <c r="AE81">
        <v>105.357259388464</v>
      </c>
      <c r="AF81">
        <v>190.068958075522</v>
      </c>
      <c r="AG81" t="s">
        <v>423</v>
      </c>
      <c r="AH81" t="s">
        <v>400</v>
      </c>
      <c r="AI81" t="s">
        <v>447</v>
      </c>
      <c r="AJ81" t="s">
        <v>448</v>
      </c>
      <c r="AK81" t="s">
        <v>449</v>
      </c>
      <c r="AM81" s="182">
        <v>3.6074999999999999</v>
      </c>
      <c r="AN81" s="119">
        <v>1.8325</v>
      </c>
      <c r="AO81" s="119">
        <v>1.7749999999999999</v>
      </c>
      <c r="AP81" s="119">
        <v>37.683208656819197</v>
      </c>
      <c r="AQ81" s="119">
        <v>0.16048575314733701</v>
      </c>
      <c r="AR81" s="119">
        <v>924</v>
      </c>
      <c r="AS81" s="119"/>
    </row>
    <row r="82" spans="1:46">
      <c r="A82">
        <v>73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 t="s">
        <v>376</v>
      </c>
      <c r="Q82" s="56"/>
      <c r="R82" s="56"/>
      <c r="S82">
        <v>2.1225000000000001</v>
      </c>
      <c r="T82">
        <v>1.8325</v>
      </c>
      <c r="U82">
        <v>0.28999999999999998</v>
      </c>
      <c r="V82">
        <f t="shared" si="1"/>
        <v>0.29000000000000004</v>
      </c>
      <c r="W82">
        <v>84.711698687057407</v>
      </c>
      <c r="X82">
        <v>0.33114076165001999</v>
      </c>
      <c r="Y82">
        <v>654</v>
      </c>
      <c r="Z82">
        <v>0.15156977183255901</v>
      </c>
      <c r="AA82">
        <v>0.229120628247339</v>
      </c>
      <c r="AB82">
        <v>0.16841085759173199</v>
      </c>
      <c r="AC82">
        <v>0.25457847583037602</v>
      </c>
      <c r="AD82">
        <v>5.0133000000000001</v>
      </c>
      <c r="AE82">
        <v>105.357259388464</v>
      </c>
      <c r="AF82">
        <v>190.068958075522</v>
      </c>
      <c r="AG82" t="s">
        <v>423</v>
      </c>
      <c r="AH82" t="s">
        <v>400</v>
      </c>
      <c r="AI82" t="s">
        <v>447</v>
      </c>
      <c r="AJ82" t="s">
        <v>448</v>
      </c>
      <c r="AK82" t="s">
        <v>449</v>
      </c>
      <c r="AM82" s="170">
        <v>3.6074999999999999</v>
      </c>
      <c r="AN82" s="56">
        <v>1.8325</v>
      </c>
      <c r="AO82" s="56">
        <v>1.7749999999999999</v>
      </c>
      <c r="AP82" s="56">
        <v>37.683208656819197</v>
      </c>
      <c r="AQ82" s="56">
        <v>0.16048575314733701</v>
      </c>
      <c r="AR82" s="56">
        <v>924</v>
      </c>
      <c r="AS82" s="56"/>
    </row>
    <row r="83" spans="1:46">
      <c r="A83">
        <v>74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 t="s">
        <v>377</v>
      </c>
      <c r="Q83" s="56"/>
      <c r="R83" s="56"/>
      <c r="S83">
        <v>2.1225000000000001</v>
      </c>
      <c r="T83">
        <v>1.8325</v>
      </c>
      <c r="U83">
        <v>0.28999999999999998</v>
      </c>
      <c r="V83">
        <f t="shared" si="1"/>
        <v>0.29000000000000004</v>
      </c>
      <c r="W83">
        <v>84.711698687057407</v>
      </c>
      <c r="X83">
        <v>0.33114076165001999</v>
      </c>
      <c r="Y83">
        <v>654</v>
      </c>
      <c r="Z83">
        <v>0.15156977183255901</v>
      </c>
      <c r="AA83">
        <v>0.229120628247339</v>
      </c>
      <c r="AB83">
        <v>0.16841085759173199</v>
      </c>
      <c r="AC83">
        <v>0.25457847583037602</v>
      </c>
      <c r="AD83">
        <v>5.0133000000000001</v>
      </c>
      <c r="AE83">
        <v>105.357259388464</v>
      </c>
      <c r="AF83">
        <v>190.068958075522</v>
      </c>
      <c r="AG83" t="s">
        <v>423</v>
      </c>
      <c r="AH83" t="s">
        <v>400</v>
      </c>
      <c r="AI83" t="s">
        <v>447</v>
      </c>
      <c r="AJ83" t="s">
        <v>448</v>
      </c>
      <c r="AK83" t="s">
        <v>449</v>
      </c>
      <c r="AM83" s="170">
        <v>3.6074999999999999</v>
      </c>
      <c r="AN83" s="56">
        <v>1.8325</v>
      </c>
      <c r="AO83" s="56">
        <v>1.7749999999999999</v>
      </c>
      <c r="AP83" s="56">
        <v>37.683208656819197</v>
      </c>
      <c r="AQ83" s="56">
        <v>0.16048575314733701</v>
      </c>
      <c r="AR83" s="56">
        <v>924</v>
      </c>
      <c r="AS83" s="56"/>
    </row>
    <row r="84" spans="1:46">
      <c r="A84">
        <v>75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 t="s">
        <v>378</v>
      </c>
      <c r="Q84" s="56"/>
      <c r="R84" s="56"/>
      <c r="S84">
        <v>2.1225000000000001</v>
      </c>
      <c r="T84">
        <v>1.8325</v>
      </c>
      <c r="U84">
        <v>0.28999999999999998</v>
      </c>
      <c r="V84">
        <f t="shared" si="1"/>
        <v>0.29000000000000004</v>
      </c>
      <c r="W84">
        <v>84.711698687057407</v>
      </c>
      <c r="X84">
        <v>0.33114076165001999</v>
      </c>
      <c r="Y84">
        <v>654</v>
      </c>
      <c r="Z84">
        <v>0.15156977183255901</v>
      </c>
      <c r="AA84">
        <v>0.229120628247339</v>
      </c>
      <c r="AB84">
        <v>0.16841085759173199</v>
      </c>
      <c r="AC84">
        <v>0.25457847583037602</v>
      </c>
      <c r="AD84">
        <v>5.0133000000000001</v>
      </c>
      <c r="AE84">
        <v>105.357259388464</v>
      </c>
      <c r="AF84">
        <v>190.068958075522</v>
      </c>
      <c r="AG84" t="s">
        <v>423</v>
      </c>
      <c r="AH84" t="s">
        <v>400</v>
      </c>
      <c r="AI84" t="s">
        <v>447</v>
      </c>
      <c r="AJ84" t="s">
        <v>448</v>
      </c>
      <c r="AK84" t="s">
        <v>449</v>
      </c>
      <c r="AM84" s="170">
        <v>3.6074999999999999</v>
      </c>
      <c r="AN84" s="56">
        <v>1.8325</v>
      </c>
      <c r="AO84" s="56">
        <v>1.7749999999999999</v>
      </c>
      <c r="AP84" s="56">
        <v>37.683208656819197</v>
      </c>
      <c r="AQ84" s="56">
        <v>0.16048575314733701</v>
      </c>
      <c r="AR84" s="56">
        <v>924</v>
      </c>
      <c r="AS84" s="56"/>
    </row>
    <row r="85" spans="1:46">
      <c r="A85">
        <v>76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 t="s">
        <v>379</v>
      </c>
      <c r="Q85" s="80"/>
      <c r="R85" s="80"/>
      <c r="S85">
        <v>2.1225000000000001</v>
      </c>
      <c r="T85">
        <v>1.8325</v>
      </c>
      <c r="U85">
        <v>0.28999999999999998</v>
      </c>
      <c r="V85">
        <f t="shared" si="1"/>
        <v>0.29000000000000004</v>
      </c>
      <c r="W85">
        <v>84.711698687057407</v>
      </c>
      <c r="X85">
        <v>0.33114076165001999</v>
      </c>
      <c r="Y85">
        <v>654</v>
      </c>
      <c r="Z85">
        <v>0.15156977183255901</v>
      </c>
      <c r="AA85">
        <v>0.229120628247339</v>
      </c>
      <c r="AB85">
        <v>0.16841085759173199</v>
      </c>
      <c r="AC85">
        <v>0.25457847583037602</v>
      </c>
      <c r="AD85">
        <v>5.0133000000000001</v>
      </c>
      <c r="AE85">
        <v>105.357259388464</v>
      </c>
      <c r="AF85">
        <v>190.068958075522</v>
      </c>
      <c r="AG85" t="s">
        <v>423</v>
      </c>
      <c r="AH85" t="s">
        <v>400</v>
      </c>
      <c r="AI85" t="s">
        <v>447</v>
      </c>
      <c r="AJ85" t="s">
        <v>448</v>
      </c>
      <c r="AK85" t="s">
        <v>449</v>
      </c>
      <c r="AM85" s="183">
        <v>3.6074999999999999</v>
      </c>
      <c r="AN85" s="80">
        <v>1.8325</v>
      </c>
      <c r="AO85" s="80">
        <v>1.7749999999999999</v>
      </c>
      <c r="AP85" s="80">
        <v>37.683208656819197</v>
      </c>
      <c r="AQ85" s="80">
        <v>0.16048575314733701</v>
      </c>
      <c r="AR85" s="80">
        <v>924</v>
      </c>
      <c r="AS85" s="80"/>
    </row>
    <row r="86" spans="1:46" s="81" customFormat="1">
      <c r="B86" s="82" t="s">
        <v>458</v>
      </c>
      <c r="V86">
        <f t="shared" si="1"/>
        <v>0</v>
      </c>
      <c r="AM86" s="179" t="s">
        <v>438</v>
      </c>
      <c r="AN86" s="109"/>
      <c r="AO86" s="109"/>
      <c r="AP86" s="109"/>
      <c r="AQ86" s="109"/>
      <c r="AR86" s="109"/>
      <c r="AS86" s="109"/>
      <c r="AT86" s="110"/>
    </row>
    <row r="87" spans="1:46">
      <c r="A87">
        <v>77</v>
      </c>
      <c r="B87" s="74">
        <v>40702</v>
      </c>
      <c r="C87" s="53">
        <v>0.71666666666666667</v>
      </c>
      <c r="D87" s="51" t="s">
        <v>439</v>
      </c>
      <c r="E87" s="75">
        <v>0.7270833333333333</v>
      </c>
      <c r="F87" s="51" t="s">
        <v>440</v>
      </c>
      <c r="G87" t="s">
        <v>381</v>
      </c>
      <c r="H87" t="s">
        <v>345</v>
      </c>
      <c r="I87" s="51" t="s">
        <v>346</v>
      </c>
      <c r="J87" s="51" t="s">
        <v>347</v>
      </c>
      <c r="K87" s="51" t="s">
        <v>398</v>
      </c>
      <c r="L87" s="51">
        <v>500</v>
      </c>
      <c r="M87" s="51">
        <v>0.1</v>
      </c>
      <c r="N87" s="51" t="s">
        <v>349</v>
      </c>
      <c r="O87" s="51" t="b">
        <v>1</v>
      </c>
      <c r="P87" s="51" t="s">
        <v>349</v>
      </c>
      <c r="S87">
        <v>0.99</v>
      </c>
      <c r="T87">
        <v>1.2</v>
      </c>
      <c r="U87">
        <v>0.21</v>
      </c>
      <c r="V87">
        <f t="shared" si="1"/>
        <v>-0.20999999999999996</v>
      </c>
      <c r="W87">
        <v>8.0313027963936001</v>
      </c>
      <c r="X87">
        <v>2.7009651772597999E-2</v>
      </c>
      <c r="Y87">
        <v>420</v>
      </c>
      <c r="Z87">
        <v>0.15723335644619399</v>
      </c>
      <c r="AA87">
        <v>0.151373353663837</v>
      </c>
      <c r="AB87">
        <v>0.17470372938466</v>
      </c>
      <c r="AC87">
        <v>0.16819261518204101</v>
      </c>
      <c r="AD87">
        <v>5.0323000000000002</v>
      </c>
      <c r="AE87">
        <v>103.440909780941</v>
      </c>
      <c r="AF87">
        <v>111.472212577335</v>
      </c>
      <c r="AG87" t="s">
        <v>423</v>
      </c>
      <c r="AH87" t="s">
        <v>423</v>
      </c>
      <c r="AI87" t="s">
        <v>441</v>
      </c>
      <c r="AJ87" t="s">
        <v>442</v>
      </c>
      <c r="AK87" t="s">
        <v>459</v>
      </c>
      <c r="AM87" s="100">
        <v>1.0575000000000001</v>
      </c>
      <c r="AN87" s="51">
        <v>1.83</v>
      </c>
      <c r="AO87" s="51">
        <v>0.77249999999999996</v>
      </c>
      <c r="AP87" s="51">
        <v>45.014787225323403</v>
      </c>
      <c r="AQ87" s="51">
        <v>0.41692650793640001</v>
      </c>
      <c r="AR87" s="51">
        <v>609</v>
      </c>
    </row>
    <row r="88" spans="1:46">
      <c r="A88">
        <v>78</v>
      </c>
      <c r="I88" s="51"/>
      <c r="J88" s="51"/>
      <c r="K88" s="51"/>
      <c r="L88" s="51">
        <v>1000</v>
      </c>
      <c r="M88" s="51"/>
      <c r="N88" s="51"/>
      <c r="O88" s="51"/>
      <c r="P88" s="51"/>
      <c r="S88">
        <v>1.5449999999999999</v>
      </c>
      <c r="T88">
        <v>1.7</v>
      </c>
      <c r="U88">
        <v>0.155</v>
      </c>
      <c r="V88">
        <f t="shared" si="1"/>
        <v>-0.15500000000000003</v>
      </c>
      <c r="W88">
        <v>14.299220234092299</v>
      </c>
      <c r="X88">
        <v>5.1052257870233E-2</v>
      </c>
      <c r="Y88">
        <v>288</v>
      </c>
      <c r="Z88">
        <v>0.155364959874153</v>
      </c>
      <c r="AA88">
        <v>0.154685073945968</v>
      </c>
      <c r="AB88">
        <v>0.172627733193503</v>
      </c>
      <c r="AC88">
        <v>0.17187230438440801</v>
      </c>
      <c r="AD88">
        <v>5.0124000000000004</v>
      </c>
      <c r="AE88">
        <v>103.347911252012</v>
      </c>
      <c r="AF88">
        <v>117.647131486105</v>
      </c>
      <c r="AG88" t="s">
        <v>423</v>
      </c>
      <c r="AH88" t="s">
        <v>423</v>
      </c>
      <c r="AI88" t="s">
        <v>444</v>
      </c>
      <c r="AJ88" t="s">
        <v>445</v>
      </c>
      <c r="AK88" t="s">
        <v>460</v>
      </c>
      <c r="AM88" s="100">
        <v>1.88</v>
      </c>
      <c r="AN88" s="51">
        <v>1.835</v>
      </c>
      <c r="AO88" s="51">
        <v>4.4999999999999998E-2</v>
      </c>
      <c r="AP88" s="51">
        <v>41.251312268069398</v>
      </c>
      <c r="AQ88" s="51">
        <v>0.35134392214500199</v>
      </c>
      <c r="AR88" s="51">
        <v>538</v>
      </c>
    </row>
    <row r="89" spans="1:46" s="73" customFormat="1">
      <c r="A89">
        <v>79</v>
      </c>
      <c r="B89" s="76">
        <v>40702</v>
      </c>
      <c r="C89" s="77">
        <v>0.71666666666666667</v>
      </c>
      <c r="D89" s="78" t="s">
        <v>439</v>
      </c>
      <c r="E89" s="79">
        <v>0.7270833333333333</v>
      </c>
      <c r="F89" s="78" t="s">
        <v>440</v>
      </c>
      <c r="G89" s="73" t="s">
        <v>381</v>
      </c>
      <c r="H89" s="73" t="s">
        <v>345</v>
      </c>
      <c r="I89" s="78" t="s">
        <v>346</v>
      </c>
      <c r="J89" s="78" t="s">
        <v>347</v>
      </c>
      <c r="K89" s="78" t="s">
        <v>398</v>
      </c>
      <c r="L89" s="78">
        <v>5000</v>
      </c>
      <c r="M89" s="78">
        <v>0.1</v>
      </c>
      <c r="N89" s="78" t="s">
        <v>358</v>
      </c>
      <c r="O89" s="78" t="b">
        <v>1</v>
      </c>
      <c r="P89" s="78" t="s">
        <v>359</v>
      </c>
      <c r="S89" s="73">
        <v>2.1225000000000001</v>
      </c>
      <c r="T89" s="73">
        <v>1.83</v>
      </c>
      <c r="U89" s="73">
        <v>0.29249999999999998</v>
      </c>
      <c r="V89">
        <f t="shared" si="1"/>
        <v>0.29249999999999998</v>
      </c>
      <c r="W89" s="73">
        <v>5.9504784675812301</v>
      </c>
      <c r="X89" s="73">
        <v>1.9592970933608001E-2</v>
      </c>
      <c r="Y89" s="73">
        <v>159</v>
      </c>
      <c r="Z89" s="73">
        <v>0.15156977183255901</v>
      </c>
      <c r="AA89" s="73">
        <v>0.15070362962020301</v>
      </c>
      <c r="AB89" s="73">
        <v>0.16841085759173199</v>
      </c>
      <c r="AC89" s="73">
        <v>0.167448477355781</v>
      </c>
      <c r="AD89" s="73">
        <v>5.0163000000000002</v>
      </c>
      <c r="AE89" s="73">
        <v>105.357259388464</v>
      </c>
      <c r="AF89" s="73">
        <v>111.307737856046</v>
      </c>
      <c r="AG89" s="73" t="s">
        <v>423</v>
      </c>
      <c r="AH89" s="73" t="s">
        <v>423</v>
      </c>
      <c r="AI89" s="73" t="s">
        <v>447</v>
      </c>
      <c r="AJ89" s="73" t="s">
        <v>448</v>
      </c>
      <c r="AK89" s="73" t="s">
        <v>461</v>
      </c>
      <c r="AM89" s="166">
        <v>3.6425000000000001</v>
      </c>
      <c r="AN89" s="78">
        <v>1.83</v>
      </c>
      <c r="AO89" s="78">
        <v>1.8125</v>
      </c>
      <c r="AP89" s="78">
        <v>38.854720458404103</v>
      </c>
      <c r="AQ89" s="78">
        <v>0.23191984596436799</v>
      </c>
      <c r="AR89" s="78">
        <v>767</v>
      </c>
      <c r="AS89" s="78"/>
      <c r="AT89" s="167"/>
    </row>
    <row r="90" spans="1:46">
      <c r="A90">
        <v>80</v>
      </c>
      <c r="I90" s="51"/>
      <c r="J90" s="51"/>
      <c r="K90" s="51"/>
      <c r="L90" s="51">
        <v>10000</v>
      </c>
      <c r="M90" s="51"/>
      <c r="N90" s="51"/>
      <c r="O90" s="51"/>
      <c r="P90" s="51"/>
      <c r="S90">
        <v>2.1749999999999998</v>
      </c>
      <c r="T90">
        <v>1.8625</v>
      </c>
      <c r="U90">
        <v>0.3125</v>
      </c>
      <c r="V90">
        <f t="shared" si="1"/>
        <v>0.31249999999999978</v>
      </c>
      <c r="W90">
        <v>9.2743879216584908</v>
      </c>
      <c r="X90">
        <v>3.0364767096724001E-2</v>
      </c>
      <c r="Y90">
        <v>163</v>
      </c>
      <c r="Z90">
        <v>0.155111493910396</v>
      </c>
      <c r="AA90">
        <v>0.14955134742924001</v>
      </c>
      <c r="AB90">
        <v>0.17234610434488401</v>
      </c>
      <c r="AC90">
        <v>0.166168163810267</v>
      </c>
      <c r="AD90">
        <v>5.0233999999999996</v>
      </c>
      <c r="AE90">
        <v>102.543683479941</v>
      </c>
      <c r="AF90">
        <v>111.81807140159999</v>
      </c>
      <c r="AG90" t="s">
        <v>423</v>
      </c>
      <c r="AH90" t="s">
        <v>423</v>
      </c>
      <c r="AI90" t="s">
        <v>450</v>
      </c>
      <c r="AJ90" t="s">
        <v>451</v>
      </c>
      <c r="AK90" t="s">
        <v>462</v>
      </c>
      <c r="AM90" s="100">
        <v>4.165</v>
      </c>
      <c r="AN90" s="51">
        <v>1.8474999999999999</v>
      </c>
      <c r="AO90" s="51">
        <v>2.3174999999999999</v>
      </c>
      <c r="AP90" s="51">
        <v>37.466016334008302</v>
      </c>
      <c r="AQ90" s="51">
        <v>0.21320356400377899</v>
      </c>
      <c r="AR90" s="51">
        <v>945</v>
      </c>
    </row>
    <row r="91" spans="1:46">
      <c r="A91">
        <v>81</v>
      </c>
      <c r="I91" s="51"/>
      <c r="J91" s="51"/>
      <c r="K91" s="51"/>
      <c r="L91" s="51">
        <v>20000</v>
      </c>
      <c r="M91" s="51"/>
      <c r="N91" s="51"/>
      <c r="O91" s="51"/>
      <c r="P91" s="51"/>
      <c r="S91">
        <v>2.2124999999999999</v>
      </c>
      <c r="T91">
        <v>1.895</v>
      </c>
      <c r="U91">
        <v>0.3175</v>
      </c>
      <c r="V91">
        <f t="shared" si="1"/>
        <v>0.31749999999999989</v>
      </c>
      <c r="W91">
        <v>7.0523660149940604</v>
      </c>
      <c r="X91">
        <v>2.3241607262975E-2</v>
      </c>
      <c r="Y91">
        <v>161</v>
      </c>
      <c r="Z91">
        <v>0.15345968671270099</v>
      </c>
      <c r="AA91">
        <v>0.14809312603749999</v>
      </c>
      <c r="AB91">
        <v>0.170510763014113</v>
      </c>
      <c r="AC91">
        <v>0.164547917819444</v>
      </c>
      <c r="AD91">
        <v>5.0186999999999999</v>
      </c>
      <c r="AE91">
        <v>103.919271670215</v>
      </c>
      <c r="AF91">
        <v>110.97163768521</v>
      </c>
      <c r="AG91" t="s">
        <v>423</v>
      </c>
      <c r="AH91" t="s">
        <v>423</v>
      </c>
      <c r="AI91" t="s">
        <v>453</v>
      </c>
      <c r="AJ91" t="s">
        <v>454</v>
      </c>
      <c r="AK91" t="s">
        <v>463</v>
      </c>
      <c r="AM91" s="100">
        <v>4.5875000000000004</v>
      </c>
      <c r="AN91" s="51">
        <v>1.845</v>
      </c>
      <c r="AO91" s="51">
        <v>2.7425000000000002</v>
      </c>
      <c r="AP91" s="51">
        <v>36.241937244309099</v>
      </c>
      <c r="AQ91" s="51">
        <v>0.19388003139851001</v>
      </c>
      <c r="AR91" s="51">
        <v>1109</v>
      </c>
    </row>
    <row r="92" spans="1:46">
      <c r="A92">
        <v>82</v>
      </c>
      <c r="B92" s="91"/>
      <c r="C92" s="91"/>
      <c r="D92" s="91"/>
      <c r="E92" s="91"/>
      <c r="F92" s="91"/>
      <c r="G92" s="91"/>
      <c r="H92" s="91"/>
      <c r="I92" s="91" t="s">
        <v>347</v>
      </c>
      <c r="J92" s="91"/>
      <c r="K92" s="91"/>
      <c r="L92" s="91"/>
      <c r="M92" s="91"/>
      <c r="N92" s="91"/>
      <c r="O92" s="91"/>
      <c r="P92" s="91"/>
      <c r="Q92" s="91"/>
      <c r="R92" s="91"/>
      <c r="S92">
        <v>2.1875</v>
      </c>
      <c r="T92">
        <v>1.83</v>
      </c>
      <c r="U92">
        <v>0.35749999999999998</v>
      </c>
      <c r="V92">
        <f t="shared" si="1"/>
        <v>0.35749999999999993</v>
      </c>
      <c r="W92">
        <v>3.2056169056275299</v>
      </c>
      <c r="X92">
        <v>1.4029886115535999E-2</v>
      </c>
      <c r="Y92">
        <v>191</v>
      </c>
      <c r="Z92">
        <v>0.15156977183255901</v>
      </c>
      <c r="AA92">
        <v>0.14158679876830901</v>
      </c>
      <c r="AB92">
        <v>0.16841085759173199</v>
      </c>
      <c r="AC92">
        <v>0.157318665298122</v>
      </c>
      <c r="AD92">
        <v>5.0157999999999996</v>
      </c>
      <c r="AE92">
        <v>105.357259388464</v>
      </c>
      <c r="AF92">
        <v>108.56287629409201</v>
      </c>
      <c r="AG92" t="s">
        <v>423</v>
      </c>
      <c r="AH92" t="s">
        <v>423</v>
      </c>
      <c r="AI92" t="s">
        <v>447</v>
      </c>
      <c r="AJ92" t="s">
        <v>448</v>
      </c>
      <c r="AK92" t="s">
        <v>464</v>
      </c>
      <c r="AM92" s="100">
        <v>3.7774999999999999</v>
      </c>
      <c r="AN92" s="51">
        <v>1.83</v>
      </c>
      <c r="AO92" s="51">
        <v>1.9475</v>
      </c>
      <c r="AP92" s="51">
        <v>38.669944878607701</v>
      </c>
      <c r="AQ92" s="51">
        <v>0.22942969334368701</v>
      </c>
      <c r="AR92" s="51">
        <v>833</v>
      </c>
    </row>
    <row r="93" spans="1:46">
      <c r="A93">
        <v>83</v>
      </c>
      <c r="B93" s="91"/>
      <c r="C93" s="91"/>
      <c r="D93" s="91"/>
      <c r="E93" s="91"/>
      <c r="F93" s="91"/>
      <c r="G93" s="91"/>
      <c r="H93" s="91"/>
      <c r="I93" s="91" t="s">
        <v>370</v>
      </c>
      <c r="J93" s="91" t="s">
        <v>370</v>
      </c>
      <c r="K93" s="91"/>
      <c r="L93" s="91"/>
      <c r="M93" s="91"/>
      <c r="N93" s="91"/>
      <c r="O93" s="91"/>
      <c r="P93" s="91"/>
      <c r="Q93" s="91"/>
      <c r="R93" s="91"/>
      <c r="S93">
        <v>2.2174999999999998</v>
      </c>
      <c r="T93">
        <v>1.8325</v>
      </c>
      <c r="U93">
        <v>0.38500000000000001</v>
      </c>
      <c r="V93">
        <f t="shared" si="1"/>
        <v>0.38499999999999979</v>
      </c>
      <c r="W93">
        <v>7.2782893273702696</v>
      </c>
      <c r="X93">
        <v>7.6381323045737998E-2</v>
      </c>
      <c r="Y93">
        <v>282</v>
      </c>
      <c r="Z93">
        <v>0.15156977183255901</v>
      </c>
      <c r="AA93">
        <v>7.6556927636755007E-2</v>
      </c>
      <c r="AB93">
        <v>0.25261628638759798</v>
      </c>
      <c r="AC93">
        <v>0.12759487939459099</v>
      </c>
      <c r="AD93">
        <v>5.0115999999999996</v>
      </c>
      <c r="AE93">
        <v>105.357259388464</v>
      </c>
      <c r="AF93">
        <v>98.078970061093997</v>
      </c>
      <c r="AG93" t="s">
        <v>423</v>
      </c>
      <c r="AH93" t="s">
        <v>465</v>
      </c>
      <c r="AI93" t="s">
        <v>447</v>
      </c>
      <c r="AJ93" t="s">
        <v>448</v>
      </c>
      <c r="AK93" t="s">
        <v>466</v>
      </c>
      <c r="AM93" s="100">
        <v>3.8374999999999999</v>
      </c>
      <c r="AN93" s="51">
        <v>1.83</v>
      </c>
      <c r="AO93" s="51">
        <v>2.0074999999999998</v>
      </c>
      <c r="AP93" s="51">
        <v>40.305219599713098</v>
      </c>
      <c r="AQ93" s="51">
        <v>0.223608415677404</v>
      </c>
      <c r="AR93" s="51">
        <v>887</v>
      </c>
    </row>
    <row r="94" spans="1:46">
      <c r="A94">
        <v>84</v>
      </c>
      <c r="G94" s="51"/>
      <c r="H94" s="51"/>
      <c r="I94" s="51"/>
      <c r="J94" s="51"/>
      <c r="K94" s="51"/>
      <c r="L94" s="51"/>
      <c r="M94" s="51"/>
      <c r="N94" s="51"/>
      <c r="O94" s="51"/>
      <c r="P94" s="51" t="s">
        <v>375</v>
      </c>
      <c r="Q94" s="51"/>
      <c r="S94">
        <v>2.1225000000000001</v>
      </c>
      <c r="T94">
        <v>1.83</v>
      </c>
      <c r="U94">
        <v>0.29249999999999998</v>
      </c>
      <c r="V94">
        <f t="shared" si="1"/>
        <v>0.29249999999999998</v>
      </c>
      <c r="W94">
        <v>5.9504784675812301</v>
      </c>
      <c r="X94">
        <v>1.9592970933608001E-2</v>
      </c>
      <c r="Y94">
        <v>159</v>
      </c>
      <c r="Z94">
        <v>0.15156977183255901</v>
      </c>
      <c r="AA94">
        <v>0.15070362962020301</v>
      </c>
      <c r="AB94">
        <v>0.16841085759173199</v>
      </c>
      <c r="AC94">
        <v>0.167448477355781</v>
      </c>
      <c r="AD94">
        <v>5.0163000000000002</v>
      </c>
      <c r="AE94">
        <v>105.357259388464</v>
      </c>
      <c r="AF94">
        <v>111.307737856046</v>
      </c>
      <c r="AG94" t="s">
        <v>423</v>
      </c>
      <c r="AH94" t="s">
        <v>423</v>
      </c>
      <c r="AI94" t="s">
        <v>447</v>
      </c>
      <c r="AJ94" t="s">
        <v>448</v>
      </c>
      <c r="AK94" t="s">
        <v>461</v>
      </c>
      <c r="AM94" s="100">
        <v>3.6425000000000001</v>
      </c>
      <c r="AN94" s="51">
        <v>1.83</v>
      </c>
      <c r="AO94" s="51">
        <v>1.8125</v>
      </c>
      <c r="AP94" s="51">
        <v>38.854720458404103</v>
      </c>
      <c r="AQ94" s="51">
        <v>0.23191984596436799</v>
      </c>
      <c r="AR94" s="51">
        <v>767</v>
      </c>
    </row>
    <row r="95" spans="1:46">
      <c r="A95">
        <v>85</v>
      </c>
      <c r="G95" s="51"/>
      <c r="H95" s="51"/>
      <c r="I95" s="51"/>
      <c r="J95" s="51"/>
      <c r="K95" s="51"/>
      <c r="L95" s="51"/>
      <c r="M95" s="51"/>
      <c r="N95" s="51"/>
      <c r="O95" s="51"/>
      <c r="P95" s="51" t="s">
        <v>376</v>
      </c>
      <c r="Q95" s="51"/>
      <c r="S95">
        <v>2.1225000000000001</v>
      </c>
      <c r="T95">
        <v>1.83</v>
      </c>
      <c r="U95">
        <v>0.29249999999999998</v>
      </c>
      <c r="V95">
        <f t="shared" si="1"/>
        <v>0.29249999999999998</v>
      </c>
      <c r="W95">
        <v>5.9504784675812301</v>
      </c>
      <c r="X95">
        <v>1.9592970933608001E-2</v>
      </c>
      <c r="Y95">
        <v>159</v>
      </c>
      <c r="Z95">
        <v>0.15156977183255901</v>
      </c>
      <c r="AA95">
        <v>0.15070362962020301</v>
      </c>
      <c r="AB95">
        <v>0.16841085759173199</v>
      </c>
      <c r="AC95">
        <v>0.167448477355781</v>
      </c>
      <c r="AD95">
        <v>5.0163000000000002</v>
      </c>
      <c r="AE95">
        <v>105.357259388464</v>
      </c>
      <c r="AF95">
        <v>111.307737856046</v>
      </c>
      <c r="AG95" t="s">
        <v>423</v>
      </c>
      <c r="AH95" t="s">
        <v>423</v>
      </c>
      <c r="AI95" t="s">
        <v>447</v>
      </c>
      <c r="AJ95" t="s">
        <v>448</v>
      </c>
      <c r="AK95" t="s">
        <v>461</v>
      </c>
      <c r="AM95" s="100">
        <v>3.6425000000000001</v>
      </c>
      <c r="AN95" s="51">
        <v>1.83</v>
      </c>
      <c r="AO95" s="51">
        <v>1.8125</v>
      </c>
      <c r="AP95" s="51">
        <v>38.854720458404103</v>
      </c>
      <c r="AQ95" s="51">
        <v>0.23191984596436799</v>
      </c>
      <c r="AR95" s="51">
        <v>767</v>
      </c>
    </row>
    <row r="96" spans="1:46">
      <c r="A96">
        <v>86</v>
      </c>
      <c r="G96" s="51"/>
      <c r="H96" s="51"/>
      <c r="I96" s="51"/>
      <c r="J96" s="51"/>
      <c r="K96" s="51"/>
      <c r="L96" s="51"/>
      <c r="M96" s="51"/>
      <c r="N96" s="51"/>
      <c r="O96" s="51"/>
      <c r="P96" s="51" t="s">
        <v>377</v>
      </c>
      <c r="Q96" s="51"/>
      <c r="S96">
        <v>2.1225000000000001</v>
      </c>
      <c r="T96">
        <v>1.83</v>
      </c>
      <c r="U96">
        <v>0.29249999999999998</v>
      </c>
      <c r="V96">
        <f t="shared" si="1"/>
        <v>0.29249999999999998</v>
      </c>
      <c r="W96">
        <v>5.9504784675812301</v>
      </c>
      <c r="X96">
        <v>1.9592970933608001E-2</v>
      </c>
      <c r="Y96">
        <v>159</v>
      </c>
      <c r="Z96">
        <v>0.15156977183255901</v>
      </c>
      <c r="AA96">
        <v>0.15070362962020301</v>
      </c>
      <c r="AB96">
        <v>0.16841085759173199</v>
      </c>
      <c r="AC96">
        <v>0.167448477355781</v>
      </c>
      <c r="AD96">
        <v>5.0163000000000002</v>
      </c>
      <c r="AE96">
        <v>105.357259388464</v>
      </c>
      <c r="AF96">
        <v>111.307737856046</v>
      </c>
      <c r="AG96" t="s">
        <v>423</v>
      </c>
      <c r="AH96" t="s">
        <v>423</v>
      </c>
      <c r="AI96" t="s">
        <v>447</v>
      </c>
      <c r="AJ96" t="s">
        <v>448</v>
      </c>
      <c r="AK96" t="s">
        <v>461</v>
      </c>
      <c r="AM96" s="100">
        <v>3.6425000000000001</v>
      </c>
      <c r="AN96" s="51">
        <v>1.83</v>
      </c>
      <c r="AO96" s="51">
        <v>1.8125</v>
      </c>
      <c r="AP96" s="51">
        <v>38.854720458404103</v>
      </c>
      <c r="AQ96" s="51">
        <v>0.23191984596436799</v>
      </c>
      <c r="AR96" s="51">
        <v>767</v>
      </c>
    </row>
    <row r="97" spans="1:46">
      <c r="A97">
        <v>87</v>
      </c>
      <c r="G97" s="51"/>
      <c r="H97" s="51"/>
      <c r="I97" s="51"/>
      <c r="J97" s="51"/>
      <c r="K97" s="51"/>
      <c r="L97" s="51"/>
      <c r="M97" s="51"/>
      <c r="N97" s="51"/>
      <c r="O97" s="51"/>
      <c r="P97" s="51" t="s">
        <v>378</v>
      </c>
      <c r="Q97" s="51"/>
      <c r="S97">
        <v>2.1225000000000001</v>
      </c>
      <c r="T97">
        <v>1.83</v>
      </c>
      <c r="U97">
        <v>0.29249999999999998</v>
      </c>
      <c r="V97">
        <f t="shared" si="1"/>
        <v>0.29249999999999998</v>
      </c>
      <c r="W97">
        <v>5.9504784675812301</v>
      </c>
      <c r="X97">
        <v>1.9592970933608001E-2</v>
      </c>
      <c r="Y97">
        <v>159</v>
      </c>
      <c r="Z97">
        <v>0.15156977183255901</v>
      </c>
      <c r="AA97">
        <v>0.15070362962020301</v>
      </c>
      <c r="AB97">
        <v>0.16841085759173199</v>
      </c>
      <c r="AC97">
        <v>0.167448477355781</v>
      </c>
      <c r="AD97">
        <v>5.0163000000000002</v>
      </c>
      <c r="AE97">
        <v>105.357259388464</v>
      </c>
      <c r="AF97">
        <v>111.307737856046</v>
      </c>
      <c r="AG97" t="s">
        <v>423</v>
      </c>
      <c r="AH97" t="s">
        <v>423</v>
      </c>
      <c r="AI97" t="s">
        <v>447</v>
      </c>
      <c r="AJ97" t="s">
        <v>448</v>
      </c>
      <c r="AK97" t="s">
        <v>461</v>
      </c>
      <c r="AM97" s="100">
        <v>3.6425000000000001</v>
      </c>
      <c r="AN97" s="51">
        <v>1.83</v>
      </c>
      <c r="AO97" s="51">
        <v>1.8125</v>
      </c>
      <c r="AP97" s="51">
        <v>38.854720458404103</v>
      </c>
      <c r="AQ97" s="51">
        <v>0.23191984596436799</v>
      </c>
      <c r="AR97" s="51">
        <v>767</v>
      </c>
    </row>
    <row r="98" spans="1:46">
      <c r="A98">
        <v>88</v>
      </c>
      <c r="G98" s="10"/>
      <c r="H98" s="10"/>
      <c r="I98" s="10"/>
      <c r="J98" s="10"/>
      <c r="K98" s="10"/>
      <c r="L98" s="10"/>
      <c r="M98" s="10"/>
      <c r="N98" s="10"/>
      <c r="O98" s="10"/>
      <c r="P98" s="10" t="s">
        <v>379</v>
      </c>
      <c r="Q98" s="10"/>
      <c r="S98">
        <v>2.1225000000000001</v>
      </c>
      <c r="T98">
        <v>1.83</v>
      </c>
      <c r="U98">
        <v>0.29249999999999998</v>
      </c>
      <c r="V98">
        <f t="shared" si="1"/>
        <v>0.29249999999999998</v>
      </c>
      <c r="W98">
        <v>5.9504784675812301</v>
      </c>
      <c r="X98">
        <v>1.9592970933608001E-2</v>
      </c>
      <c r="Y98">
        <v>159</v>
      </c>
      <c r="Z98">
        <v>0.15156977183255901</v>
      </c>
      <c r="AA98">
        <v>0.15070362962020301</v>
      </c>
      <c r="AB98">
        <v>0.16841085759173199</v>
      </c>
      <c r="AC98">
        <v>0.167448477355781</v>
      </c>
      <c r="AD98">
        <v>5.0163000000000002</v>
      </c>
      <c r="AE98">
        <v>105.357259388464</v>
      </c>
      <c r="AF98">
        <v>111.307737856046</v>
      </c>
      <c r="AG98" t="s">
        <v>423</v>
      </c>
      <c r="AH98" t="s">
        <v>423</v>
      </c>
      <c r="AI98" t="s">
        <v>447</v>
      </c>
      <c r="AJ98" t="s">
        <v>448</v>
      </c>
      <c r="AK98" t="s">
        <v>461</v>
      </c>
      <c r="AM98" s="100">
        <v>3.6425000000000001</v>
      </c>
      <c r="AN98" s="51">
        <v>1.83</v>
      </c>
      <c r="AO98" s="51">
        <v>1.8125</v>
      </c>
      <c r="AP98" s="51">
        <v>38.854720458404103</v>
      </c>
      <c r="AQ98" s="51">
        <v>0.23191984596436799</v>
      </c>
      <c r="AR98" s="51">
        <v>767</v>
      </c>
    </row>
    <row r="99" spans="1:46">
      <c r="B99" s="1"/>
      <c r="C99" s="84">
        <v>0.7270833333333333</v>
      </c>
      <c r="D99" s="1" t="s">
        <v>397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 t="s">
        <v>467</v>
      </c>
      <c r="V99">
        <f t="shared" si="1"/>
        <v>0</v>
      </c>
    </row>
    <row r="100" spans="1:46" s="23" customFormat="1">
      <c r="B100" s="90">
        <v>2012</v>
      </c>
      <c r="C100" s="121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AM100" s="164"/>
      <c r="AN100" s="140"/>
      <c r="AO100" s="140"/>
      <c r="AP100" s="140"/>
      <c r="AQ100" s="140"/>
      <c r="AR100" s="140"/>
      <c r="AS100" s="140"/>
      <c r="AT100" s="165"/>
    </row>
    <row r="101" spans="1:46" s="81" customFormat="1">
      <c r="B101" s="82" t="s">
        <v>395</v>
      </c>
      <c r="AM101" s="105"/>
      <c r="AN101" s="109"/>
      <c r="AO101" s="109"/>
      <c r="AP101" s="109"/>
      <c r="AQ101" s="109"/>
      <c r="AR101" s="109"/>
      <c r="AS101" s="109"/>
      <c r="AT101" s="110"/>
    </row>
    <row r="102" spans="1:46">
      <c r="A102">
        <v>89</v>
      </c>
      <c r="B102" s="74">
        <v>41075</v>
      </c>
      <c r="C102" s="53">
        <v>0.7284722222222223</v>
      </c>
      <c r="D102" s="51"/>
      <c r="E102" s="75">
        <v>0.7416666666666667</v>
      </c>
      <c r="F102" s="51"/>
      <c r="G102" s="51" t="s">
        <v>345</v>
      </c>
      <c r="H102" s="51" t="s">
        <v>345</v>
      </c>
      <c r="I102" s="51" t="s">
        <v>346</v>
      </c>
      <c r="J102" s="51" t="s">
        <v>347</v>
      </c>
      <c r="K102" s="51" t="s">
        <v>468</v>
      </c>
      <c r="L102" s="51">
        <v>500</v>
      </c>
      <c r="M102" s="51">
        <v>0.9</v>
      </c>
      <c r="N102" s="51" t="s">
        <v>349</v>
      </c>
      <c r="O102" s="51" t="b">
        <v>1</v>
      </c>
      <c r="P102" s="51" t="s">
        <v>349</v>
      </c>
      <c r="Q102" s="51"/>
      <c r="S102">
        <v>0.74</v>
      </c>
      <c r="T102">
        <v>0.83750000000000002</v>
      </c>
      <c r="U102">
        <v>9.7500000000000003E-2</v>
      </c>
      <c r="W102">
        <v>16.710642092862699</v>
      </c>
      <c r="X102">
        <v>0.23764898965429501</v>
      </c>
      <c r="Y102">
        <v>309</v>
      </c>
      <c r="Z102">
        <v>0.16217444517409299</v>
      </c>
      <c r="AA102">
        <v>0.36022995023556997</v>
      </c>
      <c r="AB102">
        <v>0.13514537097841101</v>
      </c>
      <c r="AC102">
        <v>0.30019162519630799</v>
      </c>
      <c r="AD102">
        <v>5.9149000000000003</v>
      </c>
      <c r="AE102">
        <v>136.889671311386</v>
      </c>
      <c r="AF102">
        <v>120.17902921852399</v>
      </c>
      <c r="AG102" t="s">
        <v>350</v>
      </c>
      <c r="AH102" t="s">
        <v>423</v>
      </c>
      <c r="AI102" t="s">
        <v>469</v>
      </c>
      <c r="AJ102" t="s">
        <v>470</v>
      </c>
      <c r="AK102" t="s">
        <v>471</v>
      </c>
      <c r="AM102">
        <v>0.75749999999999995</v>
      </c>
      <c r="AN102">
        <v>1.0575000000000001</v>
      </c>
      <c r="AO102">
        <v>0.3</v>
      </c>
      <c r="AP102">
        <v>24.794876777416299</v>
      </c>
      <c r="AQ102">
        <v>0.25405168833282898</v>
      </c>
      <c r="AR102">
        <v>358</v>
      </c>
      <c r="AS102"/>
    </row>
    <row r="103" spans="1:46">
      <c r="A103">
        <v>90</v>
      </c>
      <c r="G103" s="51" t="s">
        <v>345</v>
      </c>
      <c r="H103" s="51" t="s">
        <v>345</v>
      </c>
      <c r="I103" s="51" t="s">
        <v>346</v>
      </c>
      <c r="J103" s="51" t="s">
        <v>347</v>
      </c>
      <c r="K103" s="51"/>
      <c r="L103" s="51">
        <v>1000</v>
      </c>
      <c r="M103" s="51"/>
      <c r="N103" s="51"/>
      <c r="O103" s="51"/>
      <c r="P103" s="51"/>
      <c r="Q103" s="51"/>
      <c r="S103">
        <v>0.96499999999999997</v>
      </c>
      <c r="T103">
        <v>0.95750000000000002</v>
      </c>
      <c r="U103">
        <v>7.4999999999999997E-3</v>
      </c>
      <c r="W103">
        <v>20.198036061551601</v>
      </c>
      <c r="X103">
        <v>0.23653520974518699</v>
      </c>
      <c r="Y103">
        <v>321</v>
      </c>
      <c r="Z103">
        <v>0.15617249055080101</v>
      </c>
      <c r="AA103">
        <v>0.33685118825496002</v>
      </c>
      <c r="AB103">
        <v>0.13014374212566801</v>
      </c>
      <c r="AC103">
        <v>0.28070932354580003</v>
      </c>
      <c r="AD103">
        <v>5.9005000000000001</v>
      </c>
      <c r="AE103">
        <v>142.74325642023601</v>
      </c>
      <c r="AF103">
        <v>122.54522035868401</v>
      </c>
      <c r="AG103" t="s">
        <v>350</v>
      </c>
      <c r="AH103" t="s">
        <v>423</v>
      </c>
      <c r="AI103" t="s">
        <v>472</v>
      </c>
      <c r="AJ103" t="s">
        <v>473</v>
      </c>
      <c r="AK103" t="s">
        <v>474</v>
      </c>
      <c r="AM103">
        <v>0.99750000000000005</v>
      </c>
      <c r="AN103">
        <v>1.0575000000000001</v>
      </c>
      <c r="AO103">
        <v>0.06</v>
      </c>
      <c r="AP103">
        <v>19.992796148061402</v>
      </c>
      <c r="AQ103">
        <v>0.23211041831447299</v>
      </c>
      <c r="AR103">
        <v>338</v>
      </c>
      <c r="AS103"/>
    </row>
    <row r="104" spans="1:46">
      <c r="A104">
        <v>91</v>
      </c>
      <c r="B104" s="74">
        <v>41075</v>
      </c>
      <c r="C104" s="53">
        <v>0.7284722222222223</v>
      </c>
      <c r="D104" s="51"/>
      <c r="E104" s="75">
        <v>0.7416666666666667</v>
      </c>
      <c r="F104" s="51"/>
      <c r="G104" s="78" t="s">
        <v>345</v>
      </c>
      <c r="H104" s="78" t="s">
        <v>345</v>
      </c>
      <c r="I104" s="78" t="s">
        <v>346</v>
      </c>
      <c r="J104" s="78" t="s">
        <v>347</v>
      </c>
      <c r="K104" s="78" t="s">
        <v>468</v>
      </c>
      <c r="L104" s="78">
        <v>5000</v>
      </c>
      <c r="M104" s="78">
        <v>0.9</v>
      </c>
      <c r="N104" s="78" t="s">
        <v>358</v>
      </c>
      <c r="O104" s="78" t="b">
        <v>1</v>
      </c>
      <c r="P104" s="78" t="s">
        <v>359</v>
      </c>
      <c r="Q104" s="78"/>
      <c r="R104" s="73"/>
      <c r="S104">
        <v>1.2875000000000001</v>
      </c>
      <c r="T104">
        <v>1.0575000000000001</v>
      </c>
      <c r="U104">
        <v>0.23</v>
      </c>
      <c r="W104">
        <v>9.1679722465553901</v>
      </c>
      <c r="X104">
        <v>0.180896647472025</v>
      </c>
      <c r="Y104">
        <v>350</v>
      </c>
      <c r="Z104">
        <v>0.174759087993139</v>
      </c>
      <c r="AA104">
        <v>0.34049317871017698</v>
      </c>
      <c r="AB104">
        <v>0.14563257332761601</v>
      </c>
      <c r="AC104">
        <v>0.28374431559181501</v>
      </c>
      <c r="AD104">
        <v>5.9031000000000002</v>
      </c>
      <c r="AE104">
        <v>131.19315999992199</v>
      </c>
      <c r="AF104">
        <v>122.025187753366</v>
      </c>
      <c r="AG104" t="s">
        <v>350</v>
      </c>
      <c r="AH104" t="s">
        <v>423</v>
      </c>
      <c r="AI104" t="s">
        <v>475</v>
      </c>
      <c r="AJ104" t="s">
        <v>476</v>
      </c>
      <c r="AK104" t="s">
        <v>477</v>
      </c>
      <c r="AM104">
        <v>1.26</v>
      </c>
      <c r="AN104">
        <v>1.0575000000000001</v>
      </c>
      <c r="AO104">
        <v>0.20250000000000001</v>
      </c>
      <c r="AP104">
        <v>8.4933374779938209</v>
      </c>
      <c r="AQ104">
        <v>0.17107198856803399</v>
      </c>
      <c r="AR104">
        <v>347</v>
      </c>
      <c r="AS104"/>
    </row>
    <row r="105" spans="1:46">
      <c r="A105">
        <v>92</v>
      </c>
      <c r="G105" s="51" t="s">
        <v>345</v>
      </c>
      <c r="H105" s="51" t="s">
        <v>345</v>
      </c>
      <c r="I105" s="51" t="s">
        <v>346</v>
      </c>
      <c r="J105" s="51" t="s">
        <v>347</v>
      </c>
      <c r="K105" s="51"/>
      <c r="L105" s="51">
        <v>10000</v>
      </c>
      <c r="M105" s="51"/>
      <c r="N105" s="51"/>
      <c r="O105" s="51"/>
      <c r="P105" s="51"/>
      <c r="Q105" s="51"/>
      <c r="S105">
        <v>1.3174999999999999</v>
      </c>
      <c r="T105">
        <v>1.0774999999999999</v>
      </c>
      <c r="U105">
        <v>0.24</v>
      </c>
      <c r="W105">
        <v>9.1828376986244606</v>
      </c>
      <c r="X105">
        <v>0.17841454881500901</v>
      </c>
      <c r="Y105">
        <v>346</v>
      </c>
      <c r="Z105">
        <v>0.17380244979975501</v>
      </c>
      <c r="AA105">
        <v>0.33691929789654101</v>
      </c>
      <c r="AB105">
        <v>0.144835374833129</v>
      </c>
      <c r="AC105">
        <v>0.28076608158045102</v>
      </c>
      <c r="AD105">
        <v>5.9016999999999999</v>
      </c>
      <c r="AE105">
        <v>131.459209015375</v>
      </c>
      <c r="AF105">
        <v>122.27637131675</v>
      </c>
      <c r="AG105" t="s">
        <v>350</v>
      </c>
      <c r="AH105" t="s">
        <v>423</v>
      </c>
      <c r="AI105" t="s">
        <v>478</v>
      </c>
      <c r="AJ105" t="s">
        <v>479</v>
      </c>
      <c r="AK105" t="s">
        <v>480</v>
      </c>
      <c r="AM105">
        <v>1.3149999999999999</v>
      </c>
      <c r="AN105">
        <v>1.0575000000000001</v>
      </c>
      <c r="AO105">
        <v>0.25750000000000001</v>
      </c>
      <c r="AP105">
        <v>9.4126171885802208</v>
      </c>
      <c r="AQ105">
        <v>0.17722575763172799</v>
      </c>
      <c r="AR105">
        <v>345</v>
      </c>
      <c r="AS105"/>
    </row>
    <row r="106" spans="1:46">
      <c r="A106">
        <v>93</v>
      </c>
      <c r="G106" s="51"/>
      <c r="H106" s="51"/>
      <c r="I106" s="51"/>
      <c r="J106" s="51"/>
      <c r="K106" s="51"/>
      <c r="L106" s="51">
        <v>20000</v>
      </c>
      <c r="M106" s="51"/>
      <c r="N106" s="51"/>
      <c r="O106" s="51"/>
      <c r="P106" s="51"/>
      <c r="Q106" s="51"/>
      <c r="S106">
        <v>1.42</v>
      </c>
      <c r="T106">
        <v>1.0925</v>
      </c>
      <c r="U106">
        <v>0.32750000000000001</v>
      </c>
      <c r="W106">
        <v>9.1622803862544107</v>
      </c>
      <c r="X106">
        <v>0.17887117308820899</v>
      </c>
      <c r="Y106">
        <v>333</v>
      </c>
      <c r="Z106">
        <v>0.17526162456467101</v>
      </c>
      <c r="AA106">
        <v>0.33882860888363397</v>
      </c>
      <c r="AB106">
        <v>0.146051353803892</v>
      </c>
      <c r="AC106">
        <v>0.28235717406969502</v>
      </c>
      <c r="AD106">
        <v>5.9042000000000003</v>
      </c>
      <c r="AE106">
        <v>131.204238654656</v>
      </c>
      <c r="AF106">
        <v>122.041958268402</v>
      </c>
      <c r="AG106" t="s">
        <v>350</v>
      </c>
      <c r="AH106" t="s">
        <v>423</v>
      </c>
      <c r="AI106" t="s">
        <v>481</v>
      </c>
      <c r="AJ106" t="s">
        <v>482</v>
      </c>
      <c r="AK106" t="s">
        <v>483</v>
      </c>
      <c r="AM106">
        <v>1.4075</v>
      </c>
      <c r="AN106">
        <v>1.0575000000000001</v>
      </c>
      <c r="AO106">
        <v>0.35</v>
      </c>
      <c r="AP106">
        <v>8.4022892564735407</v>
      </c>
      <c r="AQ106">
        <v>0.17337644268459301</v>
      </c>
      <c r="AR106">
        <v>352</v>
      </c>
      <c r="AS106"/>
    </row>
    <row r="107" spans="1:46">
      <c r="A107">
        <v>94</v>
      </c>
      <c r="B107" s="93"/>
      <c r="C107" s="93"/>
      <c r="D107" s="93"/>
      <c r="E107" s="93"/>
      <c r="F107" s="93"/>
      <c r="G107" s="93"/>
      <c r="H107" s="93"/>
      <c r="I107" s="93" t="s">
        <v>347</v>
      </c>
      <c r="J107" s="93"/>
      <c r="K107" s="93"/>
      <c r="L107" s="93"/>
      <c r="M107" s="93"/>
      <c r="N107" s="93"/>
      <c r="O107" s="93"/>
      <c r="P107" s="93"/>
      <c r="Q107" s="93"/>
      <c r="R107" s="93"/>
      <c r="S107">
        <v>1.405</v>
      </c>
      <c r="T107">
        <v>1.0575000000000001</v>
      </c>
      <c r="U107">
        <v>0.34749999999999998</v>
      </c>
      <c r="W107">
        <v>8.9573402337000498</v>
      </c>
      <c r="X107">
        <v>0.17696473998368101</v>
      </c>
      <c r="Y107">
        <v>341</v>
      </c>
      <c r="Z107">
        <v>0.174759087993139</v>
      </c>
      <c r="AA107" s="24">
        <v>0.33703262498852998</v>
      </c>
      <c r="AB107" s="24">
        <v>0.14563257332761601</v>
      </c>
      <c r="AC107" s="24">
        <v>0.280860520823775</v>
      </c>
      <c r="AD107" s="24">
        <v>5.8952999999999998</v>
      </c>
      <c r="AE107" s="24">
        <v>131.19315999992199</v>
      </c>
      <c r="AF107">
        <v>122.23581976622199</v>
      </c>
      <c r="AG107" t="s">
        <v>350</v>
      </c>
      <c r="AH107" t="s">
        <v>423</v>
      </c>
      <c r="AI107" t="s">
        <v>475</v>
      </c>
      <c r="AJ107" t="s">
        <v>476</v>
      </c>
      <c r="AK107" t="s">
        <v>484</v>
      </c>
      <c r="AM107" s="24">
        <v>1.4225000000000001</v>
      </c>
      <c r="AN107" s="24">
        <v>1.0575000000000001</v>
      </c>
      <c r="AO107" s="24">
        <v>0.36499999999999999</v>
      </c>
      <c r="AP107" s="24">
        <v>8.8528325784760593</v>
      </c>
      <c r="AQ107" s="24">
        <v>0.17631717968191701</v>
      </c>
      <c r="AR107" s="24">
        <v>346</v>
      </c>
      <c r="AS107" s="24"/>
    </row>
    <row r="108" spans="1:46">
      <c r="A108">
        <v>95</v>
      </c>
      <c r="B108" s="92"/>
      <c r="C108" s="92"/>
      <c r="D108" s="92"/>
      <c r="E108" s="92"/>
      <c r="F108" s="92"/>
      <c r="G108" s="92"/>
      <c r="H108" s="92"/>
      <c r="I108" s="92" t="s">
        <v>370</v>
      </c>
      <c r="J108" s="92" t="s">
        <v>370</v>
      </c>
      <c r="K108" s="92"/>
      <c r="L108" s="92"/>
      <c r="M108" s="92"/>
      <c r="N108" s="92"/>
      <c r="O108" s="92"/>
      <c r="P108" s="92"/>
      <c r="Q108" s="92"/>
      <c r="R108" s="92"/>
      <c r="S108">
        <v>1.5475000000000001</v>
      </c>
      <c r="T108">
        <v>1.0575000000000001</v>
      </c>
      <c r="U108">
        <v>0.49</v>
      </c>
      <c r="W108">
        <v>8.8655939413369893</v>
      </c>
      <c r="X108">
        <v>0.17671491183781499</v>
      </c>
      <c r="Y108">
        <v>366</v>
      </c>
      <c r="Z108">
        <v>0.174759087993139</v>
      </c>
      <c r="AA108" s="24">
        <v>0.33704941841174302</v>
      </c>
      <c r="AB108" s="24">
        <v>0.14563257332761601</v>
      </c>
      <c r="AC108" s="24">
        <v>0.28087451534311902</v>
      </c>
      <c r="AD108" s="24">
        <v>5.8849999999999998</v>
      </c>
      <c r="AE108" s="24">
        <v>131.19315999992199</v>
      </c>
      <c r="AF108">
        <v>122.32756605858501</v>
      </c>
      <c r="AG108" t="s">
        <v>350</v>
      </c>
      <c r="AH108" t="s">
        <v>423</v>
      </c>
      <c r="AI108" t="s">
        <v>475</v>
      </c>
      <c r="AJ108" t="s">
        <v>476</v>
      </c>
      <c r="AK108" t="s">
        <v>485</v>
      </c>
      <c r="AM108" s="24">
        <v>1.57</v>
      </c>
      <c r="AN108" s="24">
        <v>1.0575000000000001</v>
      </c>
      <c r="AO108" s="24">
        <v>0.51249999999999996</v>
      </c>
      <c r="AP108" s="24">
        <v>8.4721825061949296</v>
      </c>
      <c r="AQ108" s="24">
        <v>0.17112951510121499</v>
      </c>
      <c r="AR108" s="24">
        <v>369</v>
      </c>
      <c r="AS108" s="24"/>
    </row>
    <row r="109" spans="1:46">
      <c r="A109">
        <v>96</v>
      </c>
      <c r="G109" s="51"/>
      <c r="H109" s="51"/>
      <c r="I109" s="51" t="s">
        <v>346</v>
      </c>
      <c r="J109" s="51"/>
      <c r="K109" s="51"/>
      <c r="L109" s="51"/>
      <c r="M109" s="51">
        <v>0.1</v>
      </c>
      <c r="N109" s="51"/>
      <c r="O109" s="51"/>
      <c r="P109" s="51"/>
      <c r="Q109" s="51"/>
      <c r="S109">
        <v>1.26</v>
      </c>
      <c r="T109">
        <v>1.0575000000000001</v>
      </c>
      <c r="U109">
        <v>0.20250000000000001</v>
      </c>
      <c r="W109">
        <v>9.5208697713830901</v>
      </c>
      <c r="X109">
        <v>0.18506546101313801</v>
      </c>
      <c r="Y109">
        <v>337</v>
      </c>
      <c r="Z109">
        <v>0.174759087993139</v>
      </c>
      <c r="AA109">
        <v>0.343759579282434</v>
      </c>
      <c r="AB109">
        <v>0.14563257332761601</v>
      </c>
      <c r="AC109">
        <v>0.28646631606869499</v>
      </c>
      <c r="AD109">
        <v>5.9039000000000001</v>
      </c>
      <c r="AE109">
        <v>131.19315999992199</v>
      </c>
      <c r="AF109">
        <v>121.672290228539</v>
      </c>
      <c r="AG109" t="s">
        <v>350</v>
      </c>
      <c r="AH109" t="s">
        <v>423</v>
      </c>
      <c r="AI109" t="s">
        <v>475</v>
      </c>
      <c r="AJ109" t="s">
        <v>476</v>
      </c>
      <c r="AK109" t="s">
        <v>486</v>
      </c>
      <c r="AM109">
        <v>1.27</v>
      </c>
      <c r="AN109">
        <v>1.0575000000000001</v>
      </c>
      <c r="AO109">
        <v>0.21249999999999999</v>
      </c>
      <c r="AP109">
        <v>8.7486996109272592</v>
      </c>
      <c r="AQ109">
        <v>0.17621860366029399</v>
      </c>
      <c r="AR109">
        <v>347</v>
      </c>
      <c r="AS109"/>
    </row>
    <row r="110" spans="1:46">
      <c r="A110">
        <v>97</v>
      </c>
      <c r="G110" s="51"/>
      <c r="H110" s="51"/>
      <c r="I110" s="51"/>
      <c r="J110" s="51"/>
      <c r="K110" s="51"/>
      <c r="L110" s="51"/>
      <c r="M110" s="51">
        <v>0.3</v>
      </c>
      <c r="N110" s="51"/>
      <c r="O110" s="51"/>
      <c r="P110" s="51"/>
      <c r="Q110" s="51"/>
      <c r="S110">
        <v>1.2625</v>
      </c>
      <c r="T110">
        <v>1.0575000000000001</v>
      </c>
      <c r="U110">
        <v>0.20499999999999999</v>
      </c>
      <c r="W110">
        <v>8.68722483678917</v>
      </c>
      <c r="X110">
        <v>0.17512778635798601</v>
      </c>
      <c r="Y110">
        <v>342</v>
      </c>
      <c r="Z110">
        <v>0.174759087993139</v>
      </c>
      <c r="AA110">
        <v>0.33593037037826901</v>
      </c>
      <c r="AB110">
        <v>0.14563257332761601</v>
      </c>
      <c r="AC110">
        <v>0.27994197531522402</v>
      </c>
      <c r="AD110">
        <v>5.9061000000000003</v>
      </c>
      <c r="AE110">
        <v>131.19315999992199</v>
      </c>
      <c r="AF110">
        <v>122.50593516313199</v>
      </c>
      <c r="AG110" t="s">
        <v>350</v>
      </c>
      <c r="AH110" t="s">
        <v>423</v>
      </c>
      <c r="AI110" t="s">
        <v>475</v>
      </c>
      <c r="AJ110" t="s">
        <v>476</v>
      </c>
      <c r="AK110" t="s">
        <v>487</v>
      </c>
      <c r="AM110">
        <v>1.2475000000000001</v>
      </c>
      <c r="AN110">
        <v>1.0575000000000001</v>
      </c>
      <c r="AO110">
        <v>0.19</v>
      </c>
      <c r="AP110">
        <v>8.5679384053548304</v>
      </c>
      <c r="AQ110">
        <v>0.174146693787469</v>
      </c>
      <c r="AR110">
        <v>346</v>
      </c>
      <c r="AS110"/>
    </row>
    <row r="111" spans="1:46">
      <c r="A111">
        <v>98</v>
      </c>
      <c r="G111" s="51"/>
      <c r="H111" s="51"/>
      <c r="I111" s="51"/>
      <c r="J111" s="51"/>
      <c r="K111" s="51"/>
      <c r="L111" s="51"/>
      <c r="M111" s="51">
        <v>0.5</v>
      </c>
      <c r="N111" s="51"/>
      <c r="O111" s="51"/>
      <c r="P111" s="51"/>
      <c r="Q111" s="51"/>
      <c r="S111">
        <v>1.2524999999999999</v>
      </c>
      <c r="T111">
        <v>1.0575000000000001</v>
      </c>
      <c r="U111">
        <v>0.19500000000000001</v>
      </c>
      <c r="W111">
        <v>9.0831659886361695</v>
      </c>
      <c r="X111">
        <v>0.18150479470977299</v>
      </c>
      <c r="Y111">
        <v>340</v>
      </c>
      <c r="Z111">
        <v>0.174759087993139</v>
      </c>
      <c r="AA111">
        <v>0.34138448866432403</v>
      </c>
      <c r="AB111">
        <v>0.14563257332761601</v>
      </c>
      <c r="AC111">
        <v>0.284487073886936</v>
      </c>
      <c r="AD111">
        <v>5.9020999999999999</v>
      </c>
      <c r="AE111">
        <v>131.19315999992199</v>
      </c>
      <c r="AF111">
        <v>122.109994011285</v>
      </c>
      <c r="AG111" t="s">
        <v>350</v>
      </c>
      <c r="AH111" t="s">
        <v>423</v>
      </c>
      <c r="AI111" t="s">
        <v>475</v>
      </c>
      <c r="AJ111" t="s">
        <v>476</v>
      </c>
      <c r="AK111" t="s">
        <v>488</v>
      </c>
      <c r="AM111">
        <v>1.2649999999999999</v>
      </c>
      <c r="AN111">
        <v>1.0575000000000001</v>
      </c>
      <c r="AO111">
        <v>0.20749999999999999</v>
      </c>
      <c r="AP111">
        <v>8.8696143141543402</v>
      </c>
      <c r="AQ111">
        <v>0.17711287031042</v>
      </c>
      <c r="AR111">
        <v>349</v>
      </c>
      <c r="AS111"/>
    </row>
    <row r="112" spans="1:46">
      <c r="A112">
        <v>99</v>
      </c>
      <c r="G112" s="51"/>
      <c r="H112" s="51"/>
      <c r="I112" s="51"/>
      <c r="J112" s="51"/>
      <c r="K112" s="51"/>
      <c r="L112" s="51"/>
      <c r="M112" s="51">
        <v>0.7</v>
      </c>
      <c r="N112" s="51"/>
      <c r="O112" s="51"/>
      <c r="P112" s="51"/>
      <c r="Q112" s="51"/>
      <c r="S112">
        <v>1.2475000000000001</v>
      </c>
      <c r="T112">
        <v>1.0575000000000001</v>
      </c>
      <c r="U112">
        <v>0.19</v>
      </c>
      <c r="W112">
        <v>9.34291089776662</v>
      </c>
      <c r="X112">
        <v>0.18253107724869799</v>
      </c>
      <c r="Y112">
        <v>344</v>
      </c>
      <c r="Z112">
        <v>0.174759087993139</v>
      </c>
      <c r="AA112">
        <v>0.34166288657534</v>
      </c>
      <c r="AB112">
        <v>0.14563257332761601</v>
      </c>
      <c r="AC112">
        <v>0.28471907214611603</v>
      </c>
      <c r="AD112">
        <v>5.9036999999999997</v>
      </c>
      <c r="AE112">
        <v>131.19315999992199</v>
      </c>
      <c r="AF112">
        <v>121.850249102155</v>
      </c>
      <c r="AG112" t="s">
        <v>350</v>
      </c>
      <c r="AH112" t="s">
        <v>423</v>
      </c>
      <c r="AI112" t="s">
        <v>475</v>
      </c>
      <c r="AJ112" t="s">
        <v>476</v>
      </c>
      <c r="AK112" t="s">
        <v>489</v>
      </c>
      <c r="AM112">
        <v>1.2625</v>
      </c>
      <c r="AN112">
        <v>1.0575000000000001</v>
      </c>
      <c r="AO112">
        <v>0.20499999999999999</v>
      </c>
      <c r="AP112">
        <v>8.8686489940099893</v>
      </c>
      <c r="AQ112">
        <v>0.17783075781646901</v>
      </c>
      <c r="AR112">
        <v>354</v>
      </c>
      <c r="AS112"/>
    </row>
    <row r="113" spans="1:46">
      <c r="A113">
        <v>100</v>
      </c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 t="s">
        <v>375</v>
      </c>
      <c r="Q113" s="93"/>
      <c r="R113" s="93"/>
      <c r="S113">
        <v>1.2875000000000001</v>
      </c>
      <c r="T113">
        <v>1.0575000000000001</v>
      </c>
      <c r="U113">
        <v>0.23</v>
      </c>
      <c r="W113">
        <v>9.1679722465553901</v>
      </c>
      <c r="X113">
        <v>0.180896647472025</v>
      </c>
      <c r="Y113">
        <v>350</v>
      </c>
      <c r="Z113">
        <v>0.174759087993139</v>
      </c>
      <c r="AA113" s="24">
        <v>0.34049317871017698</v>
      </c>
      <c r="AB113" s="24">
        <v>0.14563257332761601</v>
      </c>
      <c r="AC113" s="24">
        <v>0.28374431559181501</v>
      </c>
      <c r="AD113" s="24">
        <v>5.9031000000000002</v>
      </c>
      <c r="AE113" s="24">
        <v>131.19315999992199</v>
      </c>
      <c r="AF113">
        <v>122.025187753366</v>
      </c>
      <c r="AG113" t="s">
        <v>350</v>
      </c>
      <c r="AH113" t="s">
        <v>423</v>
      </c>
      <c r="AI113" t="s">
        <v>475</v>
      </c>
      <c r="AJ113" t="s">
        <v>476</v>
      </c>
      <c r="AK113" t="s">
        <v>477</v>
      </c>
      <c r="AM113" s="24">
        <v>1.26</v>
      </c>
      <c r="AN113" s="24">
        <v>1.0575000000000001</v>
      </c>
      <c r="AO113" s="24">
        <v>0.20250000000000001</v>
      </c>
      <c r="AP113" s="24">
        <v>8.4933374779938209</v>
      </c>
      <c r="AQ113" s="24">
        <v>0.17107198856803399</v>
      </c>
      <c r="AR113" s="24">
        <v>347</v>
      </c>
      <c r="AS113" s="24"/>
    </row>
    <row r="114" spans="1:46">
      <c r="A114">
        <v>101</v>
      </c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 t="s">
        <v>376</v>
      </c>
      <c r="Q114" s="91"/>
      <c r="R114" s="91"/>
      <c r="S114">
        <v>1.2875000000000001</v>
      </c>
      <c r="T114">
        <v>1.0575000000000001</v>
      </c>
      <c r="U114">
        <v>0.23</v>
      </c>
      <c r="W114">
        <v>9.1679722465553901</v>
      </c>
      <c r="X114">
        <v>0.180896647472025</v>
      </c>
      <c r="Y114">
        <v>350</v>
      </c>
      <c r="Z114">
        <v>0.174759087993139</v>
      </c>
      <c r="AA114" s="24">
        <v>0.34049317871017698</v>
      </c>
      <c r="AB114" s="24">
        <v>0.14563257332761601</v>
      </c>
      <c r="AC114" s="24">
        <v>0.28374431559181501</v>
      </c>
      <c r="AD114" s="24">
        <v>5.9031000000000002</v>
      </c>
      <c r="AE114" s="24">
        <v>131.19315999992199</v>
      </c>
      <c r="AF114">
        <v>122.025187753366</v>
      </c>
      <c r="AG114" t="s">
        <v>350</v>
      </c>
      <c r="AH114" t="s">
        <v>423</v>
      </c>
      <c r="AI114" t="s">
        <v>475</v>
      </c>
      <c r="AJ114" t="s">
        <v>476</v>
      </c>
      <c r="AK114" t="s">
        <v>477</v>
      </c>
      <c r="AM114" s="24">
        <v>1.26</v>
      </c>
      <c r="AN114" s="24">
        <v>1.0575000000000001</v>
      </c>
      <c r="AO114" s="24">
        <v>0.20250000000000001</v>
      </c>
      <c r="AP114" s="24">
        <v>8.4933374779938209</v>
      </c>
      <c r="AQ114" s="24">
        <v>0.17107198856803399</v>
      </c>
      <c r="AR114" s="24">
        <v>347</v>
      </c>
      <c r="AS114" s="24"/>
    </row>
    <row r="115" spans="1:46">
      <c r="A115">
        <v>102</v>
      </c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 t="s">
        <v>377</v>
      </c>
      <c r="Q115" s="91"/>
      <c r="R115" s="91"/>
      <c r="S115">
        <v>1.2875000000000001</v>
      </c>
      <c r="T115">
        <v>1.0575000000000001</v>
      </c>
      <c r="U115">
        <v>0.23</v>
      </c>
      <c r="W115">
        <v>9.1679722465553901</v>
      </c>
      <c r="X115">
        <v>0.180896647472025</v>
      </c>
      <c r="Y115">
        <v>350</v>
      </c>
      <c r="Z115">
        <v>0.174759087993139</v>
      </c>
      <c r="AA115" s="24">
        <v>0.34049317871017698</v>
      </c>
      <c r="AB115" s="24">
        <v>0.14563257332761601</v>
      </c>
      <c r="AC115" s="24">
        <v>0.28374431559181501</v>
      </c>
      <c r="AD115" s="24">
        <v>5.9031000000000002</v>
      </c>
      <c r="AE115" s="24">
        <v>131.19315999992199</v>
      </c>
      <c r="AF115">
        <v>122.025187753366</v>
      </c>
      <c r="AG115" t="s">
        <v>350</v>
      </c>
      <c r="AH115" t="s">
        <v>423</v>
      </c>
      <c r="AI115" t="s">
        <v>475</v>
      </c>
      <c r="AJ115" t="s">
        <v>476</v>
      </c>
      <c r="AK115" t="s">
        <v>477</v>
      </c>
      <c r="AM115" s="24">
        <v>1.26</v>
      </c>
      <c r="AN115" s="24">
        <v>1.0575000000000001</v>
      </c>
      <c r="AO115" s="24">
        <v>0.20250000000000001</v>
      </c>
      <c r="AP115" s="24">
        <v>8.4933374779938209</v>
      </c>
      <c r="AQ115" s="24">
        <v>0.17107198856803399</v>
      </c>
      <c r="AR115" s="24">
        <v>347</v>
      </c>
      <c r="AS115" s="24"/>
    </row>
    <row r="116" spans="1:46">
      <c r="A116">
        <v>103</v>
      </c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 t="s">
        <v>378</v>
      </c>
      <c r="Q116" s="91"/>
      <c r="R116" s="91"/>
      <c r="S116">
        <v>1.2875000000000001</v>
      </c>
      <c r="T116">
        <v>1.0575000000000001</v>
      </c>
      <c r="U116">
        <v>0.23</v>
      </c>
      <c r="W116">
        <v>9.1679722465553901</v>
      </c>
      <c r="X116">
        <v>0.180896647472025</v>
      </c>
      <c r="Y116">
        <v>350</v>
      </c>
      <c r="Z116">
        <v>0.174759087993139</v>
      </c>
      <c r="AA116" s="24">
        <v>0.34049317871017698</v>
      </c>
      <c r="AB116" s="24">
        <v>0.14563257332761601</v>
      </c>
      <c r="AC116" s="24">
        <v>0.28374431559181501</v>
      </c>
      <c r="AD116" s="24">
        <v>5.9031000000000002</v>
      </c>
      <c r="AE116" s="24">
        <v>131.19315999992199</v>
      </c>
      <c r="AF116">
        <v>122.025187753366</v>
      </c>
      <c r="AG116" t="s">
        <v>350</v>
      </c>
      <c r="AH116" t="s">
        <v>423</v>
      </c>
      <c r="AI116" t="s">
        <v>475</v>
      </c>
      <c r="AJ116" t="s">
        <v>476</v>
      </c>
      <c r="AK116" t="s">
        <v>477</v>
      </c>
      <c r="AM116" s="24">
        <v>1.26</v>
      </c>
      <c r="AN116" s="24">
        <v>1.0575000000000001</v>
      </c>
      <c r="AO116" s="24">
        <v>0.20250000000000001</v>
      </c>
      <c r="AP116" s="24">
        <v>8.4933374779938209</v>
      </c>
      <c r="AQ116" s="24">
        <v>0.17107198856803399</v>
      </c>
      <c r="AR116" s="24">
        <v>347</v>
      </c>
      <c r="AS116" s="24"/>
    </row>
    <row r="117" spans="1:46">
      <c r="A117">
        <v>104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 t="s">
        <v>379</v>
      </c>
      <c r="Q117" s="92"/>
      <c r="R117" s="92"/>
      <c r="S117">
        <v>1.2875000000000001</v>
      </c>
      <c r="T117">
        <v>1.0575000000000001</v>
      </c>
      <c r="U117">
        <v>0.23</v>
      </c>
      <c r="W117">
        <v>9.1679722465553901</v>
      </c>
      <c r="X117">
        <v>0.180896647472025</v>
      </c>
      <c r="Y117">
        <v>350</v>
      </c>
      <c r="Z117">
        <v>0.174759087993139</v>
      </c>
      <c r="AA117" s="24">
        <v>0.34049317871017698</v>
      </c>
      <c r="AB117" s="24">
        <v>0.14563257332761601</v>
      </c>
      <c r="AC117" s="24">
        <v>0.28374431559181501</v>
      </c>
      <c r="AD117" s="24">
        <v>5.9031000000000002</v>
      </c>
      <c r="AE117" s="24">
        <v>131.19315999992199</v>
      </c>
      <c r="AF117">
        <v>122.025187753366</v>
      </c>
      <c r="AG117" t="s">
        <v>350</v>
      </c>
      <c r="AH117" t="s">
        <v>423</v>
      </c>
      <c r="AI117" t="s">
        <v>475</v>
      </c>
      <c r="AJ117" t="s">
        <v>476</v>
      </c>
      <c r="AK117" t="s">
        <v>477</v>
      </c>
      <c r="AM117" s="24">
        <v>1.26</v>
      </c>
      <c r="AN117" s="24">
        <v>1.0575000000000001</v>
      </c>
      <c r="AO117" s="24">
        <v>0.20250000000000001</v>
      </c>
      <c r="AP117" s="24">
        <v>8.4933374779938209</v>
      </c>
      <c r="AQ117" s="24">
        <v>0.17107198856803399</v>
      </c>
      <c r="AR117" s="24">
        <v>347</v>
      </c>
      <c r="AS117" s="24"/>
    </row>
    <row r="118" spans="1:46" s="57" customFormat="1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127" t="s">
        <v>490</v>
      </c>
      <c r="AM118" s="170"/>
      <c r="AN118" s="56"/>
      <c r="AO118" s="56"/>
      <c r="AP118" s="56"/>
      <c r="AQ118" s="56"/>
      <c r="AR118" s="56"/>
      <c r="AS118" s="56"/>
      <c r="AT118" s="171"/>
    </row>
    <row r="119" spans="1:46" s="23" customFormat="1">
      <c r="B119" s="90">
        <v>2016</v>
      </c>
      <c r="AM119" s="164"/>
      <c r="AN119" s="140"/>
      <c r="AO119" s="140"/>
      <c r="AP119" s="140"/>
      <c r="AQ119" s="140"/>
      <c r="AR119" s="140"/>
      <c r="AS119" s="140"/>
      <c r="AT119" s="165"/>
    </row>
    <row r="120" spans="1:46" s="81" customFormat="1">
      <c r="B120" s="126" t="s">
        <v>491</v>
      </c>
      <c r="C120" s="107"/>
      <c r="D120" s="109"/>
      <c r="E120" s="125"/>
      <c r="F120" s="109"/>
      <c r="I120" s="109"/>
      <c r="J120" s="109"/>
      <c r="K120" s="109"/>
      <c r="L120" s="109"/>
      <c r="M120" s="109"/>
      <c r="N120" s="109"/>
      <c r="O120" s="109"/>
      <c r="P120" s="109"/>
      <c r="AM120" s="105"/>
      <c r="AN120" s="109"/>
      <c r="AO120" s="109"/>
      <c r="AP120" s="109"/>
      <c r="AQ120" s="109"/>
      <c r="AR120" s="109"/>
      <c r="AS120" s="109"/>
      <c r="AT120" s="110"/>
    </row>
    <row r="121" spans="1:46">
      <c r="A121">
        <v>105</v>
      </c>
      <c r="B121" s="74">
        <v>42536</v>
      </c>
      <c r="C121" s="53">
        <v>0.25486111111111109</v>
      </c>
      <c r="D121" s="51"/>
      <c r="E121" s="75">
        <v>0.26041666666666669</v>
      </c>
      <c r="F121" s="51"/>
      <c r="G121" s="51" t="s">
        <v>345</v>
      </c>
      <c r="H121" s="51" t="s">
        <v>345</v>
      </c>
      <c r="I121" s="51" t="s">
        <v>346</v>
      </c>
      <c r="J121" s="51" t="s">
        <v>492</v>
      </c>
      <c r="K121" s="51" t="s">
        <v>493</v>
      </c>
      <c r="L121" s="51">
        <v>500</v>
      </c>
      <c r="M121" s="51">
        <v>0.9</v>
      </c>
      <c r="N121" s="51" t="s">
        <v>349</v>
      </c>
      <c r="O121" s="51" t="b">
        <v>1</v>
      </c>
      <c r="P121" s="51" t="s">
        <v>349</v>
      </c>
      <c r="Q121" s="51"/>
      <c r="S121">
        <v>1.0325</v>
      </c>
      <c r="T121">
        <v>1.0525</v>
      </c>
      <c r="U121">
        <v>0.02</v>
      </c>
      <c r="W121">
        <v>33.781304164291399</v>
      </c>
      <c r="X121">
        <v>0.21055333741881199</v>
      </c>
      <c r="Y121">
        <v>664</v>
      </c>
      <c r="Z121">
        <v>0.223105307445644</v>
      </c>
      <c r="AA121">
        <v>0.19145799967767499</v>
      </c>
      <c r="AB121">
        <v>0.46480272384509103</v>
      </c>
      <c r="AC121">
        <v>0.39887083266182199</v>
      </c>
      <c r="AD121">
        <v>8.7370999999999999</v>
      </c>
      <c r="AE121">
        <v>144.54759855065899</v>
      </c>
      <c r="AF121">
        <v>110.766294386368</v>
      </c>
      <c r="AG121" t="s">
        <v>350</v>
      </c>
      <c r="AH121" t="s">
        <v>423</v>
      </c>
      <c r="AI121" t="s">
        <v>494</v>
      </c>
      <c r="AJ121" t="s">
        <v>495</v>
      </c>
      <c r="AK121" t="s">
        <v>496</v>
      </c>
    </row>
    <row r="122" spans="1:46">
      <c r="A122">
        <v>106</v>
      </c>
      <c r="G122" s="51" t="s">
        <v>345</v>
      </c>
      <c r="H122" s="51" t="s">
        <v>345</v>
      </c>
      <c r="I122" s="51" t="s">
        <v>346</v>
      </c>
      <c r="J122" s="51" t="s">
        <v>492</v>
      </c>
      <c r="K122" s="51"/>
      <c r="L122" s="51">
        <v>1000</v>
      </c>
      <c r="M122" s="51"/>
      <c r="N122" s="51"/>
      <c r="O122" s="51"/>
      <c r="P122" s="51"/>
      <c r="Q122" s="51"/>
      <c r="S122">
        <v>1.3149999999999999</v>
      </c>
      <c r="T122">
        <v>1.17</v>
      </c>
      <c r="U122">
        <v>0.14499999999999999</v>
      </c>
      <c r="W122">
        <v>32.445806520257101</v>
      </c>
      <c r="X122">
        <v>0.202711056936388</v>
      </c>
      <c r="Y122">
        <v>736</v>
      </c>
      <c r="Z122">
        <v>0.22503696023148201</v>
      </c>
      <c r="AA122">
        <v>0.179855009766579</v>
      </c>
      <c r="AB122">
        <v>0.46882700048225501</v>
      </c>
      <c r="AC122">
        <v>0.37469793701370602</v>
      </c>
      <c r="AD122">
        <v>8.7209000000000003</v>
      </c>
      <c r="AE122">
        <v>144.89295946796</v>
      </c>
      <c r="AF122">
        <v>112.447152947703</v>
      </c>
      <c r="AG122" t="s">
        <v>350</v>
      </c>
      <c r="AH122" t="s">
        <v>423</v>
      </c>
      <c r="AI122" t="s">
        <v>497</v>
      </c>
      <c r="AJ122" t="s">
        <v>498</v>
      </c>
      <c r="AK122" t="s">
        <v>499</v>
      </c>
    </row>
    <row r="123" spans="1:46" s="73" customFormat="1">
      <c r="A123" s="73">
        <v>107</v>
      </c>
      <c r="B123" s="76">
        <v>42536</v>
      </c>
      <c r="C123" s="77">
        <v>0.25486111111111109</v>
      </c>
      <c r="D123" s="78"/>
      <c r="E123" s="79">
        <v>0.26041666666666669</v>
      </c>
      <c r="F123" s="78"/>
      <c r="G123" s="78" t="s">
        <v>345</v>
      </c>
      <c r="H123" s="78" t="s">
        <v>345</v>
      </c>
      <c r="I123" s="78" t="s">
        <v>346</v>
      </c>
      <c r="J123" s="78" t="s">
        <v>492</v>
      </c>
      <c r="K123" s="78" t="s">
        <v>493</v>
      </c>
      <c r="L123" s="78">
        <v>5000</v>
      </c>
      <c r="M123" s="78">
        <v>0.9</v>
      </c>
      <c r="N123" s="78" t="s">
        <v>358</v>
      </c>
      <c r="O123" s="78" t="b">
        <v>1</v>
      </c>
      <c r="P123" s="78" t="s">
        <v>359</v>
      </c>
      <c r="Q123" s="78"/>
      <c r="S123" s="73">
        <v>1.5425</v>
      </c>
      <c r="T123" s="73">
        <v>1.3574999999999999</v>
      </c>
      <c r="U123" s="73">
        <v>0.185</v>
      </c>
      <c r="W123" s="73">
        <v>33.998960161940403</v>
      </c>
      <c r="X123" s="73">
        <v>0.21036256225320299</v>
      </c>
      <c r="Y123" s="73">
        <v>776</v>
      </c>
      <c r="Z123" s="73">
        <v>0.22347295281287</v>
      </c>
      <c r="AA123" s="73">
        <v>0.18310067447440101</v>
      </c>
      <c r="AB123" s="73">
        <v>0.465568651693479</v>
      </c>
      <c r="AC123" s="73">
        <v>0.38145973848833498</v>
      </c>
      <c r="AD123" s="73">
        <v>8.7111999999999998</v>
      </c>
      <c r="AE123" s="73">
        <v>145.798220160201</v>
      </c>
      <c r="AF123" s="73">
        <v>111.79925999826099</v>
      </c>
      <c r="AG123" s="73" t="s">
        <v>350</v>
      </c>
      <c r="AH123" s="73" t="s">
        <v>423</v>
      </c>
      <c r="AI123" s="73" t="s">
        <v>500</v>
      </c>
      <c r="AJ123" s="73" t="s">
        <v>501</v>
      </c>
      <c r="AK123" s="73" t="s">
        <v>502</v>
      </c>
      <c r="AM123" s="166"/>
      <c r="AN123" s="78"/>
      <c r="AO123" s="78"/>
      <c r="AP123" s="78"/>
      <c r="AQ123" s="78"/>
      <c r="AR123" s="78"/>
      <c r="AS123" s="78"/>
      <c r="AT123" s="167"/>
    </row>
    <row r="124" spans="1:46">
      <c r="A124">
        <v>108</v>
      </c>
      <c r="G124" s="51" t="s">
        <v>345</v>
      </c>
      <c r="H124" s="51" t="s">
        <v>345</v>
      </c>
      <c r="I124" s="51" t="s">
        <v>346</v>
      </c>
      <c r="J124" s="51" t="s">
        <v>492</v>
      </c>
      <c r="K124" s="51"/>
      <c r="L124" s="51">
        <v>10000</v>
      </c>
      <c r="M124" s="51"/>
      <c r="N124" s="51"/>
      <c r="O124" s="51"/>
      <c r="P124" s="51"/>
      <c r="Q124" s="51"/>
      <c r="S124">
        <v>1.5974999999999999</v>
      </c>
      <c r="T124">
        <v>1.4075</v>
      </c>
      <c r="U124">
        <v>0.19</v>
      </c>
      <c r="W124">
        <v>30.211280141987899</v>
      </c>
      <c r="X124">
        <v>0.19056659624393299</v>
      </c>
      <c r="Y124">
        <v>774</v>
      </c>
      <c r="Z124">
        <v>0.22615841834626299</v>
      </c>
      <c r="AA124">
        <v>0.18286772839898299</v>
      </c>
      <c r="AB124">
        <v>0.47116337155471399</v>
      </c>
      <c r="AC124">
        <v>0.38097443416454801</v>
      </c>
      <c r="AD124">
        <v>8.7134999999999998</v>
      </c>
      <c r="AE124">
        <v>141.96480093792101</v>
      </c>
      <c r="AF124">
        <v>111.753520795933</v>
      </c>
      <c r="AG124" t="s">
        <v>350</v>
      </c>
      <c r="AH124" t="s">
        <v>423</v>
      </c>
      <c r="AI124" t="s">
        <v>503</v>
      </c>
      <c r="AJ124" t="s">
        <v>504</v>
      </c>
      <c r="AK124" t="s">
        <v>505</v>
      </c>
    </row>
    <row r="125" spans="1:46">
      <c r="A125">
        <v>109</v>
      </c>
      <c r="G125" s="51"/>
      <c r="H125" s="51"/>
      <c r="I125" s="51"/>
      <c r="J125" s="51"/>
      <c r="K125" s="51"/>
      <c r="L125" s="51">
        <v>20000</v>
      </c>
      <c r="M125" s="51"/>
      <c r="N125" s="51"/>
      <c r="O125" s="51"/>
      <c r="P125" s="51"/>
      <c r="Q125" s="51"/>
      <c r="S125">
        <v>1.645</v>
      </c>
      <c r="T125">
        <v>1.425</v>
      </c>
      <c r="U125">
        <v>0.22</v>
      </c>
      <c r="W125">
        <v>33.699118336022998</v>
      </c>
      <c r="X125">
        <v>0.209195518083689</v>
      </c>
      <c r="Y125">
        <v>774</v>
      </c>
      <c r="Z125">
        <v>0.223457425951686</v>
      </c>
      <c r="AA125">
        <v>0.18495528753666499</v>
      </c>
      <c r="AB125">
        <v>0.46553630406601298</v>
      </c>
      <c r="AC125">
        <v>0.38532351570138601</v>
      </c>
      <c r="AD125">
        <v>8.7100000000000009</v>
      </c>
      <c r="AE125">
        <v>145.35009814076599</v>
      </c>
      <c r="AF125">
        <v>111.650979804743</v>
      </c>
      <c r="AG125" t="s">
        <v>350</v>
      </c>
      <c r="AH125" t="s">
        <v>423</v>
      </c>
      <c r="AI125" t="s">
        <v>506</v>
      </c>
      <c r="AJ125" t="s">
        <v>507</v>
      </c>
      <c r="AK125" t="s">
        <v>508</v>
      </c>
    </row>
    <row r="126" spans="1:46">
      <c r="A126">
        <v>110</v>
      </c>
      <c r="B126" s="93"/>
      <c r="C126" s="93"/>
      <c r="D126" s="93"/>
      <c r="E126" s="93"/>
      <c r="F126" s="93"/>
      <c r="G126" s="93"/>
      <c r="H126" s="93"/>
      <c r="I126" s="93" t="s">
        <v>347</v>
      </c>
      <c r="J126" s="93" t="s">
        <v>347</v>
      </c>
      <c r="K126" s="93" t="s">
        <v>370</v>
      </c>
      <c r="L126" s="93"/>
      <c r="M126" s="93"/>
      <c r="N126" s="93"/>
      <c r="O126" s="93"/>
      <c r="P126" s="93"/>
      <c r="Q126" s="93"/>
      <c r="R126" s="93"/>
      <c r="S126" s="24">
        <v>1.5625</v>
      </c>
      <c r="T126" s="24">
        <v>1.355</v>
      </c>
      <c r="U126" s="24">
        <v>0.20749999999999999</v>
      </c>
      <c r="V126" s="24"/>
      <c r="W126" s="24">
        <v>37.048142987422899</v>
      </c>
      <c r="X126" s="24">
        <v>0.26674624962677201</v>
      </c>
      <c r="Y126" s="24">
        <v>677</v>
      </c>
      <c r="Z126" s="24">
        <v>0.22347295281287</v>
      </c>
      <c r="AA126" s="24">
        <v>0.26602797316951599</v>
      </c>
      <c r="AB126" s="24">
        <v>0.37245492135478298</v>
      </c>
      <c r="AC126" s="24">
        <v>0.44337995528252699</v>
      </c>
      <c r="AD126" s="24">
        <v>8.7081999999999997</v>
      </c>
      <c r="AE126" s="24">
        <v>145.798220160201</v>
      </c>
      <c r="AF126">
        <v>108.75007717277801</v>
      </c>
      <c r="AG126" t="s">
        <v>350</v>
      </c>
      <c r="AH126" t="s">
        <v>423</v>
      </c>
      <c r="AI126" t="s">
        <v>500</v>
      </c>
      <c r="AJ126" t="s">
        <v>501</v>
      </c>
      <c r="AK126" t="s">
        <v>509</v>
      </c>
    </row>
    <row r="127" spans="1:46">
      <c r="A127">
        <v>111</v>
      </c>
      <c r="B127" s="92"/>
      <c r="C127" s="92"/>
      <c r="D127" s="92"/>
      <c r="E127" s="92"/>
      <c r="F127" s="92"/>
      <c r="G127" s="92"/>
      <c r="H127" s="92"/>
      <c r="I127" s="92" t="s">
        <v>370</v>
      </c>
      <c r="J127" s="92" t="s">
        <v>370</v>
      </c>
      <c r="K127" s="92" t="s">
        <v>370</v>
      </c>
      <c r="L127" s="92"/>
      <c r="M127" s="92"/>
      <c r="N127" s="92"/>
      <c r="O127" s="92"/>
      <c r="P127" s="92"/>
      <c r="Q127" s="92"/>
      <c r="R127" s="92"/>
      <c r="S127" s="24">
        <v>1.8325</v>
      </c>
      <c r="T127" s="24">
        <v>1.365</v>
      </c>
      <c r="U127" s="24">
        <v>0.46750000000000003</v>
      </c>
      <c r="V127" s="24"/>
      <c r="W127" s="24">
        <v>36.684993507717103</v>
      </c>
      <c r="X127" s="24">
        <v>0.26067148172229099</v>
      </c>
      <c r="Y127" s="24">
        <v>693</v>
      </c>
      <c r="Z127" s="24">
        <v>0.22347295281287</v>
      </c>
      <c r="AA127" s="24">
        <v>0.25905961298334201</v>
      </c>
      <c r="AB127" s="24">
        <v>0.37245492135478298</v>
      </c>
      <c r="AC127" s="24">
        <v>0.43176602163890399</v>
      </c>
      <c r="AD127" s="24">
        <v>8.7349999999999994</v>
      </c>
      <c r="AE127" s="24">
        <v>145.798220160201</v>
      </c>
      <c r="AF127">
        <v>109.113226652484</v>
      </c>
      <c r="AG127" t="s">
        <v>350</v>
      </c>
      <c r="AH127" t="s">
        <v>423</v>
      </c>
      <c r="AI127" t="s">
        <v>500</v>
      </c>
      <c r="AJ127" t="s">
        <v>501</v>
      </c>
      <c r="AK127" t="s">
        <v>510</v>
      </c>
    </row>
    <row r="128" spans="1:46">
      <c r="A128">
        <v>112</v>
      </c>
      <c r="G128" s="51"/>
      <c r="H128" s="51"/>
      <c r="I128" s="51" t="s">
        <v>346</v>
      </c>
      <c r="J128" s="51"/>
      <c r="K128" s="51"/>
      <c r="L128" s="51"/>
      <c r="M128" s="51">
        <v>0.1</v>
      </c>
      <c r="N128" s="51"/>
      <c r="O128" s="51"/>
      <c r="P128" s="51"/>
      <c r="Q128" s="51"/>
      <c r="S128">
        <v>1.5325</v>
      </c>
      <c r="T128">
        <v>1.34</v>
      </c>
      <c r="U128">
        <v>0.1925</v>
      </c>
      <c r="W128">
        <v>36.091633166377001</v>
      </c>
      <c r="X128">
        <v>0.22780053867882999</v>
      </c>
      <c r="Y128">
        <v>779</v>
      </c>
      <c r="Z128">
        <v>0.22347295281287</v>
      </c>
      <c r="AA128">
        <v>0.20444776587267199</v>
      </c>
      <c r="AB128">
        <v>0.465568651693479</v>
      </c>
      <c r="AC128">
        <v>0.42593284556806599</v>
      </c>
      <c r="AD128">
        <v>8.7116000000000007</v>
      </c>
      <c r="AE128">
        <v>145.798220160201</v>
      </c>
      <c r="AF128">
        <v>109.706586993824</v>
      </c>
      <c r="AG128" t="s">
        <v>350</v>
      </c>
      <c r="AH128" t="s">
        <v>423</v>
      </c>
      <c r="AI128" t="s">
        <v>500</v>
      </c>
      <c r="AJ128" t="s">
        <v>501</v>
      </c>
      <c r="AK128" t="s">
        <v>511</v>
      </c>
    </row>
    <row r="129" spans="1:46">
      <c r="A129">
        <v>113</v>
      </c>
      <c r="G129" s="51"/>
      <c r="H129" s="51"/>
      <c r="I129" s="51"/>
      <c r="J129" s="51"/>
      <c r="K129" s="51"/>
      <c r="L129" s="51"/>
      <c r="M129" s="51">
        <v>0.3</v>
      </c>
      <c r="N129" s="51"/>
      <c r="O129" s="51"/>
      <c r="P129" s="51"/>
      <c r="Q129" s="51"/>
      <c r="S129">
        <v>1.5249999999999999</v>
      </c>
      <c r="T129">
        <v>1.3525</v>
      </c>
      <c r="U129">
        <v>0.17249999999999999</v>
      </c>
      <c r="W129">
        <v>35.404634034832299</v>
      </c>
      <c r="X129">
        <v>0.22144966195840099</v>
      </c>
      <c r="Y129">
        <v>763</v>
      </c>
      <c r="Z129">
        <v>0.22347295281287</v>
      </c>
      <c r="AA129">
        <v>0.196579128385729</v>
      </c>
      <c r="AB129">
        <v>0.465568651693479</v>
      </c>
      <c r="AC129">
        <v>0.409539850803602</v>
      </c>
      <c r="AD129">
        <v>8.7119</v>
      </c>
      <c r="AE129">
        <v>145.798220160201</v>
      </c>
      <c r="AF129">
        <v>110.393586125369</v>
      </c>
      <c r="AG129" t="s">
        <v>350</v>
      </c>
      <c r="AH129" t="s">
        <v>423</v>
      </c>
      <c r="AI129" t="s">
        <v>500</v>
      </c>
      <c r="AJ129" t="s">
        <v>501</v>
      </c>
      <c r="AK129" t="s">
        <v>512</v>
      </c>
    </row>
    <row r="130" spans="1:46">
      <c r="A130">
        <v>114</v>
      </c>
      <c r="G130" s="51"/>
      <c r="H130" s="51"/>
      <c r="I130" s="51"/>
      <c r="J130" s="51"/>
      <c r="K130" s="51"/>
      <c r="L130" s="51"/>
      <c r="M130" s="51">
        <v>0.5</v>
      </c>
      <c r="N130" s="51"/>
      <c r="O130" s="51"/>
      <c r="P130" s="51"/>
      <c r="Q130" s="51"/>
      <c r="S130">
        <v>1.54</v>
      </c>
      <c r="T130">
        <v>1.3525</v>
      </c>
      <c r="U130">
        <v>0.1875</v>
      </c>
      <c r="W130">
        <v>33.899073740220501</v>
      </c>
      <c r="X130">
        <v>0.209436582331055</v>
      </c>
      <c r="Y130">
        <v>775</v>
      </c>
      <c r="Z130">
        <v>0.22347295281287</v>
      </c>
      <c r="AA130">
        <v>0.18164516473306799</v>
      </c>
      <c r="AB130">
        <v>0.465568651693479</v>
      </c>
      <c r="AC130">
        <v>0.378427426527224</v>
      </c>
      <c r="AD130">
        <v>8.7113999999999994</v>
      </c>
      <c r="AE130">
        <v>145.798220160201</v>
      </c>
      <c r="AF130">
        <v>111.89914641998099</v>
      </c>
      <c r="AG130" t="s">
        <v>350</v>
      </c>
      <c r="AH130" t="s">
        <v>423</v>
      </c>
      <c r="AI130" t="s">
        <v>500</v>
      </c>
      <c r="AJ130" t="s">
        <v>501</v>
      </c>
      <c r="AK130" t="s">
        <v>513</v>
      </c>
    </row>
    <row r="131" spans="1:46">
      <c r="A131">
        <v>115</v>
      </c>
      <c r="G131" s="51"/>
      <c r="H131" s="51"/>
      <c r="I131" s="51"/>
      <c r="J131" s="51"/>
      <c r="K131" s="51"/>
      <c r="L131" s="51"/>
      <c r="M131" s="51">
        <v>0.7</v>
      </c>
      <c r="N131" s="51"/>
      <c r="O131" s="51"/>
      <c r="P131" s="51"/>
      <c r="Q131" s="51"/>
      <c r="S131">
        <v>1.5249999999999999</v>
      </c>
      <c r="T131">
        <v>1.355</v>
      </c>
      <c r="U131">
        <v>0.17</v>
      </c>
      <c r="W131">
        <v>34.594848232720899</v>
      </c>
      <c r="X131">
        <v>0.21432513531205299</v>
      </c>
      <c r="Y131">
        <v>780</v>
      </c>
      <c r="Z131">
        <v>0.22347295281287</v>
      </c>
      <c r="AA131">
        <v>0.187230260550622</v>
      </c>
      <c r="AB131">
        <v>0.465568651693479</v>
      </c>
      <c r="AC131">
        <v>0.390063042813796</v>
      </c>
      <c r="AD131">
        <v>8.7108000000000008</v>
      </c>
      <c r="AE131">
        <v>145.798220160201</v>
      </c>
      <c r="AF131">
        <v>111.20337192748001</v>
      </c>
      <c r="AG131" t="s">
        <v>350</v>
      </c>
      <c r="AH131" t="s">
        <v>423</v>
      </c>
      <c r="AI131" t="s">
        <v>500</v>
      </c>
      <c r="AJ131" t="s">
        <v>501</v>
      </c>
      <c r="AK131" t="s">
        <v>514</v>
      </c>
    </row>
    <row r="132" spans="1:46">
      <c r="A132">
        <v>116</v>
      </c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 t="s">
        <v>375</v>
      </c>
      <c r="Q132" s="93"/>
      <c r="R132" s="93"/>
      <c r="S132" s="24">
        <v>1.5425</v>
      </c>
      <c r="T132" s="24">
        <v>1.3574999999999999</v>
      </c>
      <c r="U132" s="24">
        <v>0.185</v>
      </c>
      <c r="V132" s="24"/>
      <c r="W132" s="24">
        <v>33.998960161940403</v>
      </c>
      <c r="X132" s="24">
        <v>0.21036256225320299</v>
      </c>
      <c r="Y132" s="24">
        <v>776</v>
      </c>
      <c r="Z132" s="24">
        <v>0.22347295281287</v>
      </c>
      <c r="AA132" s="24">
        <v>0.18310067447440101</v>
      </c>
      <c r="AB132" s="24">
        <v>0.465568651693479</v>
      </c>
      <c r="AC132" s="24">
        <v>0.38145973848833498</v>
      </c>
      <c r="AD132" s="24">
        <v>8.7111999999999998</v>
      </c>
      <c r="AE132" s="24">
        <v>145.798220160201</v>
      </c>
      <c r="AF132">
        <v>111.79925999826099</v>
      </c>
      <c r="AG132" t="s">
        <v>350</v>
      </c>
      <c r="AH132" t="s">
        <v>423</v>
      </c>
      <c r="AI132" t="s">
        <v>500</v>
      </c>
      <c r="AJ132" t="s">
        <v>501</v>
      </c>
      <c r="AK132" t="s">
        <v>502</v>
      </c>
    </row>
    <row r="133" spans="1:46">
      <c r="A133">
        <v>117</v>
      </c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 t="s">
        <v>376</v>
      </c>
      <c r="Q133" s="91"/>
      <c r="R133" s="91"/>
      <c r="S133" s="24">
        <v>1.5425</v>
      </c>
      <c r="T133" s="24">
        <v>1.3574999999999999</v>
      </c>
      <c r="U133" s="24">
        <v>0.185</v>
      </c>
      <c r="V133" s="24"/>
      <c r="W133" s="24">
        <v>33.998960161940403</v>
      </c>
      <c r="X133" s="24">
        <v>0.21036256225320299</v>
      </c>
      <c r="Y133" s="24">
        <v>776</v>
      </c>
      <c r="Z133" s="24">
        <v>0.22347295281287</v>
      </c>
      <c r="AA133" s="24">
        <v>0.18310067447440101</v>
      </c>
      <c r="AB133" s="24">
        <v>0.465568651693479</v>
      </c>
      <c r="AC133" s="24">
        <v>0.38145973848833498</v>
      </c>
      <c r="AD133" s="24">
        <v>8.7111999999999998</v>
      </c>
      <c r="AE133" s="24">
        <v>145.798220160201</v>
      </c>
      <c r="AF133">
        <v>111.79925999826099</v>
      </c>
      <c r="AG133" t="s">
        <v>350</v>
      </c>
      <c r="AH133" t="s">
        <v>423</v>
      </c>
      <c r="AI133" t="s">
        <v>500</v>
      </c>
      <c r="AJ133" t="s">
        <v>501</v>
      </c>
      <c r="AK133" t="s">
        <v>502</v>
      </c>
    </row>
    <row r="134" spans="1:46">
      <c r="A134">
        <v>118</v>
      </c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 t="s">
        <v>377</v>
      </c>
      <c r="Q134" s="91"/>
      <c r="R134" s="91"/>
      <c r="S134" s="24">
        <v>1.5425</v>
      </c>
      <c r="T134" s="24">
        <v>1.3574999999999999</v>
      </c>
      <c r="U134" s="24">
        <v>0.185</v>
      </c>
      <c r="V134" s="24"/>
      <c r="W134" s="24">
        <v>33.998960161940403</v>
      </c>
      <c r="X134" s="24">
        <v>0.21036256225320299</v>
      </c>
      <c r="Y134" s="24">
        <v>776</v>
      </c>
      <c r="Z134" s="24">
        <v>0.22347295281287</v>
      </c>
      <c r="AA134" s="24">
        <v>0.18310067447440101</v>
      </c>
      <c r="AB134" s="24">
        <v>0.465568651693479</v>
      </c>
      <c r="AC134" s="24">
        <v>0.38145973848833498</v>
      </c>
      <c r="AD134" s="24">
        <v>8.7111999999999998</v>
      </c>
      <c r="AE134" s="24">
        <v>145.798220160201</v>
      </c>
      <c r="AF134">
        <v>111.79925999826099</v>
      </c>
      <c r="AG134" t="s">
        <v>350</v>
      </c>
      <c r="AH134" t="s">
        <v>423</v>
      </c>
      <c r="AI134" t="s">
        <v>500</v>
      </c>
      <c r="AJ134" t="s">
        <v>501</v>
      </c>
      <c r="AK134" t="s">
        <v>502</v>
      </c>
    </row>
    <row r="135" spans="1:46">
      <c r="A135">
        <v>119</v>
      </c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 t="s">
        <v>378</v>
      </c>
      <c r="Q135" s="91"/>
      <c r="R135" s="91"/>
      <c r="S135" s="24">
        <v>1.5425</v>
      </c>
      <c r="T135" s="24">
        <v>1.3574999999999999</v>
      </c>
      <c r="U135" s="24">
        <v>0.185</v>
      </c>
      <c r="V135" s="24"/>
      <c r="W135" s="24">
        <v>33.998960161940403</v>
      </c>
      <c r="X135" s="24">
        <v>0.21036256225320299</v>
      </c>
      <c r="Y135" s="24">
        <v>776</v>
      </c>
      <c r="Z135" s="24">
        <v>0.22347295281287</v>
      </c>
      <c r="AA135" s="24">
        <v>0.18310067447440101</v>
      </c>
      <c r="AB135" s="24">
        <v>0.465568651693479</v>
      </c>
      <c r="AC135" s="24">
        <v>0.38145973848833498</v>
      </c>
      <c r="AD135" s="24">
        <v>8.7111999999999998</v>
      </c>
      <c r="AE135" s="24">
        <v>145.798220160201</v>
      </c>
      <c r="AF135">
        <v>111.79925999826099</v>
      </c>
      <c r="AG135" t="s">
        <v>350</v>
      </c>
      <c r="AH135" t="s">
        <v>423</v>
      </c>
      <c r="AI135" t="s">
        <v>500</v>
      </c>
      <c r="AJ135" t="s">
        <v>501</v>
      </c>
      <c r="AK135" t="s">
        <v>502</v>
      </c>
    </row>
    <row r="136" spans="1:46">
      <c r="A136">
        <v>120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 t="s">
        <v>379</v>
      </c>
      <c r="Q136" s="92"/>
      <c r="R136" s="92"/>
      <c r="S136" s="24">
        <v>1.5425</v>
      </c>
      <c r="T136" s="24">
        <v>1.3574999999999999</v>
      </c>
      <c r="U136" s="24">
        <v>0.185</v>
      </c>
      <c r="V136" s="24"/>
      <c r="W136" s="24">
        <v>33.998960161940403</v>
      </c>
      <c r="X136" s="24">
        <v>0.21036256225320299</v>
      </c>
      <c r="Y136" s="24">
        <v>776</v>
      </c>
      <c r="Z136" s="24">
        <v>0.22347295281287</v>
      </c>
      <c r="AA136" s="24">
        <v>0.18310067447440101</v>
      </c>
      <c r="AB136" s="24">
        <v>0.465568651693479</v>
      </c>
      <c r="AC136" s="24">
        <v>0.38145973848833498</v>
      </c>
      <c r="AD136" s="24">
        <v>8.7111999999999998</v>
      </c>
      <c r="AE136" s="24">
        <v>145.798220160201</v>
      </c>
      <c r="AF136">
        <v>111.79925999826099</v>
      </c>
      <c r="AG136" t="s">
        <v>350</v>
      </c>
      <c r="AH136" t="s">
        <v>423</v>
      </c>
      <c r="AI136" t="s">
        <v>500</v>
      </c>
      <c r="AJ136" t="s">
        <v>501</v>
      </c>
      <c r="AK136" t="s">
        <v>502</v>
      </c>
    </row>
    <row r="137" spans="1:46">
      <c r="S137" t="s">
        <v>515</v>
      </c>
    </row>
    <row r="138" spans="1:46" s="23" customFormat="1">
      <c r="B138" s="90"/>
      <c r="AM138" s="164"/>
      <c r="AN138" s="140"/>
      <c r="AO138" s="140"/>
      <c r="AP138" s="140"/>
      <c r="AQ138" s="140"/>
      <c r="AR138" s="140"/>
      <c r="AS138" s="140"/>
      <c r="AT138" s="165"/>
    </row>
    <row r="139" spans="1:46" s="81" customFormat="1">
      <c r="AM139" s="105"/>
      <c r="AN139" s="109"/>
      <c r="AO139" s="109"/>
      <c r="AP139" s="109"/>
      <c r="AQ139" s="109"/>
      <c r="AR139" s="109"/>
      <c r="AS139" s="109"/>
      <c r="AT139" s="1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E0DE-455D-478F-B0B5-29D0EE0707D9}">
  <dimension ref="A1:AJ638"/>
  <sheetViews>
    <sheetView tabSelected="1" workbookViewId="0">
      <pane ySplit="1" topLeftCell="A2" activePane="bottomLeft" state="frozen"/>
      <selection pane="bottomLeft" sqref="A1:XFD1"/>
    </sheetView>
  </sheetViews>
  <sheetFormatPr defaultRowHeight="15"/>
  <cols>
    <col min="1" max="1" width="4" customWidth="1"/>
    <col min="2" max="2" width="9.5703125" bestFit="1" customWidth="1"/>
    <col min="31" max="31" width="9.140625" style="100"/>
    <col min="32" max="35" width="9.140625" style="51"/>
    <col min="36" max="36" width="9.140625" style="103"/>
  </cols>
  <sheetData>
    <row r="1" spans="1:36">
      <c r="A1" s="48" t="s">
        <v>306</v>
      </c>
      <c r="B1" s="48" t="s">
        <v>307</v>
      </c>
      <c r="C1" s="48" t="s">
        <v>308</v>
      </c>
      <c r="D1" s="48" t="s">
        <v>309</v>
      </c>
      <c r="E1" s="48" t="s">
        <v>310</v>
      </c>
      <c r="F1" s="48" t="s">
        <v>311</v>
      </c>
      <c r="G1" s="48" t="s">
        <v>312</v>
      </c>
      <c r="H1" s="48" t="s">
        <v>313</v>
      </c>
      <c r="I1" s="48" t="s">
        <v>314</v>
      </c>
      <c r="J1" s="48" t="s">
        <v>315</v>
      </c>
      <c r="K1" s="48" t="s">
        <v>316</v>
      </c>
      <c r="L1" s="48" t="s">
        <v>317</v>
      </c>
      <c r="M1" s="48" t="s">
        <v>318</v>
      </c>
      <c r="N1" s="48" t="s">
        <v>319</v>
      </c>
      <c r="O1" s="48" t="s">
        <v>320</v>
      </c>
      <c r="P1" s="48" t="s">
        <v>321</v>
      </c>
      <c r="Q1" s="48" t="s">
        <v>516</v>
      </c>
      <c r="R1" s="48" t="s">
        <v>517</v>
      </c>
      <c r="S1" t="s">
        <v>518</v>
      </c>
      <c r="T1" t="s">
        <v>322</v>
      </c>
      <c r="U1" t="s">
        <v>323</v>
      </c>
      <c r="V1" t="s">
        <v>324</v>
      </c>
      <c r="W1" t="s">
        <v>326</v>
      </c>
      <c r="X1" t="s">
        <v>327</v>
      </c>
      <c r="Y1" t="s">
        <v>328</v>
      </c>
      <c r="Z1" t="s">
        <v>338</v>
      </c>
      <c r="AA1" t="s">
        <v>339</v>
      </c>
      <c r="AB1" t="s">
        <v>340</v>
      </c>
      <c r="AE1" s="161"/>
      <c r="AF1" s="162"/>
      <c r="AG1" s="162"/>
      <c r="AH1" s="162"/>
      <c r="AI1" s="162"/>
      <c r="AJ1" s="163"/>
    </row>
    <row r="2" spans="1:36" s="23" customFormat="1">
      <c r="B2" s="90">
        <v>2011</v>
      </c>
      <c r="AE2" s="164"/>
      <c r="AF2" s="140"/>
      <c r="AG2" s="140"/>
      <c r="AH2" s="140"/>
      <c r="AI2" s="140"/>
      <c r="AJ2" s="165"/>
    </row>
    <row r="3" spans="1:36" s="81" customFormat="1">
      <c r="B3" s="82" t="s">
        <v>519</v>
      </c>
      <c r="AE3" s="105"/>
      <c r="AF3" s="109"/>
      <c r="AG3" s="109"/>
      <c r="AH3" s="109"/>
      <c r="AI3" s="109"/>
      <c r="AJ3" s="110"/>
    </row>
    <row r="4" spans="1:36">
      <c r="A4" s="57">
        <v>1</v>
      </c>
      <c r="B4" s="47">
        <v>40702</v>
      </c>
      <c r="C4" s="46">
        <v>0.24930555555555556</v>
      </c>
      <c r="D4" t="s">
        <v>343</v>
      </c>
      <c r="E4" s="46">
        <v>0.7270833333333333</v>
      </c>
      <c r="F4" t="s">
        <v>397</v>
      </c>
      <c r="G4" t="s">
        <v>345</v>
      </c>
      <c r="H4" t="s">
        <v>345</v>
      </c>
      <c r="I4">
        <v>5</v>
      </c>
      <c r="J4">
        <v>30</v>
      </c>
      <c r="K4" t="s">
        <v>520</v>
      </c>
      <c r="L4">
        <v>500</v>
      </c>
      <c r="M4">
        <v>0.9</v>
      </c>
      <c r="N4" t="s">
        <v>349</v>
      </c>
      <c r="O4" t="b">
        <v>1</v>
      </c>
      <c r="P4">
        <v>1000</v>
      </c>
      <c r="S4" t="s">
        <v>521</v>
      </c>
      <c r="T4">
        <v>0.79249999999999998</v>
      </c>
      <c r="U4">
        <v>0.71250000000000002</v>
      </c>
      <c r="V4">
        <v>0.08</v>
      </c>
      <c r="W4">
        <v>5.9989604453830498</v>
      </c>
      <c r="X4">
        <v>1.24384711677529</v>
      </c>
      <c r="Y4">
        <v>584</v>
      </c>
      <c r="Z4" t="s">
        <v>352</v>
      </c>
      <c r="AA4" t="s">
        <v>402</v>
      </c>
      <c r="AB4" t="s">
        <v>522</v>
      </c>
      <c r="AE4" s="100">
        <v>0.99250000000000005</v>
      </c>
      <c r="AF4" s="51">
        <v>0.89</v>
      </c>
      <c r="AG4" s="51">
        <v>0.10249999999999999</v>
      </c>
      <c r="AH4" s="51">
        <v>6.5589117190110597</v>
      </c>
      <c r="AI4" s="51">
        <v>1.2925581634621599</v>
      </c>
      <c r="AJ4" s="103">
        <v>725</v>
      </c>
    </row>
    <row r="5" spans="1:36">
      <c r="A5" s="57">
        <v>2</v>
      </c>
      <c r="B5" s="47">
        <v>40702</v>
      </c>
      <c r="C5" s="46">
        <v>0.24930555555555556</v>
      </c>
      <c r="D5" t="s">
        <v>343</v>
      </c>
      <c r="E5" s="46"/>
      <c r="L5">
        <v>1000</v>
      </c>
      <c r="T5">
        <v>1.52</v>
      </c>
      <c r="U5">
        <v>0.75249999999999995</v>
      </c>
      <c r="V5">
        <v>0.76749999999999996</v>
      </c>
      <c r="W5">
        <v>6.0688287783676902</v>
      </c>
      <c r="X5">
        <v>1.2635927114488901</v>
      </c>
      <c r="Y5">
        <v>897</v>
      </c>
      <c r="Z5" t="s">
        <v>355</v>
      </c>
      <c r="AA5" t="s">
        <v>405</v>
      </c>
      <c r="AB5" t="s">
        <v>523</v>
      </c>
      <c r="AE5" s="100">
        <v>1.9125000000000001</v>
      </c>
      <c r="AF5" s="51">
        <v>0.89500000000000002</v>
      </c>
      <c r="AG5" s="51">
        <v>1.0175000000000001</v>
      </c>
      <c r="AH5" s="51">
        <v>6.5356107620346604</v>
      </c>
      <c r="AI5" s="51">
        <v>1.27756503650942</v>
      </c>
      <c r="AJ5" s="103">
        <v>1077</v>
      </c>
    </row>
    <row r="6" spans="1:36" s="73" customFormat="1">
      <c r="A6" s="57">
        <v>3</v>
      </c>
      <c r="B6" s="88">
        <v>40702</v>
      </c>
      <c r="C6" s="89">
        <v>0.24930555555555556</v>
      </c>
      <c r="D6" s="73" t="s">
        <v>343</v>
      </c>
      <c r="E6" s="89">
        <v>0.7270833333333333</v>
      </c>
      <c r="F6" s="73" t="s">
        <v>397</v>
      </c>
      <c r="G6" s="73" t="s">
        <v>345</v>
      </c>
      <c r="H6" s="73" t="s">
        <v>345</v>
      </c>
      <c r="I6" s="73">
        <v>5</v>
      </c>
      <c r="J6" s="73">
        <v>30</v>
      </c>
      <c r="K6" s="73" t="s">
        <v>520</v>
      </c>
      <c r="L6" s="73">
        <v>5000</v>
      </c>
      <c r="M6" s="73">
        <v>0.9</v>
      </c>
      <c r="N6" s="73" t="s">
        <v>349</v>
      </c>
      <c r="O6" s="73" t="b">
        <v>1</v>
      </c>
      <c r="P6" s="73">
        <v>1000</v>
      </c>
      <c r="R6" s="73" t="s">
        <v>524</v>
      </c>
      <c r="T6" s="73">
        <v>5.3550000000000004</v>
      </c>
      <c r="U6" s="73">
        <v>0.86499999999999999</v>
      </c>
      <c r="V6" s="73">
        <v>4.49</v>
      </c>
      <c r="W6" s="73">
        <v>6.0004402604439102</v>
      </c>
      <c r="X6" s="73">
        <v>1.2743927770904999</v>
      </c>
      <c r="Y6" s="73">
        <v>2396</v>
      </c>
      <c r="Z6" s="73" t="s">
        <v>360</v>
      </c>
      <c r="AA6" s="73" t="s">
        <v>408</v>
      </c>
      <c r="AB6" s="73" t="s">
        <v>525</v>
      </c>
      <c r="AE6" s="166">
        <v>5.9424999999999999</v>
      </c>
      <c r="AF6" s="78">
        <v>0.88500000000000001</v>
      </c>
      <c r="AG6" s="78">
        <v>5.0575000000000001</v>
      </c>
      <c r="AH6" s="78">
        <v>6.5807558516091698</v>
      </c>
      <c r="AI6" s="78">
        <v>1.29879487407739</v>
      </c>
      <c r="AJ6" s="167">
        <v>2587</v>
      </c>
    </row>
    <row r="7" spans="1:36">
      <c r="A7" s="57">
        <v>4</v>
      </c>
      <c r="B7" s="47">
        <v>40702</v>
      </c>
      <c r="C7" s="46">
        <v>0.24930555555555556</v>
      </c>
      <c r="D7" t="s">
        <v>343</v>
      </c>
      <c r="E7" s="46"/>
      <c r="L7">
        <v>10000</v>
      </c>
      <c r="T7">
        <v>7.875</v>
      </c>
      <c r="U7">
        <v>0.91500000000000004</v>
      </c>
      <c r="V7">
        <v>6.96</v>
      </c>
      <c r="W7">
        <v>6.1081613125430501</v>
      </c>
      <c r="X7">
        <v>1.3019821978155599</v>
      </c>
      <c r="Y7">
        <v>3328</v>
      </c>
      <c r="Z7" t="s">
        <v>363</v>
      </c>
      <c r="AA7" t="s">
        <v>411</v>
      </c>
      <c r="AB7" t="s">
        <v>526</v>
      </c>
      <c r="AE7" s="100">
        <v>8.42</v>
      </c>
      <c r="AF7" s="51">
        <v>0.89</v>
      </c>
      <c r="AG7" s="51">
        <v>7.53</v>
      </c>
      <c r="AH7" s="51">
        <v>6.50331288776239</v>
      </c>
      <c r="AI7" s="51">
        <v>1.29534875253228</v>
      </c>
      <c r="AJ7" s="103">
        <v>3504</v>
      </c>
    </row>
    <row r="8" spans="1:36">
      <c r="A8" s="57">
        <v>5</v>
      </c>
      <c r="B8" s="47"/>
      <c r="C8" s="46"/>
      <c r="E8" s="46"/>
      <c r="L8">
        <v>20000</v>
      </c>
      <c r="T8">
        <v>10.87</v>
      </c>
      <c r="U8">
        <v>0.93</v>
      </c>
      <c r="V8">
        <v>9.94</v>
      </c>
      <c r="W8">
        <v>6.10779257056247</v>
      </c>
      <c r="X8">
        <v>1.3334165558773301</v>
      </c>
      <c r="Y8">
        <v>4420</v>
      </c>
      <c r="Z8" t="s">
        <v>366</v>
      </c>
      <c r="AA8" t="s">
        <v>414</v>
      </c>
      <c r="AB8" t="s">
        <v>527</v>
      </c>
      <c r="AE8" s="100">
        <v>11.1775</v>
      </c>
      <c r="AF8" s="51">
        <v>0.87749999999999995</v>
      </c>
      <c r="AG8" s="51">
        <v>10.3</v>
      </c>
      <c r="AH8" s="51">
        <v>6.5530681733623899</v>
      </c>
      <c r="AI8" s="51">
        <v>1.3278421971497301</v>
      </c>
      <c r="AJ8" s="103">
        <v>4492</v>
      </c>
    </row>
    <row r="9" spans="1:36">
      <c r="A9" s="57">
        <v>6</v>
      </c>
      <c r="B9" s="93"/>
      <c r="C9" s="93"/>
      <c r="D9" s="93"/>
      <c r="E9" s="93"/>
      <c r="F9" s="93"/>
      <c r="G9" s="93"/>
      <c r="H9" s="93"/>
      <c r="I9" s="93">
        <v>10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>
        <v>5.7525000000000004</v>
      </c>
      <c r="U9">
        <v>0.875</v>
      </c>
      <c r="V9">
        <v>4.8775000000000004</v>
      </c>
      <c r="W9">
        <v>5.9509635770471503</v>
      </c>
      <c r="X9">
        <v>1.2691863780869099</v>
      </c>
      <c r="Y9">
        <v>2463</v>
      </c>
      <c r="Z9" s="24" t="s">
        <v>360</v>
      </c>
      <c r="AA9" s="24" t="s">
        <v>408</v>
      </c>
      <c r="AB9" s="24" t="s">
        <v>528</v>
      </c>
      <c r="AC9" s="24"/>
      <c r="AD9" s="24"/>
      <c r="AE9" s="168">
        <v>6.59</v>
      </c>
      <c r="AF9" s="91">
        <v>0.89249999999999996</v>
      </c>
      <c r="AG9" s="91">
        <v>5.6974999999999998</v>
      </c>
      <c r="AH9" s="91">
        <v>6.5012971605851799</v>
      </c>
      <c r="AI9" s="91">
        <v>1.30196373079256</v>
      </c>
      <c r="AJ9" s="169">
        <v>2785</v>
      </c>
    </row>
    <row r="10" spans="1:36">
      <c r="A10" s="57">
        <v>7</v>
      </c>
      <c r="B10" s="91"/>
      <c r="C10" s="91"/>
      <c r="D10" s="91"/>
      <c r="E10" s="91"/>
      <c r="F10" s="91"/>
      <c r="G10" s="91"/>
      <c r="H10" s="91"/>
      <c r="I10" s="91">
        <v>15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>
        <v>6.05</v>
      </c>
      <c r="U10">
        <v>0.88249999999999995</v>
      </c>
      <c r="V10">
        <v>5.1675000000000004</v>
      </c>
      <c r="W10">
        <v>6.0036653492967904</v>
      </c>
      <c r="X10">
        <v>1.25687775381108</v>
      </c>
      <c r="Y10">
        <v>2565</v>
      </c>
      <c r="Z10" s="24" t="s">
        <v>360</v>
      </c>
      <c r="AA10" s="24" t="s">
        <v>408</v>
      </c>
      <c r="AB10" s="24" t="s">
        <v>529</v>
      </c>
      <c r="AC10" s="24"/>
      <c r="AD10" s="24"/>
      <c r="AE10" s="168">
        <v>6.8849999999999998</v>
      </c>
      <c r="AF10" s="91">
        <v>0.88249999999999995</v>
      </c>
      <c r="AG10" s="91">
        <v>6.0025000000000004</v>
      </c>
      <c r="AH10" s="91">
        <v>6.2345710305240596</v>
      </c>
      <c r="AI10" s="91">
        <v>1.2601912861709299</v>
      </c>
      <c r="AJ10" s="169">
        <v>2851</v>
      </c>
    </row>
    <row r="11" spans="1:36">
      <c r="A11" s="57">
        <v>8</v>
      </c>
      <c r="B11" s="91"/>
      <c r="C11" s="91"/>
      <c r="D11" s="91"/>
      <c r="E11" s="91"/>
      <c r="F11" s="91"/>
      <c r="G11" s="91"/>
      <c r="H11" s="91"/>
      <c r="I11" s="91">
        <v>30</v>
      </c>
      <c r="J11" s="91"/>
      <c r="K11" s="91"/>
      <c r="L11" s="91"/>
      <c r="M11" s="91"/>
      <c r="N11" s="91"/>
      <c r="O11" s="91"/>
      <c r="P11" s="91"/>
      <c r="Q11" s="91"/>
      <c r="R11" s="91"/>
      <c r="S11" s="91"/>
      <c r="T11">
        <v>6.5175000000000001</v>
      </c>
      <c r="U11">
        <v>0.89</v>
      </c>
      <c r="V11">
        <v>5.6275000000000004</v>
      </c>
      <c r="W11">
        <v>5.7140466661681399</v>
      </c>
      <c r="X11">
        <v>1.2263696255450001</v>
      </c>
      <c r="Y11">
        <v>2699</v>
      </c>
      <c r="Z11" s="24" t="s">
        <v>360</v>
      </c>
      <c r="AA11" s="24" t="s">
        <v>408</v>
      </c>
      <c r="AB11" s="24" t="s">
        <v>530</v>
      </c>
      <c r="AC11" s="24"/>
      <c r="AD11" s="24"/>
      <c r="AE11" s="168">
        <v>7.5625</v>
      </c>
      <c r="AF11" s="91">
        <v>0.89</v>
      </c>
      <c r="AG11" s="91">
        <v>6.6725000000000003</v>
      </c>
      <c r="AH11" s="91">
        <v>6.09235234084605</v>
      </c>
      <c r="AI11" s="91">
        <v>1.24805700932198</v>
      </c>
      <c r="AJ11" s="169">
        <v>3087</v>
      </c>
    </row>
    <row r="12" spans="1:36">
      <c r="A12" s="57">
        <v>9</v>
      </c>
      <c r="B12" s="91"/>
      <c r="C12" s="91"/>
      <c r="D12" s="91"/>
      <c r="E12" s="91"/>
      <c r="F12" s="91"/>
      <c r="G12" s="91"/>
      <c r="H12" s="91"/>
      <c r="I12" s="91">
        <v>45</v>
      </c>
      <c r="J12" s="91">
        <v>45</v>
      </c>
      <c r="K12" s="91"/>
      <c r="L12" s="91"/>
      <c r="M12" s="91"/>
      <c r="N12" s="91"/>
      <c r="O12" s="91"/>
      <c r="P12" s="91"/>
      <c r="Q12" s="91"/>
      <c r="R12" s="91"/>
      <c r="S12" s="91"/>
      <c r="T12">
        <v>6.9550000000000001</v>
      </c>
      <c r="U12">
        <v>0.87</v>
      </c>
      <c r="V12">
        <v>6.085</v>
      </c>
      <c r="W12">
        <v>5.6674793968441497</v>
      </c>
      <c r="X12">
        <v>1.4333039854318901</v>
      </c>
      <c r="Y12">
        <v>2984</v>
      </c>
      <c r="Z12" s="24" t="s">
        <v>360</v>
      </c>
      <c r="AA12" s="24" t="s">
        <v>408</v>
      </c>
      <c r="AB12" s="24" t="s">
        <v>531</v>
      </c>
      <c r="AC12" s="24"/>
      <c r="AD12" s="24"/>
      <c r="AE12" s="168">
        <v>7.9</v>
      </c>
      <c r="AF12" s="91">
        <v>0.88500000000000001</v>
      </c>
      <c r="AG12" s="91">
        <v>7.0149999999999997</v>
      </c>
      <c r="AH12" s="91">
        <v>6.3354662399610699</v>
      </c>
      <c r="AI12" s="91">
        <v>1.4725603213398599</v>
      </c>
      <c r="AJ12" s="169">
        <v>3338</v>
      </c>
    </row>
    <row r="13" spans="1:36">
      <c r="A13" s="57">
        <v>10</v>
      </c>
      <c r="B13" s="92"/>
      <c r="C13" s="92"/>
      <c r="D13" s="92"/>
      <c r="E13" s="92"/>
      <c r="F13" s="92"/>
      <c r="G13" s="92"/>
      <c r="H13" s="92"/>
      <c r="I13" s="92">
        <v>60</v>
      </c>
      <c r="J13" s="92">
        <v>60</v>
      </c>
      <c r="K13" s="92"/>
      <c r="L13" s="92"/>
      <c r="M13" s="92"/>
      <c r="N13" s="92"/>
      <c r="O13" s="92"/>
      <c r="P13" s="92"/>
      <c r="Q13" s="92"/>
      <c r="R13" s="92"/>
      <c r="S13" s="92"/>
      <c r="T13">
        <v>7.05</v>
      </c>
      <c r="U13">
        <v>0.89</v>
      </c>
      <c r="V13">
        <v>6.16</v>
      </c>
      <c r="W13">
        <v>5.9690428942607596</v>
      </c>
      <c r="X13">
        <v>1.74062209084515</v>
      </c>
      <c r="Y13">
        <v>3092</v>
      </c>
      <c r="Z13" s="24" t="s">
        <v>360</v>
      </c>
      <c r="AA13" s="24" t="s">
        <v>408</v>
      </c>
      <c r="AB13" s="24" t="s">
        <v>532</v>
      </c>
      <c r="AC13" s="24"/>
      <c r="AD13" s="24"/>
      <c r="AE13" s="168">
        <v>8.19</v>
      </c>
      <c r="AF13" s="91">
        <v>0.87749999999999995</v>
      </c>
      <c r="AG13" s="91">
        <v>7.3125</v>
      </c>
      <c r="AH13" s="91">
        <v>6.3665116317910702</v>
      </c>
      <c r="AI13" s="91">
        <v>1.7255997436245201</v>
      </c>
      <c r="AJ13" s="169">
        <v>3509</v>
      </c>
    </row>
    <row r="14" spans="1:36">
      <c r="A14" s="57">
        <v>11</v>
      </c>
      <c r="M14" s="51">
        <v>0.1</v>
      </c>
      <c r="T14">
        <v>5.38</v>
      </c>
      <c r="U14">
        <v>0.89749999999999996</v>
      </c>
      <c r="V14">
        <v>4.4824999999999999</v>
      </c>
      <c r="W14">
        <v>6.1607354245787898</v>
      </c>
      <c r="X14">
        <v>1.2825036122032001</v>
      </c>
      <c r="Y14">
        <v>2381</v>
      </c>
      <c r="Z14" t="s">
        <v>360</v>
      </c>
      <c r="AA14" t="s">
        <v>408</v>
      </c>
      <c r="AB14" t="s">
        <v>533</v>
      </c>
      <c r="AE14" s="100">
        <v>5.99</v>
      </c>
      <c r="AF14" s="51">
        <v>0.86750000000000005</v>
      </c>
      <c r="AG14" s="51">
        <v>5.1224999999999996</v>
      </c>
      <c r="AH14" s="51">
        <v>6.4893642573292096</v>
      </c>
      <c r="AI14" s="51">
        <v>1.29900605150463</v>
      </c>
      <c r="AJ14" s="103">
        <v>2607</v>
      </c>
    </row>
    <row r="15" spans="1:36">
      <c r="A15" s="57">
        <v>12</v>
      </c>
      <c r="M15" s="51">
        <v>0.3</v>
      </c>
      <c r="T15">
        <v>5.2450000000000001</v>
      </c>
      <c r="U15">
        <v>0.88749999999999996</v>
      </c>
      <c r="V15">
        <v>4.3574999999999999</v>
      </c>
      <c r="W15">
        <v>6.0505308971308596</v>
      </c>
      <c r="X15">
        <v>1.27160955486264</v>
      </c>
      <c r="Y15">
        <v>2323</v>
      </c>
      <c r="Z15" t="s">
        <v>360</v>
      </c>
      <c r="AA15" t="s">
        <v>408</v>
      </c>
      <c r="AB15" t="s">
        <v>534</v>
      </c>
      <c r="AE15" s="100">
        <v>5.9375</v>
      </c>
      <c r="AF15" s="51">
        <v>0.88500000000000001</v>
      </c>
      <c r="AG15" s="51">
        <v>5.0525000000000002</v>
      </c>
      <c r="AH15" s="51">
        <v>6.5463826322033896</v>
      </c>
      <c r="AI15" s="51">
        <v>1.3080957125123001</v>
      </c>
      <c r="AJ15" s="103">
        <v>2577</v>
      </c>
    </row>
    <row r="16" spans="1:36">
      <c r="A16" s="57">
        <v>13</v>
      </c>
      <c r="M16" s="51">
        <v>0.5</v>
      </c>
      <c r="T16">
        <v>5.21</v>
      </c>
      <c r="U16">
        <v>0.86750000000000005</v>
      </c>
      <c r="V16">
        <v>4.3425000000000002</v>
      </c>
      <c r="W16">
        <v>6.1500234823162101</v>
      </c>
      <c r="X16">
        <v>1.28639654393675</v>
      </c>
      <c r="Y16">
        <v>2307</v>
      </c>
      <c r="Z16" t="s">
        <v>360</v>
      </c>
      <c r="AA16" t="s">
        <v>408</v>
      </c>
      <c r="AB16" t="s">
        <v>535</v>
      </c>
      <c r="AE16" s="100">
        <v>5.8574999999999999</v>
      </c>
      <c r="AF16" s="51">
        <v>0.88749999999999996</v>
      </c>
      <c r="AG16" s="51">
        <v>4.97</v>
      </c>
      <c r="AH16" s="51">
        <v>6.5355817741443296</v>
      </c>
      <c r="AI16" s="51">
        <v>1.29983929850751</v>
      </c>
      <c r="AJ16" s="103">
        <v>2558</v>
      </c>
    </row>
    <row r="17" spans="1:36">
      <c r="A17" s="57">
        <v>14</v>
      </c>
      <c r="M17" s="51">
        <v>0.7</v>
      </c>
      <c r="T17">
        <v>5.3125</v>
      </c>
      <c r="U17">
        <v>0.9</v>
      </c>
      <c r="V17">
        <v>4.4124999999999996</v>
      </c>
      <c r="W17">
        <v>6.2244012718380404</v>
      </c>
      <c r="X17">
        <v>1.2949632059837199</v>
      </c>
      <c r="Y17">
        <v>2367</v>
      </c>
      <c r="Z17" t="s">
        <v>360</v>
      </c>
      <c r="AA17" t="s">
        <v>408</v>
      </c>
      <c r="AB17" t="s">
        <v>536</v>
      </c>
      <c r="AE17" s="100">
        <v>5.96</v>
      </c>
      <c r="AF17" s="51">
        <v>0.88500000000000001</v>
      </c>
      <c r="AG17" s="51">
        <v>5.0750000000000002</v>
      </c>
      <c r="AH17" s="51">
        <v>6.5720618577051502</v>
      </c>
      <c r="AI17" s="51">
        <v>1.3114722046881999</v>
      </c>
      <c r="AJ17" s="103">
        <v>2600</v>
      </c>
    </row>
    <row r="18" spans="1:36">
      <c r="A18" s="57">
        <v>15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 t="s">
        <v>375</v>
      </c>
      <c r="Q18" s="93"/>
      <c r="R18" s="93"/>
      <c r="S18" s="93"/>
      <c r="T18">
        <v>5.3550000000000004</v>
      </c>
      <c r="U18">
        <v>0.86499999999999999</v>
      </c>
      <c r="V18">
        <v>4.49</v>
      </c>
      <c r="W18">
        <v>6.0004402604439102</v>
      </c>
      <c r="X18">
        <v>1.2743927770904999</v>
      </c>
      <c r="Y18">
        <v>2396</v>
      </c>
      <c r="Z18" s="24" t="s">
        <v>360</v>
      </c>
      <c r="AA18" s="24" t="s">
        <v>408</v>
      </c>
      <c r="AB18" s="24" t="s">
        <v>525</v>
      </c>
      <c r="AC18" s="24"/>
      <c r="AD18" s="24"/>
      <c r="AE18" s="168">
        <v>5.9424999999999999</v>
      </c>
      <c r="AF18" s="91">
        <v>0.88500000000000001</v>
      </c>
      <c r="AG18" s="91">
        <v>5.0575000000000001</v>
      </c>
      <c r="AH18" s="91">
        <v>6.5807558516091698</v>
      </c>
      <c r="AI18" s="91">
        <v>1.29879487407739</v>
      </c>
      <c r="AJ18" s="169">
        <v>2587</v>
      </c>
    </row>
    <row r="19" spans="1:36">
      <c r="A19" s="57">
        <v>16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 t="s">
        <v>376</v>
      </c>
      <c r="Q19" s="91"/>
      <c r="R19" s="91"/>
      <c r="S19" s="91"/>
      <c r="T19">
        <v>5.3550000000000004</v>
      </c>
      <c r="U19">
        <v>0.86499999999999999</v>
      </c>
      <c r="V19">
        <v>4.49</v>
      </c>
      <c r="W19">
        <v>6.0004402604439102</v>
      </c>
      <c r="X19">
        <v>1.2743927770904999</v>
      </c>
      <c r="Y19">
        <v>2396</v>
      </c>
      <c r="Z19" s="24" t="s">
        <v>360</v>
      </c>
      <c r="AA19" s="24" t="s">
        <v>408</v>
      </c>
      <c r="AB19" s="24" t="s">
        <v>525</v>
      </c>
      <c r="AC19" s="24"/>
      <c r="AD19" s="24"/>
      <c r="AE19" s="168">
        <v>5.9424999999999999</v>
      </c>
      <c r="AF19" s="91">
        <v>0.88500000000000001</v>
      </c>
      <c r="AG19" s="91">
        <v>5.0575000000000001</v>
      </c>
      <c r="AH19" s="91">
        <v>6.5807558516091698</v>
      </c>
      <c r="AI19" s="91">
        <v>1.29879487407739</v>
      </c>
      <c r="AJ19" s="169">
        <v>2587</v>
      </c>
    </row>
    <row r="20" spans="1:36">
      <c r="A20" s="57">
        <v>17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 t="s">
        <v>377</v>
      </c>
      <c r="Q20" s="91"/>
      <c r="R20" s="91"/>
      <c r="S20" s="91"/>
      <c r="T20">
        <v>5.3550000000000004</v>
      </c>
      <c r="U20">
        <v>0.86499999999999999</v>
      </c>
      <c r="V20">
        <v>4.49</v>
      </c>
      <c r="W20">
        <v>6.0004402604439102</v>
      </c>
      <c r="X20">
        <v>1.2743927770904999</v>
      </c>
      <c r="Y20">
        <v>2396</v>
      </c>
      <c r="Z20" s="24" t="s">
        <v>360</v>
      </c>
      <c r="AA20" s="24" t="s">
        <v>408</v>
      </c>
      <c r="AB20" s="24" t="s">
        <v>525</v>
      </c>
      <c r="AC20" s="24"/>
      <c r="AD20" s="24"/>
      <c r="AE20" s="168">
        <v>5.9424999999999999</v>
      </c>
      <c r="AF20" s="91">
        <v>0.88500000000000001</v>
      </c>
      <c r="AG20" s="91">
        <v>5.0575000000000001</v>
      </c>
      <c r="AH20" s="91">
        <v>6.5807558516091698</v>
      </c>
      <c r="AI20" s="91">
        <v>1.29879487407739</v>
      </c>
      <c r="AJ20" s="169">
        <v>2587</v>
      </c>
    </row>
    <row r="21" spans="1:36">
      <c r="A21" s="57">
        <v>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 t="s">
        <v>378</v>
      </c>
      <c r="Q21" s="91"/>
      <c r="R21" s="91"/>
      <c r="S21" s="91"/>
      <c r="T21">
        <v>5.3550000000000004</v>
      </c>
      <c r="U21">
        <v>0.86499999999999999</v>
      </c>
      <c r="V21">
        <v>4.49</v>
      </c>
      <c r="W21">
        <v>6.0004402604439102</v>
      </c>
      <c r="X21">
        <v>1.2743927770904999</v>
      </c>
      <c r="Y21">
        <v>2396</v>
      </c>
      <c r="Z21" s="24" t="s">
        <v>360</v>
      </c>
      <c r="AA21" s="24" t="s">
        <v>408</v>
      </c>
      <c r="AB21" s="24" t="s">
        <v>525</v>
      </c>
      <c r="AC21" s="24"/>
      <c r="AD21" s="24"/>
      <c r="AE21" s="168">
        <v>5.9424999999999999</v>
      </c>
      <c r="AF21" s="91">
        <v>0.88500000000000001</v>
      </c>
      <c r="AG21" s="91">
        <v>5.0575000000000001</v>
      </c>
      <c r="AH21" s="91">
        <v>6.5807558516091698</v>
      </c>
      <c r="AI21" s="91">
        <v>1.29879487407739</v>
      </c>
      <c r="AJ21" s="169">
        <v>2587</v>
      </c>
    </row>
    <row r="22" spans="1:36">
      <c r="A22" s="57">
        <v>19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 t="s">
        <v>379</v>
      </c>
      <c r="Q22" s="92"/>
      <c r="R22" s="92"/>
      <c r="S22" s="92"/>
      <c r="T22">
        <v>5.3550000000000004</v>
      </c>
      <c r="U22">
        <v>0.86499999999999999</v>
      </c>
      <c r="V22">
        <v>4.49</v>
      </c>
      <c r="W22">
        <v>6.0004402604439102</v>
      </c>
      <c r="X22">
        <v>1.2743927770904999</v>
      </c>
      <c r="Y22">
        <v>2396</v>
      </c>
      <c r="Z22" s="24" t="s">
        <v>360</v>
      </c>
      <c r="AA22" s="24" t="s">
        <v>408</v>
      </c>
      <c r="AB22" s="24" t="s">
        <v>525</v>
      </c>
      <c r="AC22" s="24"/>
      <c r="AD22" s="24"/>
      <c r="AE22" s="168">
        <v>5.9424999999999999</v>
      </c>
      <c r="AF22" s="91">
        <v>0.88500000000000001</v>
      </c>
      <c r="AG22" s="91">
        <v>5.0575000000000001</v>
      </c>
      <c r="AH22" s="91">
        <v>6.5807558516091698</v>
      </c>
      <c r="AI22" s="91">
        <v>1.29879487407739</v>
      </c>
      <c r="AJ22" s="169">
        <v>2587</v>
      </c>
    </row>
    <row r="23" spans="1:36" s="81" customFormat="1">
      <c r="B23" s="82" t="s">
        <v>537</v>
      </c>
      <c r="AE23" s="105"/>
      <c r="AF23" s="109"/>
      <c r="AG23" s="109"/>
      <c r="AH23" s="109"/>
      <c r="AI23" s="109"/>
      <c r="AJ23" s="110"/>
    </row>
    <row r="24" spans="1:36" s="57" customFormat="1">
      <c r="A24" s="57">
        <v>20</v>
      </c>
      <c r="B24" s="47">
        <v>40702</v>
      </c>
      <c r="C24" s="46">
        <v>0.24930555555555556</v>
      </c>
      <c r="D24" t="s">
        <v>343</v>
      </c>
      <c r="E24" s="46">
        <v>0.7270833333333333</v>
      </c>
      <c r="F24" t="s">
        <v>397</v>
      </c>
      <c r="G24" t="s">
        <v>538</v>
      </c>
      <c r="H24" t="s">
        <v>345</v>
      </c>
      <c r="I24">
        <v>5</v>
      </c>
      <c r="J24">
        <v>30</v>
      </c>
      <c r="K24" t="s">
        <v>520</v>
      </c>
      <c r="L24">
        <v>500</v>
      </c>
      <c r="M24">
        <v>0.9</v>
      </c>
      <c r="N24" t="s">
        <v>349</v>
      </c>
      <c r="O24" t="b">
        <v>1</v>
      </c>
      <c r="P24">
        <v>1000</v>
      </c>
      <c r="Q24"/>
      <c r="R24"/>
      <c r="S24" t="s">
        <v>521</v>
      </c>
      <c r="T24" s="57">
        <v>0.78</v>
      </c>
      <c r="U24" s="57">
        <v>0.69499999999999995</v>
      </c>
      <c r="V24" s="57">
        <v>8.5000000000000006E-2</v>
      </c>
      <c r="W24" s="57">
        <v>4.9101203397403896</v>
      </c>
      <c r="X24" s="57">
        <v>1.6024087191479901</v>
      </c>
      <c r="Y24" s="57">
        <v>588</v>
      </c>
      <c r="Z24" s="57" t="s">
        <v>352</v>
      </c>
      <c r="AA24" s="57" t="s">
        <v>402</v>
      </c>
      <c r="AB24" s="57" t="s">
        <v>539</v>
      </c>
      <c r="AE24" s="170">
        <v>1.0049999999999999</v>
      </c>
      <c r="AF24" s="56">
        <v>0.87</v>
      </c>
      <c r="AG24" s="56">
        <v>0.13500000000000001</v>
      </c>
      <c r="AH24" s="56">
        <v>5.4544307777875796</v>
      </c>
      <c r="AI24" s="56">
        <v>1.6557157171675301</v>
      </c>
      <c r="AJ24" s="171">
        <v>748</v>
      </c>
    </row>
    <row r="25" spans="1:36">
      <c r="A25" s="57">
        <v>21</v>
      </c>
      <c r="B25" s="47">
        <v>40702</v>
      </c>
      <c r="C25" s="46">
        <v>0.24930555555555556</v>
      </c>
      <c r="D25" t="s">
        <v>343</v>
      </c>
      <c r="E25" s="46"/>
      <c r="L25">
        <v>1000</v>
      </c>
      <c r="T25">
        <v>1.4424999999999999</v>
      </c>
      <c r="U25">
        <v>0.76500000000000001</v>
      </c>
      <c r="V25">
        <v>0.67749999999999999</v>
      </c>
      <c r="W25">
        <v>4.7082200657516102</v>
      </c>
      <c r="X25">
        <v>1.52992240273802</v>
      </c>
      <c r="Y25">
        <v>883</v>
      </c>
      <c r="Z25" t="s">
        <v>355</v>
      </c>
      <c r="AA25" t="s">
        <v>405</v>
      </c>
      <c r="AB25" t="s">
        <v>540</v>
      </c>
      <c r="AE25" s="100">
        <v>1.7949999999999999</v>
      </c>
      <c r="AF25" s="51">
        <v>0.87749999999999995</v>
      </c>
      <c r="AG25" s="51">
        <v>0.91749999999999998</v>
      </c>
      <c r="AH25" s="51">
        <v>5.3214632455614597</v>
      </c>
      <c r="AI25" s="51">
        <v>1.66222045727575</v>
      </c>
      <c r="AJ25" s="103">
        <v>1061</v>
      </c>
    </row>
    <row r="26" spans="1:36">
      <c r="A26" s="57">
        <v>22</v>
      </c>
      <c r="B26" s="88">
        <v>40702</v>
      </c>
      <c r="C26" s="89">
        <v>0.24930555555555556</v>
      </c>
      <c r="D26" s="73" t="s">
        <v>343</v>
      </c>
      <c r="E26" s="89">
        <v>0.7270833333333333</v>
      </c>
      <c r="F26" s="73" t="s">
        <v>397</v>
      </c>
      <c r="G26" s="73" t="s">
        <v>538</v>
      </c>
      <c r="H26" s="73" t="s">
        <v>345</v>
      </c>
      <c r="I26" s="73">
        <v>5</v>
      </c>
      <c r="J26" s="73">
        <v>30</v>
      </c>
      <c r="K26" s="73" t="s">
        <v>520</v>
      </c>
      <c r="L26" s="73">
        <v>5000</v>
      </c>
      <c r="M26" s="73">
        <v>0.9</v>
      </c>
      <c r="N26" s="73" t="s">
        <v>349</v>
      </c>
      <c r="O26" s="73" t="b">
        <v>1</v>
      </c>
      <c r="P26" s="73">
        <v>1000</v>
      </c>
      <c r="Q26" s="73"/>
      <c r="R26" s="73" t="s">
        <v>524</v>
      </c>
      <c r="S26" s="73"/>
      <c r="T26">
        <v>4.9225000000000003</v>
      </c>
      <c r="U26">
        <v>0.89</v>
      </c>
      <c r="V26">
        <v>4.0324999999999998</v>
      </c>
      <c r="W26">
        <v>4.74991845208213</v>
      </c>
      <c r="X26">
        <v>1.52101165689308</v>
      </c>
      <c r="Y26">
        <v>2283</v>
      </c>
      <c r="Z26" t="s">
        <v>360</v>
      </c>
      <c r="AA26" t="s">
        <v>408</v>
      </c>
      <c r="AB26" t="s">
        <v>541</v>
      </c>
      <c r="AE26" s="100">
        <v>5.58</v>
      </c>
      <c r="AF26" s="51">
        <v>0.86</v>
      </c>
      <c r="AG26" s="51">
        <v>4.72</v>
      </c>
      <c r="AH26" s="51">
        <v>5.0060990982418199</v>
      </c>
      <c r="AI26" s="51">
        <v>1.5913472444974299</v>
      </c>
      <c r="AJ26" s="103">
        <v>2536</v>
      </c>
    </row>
    <row r="27" spans="1:36">
      <c r="A27" s="57">
        <v>23</v>
      </c>
      <c r="B27" s="47">
        <v>40702</v>
      </c>
      <c r="C27" s="46">
        <v>0.24930555555555556</v>
      </c>
      <c r="D27" t="s">
        <v>343</v>
      </c>
      <c r="E27" s="46"/>
      <c r="L27">
        <v>10000</v>
      </c>
      <c r="T27">
        <v>7.37</v>
      </c>
      <c r="U27">
        <v>0.92</v>
      </c>
      <c r="V27">
        <v>6.45</v>
      </c>
      <c r="W27">
        <v>4.7540534960733503</v>
      </c>
      <c r="X27">
        <v>1.4984602564093801</v>
      </c>
      <c r="Y27">
        <v>3254</v>
      </c>
      <c r="Z27" t="s">
        <v>363</v>
      </c>
      <c r="AA27" t="s">
        <v>411</v>
      </c>
      <c r="AB27" t="s">
        <v>542</v>
      </c>
      <c r="AE27" s="100">
        <v>7.9050000000000002</v>
      </c>
      <c r="AF27" s="51">
        <v>0.88749999999999996</v>
      </c>
      <c r="AG27" s="51">
        <v>7.0175000000000001</v>
      </c>
      <c r="AH27" s="51">
        <v>5.0884128834249998</v>
      </c>
      <c r="AI27" s="51">
        <v>1.58221886657372</v>
      </c>
      <c r="AJ27" s="103">
        <v>3455</v>
      </c>
    </row>
    <row r="28" spans="1:36">
      <c r="A28" s="57">
        <v>24</v>
      </c>
      <c r="B28" s="47"/>
      <c r="C28" s="46"/>
      <c r="E28" s="46"/>
      <c r="L28">
        <v>20000</v>
      </c>
      <c r="T28">
        <v>10.199999999999999</v>
      </c>
      <c r="U28">
        <v>0.9325</v>
      </c>
      <c r="V28">
        <v>9.2675000000000001</v>
      </c>
      <c r="W28">
        <v>4.6846613321582797</v>
      </c>
      <c r="X28">
        <v>1.4666184428133799</v>
      </c>
      <c r="Y28">
        <v>4303</v>
      </c>
      <c r="Z28" t="s">
        <v>366</v>
      </c>
      <c r="AA28" t="s">
        <v>414</v>
      </c>
      <c r="AB28" t="s">
        <v>543</v>
      </c>
      <c r="AE28" s="100">
        <v>10.3575</v>
      </c>
      <c r="AF28" s="51">
        <v>0.87</v>
      </c>
      <c r="AG28" s="51">
        <v>9.4875000000000007</v>
      </c>
      <c r="AH28" s="51">
        <v>5.0832198883034803</v>
      </c>
      <c r="AI28" s="51">
        <v>1.5771698186684999</v>
      </c>
      <c r="AJ28" s="103">
        <v>4383</v>
      </c>
    </row>
    <row r="29" spans="1:36">
      <c r="A29" s="57">
        <v>25</v>
      </c>
      <c r="B29" s="93"/>
      <c r="C29" s="93"/>
      <c r="D29" s="93"/>
      <c r="E29" s="93"/>
      <c r="F29" s="93"/>
      <c r="G29" s="93"/>
      <c r="H29" s="93"/>
      <c r="I29" s="93">
        <v>10</v>
      </c>
      <c r="J29" s="93">
        <v>30</v>
      </c>
      <c r="K29" s="93"/>
      <c r="L29" s="93"/>
      <c r="M29" s="93"/>
      <c r="N29" s="93"/>
      <c r="O29" s="93"/>
      <c r="P29" s="93"/>
      <c r="Q29" s="93"/>
      <c r="R29" s="93"/>
      <c r="S29" s="93"/>
      <c r="T29">
        <v>5.3375000000000004</v>
      </c>
      <c r="U29">
        <v>0.88</v>
      </c>
      <c r="V29">
        <v>4.4574999999999996</v>
      </c>
      <c r="W29">
        <v>4.69288062338443</v>
      </c>
      <c r="X29">
        <v>1.52811075335831</v>
      </c>
      <c r="Y29">
        <v>2451</v>
      </c>
      <c r="Z29" s="24" t="s">
        <v>360</v>
      </c>
      <c r="AA29" s="24" t="s">
        <v>408</v>
      </c>
      <c r="AB29" s="24" t="s">
        <v>544</v>
      </c>
      <c r="AC29" s="24"/>
      <c r="AD29" s="24"/>
      <c r="AE29" s="168">
        <v>6.1475</v>
      </c>
      <c r="AF29" s="91">
        <v>0.87</v>
      </c>
      <c r="AG29" s="91">
        <v>5.2774999999999999</v>
      </c>
      <c r="AH29" s="91">
        <v>5.0088626960595501</v>
      </c>
      <c r="AI29" s="91">
        <v>1.6035345556406999</v>
      </c>
      <c r="AJ29" s="169">
        <v>2765</v>
      </c>
    </row>
    <row r="30" spans="1:36">
      <c r="A30" s="57">
        <v>26</v>
      </c>
      <c r="B30" s="91"/>
      <c r="C30" s="91"/>
      <c r="D30" s="91"/>
      <c r="E30" s="91"/>
      <c r="F30" s="91"/>
      <c r="G30" s="91"/>
      <c r="H30" s="91"/>
      <c r="I30" s="91">
        <v>15</v>
      </c>
      <c r="J30" s="91">
        <v>30</v>
      </c>
      <c r="K30" s="91"/>
      <c r="L30" s="91"/>
      <c r="M30" s="91"/>
      <c r="N30" s="91"/>
      <c r="O30" s="91"/>
      <c r="P30" s="91"/>
      <c r="Q30" s="91"/>
      <c r="R30" s="91"/>
      <c r="S30" s="91"/>
      <c r="T30">
        <v>5.6849999999999996</v>
      </c>
      <c r="U30">
        <v>0.87</v>
      </c>
      <c r="V30">
        <v>4.8150000000000004</v>
      </c>
      <c r="W30">
        <v>4.7138734762052996</v>
      </c>
      <c r="X30">
        <v>1.6353055795815901</v>
      </c>
      <c r="Y30">
        <v>2576</v>
      </c>
      <c r="Z30" s="24" t="s">
        <v>360</v>
      </c>
      <c r="AA30" s="24" t="s">
        <v>408</v>
      </c>
      <c r="AB30" s="24" t="s">
        <v>545</v>
      </c>
      <c r="AC30" s="24"/>
      <c r="AD30" s="24"/>
      <c r="AE30" s="168">
        <v>6.4924999999999997</v>
      </c>
      <c r="AF30" s="91">
        <v>0.89749999999999996</v>
      </c>
      <c r="AG30" s="91">
        <v>5.5949999999999998</v>
      </c>
      <c r="AH30" s="91">
        <v>5.0254469031241698</v>
      </c>
      <c r="AI30" s="91">
        <v>1.69618884926439</v>
      </c>
      <c r="AJ30" s="169">
        <v>2920</v>
      </c>
    </row>
    <row r="31" spans="1:36">
      <c r="A31" s="57">
        <v>27</v>
      </c>
      <c r="B31" s="91"/>
      <c r="C31" s="91"/>
      <c r="D31" s="91"/>
      <c r="E31" s="91"/>
      <c r="F31" s="91"/>
      <c r="G31" s="91"/>
      <c r="H31" s="91"/>
      <c r="I31" s="91">
        <v>30</v>
      </c>
      <c r="J31" s="91">
        <v>30</v>
      </c>
      <c r="K31" s="91"/>
      <c r="L31" s="91"/>
      <c r="M31" s="91"/>
      <c r="N31" s="91"/>
      <c r="O31" s="91"/>
      <c r="P31" s="91"/>
      <c r="Q31" s="91"/>
      <c r="R31" s="91"/>
      <c r="S31" s="91"/>
      <c r="T31">
        <v>6.0475000000000003</v>
      </c>
      <c r="U31">
        <v>0.89249999999999996</v>
      </c>
      <c r="V31">
        <v>5.1550000000000002</v>
      </c>
      <c r="W31">
        <v>4.5779213246189503</v>
      </c>
      <c r="X31">
        <v>1.6520891402471101</v>
      </c>
      <c r="Y31">
        <v>2720</v>
      </c>
      <c r="Z31" s="24" t="s">
        <v>360</v>
      </c>
      <c r="AA31" s="24" t="s">
        <v>408</v>
      </c>
      <c r="AB31" s="24" t="s">
        <v>546</v>
      </c>
      <c r="AC31" s="24"/>
      <c r="AD31" s="24"/>
      <c r="AE31" s="168">
        <v>7.1325000000000003</v>
      </c>
      <c r="AF31" s="91">
        <v>0.86250000000000004</v>
      </c>
      <c r="AG31" s="91">
        <v>6.27</v>
      </c>
      <c r="AH31" s="91">
        <v>4.7077167913145104</v>
      </c>
      <c r="AI31" s="91">
        <v>1.6793546937244499</v>
      </c>
      <c r="AJ31" s="169">
        <v>3136</v>
      </c>
    </row>
    <row r="32" spans="1:36">
      <c r="A32" s="57">
        <v>28</v>
      </c>
      <c r="B32" s="91"/>
      <c r="C32" s="91"/>
      <c r="D32" s="91"/>
      <c r="E32" s="91"/>
      <c r="F32" s="91"/>
      <c r="G32" s="91"/>
      <c r="H32" s="91"/>
      <c r="I32" s="91">
        <v>45</v>
      </c>
      <c r="J32" s="91">
        <v>45</v>
      </c>
      <c r="K32" s="91"/>
      <c r="L32" s="91"/>
      <c r="M32" s="91"/>
      <c r="N32" s="91"/>
      <c r="O32" s="91"/>
      <c r="P32" s="91"/>
      <c r="Q32" s="91"/>
      <c r="R32" s="91"/>
      <c r="S32" s="91"/>
      <c r="T32">
        <v>6.335</v>
      </c>
      <c r="U32">
        <v>0.87250000000000005</v>
      </c>
      <c r="V32">
        <v>5.4625000000000004</v>
      </c>
      <c r="W32">
        <v>3.9414247061498502</v>
      </c>
      <c r="X32">
        <v>1.7376432417111101</v>
      </c>
      <c r="Y32">
        <v>2815</v>
      </c>
      <c r="Z32" s="24" t="s">
        <v>360</v>
      </c>
      <c r="AA32" s="24" t="s">
        <v>408</v>
      </c>
      <c r="AB32" s="24" t="s">
        <v>547</v>
      </c>
      <c r="AC32" s="24"/>
      <c r="AD32" s="24"/>
      <c r="AE32" s="168">
        <v>7.65</v>
      </c>
      <c r="AF32" s="91">
        <v>0.88249999999999995</v>
      </c>
      <c r="AG32" s="91">
        <v>6.7675000000000001</v>
      </c>
      <c r="AH32" s="91">
        <v>4.2817620868474302</v>
      </c>
      <c r="AI32" s="91">
        <v>1.7841333418707701</v>
      </c>
      <c r="AJ32" s="169">
        <v>3357</v>
      </c>
    </row>
    <row r="33" spans="1:36">
      <c r="A33" s="57">
        <v>29</v>
      </c>
      <c r="B33" s="92"/>
      <c r="C33" s="92"/>
      <c r="D33" s="92"/>
      <c r="E33" s="92"/>
      <c r="F33" s="92"/>
      <c r="G33" s="92"/>
      <c r="H33" s="92"/>
      <c r="I33" s="92">
        <v>60</v>
      </c>
      <c r="J33" s="92">
        <v>60</v>
      </c>
      <c r="K33" s="92"/>
      <c r="L33" s="92"/>
      <c r="M33" s="92"/>
      <c r="N33" s="92"/>
      <c r="O33" s="92"/>
      <c r="P33" s="92"/>
      <c r="Q33" s="92"/>
      <c r="R33" s="92"/>
      <c r="S33" s="92"/>
      <c r="T33">
        <v>6.3550000000000004</v>
      </c>
      <c r="U33">
        <v>0.86499999999999999</v>
      </c>
      <c r="V33">
        <v>5.49</v>
      </c>
      <c r="W33">
        <v>3.3089070458201202</v>
      </c>
      <c r="X33">
        <v>1.6317343554447199</v>
      </c>
      <c r="Y33">
        <v>2802</v>
      </c>
      <c r="Z33" s="24" t="s">
        <v>360</v>
      </c>
      <c r="AA33" s="24" t="s">
        <v>408</v>
      </c>
      <c r="AB33" s="24" t="s">
        <v>548</v>
      </c>
      <c r="AC33" s="24"/>
      <c r="AD33" s="24"/>
      <c r="AE33" s="168">
        <v>7.6224999999999996</v>
      </c>
      <c r="AF33" s="91">
        <v>0.89749999999999996</v>
      </c>
      <c r="AG33" s="91">
        <v>6.7249999999999996</v>
      </c>
      <c r="AH33" s="91">
        <v>3.6294087659929399</v>
      </c>
      <c r="AI33" s="91">
        <v>1.66102418003927</v>
      </c>
      <c r="AJ33" s="169">
        <v>3292</v>
      </c>
    </row>
    <row r="34" spans="1:36">
      <c r="A34" s="57">
        <v>30</v>
      </c>
      <c r="M34" s="51">
        <v>0.1</v>
      </c>
      <c r="T34">
        <v>4.9474999999999998</v>
      </c>
      <c r="U34">
        <v>0.89249999999999996</v>
      </c>
      <c r="V34">
        <v>4.0549999999999997</v>
      </c>
      <c r="W34">
        <v>4.7099006313250902</v>
      </c>
      <c r="X34">
        <v>1.51238127855828</v>
      </c>
      <c r="Y34">
        <v>2304</v>
      </c>
      <c r="Z34" t="s">
        <v>360</v>
      </c>
      <c r="AA34" t="s">
        <v>408</v>
      </c>
      <c r="AB34" t="s">
        <v>549</v>
      </c>
      <c r="AE34" s="100">
        <v>5.64</v>
      </c>
      <c r="AF34" s="51">
        <v>0.88500000000000001</v>
      </c>
      <c r="AG34" s="51">
        <v>4.7549999999999999</v>
      </c>
      <c r="AH34" s="51">
        <v>5.0580910227623397</v>
      </c>
      <c r="AI34" s="51">
        <v>1.58021023806817</v>
      </c>
      <c r="AJ34" s="103">
        <v>2594</v>
      </c>
    </row>
    <row r="35" spans="1:36">
      <c r="A35" s="57">
        <v>31</v>
      </c>
      <c r="M35" s="51">
        <v>0.3</v>
      </c>
      <c r="T35">
        <v>5.0374999999999996</v>
      </c>
      <c r="U35">
        <v>0.875</v>
      </c>
      <c r="V35">
        <v>4.1624999999999996</v>
      </c>
      <c r="W35">
        <v>4.7206820496314803</v>
      </c>
      <c r="X35">
        <v>1.52486455491497</v>
      </c>
      <c r="Y35">
        <v>2323</v>
      </c>
      <c r="Z35" t="s">
        <v>360</v>
      </c>
      <c r="AA35" t="s">
        <v>408</v>
      </c>
      <c r="AB35" t="s">
        <v>550</v>
      </c>
      <c r="AE35" s="100">
        <v>5.6124999999999998</v>
      </c>
      <c r="AF35" s="51">
        <v>0.89</v>
      </c>
      <c r="AG35" s="51">
        <v>4.7225000000000001</v>
      </c>
      <c r="AH35" s="51">
        <v>5.1034983072311499</v>
      </c>
      <c r="AI35" s="51">
        <v>1.59050443104837</v>
      </c>
      <c r="AJ35" s="103">
        <v>2555</v>
      </c>
    </row>
    <row r="36" spans="1:36">
      <c r="A36" s="57">
        <v>32</v>
      </c>
      <c r="M36" s="51">
        <v>0.5</v>
      </c>
      <c r="T36">
        <v>4.9074999999999998</v>
      </c>
      <c r="U36">
        <v>0.88749999999999996</v>
      </c>
      <c r="V36">
        <v>4.0199999999999996</v>
      </c>
      <c r="W36">
        <v>4.6160277430377299</v>
      </c>
      <c r="X36">
        <v>1.50926041155015</v>
      </c>
      <c r="Y36">
        <v>2292</v>
      </c>
      <c r="Z36" t="s">
        <v>360</v>
      </c>
      <c r="AA36" t="s">
        <v>408</v>
      </c>
      <c r="AB36" t="s">
        <v>551</v>
      </c>
      <c r="AE36" s="100">
        <v>5.59</v>
      </c>
      <c r="AF36" s="51">
        <v>0.87749999999999995</v>
      </c>
      <c r="AG36" s="51">
        <v>4.7125000000000004</v>
      </c>
      <c r="AH36" s="51">
        <v>5.1070352112567301</v>
      </c>
      <c r="AI36" s="51">
        <v>1.5943849079414001</v>
      </c>
      <c r="AJ36" s="103">
        <v>2551</v>
      </c>
    </row>
    <row r="37" spans="1:36">
      <c r="A37" s="57">
        <v>33</v>
      </c>
      <c r="M37" s="51">
        <v>0.7</v>
      </c>
      <c r="T37">
        <v>4.9625000000000004</v>
      </c>
      <c r="U37">
        <v>0.86750000000000005</v>
      </c>
      <c r="V37">
        <v>4.0949999999999998</v>
      </c>
      <c r="W37">
        <v>4.7320744189888497</v>
      </c>
      <c r="X37">
        <v>1.52215725688404</v>
      </c>
      <c r="Y37">
        <v>2296</v>
      </c>
      <c r="Z37" t="s">
        <v>360</v>
      </c>
      <c r="AA37" t="s">
        <v>408</v>
      </c>
      <c r="AB37" t="s">
        <v>552</v>
      </c>
      <c r="AE37" s="100">
        <v>5.67</v>
      </c>
      <c r="AF37" s="51">
        <v>0.88749999999999996</v>
      </c>
      <c r="AG37" s="51">
        <v>4.7824999999999998</v>
      </c>
      <c r="AH37" s="51">
        <v>5.0707427877870401</v>
      </c>
      <c r="AI37" s="51">
        <v>1.59168665095005</v>
      </c>
      <c r="AJ37" s="103">
        <v>2593</v>
      </c>
    </row>
    <row r="38" spans="1:36">
      <c r="A38" s="57">
        <v>34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 t="s">
        <v>375</v>
      </c>
      <c r="Q38" s="93"/>
      <c r="R38" s="93"/>
      <c r="S38" s="93"/>
      <c r="T38">
        <v>4.9225000000000003</v>
      </c>
      <c r="U38">
        <v>0.89</v>
      </c>
      <c r="V38">
        <v>4.0324999999999998</v>
      </c>
      <c r="W38">
        <v>4.74991845208213</v>
      </c>
      <c r="X38">
        <v>1.52101165689308</v>
      </c>
      <c r="Y38">
        <v>2283</v>
      </c>
      <c r="Z38" s="24" t="s">
        <v>360</v>
      </c>
      <c r="AA38" s="24" t="s">
        <v>408</v>
      </c>
      <c r="AB38" s="24" t="s">
        <v>541</v>
      </c>
      <c r="AC38" s="24"/>
      <c r="AD38" s="24"/>
      <c r="AE38" s="168">
        <v>5.58</v>
      </c>
      <c r="AF38" s="91">
        <v>0.86</v>
      </c>
      <c r="AG38" s="91">
        <v>4.72</v>
      </c>
      <c r="AH38" s="91">
        <v>5.0060990982418199</v>
      </c>
      <c r="AI38" s="91">
        <v>1.5913472444974299</v>
      </c>
      <c r="AJ38" s="169">
        <v>2536</v>
      </c>
    </row>
    <row r="39" spans="1:36">
      <c r="A39" s="57">
        <v>35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 t="s">
        <v>376</v>
      </c>
      <c r="Q39" s="91"/>
      <c r="R39" s="91"/>
      <c r="S39" s="91"/>
      <c r="T39">
        <v>4.9225000000000003</v>
      </c>
      <c r="U39">
        <v>0.89</v>
      </c>
      <c r="V39">
        <v>4.0324999999999998</v>
      </c>
      <c r="W39">
        <v>4.74991845208213</v>
      </c>
      <c r="X39">
        <v>1.52101165689308</v>
      </c>
      <c r="Y39">
        <v>2283</v>
      </c>
      <c r="Z39" s="24" t="s">
        <v>360</v>
      </c>
      <c r="AA39" s="24" t="s">
        <v>408</v>
      </c>
      <c r="AB39" s="24" t="s">
        <v>541</v>
      </c>
      <c r="AC39" s="24"/>
      <c r="AD39" s="24"/>
      <c r="AE39" s="168">
        <v>5.58</v>
      </c>
      <c r="AF39" s="91">
        <v>0.86</v>
      </c>
      <c r="AG39" s="91">
        <v>4.72</v>
      </c>
      <c r="AH39" s="91">
        <v>5.0060990982418199</v>
      </c>
      <c r="AI39" s="91">
        <v>1.5913472444974299</v>
      </c>
      <c r="AJ39" s="169">
        <v>2536</v>
      </c>
    </row>
    <row r="40" spans="1:36">
      <c r="A40" s="57">
        <v>36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 t="s">
        <v>377</v>
      </c>
      <c r="Q40" s="91"/>
      <c r="R40" s="91"/>
      <c r="S40" s="91"/>
      <c r="T40">
        <v>4.9225000000000003</v>
      </c>
      <c r="U40">
        <v>0.89</v>
      </c>
      <c r="V40">
        <v>4.0324999999999998</v>
      </c>
      <c r="W40">
        <v>4.74991845208213</v>
      </c>
      <c r="X40">
        <v>1.52101165689308</v>
      </c>
      <c r="Y40">
        <v>2283</v>
      </c>
      <c r="Z40" s="24" t="s">
        <v>360</v>
      </c>
      <c r="AA40" s="24" t="s">
        <v>408</v>
      </c>
      <c r="AB40" s="24" t="s">
        <v>541</v>
      </c>
      <c r="AC40" s="24"/>
      <c r="AD40" s="24"/>
      <c r="AE40" s="168">
        <v>5.58</v>
      </c>
      <c r="AF40" s="91">
        <v>0.86</v>
      </c>
      <c r="AG40" s="91">
        <v>4.72</v>
      </c>
      <c r="AH40" s="91">
        <v>5.0060990982418199</v>
      </c>
      <c r="AI40" s="91">
        <v>1.5913472444974299</v>
      </c>
      <c r="AJ40" s="169">
        <v>2536</v>
      </c>
    </row>
    <row r="41" spans="1:36">
      <c r="A41" s="57">
        <v>37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 t="s">
        <v>378</v>
      </c>
      <c r="Q41" s="91"/>
      <c r="R41" s="91"/>
      <c r="S41" s="91"/>
      <c r="T41">
        <v>4.9225000000000003</v>
      </c>
      <c r="U41">
        <v>0.89</v>
      </c>
      <c r="V41">
        <v>4.0324999999999998</v>
      </c>
      <c r="W41">
        <v>4.74991845208213</v>
      </c>
      <c r="X41">
        <v>1.52101165689308</v>
      </c>
      <c r="Y41">
        <v>2283</v>
      </c>
      <c r="Z41" s="24" t="s">
        <v>360</v>
      </c>
      <c r="AA41" s="24" t="s">
        <v>408</v>
      </c>
      <c r="AB41" s="24" t="s">
        <v>541</v>
      </c>
      <c r="AC41" s="24"/>
      <c r="AD41" s="24"/>
      <c r="AE41" s="168">
        <v>5.58</v>
      </c>
      <c r="AF41" s="91">
        <v>0.86</v>
      </c>
      <c r="AG41" s="91">
        <v>4.72</v>
      </c>
      <c r="AH41" s="91">
        <v>5.0060990982418199</v>
      </c>
      <c r="AI41" s="91">
        <v>1.5913472444974299</v>
      </c>
      <c r="AJ41" s="169">
        <v>2536</v>
      </c>
    </row>
    <row r="42" spans="1:36">
      <c r="A42" s="57">
        <v>38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 t="s">
        <v>379</v>
      </c>
      <c r="Q42" s="92"/>
      <c r="R42" s="92"/>
      <c r="S42" s="92"/>
      <c r="T42">
        <v>4.9225000000000003</v>
      </c>
      <c r="U42">
        <v>0.89</v>
      </c>
      <c r="V42">
        <v>4.0324999999999998</v>
      </c>
      <c r="W42">
        <v>4.74991845208213</v>
      </c>
      <c r="X42">
        <v>1.52101165689308</v>
      </c>
      <c r="Y42">
        <v>2283</v>
      </c>
      <c r="Z42" s="24" t="s">
        <v>360</v>
      </c>
      <c r="AA42" s="24" t="s">
        <v>408</v>
      </c>
      <c r="AB42" s="24" t="s">
        <v>541</v>
      </c>
      <c r="AC42" s="24"/>
      <c r="AD42" s="24"/>
      <c r="AE42" s="168">
        <v>5.58</v>
      </c>
      <c r="AF42" s="91">
        <v>0.86</v>
      </c>
      <c r="AG42" s="91">
        <v>4.72</v>
      </c>
      <c r="AH42" s="91">
        <v>5.0060990982418199</v>
      </c>
      <c r="AI42" s="91">
        <v>1.5913472444974299</v>
      </c>
      <c r="AJ42" s="169">
        <v>2536</v>
      </c>
    </row>
    <row r="43" spans="1:36" s="23" customFormat="1">
      <c r="B43" s="90">
        <v>2012</v>
      </c>
      <c r="AE43" s="164"/>
      <c r="AF43" s="140"/>
      <c r="AG43" s="140"/>
      <c r="AH43" s="140"/>
      <c r="AI43" s="140"/>
      <c r="AJ43" s="165"/>
    </row>
    <row r="44" spans="1:36" s="81" customFormat="1">
      <c r="B44" s="82" t="s">
        <v>519</v>
      </c>
      <c r="AE44" s="105"/>
      <c r="AF44" s="109"/>
      <c r="AG44" s="109"/>
      <c r="AH44" s="109"/>
      <c r="AI44" s="109"/>
      <c r="AJ44" s="110"/>
    </row>
    <row r="45" spans="1:36">
      <c r="A45" s="57">
        <v>39</v>
      </c>
      <c r="B45" s="47">
        <v>41075</v>
      </c>
      <c r="C45" s="46">
        <v>0.2638888888888889</v>
      </c>
      <c r="D45" t="s">
        <v>553</v>
      </c>
      <c r="E45" s="46">
        <v>0.7416666666666667</v>
      </c>
      <c r="F45" t="s">
        <v>554</v>
      </c>
      <c r="G45" t="s">
        <v>345</v>
      </c>
      <c r="H45" t="s">
        <v>345</v>
      </c>
      <c r="I45">
        <v>5</v>
      </c>
      <c r="J45">
        <v>30</v>
      </c>
      <c r="K45" t="s">
        <v>520</v>
      </c>
      <c r="L45">
        <v>500</v>
      </c>
      <c r="M45">
        <v>0.9</v>
      </c>
      <c r="N45" t="s">
        <v>349</v>
      </c>
      <c r="O45" t="b">
        <v>1</v>
      </c>
      <c r="P45">
        <v>1000</v>
      </c>
      <c r="S45" t="s">
        <v>555</v>
      </c>
      <c r="T45">
        <v>0.78</v>
      </c>
      <c r="U45">
        <v>0.87250000000000005</v>
      </c>
      <c r="V45">
        <v>9.2499999999999999E-2</v>
      </c>
      <c r="W45">
        <v>3.9953893955148301</v>
      </c>
      <c r="X45">
        <v>1.8810766052475201</v>
      </c>
      <c r="Y45">
        <v>651</v>
      </c>
      <c r="Z45" t="s">
        <v>556</v>
      </c>
      <c r="AA45" t="s">
        <v>470</v>
      </c>
      <c r="AB45" t="s">
        <v>557</v>
      </c>
      <c r="AE45" s="100">
        <v>0.99750000000000005</v>
      </c>
      <c r="AF45" s="51">
        <v>1.085</v>
      </c>
      <c r="AG45" s="51">
        <v>8.7499999999999994E-2</v>
      </c>
      <c r="AH45" s="51">
        <v>3.97565043679373</v>
      </c>
      <c r="AI45" s="51">
        <v>1.8011785275241601</v>
      </c>
      <c r="AJ45" s="103">
        <v>821</v>
      </c>
    </row>
    <row r="46" spans="1:36">
      <c r="A46" s="56">
        <v>40</v>
      </c>
      <c r="B46" s="47">
        <v>41075</v>
      </c>
      <c r="C46" s="46">
        <v>0.2638888888888889</v>
      </c>
      <c r="E46" s="46"/>
      <c r="L46">
        <v>1000</v>
      </c>
      <c r="T46">
        <v>1.58</v>
      </c>
      <c r="U46">
        <v>0.9425</v>
      </c>
      <c r="V46">
        <v>0.63749999999999996</v>
      </c>
      <c r="W46">
        <v>3.9004379306011998</v>
      </c>
      <c r="X46">
        <v>1.8456734810084501</v>
      </c>
      <c r="Y46">
        <v>987</v>
      </c>
      <c r="Z46" t="s">
        <v>558</v>
      </c>
      <c r="AA46" t="s">
        <v>473</v>
      </c>
      <c r="AB46" t="s">
        <v>559</v>
      </c>
      <c r="AE46" s="100">
        <v>1.86</v>
      </c>
      <c r="AF46" s="51">
        <v>1.0874999999999999</v>
      </c>
      <c r="AG46" s="51">
        <v>0.77249999999999996</v>
      </c>
      <c r="AH46" s="51">
        <v>4.0296928561728</v>
      </c>
      <c r="AI46" s="51">
        <v>1.80536990597129</v>
      </c>
      <c r="AJ46" s="103">
        <v>1159</v>
      </c>
    </row>
    <row r="47" spans="1:36" s="73" customFormat="1">
      <c r="A47" s="57">
        <v>41</v>
      </c>
      <c r="B47" s="88">
        <v>41075</v>
      </c>
      <c r="C47" s="89">
        <v>0.2638888888888889</v>
      </c>
      <c r="D47" s="73" t="s">
        <v>553</v>
      </c>
      <c r="E47" s="89">
        <v>0.7416666666666667</v>
      </c>
      <c r="F47" s="73" t="s">
        <v>554</v>
      </c>
      <c r="G47" s="73" t="s">
        <v>345</v>
      </c>
      <c r="H47" s="73" t="s">
        <v>345</v>
      </c>
      <c r="I47" s="73">
        <v>5</v>
      </c>
      <c r="J47" s="73">
        <v>30</v>
      </c>
      <c r="K47" s="73" t="s">
        <v>520</v>
      </c>
      <c r="L47" s="73">
        <v>5000</v>
      </c>
      <c r="M47" s="73">
        <v>0.9</v>
      </c>
      <c r="N47" s="73" t="s">
        <v>349</v>
      </c>
      <c r="O47" s="73" t="b">
        <v>1</v>
      </c>
      <c r="P47" s="73">
        <v>1000</v>
      </c>
      <c r="T47" s="73">
        <v>5.5425000000000004</v>
      </c>
      <c r="U47" s="73">
        <v>1.0774999999999999</v>
      </c>
      <c r="V47" s="73">
        <v>4.4649999999999999</v>
      </c>
      <c r="W47" s="73">
        <v>4.34980674535527</v>
      </c>
      <c r="X47" s="73">
        <v>1.82629168109121</v>
      </c>
      <c r="Y47" s="73">
        <v>2552</v>
      </c>
      <c r="Z47" s="73" t="s">
        <v>560</v>
      </c>
      <c r="AA47" s="73" t="s">
        <v>476</v>
      </c>
      <c r="AB47" s="73" t="s">
        <v>561</v>
      </c>
      <c r="AE47" s="166">
        <v>6.3</v>
      </c>
      <c r="AF47" s="78">
        <v>1.0674999999999999</v>
      </c>
      <c r="AG47" s="78">
        <v>5.2324999999999999</v>
      </c>
      <c r="AH47" s="78">
        <v>4.3398972483052196</v>
      </c>
      <c r="AI47" s="78">
        <v>1.7883978788588299</v>
      </c>
      <c r="AJ47" s="167">
        <v>2847</v>
      </c>
    </row>
    <row r="48" spans="1:36">
      <c r="A48" s="56">
        <v>42</v>
      </c>
      <c r="B48" s="47">
        <v>41075</v>
      </c>
      <c r="C48" s="46">
        <v>0.2638888888888889</v>
      </c>
      <c r="E48" s="46"/>
      <c r="L48">
        <v>10000</v>
      </c>
      <c r="T48">
        <v>8.2174999999999994</v>
      </c>
      <c r="U48">
        <v>1.105</v>
      </c>
      <c r="V48">
        <v>7.1124999999999998</v>
      </c>
      <c r="W48">
        <v>4.4283757505623402</v>
      </c>
      <c r="X48">
        <v>1.80472811685356</v>
      </c>
      <c r="Y48">
        <v>3593</v>
      </c>
      <c r="Z48" t="s">
        <v>562</v>
      </c>
      <c r="AA48" t="s">
        <v>479</v>
      </c>
      <c r="AB48" t="s">
        <v>563</v>
      </c>
      <c r="AE48" s="100">
        <v>9.09</v>
      </c>
      <c r="AF48" s="51">
        <v>1.0475000000000001</v>
      </c>
      <c r="AG48" s="51">
        <v>8.0425000000000004</v>
      </c>
      <c r="AH48" s="51">
        <v>4.4336867798700403</v>
      </c>
      <c r="AI48" s="51">
        <v>1.7941571268741401</v>
      </c>
      <c r="AJ48" s="103">
        <v>3891</v>
      </c>
    </row>
    <row r="49" spans="1:36">
      <c r="A49" s="57">
        <v>43</v>
      </c>
      <c r="B49" s="47"/>
      <c r="C49" s="46"/>
      <c r="E49" s="46"/>
      <c r="L49">
        <v>20000</v>
      </c>
      <c r="T49">
        <v>11.08</v>
      </c>
      <c r="U49">
        <v>1.1125</v>
      </c>
      <c r="V49">
        <v>9.9674999999999994</v>
      </c>
      <c r="W49">
        <v>4.5153241761646496</v>
      </c>
      <c r="X49">
        <v>1.7829385367780599</v>
      </c>
      <c r="Y49">
        <v>4663</v>
      </c>
      <c r="Z49" t="s">
        <v>564</v>
      </c>
      <c r="AA49" t="s">
        <v>482</v>
      </c>
      <c r="AB49" t="s">
        <v>565</v>
      </c>
      <c r="AE49" s="100">
        <v>11.7475</v>
      </c>
      <c r="AF49" s="51">
        <v>1.0825</v>
      </c>
      <c r="AG49" s="51">
        <v>10.664999999999999</v>
      </c>
      <c r="AH49" s="51">
        <v>4.5851570393882799</v>
      </c>
      <c r="AI49" s="51">
        <v>1.7814107286521901</v>
      </c>
      <c r="AJ49" s="103">
        <v>4882</v>
      </c>
    </row>
    <row r="50" spans="1:36">
      <c r="A50" s="56">
        <v>44</v>
      </c>
      <c r="B50" s="93"/>
      <c r="C50" s="93"/>
      <c r="D50" s="93"/>
      <c r="E50" s="93"/>
      <c r="F50" s="93"/>
      <c r="G50" s="93"/>
      <c r="H50" s="93"/>
      <c r="I50" s="93">
        <v>10</v>
      </c>
      <c r="J50" s="93">
        <v>30</v>
      </c>
      <c r="K50" s="93"/>
      <c r="L50" s="93"/>
      <c r="M50" s="93"/>
      <c r="N50" s="93"/>
      <c r="O50" s="93"/>
      <c r="P50" s="93"/>
      <c r="Q50" s="93"/>
      <c r="R50" s="93"/>
      <c r="S50" s="93"/>
      <c r="T50">
        <v>5.9474999999999998</v>
      </c>
      <c r="U50">
        <v>1.07</v>
      </c>
      <c r="V50">
        <v>4.8775000000000004</v>
      </c>
      <c r="W50">
        <v>4.2734254084135701</v>
      </c>
      <c r="X50">
        <v>1.79756700400031</v>
      </c>
      <c r="Y50">
        <v>2689</v>
      </c>
      <c r="Z50" t="s">
        <v>560</v>
      </c>
      <c r="AA50" t="s">
        <v>476</v>
      </c>
      <c r="AB50" t="s">
        <v>566</v>
      </c>
      <c r="AE50" s="100">
        <v>6.7450000000000001</v>
      </c>
      <c r="AF50" s="51">
        <v>1.0825</v>
      </c>
      <c r="AG50" s="51">
        <v>5.6624999999999996</v>
      </c>
      <c r="AH50" s="51">
        <v>4.2995351700270898</v>
      </c>
      <c r="AI50" s="51">
        <v>1.7974209340187399</v>
      </c>
      <c r="AJ50" s="103">
        <v>2995</v>
      </c>
    </row>
    <row r="51" spans="1:36">
      <c r="A51" s="57">
        <v>45</v>
      </c>
      <c r="B51" s="91"/>
      <c r="C51" s="91"/>
      <c r="D51" s="91"/>
      <c r="E51" s="91"/>
      <c r="F51" s="91"/>
      <c r="G51" s="91"/>
      <c r="H51" s="91"/>
      <c r="I51" s="91">
        <v>15</v>
      </c>
      <c r="J51" s="91">
        <v>30</v>
      </c>
      <c r="K51" s="91"/>
      <c r="L51" s="91"/>
      <c r="M51" s="91"/>
      <c r="N51" s="91"/>
      <c r="O51" s="91"/>
      <c r="P51" s="91"/>
      <c r="Q51" s="91"/>
      <c r="R51" s="91"/>
      <c r="S51" s="91"/>
      <c r="T51">
        <v>6.1449999999999996</v>
      </c>
      <c r="U51">
        <v>1.0649999999999999</v>
      </c>
      <c r="V51">
        <v>5.08</v>
      </c>
      <c r="W51">
        <v>4.2246292389852398</v>
      </c>
      <c r="X51">
        <v>1.77532642032681</v>
      </c>
      <c r="Y51">
        <v>2758</v>
      </c>
      <c r="Z51" t="s">
        <v>560</v>
      </c>
      <c r="AA51" t="s">
        <v>476</v>
      </c>
      <c r="AB51" t="s">
        <v>567</v>
      </c>
      <c r="AE51" s="100">
        <v>7.0475000000000003</v>
      </c>
      <c r="AF51" s="51">
        <v>1.0575000000000001</v>
      </c>
      <c r="AG51" s="51">
        <v>5.99</v>
      </c>
      <c r="AH51" s="51">
        <v>4.2407112102152098</v>
      </c>
      <c r="AI51" s="51">
        <v>1.75106874608344</v>
      </c>
      <c r="AJ51" s="103">
        <v>3120</v>
      </c>
    </row>
    <row r="52" spans="1:36">
      <c r="A52" s="56">
        <v>46</v>
      </c>
      <c r="B52" s="91"/>
      <c r="C52" s="91"/>
      <c r="D52" s="91"/>
      <c r="E52" s="91"/>
      <c r="F52" s="91"/>
      <c r="G52" s="91"/>
      <c r="H52" s="91"/>
      <c r="I52" s="91">
        <v>30</v>
      </c>
      <c r="J52" s="91">
        <v>30</v>
      </c>
      <c r="K52" s="91"/>
      <c r="L52" s="91"/>
      <c r="M52" s="91"/>
      <c r="N52" s="91"/>
      <c r="O52" s="91"/>
      <c r="P52" s="91"/>
      <c r="Q52" s="91"/>
      <c r="R52" s="91"/>
      <c r="S52" s="91"/>
      <c r="T52">
        <v>6.3525</v>
      </c>
      <c r="U52">
        <v>1.0725</v>
      </c>
      <c r="V52">
        <v>5.28</v>
      </c>
      <c r="W52">
        <v>3.9617080821694199</v>
      </c>
      <c r="X52">
        <v>1.6753208467588001</v>
      </c>
      <c r="Y52">
        <v>2774</v>
      </c>
      <c r="Z52" t="s">
        <v>560</v>
      </c>
      <c r="AA52" t="s">
        <v>476</v>
      </c>
      <c r="AB52" t="s">
        <v>568</v>
      </c>
      <c r="AE52" s="100">
        <v>7.4924999999999997</v>
      </c>
      <c r="AF52" s="51">
        <v>1.0674999999999999</v>
      </c>
      <c r="AG52" s="51">
        <v>6.4249999999999998</v>
      </c>
      <c r="AH52" s="51">
        <v>3.9673028544834099</v>
      </c>
      <c r="AI52" s="51">
        <v>1.6847507325229001</v>
      </c>
      <c r="AJ52" s="103">
        <v>3198</v>
      </c>
    </row>
    <row r="53" spans="1:36">
      <c r="A53" s="57">
        <v>47</v>
      </c>
      <c r="B53" s="91"/>
      <c r="C53" s="91"/>
      <c r="D53" s="91"/>
      <c r="E53" s="91"/>
      <c r="F53" s="91"/>
      <c r="G53" s="91"/>
      <c r="H53" s="91"/>
      <c r="I53" s="91">
        <v>45</v>
      </c>
      <c r="J53" s="91">
        <v>45</v>
      </c>
      <c r="K53" s="91"/>
      <c r="L53" s="91"/>
      <c r="M53" s="91"/>
      <c r="N53" s="91"/>
      <c r="O53" s="91"/>
      <c r="P53" s="91"/>
      <c r="Q53" s="91"/>
      <c r="R53" s="91"/>
      <c r="S53" s="91"/>
      <c r="T53">
        <v>6.8274999999999997</v>
      </c>
      <c r="U53">
        <v>1.0725</v>
      </c>
      <c r="V53">
        <v>5.7549999999999999</v>
      </c>
      <c r="W53">
        <v>3.3868659212544401</v>
      </c>
      <c r="X53">
        <v>1.41068519731234</v>
      </c>
      <c r="Y53">
        <v>2918</v>
      </c>
      <c r="Z53" t="s">
        <v>560</v>
      </c>
      <c r="AA53" t="s">
        <v>476</v>
      </c>
      <c r="AB53" t="s">
        <v>569</v>
      </c>
      <c r="AE53" s="100">
        <v>7.9824999999999999</v>
      </c>
      <c r="AF53" s="51">
        <v>1.0725</v>
      </c>
      <c r="AG53" s="51">
        <v>6.91</v>
      </c>
      <c r="AH53" s="51">
        <v>3.5505595747458099</v>
      </c>
      <c r="AI53" s="51">
        <v>1.40819558051101</v>
      </c>
      <c r="AJ53" s="103">
        <v>3348</v>
      </c>
    </row>
    <row r="54" spans="1:36">
      <c r="A54" s="56">
        <v>48</v>
      </c>
      <c r="B54" s="92"/>
      <c r="C54" s="92"/>
      <c r="D54" s="92"/>
      <c r="E54" s="92"/>
      <c r="F54" s="92"/>
      <c r="G54" s="92"/>
      <c r="H54" s="92"/>
      <c r="I54" s="92">
        <v>60</v>
      </c>
      <c r="J54" s="92">
        <v>60</v>
      </c>
      <c r="K54" s="92"/>
      <c r="L54" s="92"/>
      <c r="M54" s="92"/>
      <c r="N54" s="92"/>
      <c r="O54" s="92"/>
      <c r="P54" s="92"/>
      <c r="Q54" s="92"/>
      <c r="R54" s="92"/>
      <c r="S54" s="92"/>
      <c r="T54">
        <v>7.0149999999999997</v>
      </c>
      <c r="U54">
        <v>1.0674999999999999</v>
      </c>
      <c r="V54">
        <v>5.9474999999999998</v>
      </c>
      <c r="W54">
        <v>3.0883497754786502</v>
      </c>
      <c r="X54">
        <v>1.1488943397870699</v>
      </c>
      <c r="Y54">
        <v>2997</v>
      </c>
      <c r="Z54" t="s">
        <v>560</v>
      </c>
      <c r="AA54" t="s">
        <v>476</v>
      </c>
      <c r="AB54" t="s">
        <v>570</v>
      </c>
      <c r="AE54" s="100">
        <v>8.18</v>
      </c>
      <c r="AF54" s="51">
        <v>1.0825</v>
      </c>
      <c r="AG54" s="51">
        <v>7.0975000000000001</v>
      </c>
      <c r="AH54" s="51">
        <v>3.0969767284297198</v>
      </c>
      <c r="AI54" s="51">
        <v>1.13603646891437</v>
      </c>
      <c r="AJ54" s="103">
        <v>3423</v>
      </c>
    </row>
    <row r="55" spans="1:36">
      <c r="A55" s="57">
        <v>49</v>
      </c>
      <c r="M55" s="51">
        <v>0.1</v>
      </c>
      <c r="T55">
        <v>5.42</v>
      </c>
      <c r="U55">
        <v>1.0974999999999999</v>
      </c>
      <c r="V55">
        <v>4.3224999999999998</v>
      </c>
      <c r="W55">
        <v>4.2725145373243896</v>
      </c>
      <c r="X55">
        <v>1.8256705566739599</v>
      </c>
      <c r="Y55">
        <v>2533</v>
      </c>
      <c r="Z55" t="s">
        <v>560</v>
      </c>
      <c r="AA55" t="s">
        <v>476</v>
      </c>
      <c r="AB55" t="s">
        <v>571</v>
      </c>
      <c r="AE55" s="100">
        <v>6.2149999999999999</v>
      </c>
      <c r="AF55" s="51">
        <v>1.0874999999999999</v>
      </c>
      <c r="AG55" s="51">
        <v>5.1275000000000004</v>
      </c>
      <c r="AH55" s="51">
        <v>4.3734209762497098</v>
      </c>
      <c r="AI55" s="51">
        <v>1.812965370448</v>
      </c>
      <c r="AJ55" s="103">
        <v>2811</v>
      </c>
    </row>
    <row r="56" spans="1:36">
      <c r="A56" s="56">
        <v>50</v>
      </c>
      <c r="M56" s="51">
        <v>0.3</v>
      </c>
      <c r="T56">
        <v>5.48</v>
      </c>
      <c r="U56">
        <v>1.07</v>
      </c>
      <c r="V56">
        <v>4.41</v>
      </c>
      <c r="W56">
        <v>4.3843226462548301</v>
      </c>
      <c r="X56">
        <v>1.8524685854345799</v>
      </c>
      <c r="Y56">
        <v>2552</v>
      </c>
      <c r="Z56" t="s">
        <v>560</v>
      </c>
      <c r="AA56" t="s">
        <v>476</v>
      </c>
      <c r="AB56" t="s">
        <v>572</v>
      </c>
      <c r="AE56" s="100">
        <v>6.3025000000000002</v>
      </c>
      <c r="AF56" s="51">
        <v>1.06</v>
      </c>
      <c r="AG56" s="51">
        <v>5.2424999999999997</v>
      </c>
      <c r="AH56" s="51">
        <v>4.3980943803212798</v>
      </c>
      <c r="AI56" s="51">
        <v>1.80287432223123</v>
      </c>
      <c r="AJ56" s="103">
        <v>2849</v>
      </c>
    </row>
    <row r="57" spans="1:36">
      <c r="A57" s="57">
        <v>51</v>
      </c>
      <c r="M57" s="51">
        <v>0.5</v>
      </c>
      <c r="T57">
        <v>5.5449999999999999</v>
      </c>
      <c r="U57">
        <v>1.08</v>
      </c>
      <c r="V57">
        <v>4.4649999999999999</v>
      </c>
      <c r="W57">
        <v>4.3496837312167802</v>
      </c>
      <c r="X57">
        <v>1.81733275184641</v>
      </c>
      <c r="Y57">
        <v>2568</v>
      </c>
      <c r="Z57" t="s">
        <v>560</v>
      </c>
      <c r="AA57" t="s">
        <v>476</v>
      </c>
      <c r="AB57" t="s">
        <v>573</v>
      </c>
      <c r="AE57" s="100">
        <v>6.2975000000000003</v>
      </c>
      <c r="AF57" s="51">
        <v>1.0674999999999999</v>
      </c>
      <c r="AG57" s="51">
        <v>5.23</v>
      </c>
      <c r="AH57" s="51">
        <v>4.4019597361737901</v>
      </c>
      <c r="AI57" s="51">
        <v>1.8078956776764299</v>
      </c>
      <c r="AJ57" s="103">
        <v>2842</v>
      </c>
    </row>
    <row r="58" spans="1:36">
      <c r="A58" s="56">
        <v>52</v>
      </c>
      <c r="M58" s="51">
        <v>0.7</v>
      </c>
      <c r="T58">
        <v>5.5125000000000002</v>
      </c>
      <c r="U58">
        <v>1.06</v>
      </c>
      <c r="V58">
        <v>4.4524999999999997</v>
      </c>
      <c r="W58">
        <v>4.3388038406796099</v>
      </c>
      <c r="X58">
        <v>1.81865017487158</v>
      </c>
      <c r="Y58">
        <v>2551</v>
      </c>
      <c r="Z58" t="s">
        <v>560</v>
      </c>
      <c r="AA58" t="s">
        <v>476</v>
      </c>
      <c r="AB58" t="s">
        <v>574</v>
      </c>
      <c r="AE58" s="100">
        <v>6.3449999999999998</v>
      </c>
      <c r="AF58" s="51">
        <v>1.0649999999999999</v>
      </c>
      <c r="AG58" s="51">
        <v>5.28</v>
      </c>
      <c r="AH58" s="51">
        <v>4.4073481879832901</v>
      </c>
      <c r="AI58" s="51">
        <v>1.7862514206745701</v>
      </c>
      <c r="AJ58" s="103">
        <v>2864</v>
      </c>
    </row>
    <row r="59" spans="1:36">
      <c r="A59" s="57">
        <v>53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 t="s">
        <v>375</v>
      </c>
      <c r="Q59" s="93"/>
      <c r="R59" s="93"/>
      <c r="S59" s="93"/>
      <c r="T59">
        <v>5.5425000000000004</v>
      </c>
      <c r="U59">
        <v>1.0774999999999999</v>
      </c>
      <c r="V59">
        <v>4.4649999999999999</v>
      </c>
      <c r="W59">
        <v>4.34980674535527</v>
      </c>
      <c r="X59">
        <v>1.82629168109121</v>
      </c>
      <c r="Y59">
        <v>2552</v>
      </c>
      <c r="Z59" t="s">
        <v>560</v>
      </c>
      <c r="AA59" t="s">
        <v>476</v>
      </c>
      <c r="AB59" t="s">
        <v>561</v>
      </c>
      <c r="AE59" s="100">
        <v>6.3</v>
      </c>
      <c r="AF59" s="51">
        <v>1.0674999999999999</v>
      </c>
      <c r="AG59" s="51">
        <v>5.2324999999999999</v>
      </c>
      <c r="AH59" s="51">
        <v>4.3398972483052196</v>
      </c>
      <c r="AI59" s="51">
        <v>1.7883978788588299</v>
      </c>
      <c r="AJ59" s="103">
        <v>2847</v>
      </c>
    </row>
    <row r="60" spans="1:36">
      <c r="A60" s="56">
        <v>54</v>
      </c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 t="s">
        <v>376</v>
      </c>
      <c r="Q60" s="91"/>
      <c r="R60" s="91"/>
      <c r="S60" s="91"/>
      <c r="T60">
        <v>5.5425000000000004</v>
      </c>
      <c r="U60">
        <v>1.0774999999999999</v>
      </c>
      <c r="V60">
        <v>4.4649999999999999</v>
      </c>
      <c r="W60">
        <v>4.34980674535527</v>
      </c>
      <c r="X60">
        <v>1.82629168109121</v>
      </c>
      <c r="Y60">
        <v>2552</v>
      </c>
      <c r="Z60" t="s">
        <v>560</v>
      </c>
      <c r="AA60" t="s">
        <v>476</v>
      </c>
      <c r="AB60" t="s">
        <v>561</v>
      </c>
      <c r="AE60" s="100">
        <v>6.3</v>
      </c>
      <c r="AF60" s="51">
        <v>1.0674999999999999</v>
      </c>
      <c r="AG60" s="51">
        <v>5.2324999999999999</v>
      </c>
      <c r="AH60" s="51">
        <v>4.3398972483052196</v>
      </c>
      <c r="AI60" s="51">
        <v>1.7883978788588299</v>
      </c>
      <c r="AJ60" s="103">
        <v>2847</v>
      </c>
    </row>
    <row r="61" spans="1:36">
      <c r="A61" s="57">
        <v>55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 t="s">
        <v>377</v>
      </c>
      <c r="Q61" s="91"/>
      <c r="R61" s="91"/>
      <c r="S61" s="91"/>
      <c r="T61">
        <v>5.5425000000000004</v>
      </c>
      <c r="U61">
        <v>1.0774999999999999</v>
      </c>
      <c r="V61">
        <v>4.4649999999999999</v>
      </c>
      <c r="W61">
        <v>4.34980674535527</v>
      </c>
      <c r="X61">
        <v>1.82629168109121</v>
      </c>
      <c r="Y61">
        <v>2552</v>
      </c>
      <c r="Z61" t="s">
        <v>560</v>
      </c>
      <c r="AA61" t="s">
        <v>476</v>
      </c>
      <c r="AB61" t="s">
        <v>561</v>
      </c>
      <c r="AE61" s="100">
        <v>6.3</v>
      </c>
      <c r="AF61" s="51">
        <v>1.0674999999999999</v>
      </c>
      <c r="AG61" s="51">
        <v>5.2324999999999999</v>
      </c>
      <c r="AH61" s="51">
        <v>4.3398972483052196</v>
      </c>
      <c r="AI61" s="51">
        <v>1.7883978788588299</v>
      </c>
      <c r="AJ61" s="103">
        <v>2847</v>
      </c>
    </row>
    <row r="62" spans="1:36">
      <c r="A62" s="56">
        <v>56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 t="s">
        <v>378</v>
      </c>
      <c r="Q62" s="91"/>
      <c r="R62" s="91"/>
      <c r="S62" s="91"/>
      <c r="T62">
        <v>5.5425000000000004</v>
      </c>
      <c r="U62">
        <v>1.0774999999999999</v>
      </c>
      <c r="V62">
        <v>4.4649999999999999</v>
      </c>
      <c r="W62">
        <v>4.34980674535527</v>
      </c>
      <c r="X62">
        <v>1.82629168109121</v>
      </c>
      <c r="Y62">
        <v>2552</v>
      </c>
      <c r="Z62" t="s">
        <v>560</v>
      </c>
      <c r="AA62" t="s">
        <v>476</v>
      </c>
      <c r="AB62" t="s">
        <v>561</v>
      </c>
      <c r="AE62" s="100">
        <v>6.3</v>
      </c>
      <c r="AF62" s="51">
        <v>1.0674999999999999</v>
      </c>
      <c r="AG62" s="51">
        <v>5.2324999999999999</v>
      </c>
      <c r="AH62" s="51">
        <v>4.3398972483052196</v>
      </c>
      <c r="AI62" s="51">
        <v>1.7883978788588299</v>
      </c>
      <c r="AJ62" s="103">
        <v>2847</v>
      </c>
    </row>
    <row r="63" spans="1:36">
      <c r="A63" s="57">
        <v>57</v>
      </c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 t="s">
        <v>379</v>
      </c>
      <c r="Q63" s="92"/>
      <c r="R63" s="92"/>
      <c r="S63" s="92"/>
      <c r="T63">
        <v>5.5425000000000004</v>
      </c>
      <c r="U63">
        <v>1.0774999999999999</v>
      </c>
      <c r="V63">
        <v>4.4649999999999999</v>
      </c>
      <c r="W63">
        <v>4.34980674535527</v>
      </c>
      <c r="X63">
        <v>1.82629168109121</v>
      </c>
      <c r="Y63">
        <v>2552</v>
      </c>
      <c r="Z63" t="s">
        <v>560</v>
      </c>
      <c r="AA63" t="s">
        <v>476</v>
      </c>
      <c r="AB63" t="s">
        <v>561</v>
      </c>
      <c r="AE63" s="100">
        <v>6.3</v>
      </c>
      <c r="AF63" s="51">
        <v>1.0674999999999999</v>
      </c>
      <c r="AG63" s="51">
        <v>5.2324999999999999</v>
      </c>
      <c r="AH63" s="51">
        <v>4.3398972483052196</v>
      </c>
      <c r="AI63" s="51">
        <v>1.7883978788588299</v>
      </c>
      <c r="AJ63" s="103">
        <v>2847</v>
      </c>
    </row>
    <row r="64" spans="1:36" s="23" customFormat="1">
      <c r="B64" s="90">
        <v>2015</v>
      </c>
      <c r="AE64" s="164"/>
      <c r="AF64" s="140"/>
      <c r="AG64" s="140"/>
      <c r="AH64" s="140"/>
      <c r="AI64" s="140"/>
      <c r="AJ64" s="165"/>
    </row>
    <row r="65" spans="1:36" s="146" customFormat="1">
      <c r="B65" s="147" t="s">
        <v>575</v>
      </c>
      <c r="AE65" s="174"/>
      <c r="AF65" s="175"/>
      <c r="AG65" s="175"/>
      <c r="AH65" s="175"/>
      <c r="AI65" s="175"/>
      <c r="AJ65" s="176"/>
    </row>
    <row r="66" spans="1:36" s="148" customFormat="1">
      <c r="B66" s="145" t="s">
        <v>576</v>
      </c>
      <c r="AE66" s="188"/>
      <c r="AF66" s="184"/>
      <c r="AG66" s="184"/>
      <c r="AH66" s="184"/>
      <c r="AI66" s="184"/>
      <c r="AJ66" s="189"/>
    </row>
    <row r="67" spans="1:36" s="122" customFormat="1">
      <c r="B67" s="82" t="s">
        <v>577</v>
      </c>
      <c r="AE67" s="179"/>
      <c r="AF67" s="185"/>
      <c r="AG67" s="185"/>
      <c r="AH67" s="185"/>
      <c r="AI67" s="185"/>
      <c r="AJ67" s="190"/>
    </row>
    <row r="68" spans="1:36">
      <c r="A68">
        <v>58</v>
      </c>
      <c r="B68" s="47">
        <v>42165</v>
      </c>
      <c r="C68" s="46">
        <v>0.26666666666666666</v>
      </c>
      <c r="E68" s="46">
        <v>0.71666666666666667</v>
      </c>
      <c r="G68" t="s">
        <v>345</v>
      </c>
      <c r="H68" t="s">
        <v>345</v>
      </c>
      <c r="I68">
        <v>5</v>
      </c>
      <c r="J68">
        <v>10</v>
      </c>
      <c r="K68" t="s">
        <v>578</v>
      </c>
      <c r="L68">
        <v>500</v>
      </c>
      <c r="M68">
        <v>0.6</v>
      </c>
      <c r="N68" t="s">
        <v>349</v>
      </c>
      <c r="O68" t="b">
        <v>1</v>
      </c>
      <c r="P68">
        <v>1000</v>
      </c>
      <c r="S68" t="s">
        <v>579</v>
      </c>
      <c r="T68">
        <v>0.13250000000000001</v>
      </c>
      <c r="U68">
        <v>0.79249999999999998</v>
      </c>
      <c r="V68">
        <v>0.66</v>
      </c>
      <c r="W68">
        <v>22.817184158541998</v>
      </c>
      <c r="X68">
        <v>6.2960233727015202</v>
      </c>
      <c r="Y68">
        <v>370</v>
      </c>
      <c r="Z68" t="s">
        <v>580</v>
      </c>
      <c r="AA68" t="s">
        <v>581</v>
      </c>
      <c r="AB68" t="s">
        <v>582</v>
      </c>
      <c r="AE68">
        <v>0.28499999999999998</v>
      </c>
      <c r="AF68">
        <v>0.85499999999999998</v>
      </c>
      <c r="AG68">
        <v>0.56999999999999995</v>
      </c>
      <c r="AH68">
        <v>19.5085967438464</v>
      </c>
      <c r="AI68">
        <v>8.2082290422408892</v>
      </c>
      <c r="AJ68">
        <v>456</v>
      </c>
    </row>
    <row r="69" spans="1:36">
      <c r="A69">
        <v>59</v>
      </c>
      <c r="B69" s="47"/>
      <c r="C69" s="46"/>
      <c r="E69" s="46"/>
      <c r="L69">
        <v>1000</v>
      </c>
      <c r="T69">
        <v>0.26</v>
      </c>
      <c r="U69">
        <v>0.82</v>
      </c>
      <c r="V69">
        <v>0.56000000000000005</v>
      </c>
      <c r="W69">
        <v>20.708455929175098</v>
      </c>
      <c r="X69">
        <v>7.4012943152228496</v>
      </c>
      <c r="Y69">
        <v>432</v>
      </c>
      <c r="Z69" t="s">
        <v>583</v>
      </c>
      <c r="AA69" t="s">
        <v>584</v>
      </c>
      <c r="AB69" t="s">
        <v>585</v>
      </c>
      <c r="AE69">
        <v>0.59250000000000003</v>
      </c>
      <c r="AF69">
        <v>0.85</v>
      </c>
      <c r="AG69">
        <v>0.25750000000000001</v>
      </c>
      <c r="AH69">
        <v>18.8562931840106</v>
      </c>
      <c r="AI69">
        <v>8.7473274312088094</v>
      </c>
      <c r="AJ69">
        <v>577</v>
      </c>
    </row>
    <row r="70" spans="1:36">
      <c r="A70">
        <v>60</v>
      </c>
      <c r="B70" s="88">
        <v>42165</v>
      </c>
      <c r="C70" s="89">
        <v>0.26666666666666666</v>
      </c>
      <c r="D70" s="73"/>
      <c r="E70" s="89">
        <v>0.71666666666666667</v>
      </c>
      <c r="F70" s="73"/>
      <c r="G70" s="73" t="s">
        <v>345</v>
      </c>
      <c r="H70" s="73" t="s">
        <v>345</v>
      </c>
      <c r="I70" s="73">
        <v>5</v>
      </c>
      <c r="J70" s="73">
        <v>10</v>
      </c>
      <c r="K70" s="73" t="s">
        <v>578</v>
      </c>
      <c r="L70" s="73">
        <v>5000</v>
      </c>
      <c r="M70" s="73">
        <v>0.6</v>
      </c>
      <c r="N70" s="73" t="s">
        <v>349</v>
      </c>
      <c r="O70" s="73" t="b">
        <v>1</v>
      </c>
      <c r="P70" s="73">
        <v>1000</v>
      </c>
      <c r="Q70" s="73"/>
      <c r="R70" s="73"/>
      <c r="S70" s="73"/>
      <c r="T70">
        <v>1.7124999999999999</v>
      </c>
      <c r="U70">
        <v>0.86499999999999999</v>
      </c>
      <c r="V70">
        <v>0.84750000000000003</v>
      </c>
      <c r="W70">
        <v>20.9372712193138</v>
      </c>
      <c r="X70">
        <v>7.5388180361510404</v>
      </c>
      <c r="Y70">
        <v>1031</v>
      </c>
      <c r="Z70" t="s">
        <v>586</v>
      </c>
      <c r="AA70" t="s">
        <v>587</v>
      </c>
      <c r="AB70" t="s">
        <v>588</v>
      </c>
      <c r="AE70">
        <v>2.835</v>
      </c>
      <c r="AF70">
        <v>0.84499999999999997</v>
      </c>
      <c r="AG70">
        <v>1.99</v>
      </c>
      <c r="AH70">
        <v>19.016109873746</v>
      </c>
      <c r="AI70">
        <v>8.8760070502144508</v>
      </c>
      <c r="AJ70">
        <v>1472</v>
      </c>
    </row>
    <row r="71" spans="1:36">
      <c r="A71">
        <v>61</v>
      </c>
      <c r="B71" s="47"/>
      <c r="C71" s="46"/>
      <c r="E71" s="46"/>
      <c r="L71">
        <v>10000</v>
      </c>
      <c r="T71">
        <v>3.4075000000000002</v>
      </c>
      <c r="U71">
        <v>0.86750000000000005</v>
      </c>
      <c r="V71">
        <v>2.54</v>
      </c>
      <c r="W71">
        <v>21.028502413883398</v>
      </c>
      <c r="X71">
        <v>7.4746176668485704</v>
      </c>
      <c r="Y71">
        <v>1708</v>
      </c>
      <c r="Z71" t="s">
        <v>589</v>
      </c>
      <c r="AA71" t="s">
        <v>590</v>
      </c>
      <c r="AB71" t="s">
        <v>591</v>
      </c>
      <c r="AE71">
        <v>5.0599999999999996</v>
      </c>
      <c r="AF71">
        <v>0.86</v>
      </c>
      <c r="AG71">
        <v>4.2</v>
      </c>
      <c r="AH71">
        <v>18.884501613285099</v>
      </c>
      <c r="AI71">
        <v>8.9125615031242607</v>
      </c>
      <c r="AJ71">
        <v>2368</v>
      </c>
    </row>
    <row r="72" spans="1:36">
      <c r="A72">
        <v>62</v>
      </c>
      <c r="B72" s="47"/>
      <c r="C72" s="46"/>
      <c r="E72" s="46"/>
      <c r="L72">
        <v>20000</v>
      </c>
      <c r="T72">
        <v>5.9775</v>
      </c>
      <c r="U72">
        <v>0.86</v>
      </c>
      <c r="V72">
        <v>5.1174999999999997</v>
      </c>
      <c r="W72">
        <v>20.724896460622599</v>
      </c>
      <c r="X72">
        <v>7.7152764592391501</v>
      </c>
      <c r="Y72">
        <v>2735</v>
      </c>
      <c r="Z72" t="s">
        <v>592</v>
      </c>
      <c r="AA72" t="s">
        <v>593</v>
      </c>
      <c r="AB72" t="s">
        <v>594</v>
      </c>
      <c r="AE72">
        <v>8.0075000000000003</v>
      </c>
      <c r="AF72">
        <v>0.87250000000000005</v>
      </c>
      <c r="AG72">
        <v>7.1349999999999998</v>
      </c>
      <c r="AH72">
        <v>18.920101275977501</v>
      </c>
      <c r="AI72">
        <v>8.9883543036307696</v>
      </c>
      <c r="AJ72">
        <v>3552</v>
      </c>
    </row>
    <row r="73" spans="1:36">
      <c r="A73">
        <v>63</v>
      </c>
      <c r="B73" s="93"/>
      <c r="C73" s="93"/>
      <c r="D73" s="93"/>
      <c r="E73" s="93"/>
      <c r="F73" s="93"/>
      <c r="G73" s="93"/>
      <c r="H73" s="93"/>
      <c r="I73" s="93">
        <v>10</v>
      </c>
      <c r="J73" s="93">
        <v>10</v>
      </c>
      <c r="K73" s="93"/>
      <c r="L73" s="93"/>
      <c r="M73" s="93"/>
      <c r="N73" s="93"/>
      <c r="O73" s="93"/>
      <c r="P73" s="93"/>
      <c r="Q73" s="93"/>
      <c r="R73" s="93"/>
      <c r="S73" s="93"/>
      <c r="T73">
        <v>1.7625</v>
      </c>
      <c r="U73">
        <v>0.85750000000000004</v>
      </c>
      <c r="V73">
        <v>0.90500000000000003</v>
      </c>
      <c r="W73">
        <v>20.7328065881104</v>
      </c>
      <c r="X73">
        <v>7.5080713822686098</v>
      </c>
      <c r="Y73">
        <v>1048</v>
      </c>
      <c r="Z73" t="s">
        <v>586</v>
      </c>
      <c r="AA73" t="s">
        <v>587</v>
      </c>
      <c r="AB73" t="s">
        <v>595</v>
      </c>
      <c r="AE73">
        <v>3.2</v>
      </c>
      <c r="AF73">
        <v>0.85499999999999998</v>
      </c>
      <c r="AG73">
        <v>2.3450000000000002</v>
      </c>
      <c r="AH73">
        <v>18.932444484227901</v>
      </c>
      <c r="AI73">
        <v>8.8090831431679906</v>
      </c>
      <c r="AJ73">
        <v>1622</v>
      </c>
    </row>
    <row r="74" spans="1:36">
      <c r="A74">
        <v>64</v>
      </c>
      <c r="B74" s="91"/>
      <c r="C74" s="91"/>
      <c r="D74" s="91"/>
      <c r="E74" s="91"/>
      <c r="F74" s="91"/>
      <c r="G74" s="91"/>
      <c r="H74" s="91"/>
      <c r="I74" s="91">
        <v>15</v>
      </c>
      <c r="J74" s="91">
        <v>15</v>
      </c>
      <c r="K74" s="91"/>
      <c r="L74" s="91"/>
      <c r="M74" s="91"/>
      <c r="N74" s="91"/>
      <c r="O74" s="91"/>
      <c r="P74" s="91"/>
      <c r="Q74" s="91"/>
      <c r="R74" s="91"/>
      <c r="S74" s="91"/>
      <c r="T74">
        <v>1.8574999999999999</v>
      </c>
      <c r="U74">
        <v>0.84499999999999997</v>
      </c>
      <c r="V74">
        <v>1.0125</v>
      </c>
      <c r="W74">
        <v>20.250808058509001</v>
      </c>
      <c r="X74">
        <v>7.5457523608087103</v>
      </c>
      <c r="Y74">
        <v>1081</v>
      </c>
      <c r="Z74" t="s">
        <v>586</v>
      </c>
      <c r="AA74" t="s">
        <v>587</v>
      </c>
      <c r="AB74" t="s">
        <v>596</v>
      </c>
      <c r="AE74">
        <v>3.335</v>
      </c>
      <c r="AF74">
        <v>0.85750000000000004</v>
      </c>
      <c r="AG74">
        <v>2.4775</v>
      </c>
      <c r="AH74">
        <v>18.592920857085399</v>
      </c>
      <c r="AI74">
        <v>8.7510241852845603</v>
      </c>
      <c r="AJ74">
        <v>1677</v>
      </c>
    </row>
    <row r="75" spans="1:36">
      <c r="A75">
        <v>65</v>
      </c>
      <c r="B75" s="91"/>
      <c r="C75" s="91"/>
      <c r="D75" s="91"/>
      <c r="E75" s="91"/>
      <c r="F75" s="91"/>
      <c r="G75" s="91"/>
      <c r="H75" s="91"/>
      <c r="I75" s="91">
        <v>30</v>
      </c>
      <c r="J75" s="91">
        <v>30</v>
      </c>
      <c r="K75" s="91"/>
      <c r="L75" s="91"/>
      <c r="M75" s="91"/>
      <c r="N75" s="91"/>
      <c r="O75" s="91"/>
      <c r="P75" s="91"/>
      <c r="Q75" s="91"/>
      <c r="R75" s="91"/>
      <c r="S75" s="91"/>
      <c r="T75">
        <v>2.0449999999999999</v>
      </c>
      <c r="U75">
        <v>0.85499999999999998</v>
      </c>
      <c r="V75">
        <v>1.19</v>
      </c>
      <c r="W75">
        <v>18.767782238702701</v>
      </c>
      <c r="X75">
        <v>7.3888806871716204</v>
      </c>
      <c r="Y75">
        <v>1160</v>
      </c>
      <c r="Z75" t="s">
        <v>586</v>
      </c>
      <c r="AA75" t="s">
        <v>587</v>
      </c>
      <c r="AB75" t="s">
        <v>597</v>
      </c>
      <c r="AE75">
        <v>3.5525000000000002</v>
      </c>
      <c r="AF75">
        <v>0.84750000000000003</v>
      </c>
      <c r="AG75">
        <v>2.7050000000000001</v>
      </c>
      <c r="AH75">
        <v>17.173194861039601</v>
      </c>
      <c r="AI75">
        <v>8.7686724863466008</v>
      </c>
      <c r="AJ75">
        <v>1760</v>
      </c>
    </row>
    <row r="76" spans="1:36">
      <c r="A76">
        <v>66</v>
      </c>
      <c r="B76" s="91"/>
      <c r="C76" s="91"/>
      <c r="D76" s="91"/>
      <c r="E76" s="91"/>
      <c r="F76" s="91"/>
      <c r="G76" s="91"/>
      <c r="H76" s="91"/>
      <c r="I76" s="91">
        <v>45</v>
      </c>
      <c r="J76" s="91">
        <v>45</v>
      </c>
      <c r="K76" s="91"/>
      <c r="L76" s="91"/>
      <c r="M76" s="91"/>
      <c r="N76" s="91"/>
      <c r="O76" s="91"/>
      <c r="P76" s="91"/>
      <c r="Q76" s="91"/>
      <c r="R76" s="91"/>
      <c r="S76" s="91"/>
      <c r="T76">
        <v>2.0674999999999999</v>
      </c>
      <c r="U76">
        <v>0.86</v>
      </c>
      <c r="V76">
        <v>1.2075</v>
      </c>
      <c r="W76">
        <v>18.294857750739698</v>
      </c>
      <c r="X76">
        <v>7.3175388100456003</v>
      </c>
      <c r="Y76">
        <v>1171</v>
      </c>
      <c r="Z76" t="s">
        <v>586</v>
      </c>
      <c r="AA76" t="s">
        <v>587</v>
      </c>
      <c r="AB76" t="s">
        <v>598</v>
      </c>
      <c r="AE76">
        <v>3.8050000000000002</v>
      </c>
      <c r="AF76">
        <v>0.86</v>
      </c>
      <c r="AG76">
        <v>2.9449999999999998</v>
      </c>
      <c r="AH76">
        <v>16.6887773254665</v>
      </c>
      <c r="AI76">
        <v>8.8734094314032106</v>
      </c>
      <c r="AJ76">
        <v>1866</v>
      </c>
    </row>
    <row r="77" spans="1:36">
      <c r="A77">
        <v>67</v>
      </c>
      <c r="B77" s="92"/>
      <c r="C77" s="92"/>
      <c r="D77" s="92"/>
      <c r="E77" s="92"/>
      <c r="F77" s="92"/>
      <c r="G77" s="92"/>
      <c r="H77" s="92"/>
      <c r="I77" s="92">
        <v>60</v>
      </c>
      <c r="J77" s="92">
        <v>60</v>
      </c>
      <c r="K77" s="92"/>
      <c r="L77" s="92"/>
      <c r="M77" s="92"/>
      <c r="N77" s="92"/>
      <c r="O77" s="92"/>
      <c r="P77" s="92"/>
      <c r="Q77" s="92"/>
      <c r="R77" s="92"/>
      <c r="S77" s="92"/>
      <c r="T77">
        <v>1.9875</v>
      </c>
      <c r="U77">
        <v>0.85</v>
      </c>
      <c r="V77">
        <v>1.1375</v>
      </c>
      <c r="W77">
        <v>16.230771240012601</v>
      </c>
      <c r="X77">
        <v>6.8776351210769597</v>
      </c>
      <c r="Y77">
        <v>1135</v>
      </c>
      <c r="Z77" t="s">
        <v>586</v>
      </c>
      <c r="AA77" t="s">
        <v>587</v>
      </c>
      <c r="AB77" t="s">
        <v>599</v>
      </c>
      <c r="AE77">
        <v>3.8374999999999999</v>
      </c>
      <c r="AF77">
        <v>0.85750000000000004</v>
      </c>
      <c r="AG77">
        <v>2.98</v>
      </c>
      <c r="AH77">
        <v>14.8957934116464</v>
      </c>
      <c r="AI77">
        <v>8.4105178236520999</v>
      </c>
      <c r="AJ77">
        <v>1878</v>
      </c>
    </row>
    <row r="78" spans="1:36">
      <c r="A78">
        <v>68</v>
      </c>
      <c r="M78" s="51">
        <v>0.1</v>
      </c>
      <c r="T78">
        <v>1.7775000000000001</v>
      </c>
      <c r="U78">
        <v>0.86</v>
      </c>
      <c r="V78">
        <v>0.91749999999999998</v>
      </c>
      <c r="W78">
        <v>21.271811992031399</v>
      </c>
      <c r="X78">
        <v>7.3229914604239097</v>
      </c>
      <c r="Y78">
        <v>1055</v>
      </c>
      <c r="Z78" t="s">
        <v>586</v>
      </c>
      <c r="AA78" t="s">
        <v>587</v>
      </c>
      <c r="AB78" t="s">
        <v>600</v>
      </c>
      <c r="AE78">
        <v>3</v>
      </c>
      <c r="AF78">
        <v>0.85</v>
      </c>
      <c r="AG78">
        <v>2.15</v>
      </c>
      <c r="AH78">
        <v>19.173138001087398</v>
      </c>
      <c r="AI78">
        <v>8.7250353302879802</v>
      </c>
      <c r="AJ78">
        <v>1540</v>
      </c>
    </row>
    <row r="79" spans="1:36">
      <c r="A79">
        <v>69</v>
      </c>
      <c r="M79" s="51">
        <v>0.3</v>
      </c>
      <c r="T79">
        <v>1.58</v>
      </c>
      <c r="U79">
        <v>0.84499999999999997</v>
      </c>
      <c r="V79">
        <v>0.73499999999999999</v>
      </c>
      <c r="W79">
        <v>21.100158980450001</v>
      </c>
      <c r="X79">
        <v>7.4478675617892502</v>
      </c>
      <c r="Y79">
        <v>970</v>
      </c>
      <c r="Z79" t="s">
        <v>586</v>
      </c>
      <c r="AA79" t="s">
        <v>587</v>
      </c>
      <c r="AB79" t="s">
        <v>601</v>
      </c>
      <c r="AE79">
        <v>2.8250000000000002</v>
      </c>
      <c r="AF79">
        <v>0.86499999999999999</v>
      </c>
      <c r="AG79">
        <v>1.96</v>
      </c>
      <c r="AH79">
        <v>19.0688127122149</v>
      </c>
      <c r="AI79">
        <v>8.8465914288583107</v>
      </c>
      <c r="AJ79">
        <v>1476</v>
      </c>
    </row>
    <row r="80" spans="1:36">
      <c r="A80">
        <v>70</v>
      </c>
      <c r="M80" s="51">
        <v>0.5</v>
      </c>
      <c r="T80">
        <v>1.74</v>
      </c>
      <c r="U80">
        <v>0.86499999999999999</v>
      </c>
      <c r="V80">
        <v>0.875</v>
      </c>
      <c r="W80">
        <v>21.115567909200401</v>
      </c>
      <c r="X80">
        <v>7.4399853504519298</v>
      </c>
      <c r="Y80">
        <v>1042</v>
      </c>
      <c r="Z80" t="s">
        <v>586</v>
      </c>
      <c r="AA80" t="s">
        <v>587</v>
      </c>
      <c r="AB80" t="s">
        <v>602</v>
      </c>
      <c r="AE80">
        <v>3.0024999999999999</v>
      </c>
      <c r="AF80">
        <v>0.85750000000000004</v>
      </c>
      <c r="AG80">
        <v>2.145</v>
      </c>
      <c r="AH80">
        <v>19.078460458829898</v>
      </c>
      <c r="AI80">
        <v>8.7773670030306103</v>
      </c>
      <c r="AJ80">
        <v>1544</v>
      </c>
    </row>
    <row r="81" spans="1:36">
      <c r="A81">
        <v>71</v>
      </c>
      <c r="M81" s="51">
        <v>0.7</v>
      </c>
      <c r="T81">
        <v>1.7324999999999999</v>
      </c>
      <c r="U81">
        <v>0.86250000000000004</v>
      </c>
      <c r="V81">
        <v>0.87</v>
      </c>
      <c r="W81">
        <v>20.7819118082271</v>
      </c>
      <c r="X81">
        <v>7.6418202290862096</v>
      </c>
      <c r="Y81">
        <v>1038</v>
      </c>
      <c r="Z81" t="s">
        <v>586</v>
      </c>
      <c r="AA81" t="s">
        <v>587</v>
      </c>
      <c r="AB81" t="s">
        <v>603</v>
      </c>
      <c r="AE81">
        <v>2.8574999999999999</v>
      </c>
      <c r="AF81">
        <v>0.85750000000000004</v>
      </c>
      <c r="AG81">
        <v>2</v>
      </c>
      <c r="AH81">
        <v>18.964960055103301</v>
      </c>
      <c r="AI81">
        <v>8.8474397473333894</v>
      </c>
      <c r="AJ81">
        <v>1486</v>
      </c>
    </row>
    <row r="82" spans="1:36">
      <c r="A82">
        <v>72</v>
      </c>
      <c r="M82" s="51">
        <v>0.9</v>
      </c>
      <c r="T82">
        <v>1.5125</v>
      </c>
      <c r="U82">
        <v>0.86250000000000004</v>
      </c>
      <c r="V82">
        <v>0.65</v>
      </c>
      <c r="W82">
        <v>20.916950895109402</v>
      </c>
      <c r="X82">
        <v>7.54526838469324</v>
      </c>
      <c r="Y82">
        <v>948</v>
      </c>
      <c r="Z82" t="s">
        <v>586</v>
      </c>
      <c r="AA82" t="s">
        <v>587</v>
      </c>
      <c r="AB82" t="s">
        <v>604</v>
      </c>
      <c r="AE82">
        <v>2.8149999999999999</v>
      </c>
      <c r="AF82">
        <v>0.86499999999999999</v>
      </c>
      <c r="AG82">
        <v>1.95</v>
      </c>
      <c r="AH82">
        <v>18.964958535710501</v>
      </c>
      <c r="AI82">
        <v>8.8459409265642996</v>
      </c>
      <c r="AJ82">
        <v>1472</v>
      </c>
    </row>
    <row r="83" spans="1:36">
      <c r="A83">
        <v>73</v>
      </c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 t="s">
        <v>375</v>
      </c>
      <c r="Q83" s="93"/>
      <c r="R83" s="93"/>
      <c r="S83" s="93"/>
      <c r="T83">
        <v>1.7124999999999999</v>
      </c>
      <c r="U83">
        <v>0.86499999999999999</v>
      </c>
      <c r="V83">
        <v>0.84750000000000003</v>
      </c>
      <c r="W83">
        <v>20.9372712193138</v>
      </c>
      <c r="X83">
        <v>7.5388180361510404</v>
      </c>
      <c r="Y83">
        <v>1031</v>
      </c>
      <c r="Z83" t="s">
        <v>586</v>
      </c>
      <c r="AA83" t="s">
        <v>587</v>
      </c>
      <c r="AB83" t="s">
        <v>588</v>
      </c>
      <c r="AE83">
        <v>2.8149999999999999</v>
      </c>
      <c r="AF83">
        <v>0.86499999999999999</v>
      </c>
      <c r="AG83">
        <v>1.95</v>
      </c>
      <c r="AH83">
        <v>18.964958535710501</v>
      </c>
      <c r="AI83">
        <v>8.8459409265642996</v>
      </c>
      <c r="AJ83">
        <v>1472</v>
      </c>
    </row>
    <row r="84" spans="1:36">
      <c r="A84">
        <v>74</v>
      </c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 t="s">
        <v>376</v>
      </c>
      <c r="Q84" s="91"/>
      <c r="R84" s="91"/>
      <c r="S84" s="91"/>
      <c r="T84">
        <v>1.7124999999999999</v>
      </c>
      <c r="U84">
        <v>0.86499999999999999</v>
      </c>
      <c r="V84">
        <v>0.84750000000000003</v>
      </c>
      <c r="W84">
        <v>20.9372712193138</v>
      </c>
      <c r="X84">
        <v>7.5388180361510404</v>
      </c>
      <c r="Y84">
        <v>1031</v>
      </c>
      <c r="Z84" t="s">
        <v>586</v>
      </c>
      <c r="AA84" t="s">
        <v>587</v>
      </c>
      <c r="AB84" t="s">
        <v>588</v>
      </c>
      <c r="AE84">
        <v>2.8149999999999999</v>
      </c>
      <c r="AF84">
        <v>0.86499999999999999</v>
      </c>
      <c r="AG84">
        <v>1.95</v>
      </c>
      <c r="AH84">
        <v>18.964958535710501</v>
      </c>
      <c r="AI84">
        <v>8.8459409265642996</v>
      </c>
      <c r="AJ84">
        <v>1472</v>
      </c>
    </row>
    <row r="85" spans="1:36">
      <c r="A85">
        <v>75</v>
      </c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 t="s">
        <v>377</v>
      </c>
      <c r="Q85" s="91"/>
      <c r="R85" s="91"/>
      <c r="S85" s="91"/>
      <c r="T85">
        <v>1.7124999999999999</v>
      </c>
      <c r="U85">
        <v>0.86499999999999999</v>
      </c>
      <c r="V85">
        <v>0.84750000000000003</v>
      </c>
      <c r="W85">
        <v>20.9372712193138</v>
      </c>
      <c r="X85">
        <v>7.5388180361510404</v>
      </c>
      <c r="Y85">
        <v>1031</v>
      </c>
      <c r="Z85" t="s">
        <v>586</v>
      </c>
      <c r="AA85" t="s">
        <v>587</v>
      </c>
      <c r="AB85" t="s">
        <v>588</v>
      </c>
      <c r="AE85">
        <v>2.8149999999999999</v>
      </c>
      <c r="AF85">
        <v>0.86499999999999999</v>
      </c>
      <c r="AG85">
        <v>1.95</v>
      </c>
      <c r="AH85">
        <v>18.964958535710501</v>
      </c>
      <c r="AI85">
        <v>8.8459409265642996</v>
      </c>
      <c r="AJ85">
        <v>1472</v>
      </c>
    </row>
    <row r="86" spans="1:36">
      <c r="A86">
        <v>76</v>
      </c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 t="s">
        <v>378</v>
      </c>
      <c r="Q86" s="91"/>
      <c r="R86" s="91"/>
      <c r="S86" s="91"/>
      <c r="T86">
        <v>1.7124999999999999</v>
      </c>
      <c r="U86">
        <v>0.86499999999999999</v>
      </c>
      <c r="V86">
        <v>0.84750000000000003</v>
      </c>
      <c r="W86">
        <v>20.9372712193138</v>
      </c>
      <c r="X86">
        <v>7.5388180361510404</v>
      </c>
      <c r="Y86">
        <v>1031</v>
      </c>
      <c r="Z86" t="s">
        <v>586</v>
      </c>
      <c r="AA86" t="s">
        <v>587</v>
      </c>
      <c r="AB86" t="s">
        <v>588</v>
      </c>
      <c r="AE86">
        <v>2.8149999999999999</v>
      </c>
      <c r="AF86">
        <v>0.86499999999999999</v>
      </c>
      <c r="AG86">
        <v>1.95</v>
      </c>
      <c r="AH86">
        <v>18.964958535710501</v>
      </c>
      <c r="AI86">
        <v>8.8459409265642996</v>
      </c>
      <c r="AJ86">
        <v>1472</v>
      </c>
    </row>
    <row r="87" spans="1:36">
      <c r="A87">
        <v>77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 t="s">
        <v>379</v>
      </c>
      <c r="Q87" s="92"/>
      <c r="R87" s="92"/>
      <c r="S87" s="92"/>
      <c r="T87">
        <v>1.7124999999999999</v>
      </c>
      <c r="U87">
        <v>0.86499999999999999</v>
      </c>
      <c r="V87">
        <v>0.84750000000000003</v>
      </c>
      <c r="W87">
        <v>20.9372712193138</v>
      </c>
      <c r="X87">
        <v>7.5388180361510404</v>
      </c>
      <c r="Y87">
        <v>1031</v>
      </c>
      <c r="Z87" t="s">
        <v>586</v>
      </c>
      <c r="AA87" t="s">
        <v>587</v>
      </c>
      <c r="AB87" t="s">
        <v>588</v>
      </c>
      <c r="AE87">
        <v>2.8149999999999999</v>
      </c>
      <c r="AF87">
        <v>0.86499999999999999</v>
      </c>
      <c r="AG87">
        <v>1.95</v>
      </c>
      <c r="AH87">
        <v>18.964958535710501</v>
      </c>
      <c r="AI87">
        <v>8.8459409265642996</v>
      </c>
      <c r="AJ87">
        <v>1472</v>
      </c>
    </row>
    <row r="88" spans="1:36" s="122" customFormat="1">
      <c r="B88" s="82" t="s">
        <v>605</v>
      </c>
      <c r="AE88" s="179"/>
      <c r="AF88" s="185"/>
      <c r="AG88" s="185"/>
      <c r="AH88" s="185"/>
      <c r="AI88" s="185"/>
      <c r="AJ88" s="190"/>
    </row>
    <row r="89" spans="1:36">
      <c r="A89">
        <v>78</v>
      </c>
      <c r="B89" s="47">
        <v>42165</v>
      </c>
      <c r="C89" s="46">
        <v>0.26666666666666666</v>
      </c>
      <c r="E89" s="46">
        <v>0.71666666666666667</v>
      </c>
      <c r="G89" t="s">
        <v>345</v>
      </c>
      <c r="H89" t="s">
        <v>345</v>
      </c>
      <c r="I89">
        <v>5</v>
      </c>
      <c r="J89">
        <v>10</v>
      </c>
      <c r="K89" t="s">
        <v>578</v>
      </c>
      <c r="L89">
        <v>500</v>
      </c>
      <c r="M89">
        <v>0.6</v>
      </c>
      <c r="N89" t="s">
        <v>349</v>
      </c>
      <c r="O89" t="b">
        <v>1</v>
      </c>
      <c r="P89">
        <v>1000</v>
      </c>
      <c r="S89" t="s">
        <v>579</v>
      </c>
      <c r="T89">
        <v>0.11</v>
      </c>
      <c r="U89">
        <v>0.79</v>
      </c>
      <c r="V89">
        <v>0.68</v>
      </c>
      <c r="W89">
        <v>6.7172189312126802</v>
      </c>
      <c r="X89">
        <v>3.4340362175642598</v>
      </c>
      <c r="Y89">
        <v>352</v>
      </c>
      <c r="Z89" t="s">
        <v>580</v>
      </c>
      <c r="AA89" t="s">
        <v>581</v>
      </c>
      <c r="AB89" t="s">
        <v>606</v>
      </c>
    </row>
    <row r="90" spans="1:36">
      <c r="A90">
        <v>79</v>
      </c>
      <c r="B90" s="47"/>
      <c r="C90" s="46"/>
      <c r="E90" s="46"/>
      <c r="L90">
        <v>1000</v>
      </c>
      <c r="T90">
        <v>0.28000000000000003</v>
      </c>
      <c r="U90">
        <v>0.82499999999999996</v>
      </c>
      <c r="V90">
        <v>0.54500000000000004</v>
      </c>
      <c r="W90">
        <v>6.5893671192748204</v>
      </c>
      <c r="X90">
        <v>3.1515225205734501</v>
      </c>
      <c r="Y90">
        <v>424</v>
      </c>
      <c r="Z90" t="s">
        <v>583</v>
      </c>
      <c r="AA90" t="s">
        <v>584</v>
      </c>
      <c r="AB90" t="s">
        <v>607</v>
      </c>
    </row>
    <row r="91" spans="1:36">
      <c r="A91">
        <v>80</v>
      </c>
      <c r="B91" s="88">
        <v>42165</v>
      </c>
      <c r="C91" s="89">
        <v>0.26666666666666666</v>
      </c>
      <c r="D91" s="73"/>
      <c r="E91" s="89">
        <v>0.71666666666666667</v>
      </c>
      <c r="F91" s="73"/>
      <c r="G91" s="73" t="s">
        <v>345</v>
      </c>
      <c r="H91" s="73" t="s">
        <v>345</v>
      </c>
      <c r="I91" s="73">
        <v>5</v>
      </c>
      <c r="J91" s="73">
        <v>10</v>
      </c>
      <c r="K91" s="73" t="s">
        <v>578</v>
      </c>
      <c r="L91" s="73">
        <v>5000</v>
      </c>
      <c r="M91" s="73">
        <v>0.6</v>
      </c>
      <c r="N91" s="73" t="s">
        <v>349</v>
      </c>
      <c r="O91" s="73" t="b">
        <v>1</v>
      </c>
      <c r="P91" s="73">
        <v>1000</v>
      </c>
      <c r="Q91" s="73"/>
      <c r="R91" s="73"/>
      <c r="S91" s="73"/>
      <c r="T91">
        <v>1.675</v>
      </c>
      <c r="U91">
        <v>0.85</v>
      </c>
      <c r="V91">
        <v>0.82499999999999996</v>
      </c>
      <c r="W91">
        <v>6.9244833503774599</v>
      </c>
      <c r="X91">
        <v>3.4410501717335702</v>
      </c>
      <c r="Y91">
        <v>934</v>
      </c>
      <c r="Z91" t="s">
        <v>586</v>
      </c>
      <c r="AA91" t="s">
        <v>587</v>
      </c>
      <c r="AB91" t="s">
        <v>608</v>
      </c>
    </row>
    <row r="92" spans="1:36">
      <c r="A92">
        <v>81</v>
      </c>
      <c r="B92" s="47"/>
      <c r="C92" s="46"/>
      <c r="E92" s="46"/>
      <c r="L92">
        <v>10000</v>
      </c>
      <c r="T92">
        <v>2.8824999999999998</v>
      </c>
      <c r="U92">
        <v>0.86750000000000005</v>
      </c>
      <c r="V92">
        <v>2.0150000000000001</v>
      </c>
      <c r="W92">
        <v>7.1659242185842302</v>
      </c>
      <c r="X92">
        <v>3.65121495294667</v>
      </c>
      <c r="Y92">
        <v>1386</v>
      </c>
      <c r="Z92" t="s">
        <v>589</v>
      </c>
      <c r="AA92" t="s">
        <v>590</v>
      </c>
      <c r="AB92" t="s">
        <v>609</v>
      </c>
    </row>
    <row r="93" spans="1:36">
      <c r="A93">
        <v>82</v>
      </c>
      <c r="B93" s="47"/>
      <c r="C93" s="46"/>
      <c r="E93" s="46"/>
      <c r="L93">
        <v>20000</v>
      </c>
      <c r="T93">
        <v>5.0125000000000002</v>
      </c>
      <c r="U93">
        <v>0.86499999999999999</v>
      </c>
      <c r="V93">
        <v>4.1475</v>
      </c>
      <c r="W93">
        <v>7.2168579999438398</v>
      </c>
      <c r="X93">
        <v>3.6909257780407798</v>
      </c>
      <c r="Y93">
        <v>2151</v>
      </c>
      <c r="Z93" t="s">
        <v>592</v>
      </c>
      <c r="AA93" t="s">
        <v>593</v>
      </c>
      <c r="AB93" t="s">
        <v>610</v>
      </c>
    </row>
    <row r="94" spans="1:36">
      <c r="A94">
        <v>83</v>
      </c>
      <c r="B94" s="93"/>
      <c r="C94" s="93"/>
      <c r="D94" s="93"/>
      <c r="E94" s="93"/>
      <c r="F94" s="93"/>
      <c r="G94" s="93"/>
      <c r="H94" s="93"/>
      <c r="I94" s="93">
        <v>10</v>
      </c>
      <c r="J94" s="93">
        <v>10</v>
      </c>
      <c r="K94" s="93"/>
      <c r="L94" s="93"/>
      <c r="M94" s="93"/>
      <c r="N94" s="93"/>
      <c r="O94" s="93"/>
      <c r="P94" s="93"/>
      <c r="Q94" s="93"/>
      <c r="R94" s="93"/>
      <c r="S94" s="93"/>
      <c r="T94">
        <v>1.7450000000000001</v>
      </c>
      <c r="U94">
        <v>0.84750000000000003</v>
      </c>
      <c r="V94">
        <v>0.89749999999999996</v>
      </c>
      <c r="W94">
        <v>6.87430242316512</v>
      </c>
      <c r="X94">
        <v>3.5429092665608901</v>
      </c>
      <c r="Y94">
        <v>983</v>
      </c>
      <c r="Z94" t="s">
        <v>586</v>
      </c>
      <c r="AA94" t="s">
        <v>587</v>
      </c>
      <c r="AB94" t="s">
        <v>611</v>
      </c>
    </row>
    <row r="95" spans="1:36">
      <c r="A95">
        <v>84</v>
      </c>
      <c r="B95" s="91"/>
      <c r="C95" s="91"/>
      <c r="D95" s="91"/>
      <c r="E95" s="91"/>
      <c r="F95" s="91"/>
      <c r="G95" s="91"/>
      <c r="H95" s="91"/>
      <c r="I95" s="91">
        <v>15</v>
      </c>
      <c r="J95" s="91">
        <v>15</v>
      </c>
      <c r="K95" s="91"/>
      <c r="L95" s="91"/>
      <c r="M95" s="91"/>
      <c r="N95" s="91"/>
      <c r="O95" s="91"/>
      <c r="P95" s="91"/>
      <c r="Q95" s="91"/>
      <c r="R95" s="91"/>
      <c r="S95" s="91"/>
      <c r="T95">
        <v>1.825</v>
      </c>
      <c r="U95">
        <v>0.84499999999999997</v>
      </c>
      <c r="V95">
        <v>0.98</v>
      </c>
      <c r="W95">
        <v>7.0184060020189598</v>
      </c>
      <c r="X95">
        <v>3.7326584847213198</v>
      </c>
      <c r="Y95">
        <v>1016</v>
      </c>
      <c r="Z95" t="s">
        <v>586</v>
      </c>
      <c r="AA95" t="s">
        <v>587</v>
      </c>
      <c r="AB95" t="s">
        <v>612</v>
      </c>
    </row>
    <row r="96" spans="1:36">
      <c r="A96">
        <v>85</v>
      </c>
      <c r="B96" s="91"/>
      <c r="C96" s="91"/>
      <c r="D96" s="91"/>
      <c r="E96" s="91"/>
      <c r="F96" s="91"/>
      <c r="G96" s="91"/>
      <c r="H96" s="91"/>
      <c r="I96" s="91">
        <v>30</v>
      </c>
      <c r="J96" s="91">
        <v>30</v>
      </c>
      <c r="K96" s="91"/>
      <c r="L96" s="91"/>
      <c r="M96" s="91"/>
      <c r="N96" s="91"/>
      <c r="O96" s="91"/>
      <c r="P96" s="91"/>
      <c r="Q96" s="91"/>
      <c r="R96" s="91"/>
      <c r="S96" s="91"/>
      <c r="T96">
        <v>1.8975</v>
      </c>
      <c r="U96">
        <v>0.84499999999999997</v>
      </c>
      <c r="V96">
        <v>1.0525</v>
      </c>
      <c r="W96">
        <v>4.9976996837330203</v>
      </c>
      <c r="X96">
        <v>3.6741028700406599</v>
      </c>
      <c r="Y96">
        <v>1057</v>
      </c>
      <c r="Z96" t="s">
        <v>586</v>
      </c>
      <c r="AA96" t="s">
        <v>587</v>
      </c>
      <c r="AB96" t="s">
        <v>613</v>
      </c>
    </row>
    <row r="97" spans="1:36">
      <c r="A97">
        <v>86</v>
      </c>
      <c r="B97" s="91"/>
      <c r="C97" s="91"/>
      <c r="D97" s="91"/>
      <c r="E97" s="91"/>
      <c r="F97" s="91"/>
      <c r="G97" s="91"/>
      <c r="H97" s="91"/>
      <c r="I97" s="91">
        <v>45</v>
      </c>
      <c r="J97" s="91">
        <v>45</v>
      </c>
      <c r="K97" s="91"/>
      <c r="L97" s="91"/>
      <c r="M97" s="91"/>
      <c r="N97" s="91"/>
      <c r="O97" s="91"/>
      <c r="P97" s="91"/>
      <c r="Q97" s="91"/>
      <c r="R97" s="91"/>
      <c r="S97" s="91"/>
      <c r="T97">
        <v>2.0375000000000001</v>
      </c>
      <c r="U97">
        <v>0.85250000000000004</v>
      </c>
      <c r="V97">
        <v>1.1850000000000001</v>
      </c>
      <c r="W97">
        <v>7.5788877111308697</v>
      </c>
      <c r="X97">
        <v>3.57399109293836</v>
      </c>
      <c r="Y97">
        <v>1072</v>
      </c>
      <c r="Z97" t="s">
        <v>586</v>
      </c>
      <c r="AA97" t="s">
        <v>587</v>
      </c>
      <c r="AB97" t="s">
        <v>614</v>
      </c>
    </row>
    <row r="98" spans="1:36">
      <c r="A98">
        <v>87</v>
      </c>
      <c r="B98" s="92"/>
      <c r="C98" s="92"/>
      <c r="D98" s="92"/>
      <c r="E98" s="92"/>
      <c r="F98" s="92"/>
      <c r="G98" s="92"/>
      <c r="H98" s="92"/>
      <c r="I98" s="92">
        <v>60</v>
      </c>
      <c r="J98" s="92">
        <v>60</v>
      </c>
      <c r="K98" s="92"/>
      <c r="L98" s="92"/>
      <c r="M98" s="92"/>
      <c r="N98" s="92"/>
      <c r="O98" s="92"/>
      <c r="P98" s="92"/>
      <c r="Q98" s="92"/>
      <c r="R98" s="92"/>
      <c r="S98" s="92"/>
      <c r="T98">
        <v>1.9975000000000001</v>
      </c>
      <c r="U98">
        <v>0.86499999999999999</v>
      </c>
      <c r="V98">
        <v>1.1325000000000001</v>
      </c>
      <c r="W98">
        <v>1.5158373493620301</v>
      </c>
      <c r="X98">
        <v>3.6409667903470702</v>
      </c>
      <c r="Y98">
        <v>1119</v>
      </c>
      <c r="Z98" t="s">
        <v>586</v>
      </c>
      <c r="AA98" t="s">
        <v>587</v>
      </c>
      <c r="AB98" t="s">
        <v>615</v>
      </c>
    </row>
    <row r="99" spans="1:36">
      <c r="A99">
        <v>88</v>
      </c>
      <c r="M99" s="51">
        <v>0.1</v>
      </c>
      <c r="T99">
        <v>1.54</v>
      </c>
      <c r="U99">
        <v>0.84750000000000003</v>
      </c>
      <c r="V99">
        <v>0.6925</v>
      </c>
      <c r="W99">
        <v>7.0563404563885301</v>
      </c>
      <c r="X99">
        <v>3.6619714413303202</v>
      </c>
      <c r="Y99">
        <v>921</v>
      </c>
      <c r="Z99" t="s">
        <v>586</v>
      </c>
      <c r="AA99" t="s">
        <v>587</v>
      </c>
      <c r="AB99" t="s">
        <v>616</v>
      </c>
    </row>
    <row r="100" spans="1:36">
      <c r="A100">
        <v>89</v>
      </c>
      <c r="M100" s="51">
        <v>0.3</v>
      </c>
      <c r="T100">
        <v>1.5825</v>
      </c>
      <c r="U100">
        <v>0.84750000000000003</v>
      </c>
      <c r="V100">
        <v>0.73499999999999999</v>
      </c>
      <c r="W100">
        <v>6.9884838831454799</v>
      </c>
      <c r="X100">
        <v>3.4995161087033702</v>
      </c>
      <c r="Y100">
        <v>900</v>
      </c>
      <c r="Z100" t="s">
        <v>586</v>
      </c>
      <c r="AA100" t="s">
        <v>587</v>
      </c>
      <c r="AB100" t="s">
        <v>617</v>
      </c>
    </row>
    <row r="101" spans="1:36">
      <c r="A101">
        <v>90</v>
      </c>
      <c r="M101" s="51">
        <v>0.5</v>
      </c>
      <c r="T101">
        <v>1.655</v>
      </c>
      <c r="U101">
        <v>0.84750000000000003</v>
      </c>
      <c r="V101">
        <v>0.8075</v>
      </c>
      <c r="W101">
        <v>7.0051307370998801</v>
      </c>
      <c r="X101">
        <v>3.5777455335294799</v>
      </c>
      <c r="Y101">
        <v>919</v>
      </c>
      <c r="Z101" t="s">
        <v>586</v>
      </c>
      <c r="AA101" t="s">
        <v>587</v>
      </c>
      <c r="AB101" t="s">
        <v>618</v>
      </c>
    </row>
    <row r="102" spans="1:36">
      <c r="A102">
        <v>91</v>
      </c>
      <c r="M102" s="51">
        <v>0.7</v>
      </c>
      <c r="T102">
        <v>1.6325000000000001</v>
      </c>
      <c r="U102">
        <v>0.85499999999999998</v>
      </c>
      <c r="V102">
        <v>0.77749999999999997</v>
      </c>
      <c r="W102">
        <v>7.0494783627891602</v>
      </c>
      <c r="X102">
        <v>3.56128842292217</v>
      </c>
      <c r="Y102">
        <v>943</v>
      </c>
      <c r="Z102" t="s">
        <v>586</v>
      </c>
      <c r="AA102" t="s">
        <v>587</v>
      </c>
      <c r="AB102" t="s">
        <v>619</v>
      </c>
    </row>
    <row r="103" spans="1:36">
      <c r="A103">
        <v>92</v>
      </c>
      <c r="M103" s="51">
        <v>0.9</v>
      </c>
      <c r="T103">
        <v>1.4350000000000001</v>
      </c>
      <c r="U103">
        <v>0.84</v>
      </c>
      <c r="V103">
        <v>0.59499999999999997</v>
      </c>
      <c r="W103">
        <v>6.8279291231823702</v>
      </c>
      <c r="X103">
        <v>3.3827942356468301</v>
      </c>
      <c r="Y103">
        <v>848</v>
      </c>
      <c r="Z103" t="s">
        <v>586</v>
      </c>
      <c r="AA103" t="s">
        <v>587</v>
      </c>
      <c r="AB103" t="s">
        <v>620</v>
      </c>
    </row>
    <row r="104" spans="1:36">
      <c r="A104">
        <v>93</v>
      </c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 t="s">
        <v>375</v>
      </c>
      <c r="Q104" s="93"/>
      <c r="R104" s="93"/>
      <c r="S104" s="93"/>
      <c r="T104">
        <v>1.675</v>
      </c>
      <c r="U104">
        <v>0.85</v>
      </c>
      <c r="V104">
        <v>0.82499999999999996</v>
      </c>
      <c r="W104">
        <v>6.9244833503774599</v>
      </c>
      <c r="X104">
        <v>3.4410501717335702</v>
      </c>
      <c r="Y104">
        <v>934</v>
      </c>
      <c r="Z104" t="s">
        <v>586</v>
      </c>
      <c r="AA104" t="s">
        <v>587</v>
      </c>
      <c r="AB104" t="s">
        <v>608</v>
      </c>
    </row>
    <row r="105" spans="1:36">
      <c r="A105">
        <v>94</v>
      </c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 t="s">
        <v>376</v>
      </c>
      <c r="Q105" s="91"/>
      <c r="R105" s="91"/>
      <c r="S105" s="91"/>
      <c r="T105">
        <v>1.675</v>
      </c>
      <c r="U105">
        <v>0.85</v>
      </c>
      <c r="V105">
        <v>0.82499999999999996</v>
      </c>
      <c r="W105">
        <v>6.9244833503774599</v>
      </c>
      <c r="X105">
        <v>3.4410501717335702</v>
      </c>
      <c r="Y105">
        <v>934</v>
      </c>
      <c r="Z105" t="s">
        <v>586</v>
      </c>
      <c r="AA105" t="s">
        <v>587</v>
      </c>
      <c r="AB105" t="s">
        <v>608</v>
      </c>
    </row>
    <row r="106" spans="1:36">
      <c r="A106">
        <v>95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 t="s">
        <v>377</v>
      </c>
      <c r="Q106" s="91"/>
      <c r="R106" s="91"/>
      <c r="S106" s="91"/>
      <c r="T106">
        <v>1.675</v>
      </c>
      <c r="U106">
        <v>0.85</v>
      </c>
      <c r="V106">
        <v>0.82499999999999996</v>
      </c>
      <c r="W106">
        <v>6.9244833503774599</v>
      </c>
      <c r="X106">
        <v>3.4410501717335702</v>
      </c>
      <c r="Y106">
        <v>934</v>
      </c>
      <c r="Z106" t="s">
        <v>586</v>
      </c>
      <c r="AA106" t="s">
        <v>587</v>
      </c>
      <c r="AB106" t="s">
        <v>608</v>
      </c>
    </row>
    <row r="107" spans="1:36">
      <c r="A107">
        <v>96</v>
      </c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 t="s">
        <v>378</v>
      </c>
      <c r="Q107" s="91"/>
      <c r="R107" s="91"/>
      <c r="S107" s="91"/>
      <c r="T107">
        <v>1.675</v>
      </c>
      <c r="U107">
        <v>0.85</v>
      </c>
      <c r="V107">
        <v>0.82499999999999996</v>
      </c>
      <c r="W107">
        <v>6.9244833503774599</v>
      </c>
      <c r="X107">
        <v>3.4410501717335702</v>
      </c>
      <c r="Y107">
        <v>934</v>
      </c>
      <c r="Z107" t="s">
        <v>586</v>
      </c>
      <c r="AA107" t="s">
        <v>587</v>
      </c>
      <c r="AB107" t="s">
        <v>608</v>
      </c>
    </row>
    <row r="108" spans="1:36">
      <c r="A108">
        <v>97</v>
      </c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 t="s">
        <v>379</v>
      </c>
      <c r="Q108" s="92"/>
      <c r="R108" s="92"/>
      <c r="S108" s="92"/>
      <c r="T108">
        <v>1.675</v>
      </c>
      <c r="U108">
        <v>0.85</v>
      </c>
      <c r="V108">
        <v>0.82499999999999996</v>
      </c>
      <c r="W108">
        <v>6.9244833503774599</v>
      </c>
      <c r="X108">
        <v>3.4410501717335702</v>
      </c>
      <c r="Y108">
        <v>934</v>
      </c>
      <c r="Z108" t="s">
        <v>586</v>
      </c>
      <c r="AA108" t="s">
        <v>587</v>
      </c>
      <c r="AB108" t="s">
        <v>608</v>
      </c>
    </row>
    <row r="109" spans="1:36" s="122" customFormat="1">
      <c r="B109" s="82" t="s">
        <v>621</v>
      </c>
      <c r="AE109" s="179"/>
      <c r="AF109" s="185"/>
      <c r="AG109" s="185"/>
      <c r="AH109" s="185"/>
      <c r="AI109" s="185"/>
      <c r="AJ109" s="190"/>
    </row>
    <row r="110" spans="1:36">
      <c r="A110">
        <v>98</v>
      </c>
      <c r="B110" s="47">
        <v>42165</v>
      </c>
      <c r="C110" s="46">
        <v>0.26666666666666666</v>
      </c>
      <c r="E110" s="46">
        <v>0.71666666666666667</v>
      </c>
      <c r="G110" t="s">
        <v>345</v>
      </c>
      <c r="H110" t="s">
        <v>345</v>
      </c>
      <c r="I110">
        <v>5</v>
      </c>
      <c r="J110">
        <v>10</v>
      </c>
      <c r="K110" t="s">
        <v>578</v>
      </c>
      <c r="L110">
        <v>500</v>
      </c>
      <c r="M110">
        <v>0.4</v>
      </c>
      <c r="N110" t="s">
        <v>349</v>
      </c>
      <c r="O110" t="b">
        <v>1</v>
      </c>
      <c r="P110">
        <v>1000</v>
      </c>
      <c r="S110" t="s">
        <v>579</v>
      </c>
      <c r="T110">
        <v>0.16</v>
      </c>
      <c r="U110">
        <v>0.97499999999999998</v>
      </c>
      <c r="V110">
        <v>0.81499999999999995</v>
      </c>
      <c r="W110">
        <v>32.530313098621797</v>
      </c>
      <c r="X110">
        <v>6.9941549869584501</v>
      </c>
      <c r="Y110">
        <v>454</v>
      </c>
      <c r="Z110" t="s">
        <v>622</v>
      </c>
      <c r="AA110" t="s">
        <v>623</v>
      </c>
      <c r="AB110" t="s">
        <v>624</v>
      </c>
    </row>
    <row r="111" spans="1:36">
      <c r="A111">
        <v>99</v>
      </c>
      <c r="B111" s="47"/>
      <c r="C111" s="46"/>
      <c r="E111" s="46"/>
      <c r="L111">
        <v>1000</v>
      </c>
      <c r="T111">
        <v>0.32</v>
      </c>
      <c r="U111">
        <v>1.0125</v>
      </c>
      <c r="V111">
        <v>0.6925</v>
      </c>
      <c r="W111">
        <v>32.030839181977299</v>
      </c>
      <c r="X111">
        <v>7.0891061173176801</v>
      </c>
      <c r="Y111">
        <v>533</v>
      </c>
      <c r="Z111" t="s">
        <v>625</v>
      </c>
      <c r="AA111" t="s">
        <v>626</v>
      </c>
      <c r="AB111" t="s">
        <v>627</v>
      </c>
    </row>
    <row r="112" spans="1:36">
      <c r="A112">
        <v>100</v>
      </c>
      <c r="B112" s="88">
        <v>42165</v>
      </c>
      <c r="C112" s="89">
        <v>0.26666666666666666</v>
      </c>
      <c r="D112" s="73"/>
      <c r="E112" s="89">
        <v>0.71666666666666667</v>
      </c>
      <c r="F112" s="73"/>
      <c r="G112" s="73" t="s">
        <v>345</v>
      </c>
      <c r="H112" s="73" t="s">
        <v>345</v>
      </c>
      <c r="I112" s="73">
        <v>5</v>
      </c>
      <c r="J112" s="73">
        <v>10</v>
      </c>
      <c r="K112" s="73" t="s">
        <v>578</v>
      </c>
      <c r="L112" s="73">
        <v>5000</v>
      </c>
      <c r="M112" s="73">
        <v>0.4</v>
      </c>
      <c r="N112" s="73" t="s">
        <v>349</v>
      </c>
      <c r="O112" s="73" t="b">
        <v>1</v>
      </c>
      <c r="P112" s="73">
        <v>1000</v>
      </c>
      <c r="Q112" s="73"/>
      <c r="R112" s="73"/>
      <c r="S112" s="73"/>
      <c r="T112">
        <v>1.68</v>
      </c>
      <c r="U112">
        <v>1.0575000000000001</v>
      </c>
      <c r="V112">
        <v>0.62250000000000005</v>
      </c>
      <c r="W112">
        <v>32.1899925793318</v>
      </c>
      <c r="X112">
        <v>7.2364640304553998</v>
      </c>
      <c r="Y112">
        <v>1095</v>
      </c>
      <c r="Z112" t="s">
        <v>628</v>
      </c>
      <c r="AA112" t="s">
        <v>629</v>
      </c>
      <c r="AB112" t="s">
        <v>630</v>
      </c>
    </row>
    <row r="113" spans="1:28">
      <c r="A113">
        <v>101</v>
      </c>
      <c r="B113" s="47"/>
      <c r="C113" s="46"/>
      <c r="E113" s="46"/>
      <c r="L113">
        <v>10000</v>
      </c>
      <c r="T113">
        <v>3.2475000000000001</v>
      </c>
      <c r="U113">
        <v>1.0575000000000001</v>
      </c>
      <c r="V113">
        <v>2.19</v>
      </c>
      <c r="W113">
        <v>31.900603985541402</v>
      </c>
      <c r="X113">
        <v>7.3955544358306904</v>
      </c>
      <c r="Y113">
        <v>1722</v>
      </c>
      <c r="Z113" t="s">
        <v>631</v>
      </c>
      <c r="AA113" t="s">
        <v>632</v>
      </c>
      <c r="AB113" t="s">
        <v>633</v>
      </c>
    </row>
    <row r="114" spans="1:28">
      <c r="A114">
        <v>102</v>
      </c>
      <c r="B114" s="47"/>
      <c r="C114" s="46"/>
      <c r="E114" s="46"/>
      <c r="L114">
        <v>20000</v>
      </c>
      <c r="T114">
        <v>5.915</v>
      </c>
      <c r="U114">
        <v>1.0825</v>
      </c>
      <c r="V114">
        <v>4.8324999999999996</v>
      </c>
      <c r="W114">
        <v>31.8027904668382</v>
      </c>
      <c r="X114">
        <v>7.4391624737722903</v>
      </c>
      <c r="Y114">
        <v>2799</v>
      </c>
      <c r="Z114" t="s">
        <v>634</v>
      </c>
      <c r="AA114" t="s">
        <v>635</v>
      </c>
      <c r="AB114" t="s">
        <v>636</v>
      </c>
    </row>
    <row r="115" spans="1:28">
      <c r="A115">
        <v>103</v>
      </c>
      <c r="B115" s="93"/>
      <c r="C115" s="93"/>
      <c r="D115" s="93"/>
      <c r="E115" s="93"/>
      <c r="F115" s="93"/>
      <c r="G115" s="93"/>
      <c r="H115" s="93"/>
      <c r="I115" s="93">
        <v>10</v>
      </c>
      <c r="J115" s="93">
        <v>10</v>
      </c>
      <c r="K115" s="93"/>
      <c r="L115" s="93"/>
      <c r="M115" s="93"/>
      <c r="N115" s="93"/>
      <c r="O115" s="93"/>
      <c r="P115" s="93"/>
      <c r="Q115" s="93"/>
      <c r="R115" s="93"/>
      <c r="S115" s="93"/>
      <c r="T115">
        <v>1.825</v>
      </c>
      <c r="U115">
        <v>1.06</v>
      </c>
      <c r="V115">
        <v>0.76500000000000001</v>
      </c>
      <c r="W115">
        <v>31.911938759927899</v>
      </c>
      <c r="X115">
        <v>7.2467702117214303</v>
      </c>
      <c r="Y115">
        <v>1154</v>
      </c>
      <c r="Z115" t="s">
        <v>628</v>
      </c>
      <c r="AA115" t="s">
        <v>629</v>
      </c>
      <c r="AB115" t="s">
        <v>637</v>
      </c>
    </row>
    <row r="116" spans="1:28">
      <c r="A116">
        <v>104</v>
      </c>
      <c r="B116" s="91"/>
      <c r="C116" s="91"/>
      <c r="D116" s="91"/>
      <c r="E116" s="91"/>
      <c r="F116" s="91"/>
      <c r="G116" s="91"/>
      <c r="H116" s="91"/>
      <c r="I116" s="91">
        <v>15</v>
      </c>
      <c r="J116" s="91">
        <v>15</v>
      </c>
      <c r="K116" s="91"/>
      <c r="L116" s="91"/>
      <c r="M116" s="91"/>
      <c r="N116" s="91"/>
      <c r="O116" s="91"/>
      <c r="P116" s="91"/>
      <c r="Q116" s="91"/>
      <c r="R116" s="91"/>
      <c r="S116" s="91"/>
      <c r="T116">
        <v>1.9175</v>
      </c>
      <c r="U116">
        <v>1.0449999999999999</v>
      </c>
      <c r="V116">
        <v>0.87250000000000005</v>
      </c>
      <c r="W116">
        <v>31.396121721160998</v>
      </c>
      <c r="X116">
        <v>7.3209344757702599</v>
      </c>
      <c r="Y116">
        <v>1185</v>
      </c>
      <c r="Z116" t="s">
        <v>628</v>
      </c>
      <c r="AA116" t="s">
        <v>629</v>
      </c>
      <c r="AB116" t="s">
        <v>638</v>
      </c>
    </row>
    <row r="117" spans="1:28">
      <c r="A117">
        <v>105</v>
      </c>
      <c r="B117" s="91"/>
      <c r="C117" s="91"/>
      <c r="D117" s="91"/>
      <c r="E117" s="91"/>
      <c r="F117" s="91"/>
      <c r="G117" s="91"/>
      <c r="H117" s="91"/>
      <c r="I117" s="91">
        <v>30</v>
      </c>
      <c r="J117" s="91">
        <v>30</v>
      </c>
      <c r="K117" s="91"/>
      <c r="L117" s="91"/>
      <c r="M117" s="91"/>
      <c r="N117" s="91"/>
      <c r="O117" s="91"/>
      <c r="P117" s="91"/>
      <c r="Q117" s="91"/>
      <c r="R117" s="91"/>
      <c r="S117" s="91"/>
      <c r="T117">
        <v>1.9375</v>
      </c>
      <c r="U117">
        <v>1.0475000000000001</v>
      </c>
      <c r="V117">
        <v>0.89</v>
      </c>
      <c r="W117">
        <v>30.220537429455799</v>
      </c>
      <c r="X117">
        <v>7.0022339383419299</v>
      </c>
      <c r="Y117">
        <v>1194</v>
      </c>
      <c r="Z117" t="s">
        <v>628</v>
      </c>
      <c r="AA117" t="s">
        <v>629</v>
      </c>
      <c r="AB117" t="s">
        <v>639</v>
      </c>
    </row>
    <row r="118" spans="1:28">
      <c r="A118">
        <v>106</v>
      </c>
      <c r="B118" s="91"/>
      <c r="C118" s="91"/>
      <c r="D118" s="91"/>
      <c r="E118" s="91"/>
      <c r="F118" s="91"/>
      <c r="G118" s="91"/>
      <c r="H118" s="91"/>
      <c r="I118" s="91">
        <v>45</v>
      </c>
      <c r="J118" s="91">
        <v>45</v>
      </c>
      <c r="K118" s="91"/>
      <c r="L118" s="91"/>
      <c r="M118" s="91"/>
      <c r="N118" s="91"/>
      <c r="O118" s="91"/>
      <c r="P118" s="91"/>
      <c r="Q118" s="91"/>
      <c r="R118" s="91"/>
      <c r="S118" s="91"/>
      <c r="T118">
        <v>2.0099999999999998</v>
      </c>
      <c r="U118">
        <v>1.05</v>
      </c>
      <c r="V118">
        <v>0.96</v>
      </c>
      <c r="W118">
        <v>29.3898454829773</v>
      </c>
      <c r="X118">
        <v>7.24326342555075</v>
      </c>
      <c r="Y118">
        <v>1224</v>
      </c>
      <c r="Z118" t="s">
        <v>628</v>
      </c>
      <c r="AA118" t="s">
        <v>629</v>
      </c>
      <c r="AB118" t="s">
        <v>640</v>
      </c>
    </row>
    <row r="119" spans="1:28">
      <c r="A119">
        <v>107</v>
      </c>
      <c r="B119" s="92"/>
      <c r="C119" s="92"/>
      <c r="D119" s="92"/>
      <c r="E119" s="92"/>
      <c r="F119" s="92"/>
      <c r="G119" s="92"/>
      <c r="H119" s="92"/>
      <c r="I119" s="92">
        <v>60</v>
      </c>
      <c r="J119" s="92">
        <v>60</v>
      </c>
      <c r="K119" s="92"/>
      <c r="L119" s="92"/>
      <c r="M119" s="92"/>
      <c r="N119" s="92"/>
      <c r="O119" s="92"/>
      <c r="P119" s="92"/>
      <c r="Q119" s="92"/>
      <c r="R119" s="92"/>
      <c r="S119" s="92"/>
      <c r="T119">
        <v>2.0049999999999999</v>
      </c>
      <c r="U119">
        <v>1.0525</v>
      </c>
      <c r="V119">
        <v>0.95250000000000001</v>
      </c>
      <c r="W119">
        <v>27.437178006924299</v>
      </c>
      <c r="X119">
        <v>6.7470198785935498</v>
      </c>
      <c r="Y119">
        <v>1221</v>
      </c>
      <c r="Z119" t="s">
        <v>628</v>
      </c>
      <c r="AA119" t="s">
        <v>629</v>
      </c>
      <c r="AB119" t="s">
        <v>641</v>
      </c>
    </row>
    <row r="120" spans="1:28">
      <c r="A120">
        <v>108</v>
      </c>
      <c r="M120" s="51">
        <v>0.1</v>
      </c>
      <c r="T120">
        <v>1.76</v>
      </c>
      <c r="U120">
        <v>1.0525</v>
      </c>
      <c r="V120">
        <v>0.70750000000000002</v>
      </c>
      <c r="W120">
        <v>32.377967044153898</v>
      </c>
      <c r="X120">
        <v>7.1492999328107896</v>
      </c>
      <c r="Y120">
        <v>1125</v>
      </c>
      <c r="Z120" t="s">
        <v>628</v>
      </c>
      <c r="AA120" t="s">
        <v>629</v>
      </c>
      <c r="AB120" t="s">
        <v>642</v>
      </c>
    </row>
    <row r="121" spans="1:28">
      <c r="A121">
        <v>109</v>
      </c>
      <c r="M121" s="51">
        <v>0.3</v>
      </c>
      <c r="T121">
        <v>1.69</v>
      </c>
      <c r="U121">
        <v>1.0649999999999999</v>
      </c>
      <c r="V121">
        <v>0.625</v>
      </c>
      <c r="W121">
        <v>32.154444838251898</v>
      </c>
      <c r="X121">
        <v>7.2319077516501604</v>
      </c>
      <c r="Y121">
        <v>1102</v>
      </c>
      <c r="Z121" t="s">
        <v>628</v>
      </c>
      <c r="AA121" t="s">
        <v>629</v>
      </c>
      <c r="AB121" t="s">
        <v>643</v>
      </c>
    </row>
    <row r="122" spans="1:28">
      <c r="A122">
        <v>110</v>
      </c>
      <c r="M122" s="51">
        <v>0.5</v>
      </c>
      <c r="T122">
        <v>1.79</v>
      </c>
      <c r="U122">
        <v>1.0649999999999999</v>
      </c>
      <c r="V122">
        <v>0.72499999999999998</v>
      </c>
      <c r="W122">
        <v>32.145486524940097</v>
      </c>
      <c r="X122">
        <v>7.1840937586504197</v>
      </c>
      <c r="Y122">
        <v>1142</v>
      </c>
      <c r="Z122" t="s">
        <v>628</v>
      </c>
      <c r="AA122" t="s">
        <v>629</v>
      </c>
      <c r="AB122" t="s">
        <v>644</v>
      </c>
    </row>
    <row r="123" spans="1:28">
      <c r="A123">
        <v>111</v>
      </c>
      <c r="M123" s="51">
        <v>0.7</v>
      </c>
      <c r="T123">
        <v>1.8174999999999999</v>
      </c>
      <c r="U123">
        <v>1.0549999999999999</v>
      </c>
      <c r="V123">
        <v>0.76249999999999996</v>
      </c>
      <c r="W123">
        <v>32.219867267684101</v>
      </c>
      <c r="X123">
        <v>7.1574328673460696</v>
      </c>
      <c r="Y123">
        <v>1149</v>
      </c>
      <c r="Z123" t="s">
        <v>628</v>
      </c>
      <c r="AA123" t="s">
        <v>629</v>
      </c>
      <c r="AB123" t="s">
        <v>645</v>
      </c>
    </row>
    <row r="124" spans="1:28">
      <c r="A124">
        <v>112</v>
      </c>
      <c r="M124" s="51">
        <v>0.9</v>
      </c>
      <c r="T124">
        <v>1.5825</v>
      </c>
      <c r="U124">
        <v>1.0449999999999999</v>
      </c>
      <c r="V124">
        <v>0.53749999999999998</v>
      </c>
      <c r="W124">
        <v>31.8492192099318</v>
      </c>
      <c r="X124">
        <v>7.3910549531915803</v>
      </c>
      <c r="Y124">
        <v>1051</v>
      </c>
      <c r="Z124" t="s">
        <v>628</v>
      </c>
      <c r="AA124" t="s">
        <v>629</v>
      </c>
      <c r="AB124" t="s">
        <v>646</v>
      </c>
    </row>
    <row r="125" spans="1:28">
      <c r="A125">
        <v>113</v>
      </c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 t="s">
        <v>375</v>
      </c>
      <c r="Q125" s="93"/>
      <c r="R125" s="93"/>
      <c r="S125" s="93"/>
      <c r="T125">
        <v>1.68</v>
      </c>
      <c r="U125">
        <v>1.0575000000000001</v>
      </c>
      <c r="V125">
        <v>0.62250000000000005</v>
      </c>
      <c r="W125">
        <v>32.1899925793318</v>
      </c>
      <c r="X125">
        <v>7.2364640304553998</v>
      </c>
      <c r="Y125">
        <v>1095</v>
      </c>
      <c r="Z125" t="s">
        <v>628</v>
      </c>
      <c r="AA125" t="s">
        <v>629</v>
      </c>
      <c r="AB125" t="s">
        <v>630</v>
      </c>
    </row>
    <row r="126" spans="1:28">
      <c r="A126">
        <v>114</v>
      </c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 t="s">
        <v>376</v>
      </c>
      <c r="Q126" s="91"/>
      <c r="R126" s="91"/>
      <c r="S126" s="91"/>
      <c r="T126">
        <v>1.68</v>
      </c>
      <c r="U126">
        <v>1.0575000000000001</v>
      </c>
      <c r="V126">
        <v>0.62250000000000005</v>
      </c>
      <c r="W126">
        <v>32.1899925793318</v>
      </c>
      <c r="X126">
        <v>7.2364640304553998</v>
      </c>
      <c r="Y126">
        <v>1095</v>
      </c>
      <c r="Z126" t="s">
        <v>628</v>
      </c>
      <c r="AA126" t="s">
        <v>629</v>
      </c>
      <c r="AB126" t="s">
        <v>630</v>
      </c>
    </row>
    <row r="127" spans="1:28">
      <c r="A127">
        <v>115</v>
      </c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 t="s">
        <v>377</v>
      </c>
      <c r="Q127" s="91"/>
      <c r="R127" s="91"/>
      <c r="S127" s="91"/>
      <c r="T127">
        <v>1.68</v>
      </c>
      <c r="U127">
        <v>1.0575000000000001</v>
      </c>
      <c r="V127">
        <v>0.62250000000000005</v>
      </c>
      <c r="W127">
        <v>32.1899925793318</v>
      </c>
      <c r="X127">
        <v>7.2364640304553998</v>
      </c>
      <c r="Y127">
        <v>1095</v>
      </c>
      <c r="Z127" t="s">
        <v>628</v>
      </c>
      <c r="AA127" t="s">
        <v>629</v>
      </c>
      <c r="AB127" t="s">
        <v>630</v>
      </c>
    </row>
    <row r="128" spans="1:28">
      <c r="A128">
        <v>116</v>
      </c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 t="s">
        <v>378</v>
      </c>
      <c r="Q128" s="91"/>
      <c r="R128" s="91"/>
      <c r="S128" s="91"/>
      <c r="T128">
        <v>1.68</v>
      </c>
      <c r="U128">
        <v>1.0575000000000001</v>
      </c>
      <c r="V128">
        <v>0.62250000000000005</v>
      </c>
      <c r="W128">
        <v>32.1899925793318</v>
      </c>
      <c r="X128">
        <v>7.2364640304553998</v>
      </c>
      <c r="Y128">
        <v>1095</v>
      </c>
      <c r="Z128" t="s">
        <v>628</v>
      </c>
      <c r="AA128" t="s">
        <v>629</v>
      </c>
      <c r="AB128" t="s">
        <v>630</v>
      </c>
    </row>
    <row r="129" spans="1:36">
      <c r="A129">
        <v>117</v>
      </c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 t="s">
        <v>379</v>
      </c>
      <c r="Q129" s="92"/>
      <c r="R129" s="92"/>
      <c r="S129" s="92"/>
      <c r="T129">
        <v>1.68</v>
      </c>
      <c r="U129">
        <v>1.0575000000000001</v>
      </c>
      <c r="V129">
        <v>0.62250000000000005</v>
      </c>
      <c r="W129">
        <v>32.1899925793318</v>
      </c>
      <c r="X129">
        <v>7.2364640304553998</v>
      </c>
      <c r="Y129">
        <v>1095</v>
      </c>
      <c r="Z129" t="s">
        <v>628</v>
      </c>
      <c r="AA129" t="s">
        <v>629</v>
      </c>
      <c r="AB129" t="s">
        <v>630</v>
      </c>
    </row>
    <row r="130" spans="1:36" s="122" customFormat="1">
      <c r="B130" s="82" t="s">
        <v>647</v>
      </c>
      <c r="AE130" s="179"/>
      <c r="AF130" s="185"/>
      <c r="AG130" s="185"/>
      <c r="AH130" s="185"/>
      <c r="AI130" s="185"/>
      <c r="AJ130" s="190"/>
    </row>
    <row r="131" spans="1:36">
      <c r="A131">
        <v>118</v>
      </c>
      <c r="B131" s="47">
        <v>42165</v>
      </c>
      <c r="C131" s="46">
        <v>0.26666666666666666</v>
      </c>
      <c r="E131" s="46">
        <v>0.71666666666666667</v>
      </c>
      <c r="G131" t="s">
        <v>345</v>
      </c>
      <c r="H131" t="s">
        <v>345</v>
      </c>
      <c r="I131">
        <v>5</v>
      </c>
      <c r="J131">
        <v>10</v>
      </c>
      <c r="K131" t="s">
        <v>578</v>
      </c>
      <c r="L131">
        <v>500</v>
      </c>
      <c r="M131">
        <v>0.4</v>
      </c>
      <c r="N131" t="s">
        <v>349</v>
      </c>
      <c r="O131" t="b">
        <v>1</v>
      </c>
      <c r="P131">
        <v>1000</v>
      </c>
      <c r="S131" t="s">
        <v>579</v>
      </c>
      <c r="T131">
        <v>0.1225</v>
      </c>
      <c r="U131">
        <v>0.98750000000000004</v>
      </c>
      <c r="V131">
        <v>0.86499999999999999</v>
      </c>
      <c r="W131">
        <v>16.9643876283282</v>
      </c>
      <c r="X131">
        <v>2.0424399449725001</v>
      </c>
      <c r="Y131">
        <v>430</v>
      </c>
      <c r="Z131" t="s">
        <v>622</v>
      </c>
      <c r="AA131" t="s">
        <v>623</v>
      </c>
      <c r="AB131" t="s">
        <v>648</v>
      </c>
    </row>
    <row r="132" spans="1:36">
      <c r="A132">
        <v>119</v>
      </c>
      <c r="B132" s="47"/>
      <c r="C132" s="46"/>
      <c r="E132" s="46"/>
      <c r="L132">
        <v>1000</v>
      </c>
      <c r="T132">
        <v>0.29499999999999998</v>
      </c>
      <c r="U132">
        <v>1.0075000000000001</v>
      </c>
      <c r="V132">
        <v>0.71250000000000002</v>
      </c>
      <c r="W132">
        <v>17.786333173004401</v>
      </c>
      <c r="X132">
        <v>2.7676334931795301</v>
      </c>
      <c r="Y132">
        <v>509</v>
      </c>
      <c r="Z132" t="s">
        <v>625</v>
      </c>
      <c r="AA132" t="s">
        <v>626</v>
      </c>
      <c r="AB132" t="s">
        <v>649</v>
      </c>
    </row>
    <row r="133" spans="1:36">
      <c r="A133">
        <v>120</v>
      </c>
      <c r="B133" s="88">
        <v>42165</v>
      </c>
      <c r="C133" s="89">
        <v>0.26666666666666666</v>
      </c>
      <c r="D133" s="73"/>
      <c r="E133" s="89">
        <v>0.71666666666666667</v>
      </c>
      <c r="F133" s="73"/>
      <c r="G133" s="73" t="s">
        <v>345</v>
      </c>
      <c r="H133" s="73" t="s">
        <v>345</v>
      </c>
      <c r="I133" s="73">
        <v>5</v>
      </c>
      <c r="J133" s="73">
        <v>10</v>
      </c>
      <c r="K133" s="73" t="s">
        <v>578</v>
      </c>
      <c r="L133" s="73">
        <v>5000</v>
      </c>
      <c r="M133" s="73">
        <v>0.4</v>
      </c>
      <c r="N133" s="73" t="s">
        <v>349</v>
      </c>
      <c r="O133" s="73" t="b">
        <v>1</v>
      </c>
      <c r="P133" s="73">
        <v>1000</v>
      </c>
      <c r="Q133" s="73"/>
      <c r="R133" s="73"/>
      <c r="S133" s="73"/>
      <c r="T133">
        <v>1.635</v>
      </c>
      <c r="U133">
        <v>1.0549999999999999</v>
      </c>
      <c r="V133">
        <v>0.57999999999999996</v>
      </c>
      <c r="W133">
        <v>17.9588739466931</v>
      </c>
      <c r="X133">
        <v>2.6387038115063599</v>
      </c>
      <c r="Y133">
        <v>972</v>
      </c>
      <c r="Z133" t="s">
        <v>628</v>
      </c>
      <c r="AA133" t="s">
        <v>629</v>
      </c>
      <c r="AB133" t="s">
        <v>650</v>
      </c>
    </row>
    <row r="134" spans="1:36">
      <c r="A134">
        <v>121</v>
      </c>
      <c r="B134" s="47"/>
      <c r="C134" s="46"/>
      <c r="E134" s="46"/>
      <c r="L134">
        <v>10000</v>
      </c>
      <c r="T134">
        <v>2.9824999999999999</v>
      </c>
      <c r="U134">
        <v>1.0774999999999999</v>
      </c>
      <c r="V134">
        <v>1.905</v>
      </c>
      <c r="W134">
        <v>18.144357842801298</v>
      </c>
      <c r="X134">
        <v>2.8513715071000698</v>
      </c>
      <c r="Y134">
        <v>1438</v>
      </c>
      <c r="Z134" t="s">
        <v>631</v>
      </c>
      <c r="AA134" t="s">
        <v>632</v>
      </c>
      <c r="AB134" t="s">
        <v>651</v>
      </c>
    </row>
    <row r="135" spans="1:36">
      <c r="A135">
        <v>122</v>
      </c>
      <c r="B135" s="47"/>
      <c r="C135" s="46"/>
      <c r="E135" s="46"/>
      <c r="L135">
        <v>20000</v>
      </c>
      <c r="T135">
        <v>4.8674999999999997</v>
      </c>
      <c r="U135">
        <v>1.0625</v>
      </c>
      <c r="V135">
        <v>3.8050000000000002</v>
      </c>
      <c r="W135">
        <v>18.064552408357098</v>
      </c>
      <c r="X135">
        <v>2.8358811891651401</v>
      </c>
      <c r="Y135">
        <v>2044</v>
      </c>
      <c r="Z135" t="s">
        <v>634</v>
      </c>
      <c r="AA135" t="s">
        <v>635</v>
      </c>
      <c r="AB135" t="s">
        <v>652</v>
      </c>
    </row>
    <row r="136" spans="1:36">
      <c r="A136">
        <v>123</v>
      </c>
      <c r="B136" s="93"/>
      <c r="C136" s="93"/>
      <c r="D136" s="93"/>
      <c r="E136" s="93"/>
      <c r="F136" s="93"/>
      <c r="G136" s="93"/>
      <c r="H136" s="93"/>
      <c r="I136" s="93">
        <v>10</v>
      </c>
      <c r="J136" s="93">
        <v>10</v>
      </c>
      <c r="K136" s="93"/>
      <c r="L136" s="93"/>
      <c r="M136" s="93"/>
      <c r="N136" s="93"/>
      <c r="O136" s="93"/>
      <c r="P136" s="93"/>
      <c r="Q136" s="93"/>
      <c r="R136" s="93"/>
      <c r="S136" s="93"/>
      <c r="T136">
        <v>1.665</v>
      </c>
      <c r="U136">
        <v>1.0549999999999999</v>
      </c>
      <c r="V136">
        <v>0.61</v>
      </c>
      <c r="W136">
        <v>18.0310558870666</v>
      </c>
      <c r="X136">
        <v>2.7150321235410799</v>
      </c>
      <c r="Y136">
        <v>994</v>
      </c>
      <c r="Z136" t="s">
        <v>628</v>
      </c>
      <c r="AA136" t="s">
        <v>629</v>
      </c>
      <c r="AB136" t="s">
        <v>653</v>
      </c>
    </row>
    <row r="137" spans="1:36">
      <c r="A137">
        <v>124</v>
      </c>
      <c r="B137" s="91"/>
      <c r="C137" s="91"/>
      <c r="D137" s="91"/>
      <c r="E137" s="91"/>
      <c r="F137" s="91"/>
      <c r="G137" s="91"/>
      <c r="H137" s="91"/>
      <c r="I137" s="91">
        <v>15</v>
      </c>
      <c r="J137" s="91">
        <v>15</v>
      </c>
      <c r="K137" s="91"/>
      <c r="L137" s="91"/>
      <c r="M137" s="91"/>
      <c r="N137" s="91"/>
      <c r="O137" s="91"/>
      <c r="P137" s="91"/>
      <c r="Q137" s="91"/>
      <c r="R137" s="91"/>
      <c r="S137" s="91"/>
      <c r="T137">
        <v>1.7625</v>
      </c>
      <c r="U137">
        <v>1.0525</v>
      </c>
      <c r="V137">
        <v>0.71</v>
      </c>
      <c r="W137">
        <v>17.850184547851999</v>
      </c>
      <c r="X137">
        <v>2.8335942721070202</v>
      </c>
      <c r="Y137">
        <v>1028</v>
      </c>
      <c r="Z137" t="s">
        <v>628</v>
      </c>
      <c r="AA137" t="s">
        <v>629</v>
      </c>
      <c r="AB137" t="s">
        <v>654</v>
      </c>
    </row>
    <row r="138" spans="1:36">
      <c r="A138">
        <v>125</v>
      </c>
      <c r="B138" s="91"/>
      <c r="C138" s="91"/>
      <c r="D138" s="91"/>
      <c r="E138" s="91"/>
      <c r="F138" s="91"/>
      <c r="G138" s="91"/>
      <c r="H138" s="91"/>
      <c r="I138" s="91">
        <v>30</v>
      </c>
      <c r="J138" s="91">
        <v>30</v>
      </c>
      <c r="K138" s="91"/>
      <c r="L138" s="91"/>
      <c r="M138" s="91"/>
      <c r="N138" s="91"/>
      <c r="O138" s="91"/>
      <c r="P138" s="91"/>
      <c r="Q138" s="91"/>
      <c r="R138" s="91"/>
      <c r="S138" s="91"/>
      <c r="T138">
        <v>1.8225</v>
      </c>
      <c r="U138">
        <v>1.0549999999999999</v>
      </c>
      <c r="V138">
        <v>0.76749999999999996</v>
      </c>
      <c r="W138">
        <v>15.7672105438477</v>
      </c>
      <c r="X138">
        <v>2.6844529916396702</v>
      </c>
      <c r="Y138">
        <v>1011</v>
      </c>
      <c r="Z138" t="s">
        <v>628</v>
      </c>
      <c r="AA138" t="s">
        <v>629</v>
      </c>
      <c r="AB138" t="s">
        <v>655</v>
      </c>
    </row>
    <row r="139" spans="1:36">
      <c r="A139">
        <v>126</v>
      </c>
      <c r="B139" s="91"/>
      <c r="C139" s="91"/>
      <c r="D139" s="91"/>
      <c r="E139" s="91"/>
      <c r="F139" s="91"/>
      <c r="G139" s="91"/>
      <c r="H139" s="91"/>
      <c r="I139" s="91">
        <v>45</v>
      </c>
      <c r="J139" s="91">
        <v>45</v>
      </c>
      <c r="K139" s="91"/>
      <c r="L139" s="91"/>
      <c r="M139" s="91"/>
      <c r="N139" s="91"/>
      <c r="O139" s="91"/>
      <c r="P139" s="91"/>
      <c r="Q139" s="91"/>
      <c r="R139" s="91"/>
      <c r="S139" s="91"/>
      <c r="T139">
        <v>1.9750000000000001</v>
      </c>
      <c r="U139">
        <v>1.0525</v>
      </c>
      <c r="V139">
        <v>0.92249999999999999</v>
      </c>
      <c r="W139">
        <v>18.3941611461515</v>
      </c>
      <c r="X139">
        <v>2.6297845432811502</v>
      </c>
      <c r="Y139">
        <v>1113</v>
      </c>
      <c r="Z139" t="s">
        <v>628</v>
      </c>
      <c r="AA139" t="s">
        <v>629</v>
      </c>
      <c r="AB139" t="s">
        <v>656</v>
      </c>
    </row>
    <row r="140" spans="1:36">
      <c r="A140">
        <v>127</v>
      </c>
      <c r="B140" s="92"/>
      <c r="C140" s="92"/>
      <c r="D140" s="92"/>
      <c r="E140" s="92"/>
      <c r="F140" s="92"/>
      <c r="G140" s="92"/>
      <c r="H140" s="92"/>
      <c r="I140" s="92">
        <v>60</v>
      </c>
      <c r="J140" s="92">
        <v>60</v>
      </c>
      <c r="K140" s="92"/>
      <c r="L140" s="92"/>
      <c r="M140" s="92"/>
      <c r="N140" s="92"/>
      <c r="O140" s="92"/>
      <c r="P140" s="92"/>
      <c r="Q140" s="92"/>
      <c r="R140" s="92"/>
      <c r="S140" s="92"/>
      <c r="T140">
        <v>1.9025000000000001</v>
      </c>
      <c r="U140">
        <v>1.0649999999999999</v>
      </c>
      <c r="V140">
        <v>0.83750000000000002</v>
      </c>
      <c r="W140">
        <v>12.7484570330181</v>
      </c>
      <c r="X140">
        <v>2.6307775216765101</v>
      </c>
      <c r="Y140">
        <v>1065</v>
      </c>
      <c r="Z140" t="s">
        <v>628</v>
      </c>
      <c r="AA140" t="s">
        <v>629</v>
      </c>
      <c r="AB140" t="s">
        <v>657</v>
      </c>
    </row>
    <row r="141" spans="1:36">
      <c r="A141">
        <v>128</v>
      </c>
      <c r="M141" s="51">
        <v>0.1</v>
      </c>
      <c r="T141">
        <v>1.5649999999999999</v>
      </c>
      <c r="U141">
        <v>1.0525</v>
      </c>
      <c r="V141">
        <v>0.51249999999999996</v>
      </c>
      <c r="W141">
        <v>17.914852312514899</v>
      </c>
      <c r="X141">
        <v>2.6407359466355098</v>
      </c>
      <c r="Y141">
        <v>939</v>
      </c>
      <c r="Z141" t="s">
        <v>628</v>
      </c>
      <c r="AA141" t="s">
        <v>629</v>
      </c>
      <c r="AB141" t="s">
        <v>658</v>
      </c>
    </row>
    <row r="142" spans="1:36">
      <c r="A142">
        <v>129</v>
      </c>
      <c r="M142" s="51">
        <v>0.3</v>
      </c>
      <c r="T142">
        <v>1.5125</v>
      </c>
      <c r="U142">
        <v>1.0625</v>
      </c>
      <c r="V142">
        <v>0.45</v>
      </c>
      <c r="W142">
        <v>18.072624322168</v>
      </c>
      <c r="X142">
        <v>2.7610039262097001</v>
      </c>
      <c r="Y142">
        <v>942</v>
      </c>
      <c r="Z142" t="s">
        <v>628</v>
      </c>
      <c r="AA142" t="s">
        <v>629</v>
      </c>
      <c r="AB142" t="s">
        <v>659</v>
      </c>
    </row>
    <row r="143" spans="1:36">
      <c r="A143">
        <v>130</v>
      </c>
      <c r="M143" s="51">
        <v>0.5</v>
      </c>
      <c r="T143">
        <v>1.5974999999999999</v>
      </c>
      <c r="U143">
        <v>1.06</v>
      </c>
      <c r="V143">
        <v>0.53749999999999998</v>
      </c>
      <c r="W143">
        <v>18.031435958721701</v>
      </c>
      <c r="X143">
        <v>2.70776732131807</v>
      </c>
      <c r="Y143">
        <v>977</v>
      </c>
      <c r="Z143" t="s">
        <v>628</v>
      </c>
      <c r="AA143" t="s">
        <v>629</v>
      </c>
      <c r="AB143" t="s">
        <v>660</v>
      </c>
    </row>
    <row r="144" spans="1:36">
      <c r="A144">
        <v>131</v>
      </c>
      <c r="M144" s="51">
        <v>0.7</v>
      </c>
      <c r="T144">
        <v>1.69</v>
      </c>
      <c r="U144">
        <v>1.0525</v>
      </c>
      <c r="V144">
        <v>0.63749999999999996</v>
      </c>
      <c r="W144">
        <v>18.0538647665886</v>
      </c>
      <c r="X144">
        <v>2.7288272910703402</v>
      </c>
      <c r="Y144">
        <v>1007</v>
      </c>
      <c r="Z144" t="s">
        <v>628</v>
      </c>
      <c r="AA144" t="s">
        <v>629</v>
      </c>
      <c r="AB144" t="s">
        <v>661</v>
      </c>
    </row>
    <row r="145" spans="1:36">
      <c r="A145">
        <v>132</v>
      </c>
      <c r="M145" s="51">
        <v>0.9</v>
      </c>
      <c r="T145">
        <v>1.4924999999999999</v>
      </c>
      <c r="U145">
        <v>1.0575000000000001</v>
      </c>
      <c r="V145">
        <v>0.435</v>
      </c>
      <c r="W145">
        <v>17.959467123419898</v>
      </c>
      <c r="X145">
        <v>2.8003841464604702</v>
      </c>
      <c r="Y145">
        <v>926</v>
      </c>
      <c r="Z145" t="s">
        <v>628</v>
      </c>
      <c r="AA145" t="s">
        <v>629</v>
      </c>
      <c r="AB145" t="s">
        <v>662</v>
      </c>
    </row>
    <row r="146" spans="1:36">
      <c r="A146">
        <v>133</v>
      </c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 t="s">
        <v>375</v>
      </c>
      <c r="Q146" s="93"/>
      <c r="R146" s="93"/>
      <c r="S146" s="93"/>
      <c r="T146">
        <v>1.635</v>
      </c>
      <c r="U146">
        <v>1.0549999999999999</v>
      </c>
      <c r="V146">
        <v>0.57999999999999996</v>
      </c>
      <c r="W146">
        <v>17.9588739466931</v>
      </c>
      <c r="X146">
        <v>2.6387038115063599</v>
      </c>
      <c r="Y146">
        <v>972</v>
      </c>
      <c r="Z146" t="s">
        <v>628</v>
      </c>
      <c r="AA146" t="s">
        <v>629</v>
      </c>
      <c r="AB146" t="s">
        <v>650</v>
      </c>
    </row>
    <row r="147" spans="1:36">
      <c r="A147">
        <v>134</v>
      </c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 t="s">
        <v>376</v>
      </c>
      <c r="Q147" s="91"/>
      <c r="R147" s="91"/>
      <c r="S147" s="91"/>
      <c r="T147">
        <v>1.635</v>
      </c>
      <c r="U147">
        <v>1.0549999999999999</v>
      </c>
      <c r="V147">
        <v>0.57999999999999996</v>
      </c>
      <c r="W147">
        <v>17.9588739466931</v>
      </c>
      <c r="X147">
        <v>2.6387038115063599</v>
      </c>
      <c r="Y147">
        <v>972</v>
      </c>
      <c r="Z147" t="s">
        <v>628</v>
      </c>
      <c r="AA147" t="s">
        <v>629</v>
      </c>
      <c r="AB147" t="s">
        <v>650</v>
      </c>
    </row>
    <row r="148" spans="1:36">
      <c r="A148">
        <v>135</v>
      </c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 t="s">
        <v>377</v>
      </c>
      <c r="Q148" s="91"/>
      <c r="R148" s="91"/>
      <c r="S148" s="91"/>
      <c r="T148">
        <v>1.635</v>
      </c>
      <c r="U148">
        <v>1.0549999999999999</v>
      </c>
      <c r="V148">
        <v>0.57999999999999996</v>
      </c>
      <c r="W148">
        <v>17.9588739466931</v>
      </c>
      <c r="X148">
        <v>2.6387038115063599</v>
      </c>
      <c r="Y148">
        <v>972</v>
      </c>
      <c r="Z148" t="s">
        <v>628</v>
      </c>
      <c r="AA148" t="s">
        <v>629</v>
      </c>
      <c r="AB148" t="s">
        <v>650</v>
      </c>
    </row>
    <row r="149" spans="1:36">
      <c r="A149">
        <v>136</v>
      </c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 t="s">
        <v>378</v>
      </c>
      <c r="Q149" s="91"/>
      <c r="R149" s="91"/>
      <c r="S149" s="91"/>
      <c r="T149">
        <v>1.635</v>
      </c>
      <c r="U149">
        <v>1.0549999999999999</v>
      </c>
      <c r="V149">
        <v>0.57999999999999996</v>
      </c>
      <c r="W149">
        <v>17.9588739466931</v>
      </c>
      <c r="X149">
        <v>2.6387038115063599</v>
      </c>
      <c r="Y149">
        <v>972</v>
      </c>
      <c r="Z149" t="s">
        <v>628</v>
      </c>
      <c r="AA149" t="s">
        <v>629</v>
      </c>
      <c r="AB149" t="s">
        <v>650</v>
      </c>
    </row>
    <row r="150" spans="1:36">
      <c r="A150">
        <v>137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 t="s">
        <v>379</v>
      </c>
      <c r="Q150" s="92"/>
      <c r="R150" s="92"/>
      <c r="S150" s="92"/>
      <c r="T150">
        <v>1.635</v>
      </c>
      <c r="U150">
        <v>1.0549999999999999</v>
      </c>
      <c r="V150">
        <v>0.57999999999999996</v>
      </c>
      <c r="W150">
        <v>17.9588739466931</v>
      </c>
      <c r="X150">
        <v>2.6387038115063599</v>
      </c>
      <c r="Y150">
        <v>972</v>
      </c>
      <c r="Z150" t="s">
        <v>628</v>
      </c>
      <c r="AA150" t="s">
        <v>629</v>
      </c>
      <c r="AB150" t="s">
        <v>650</v>
      </c>
    </row>
    <row r="151" spans="1:36" s="122" customFormat="1">
      <c r="B151" s="82" t="s">
        <v>663</v>
      </c>
      <c r="AE151" s="179"/>
      <c r="AF151" s="185"/>
      <c r="AG151" s="185"/>
      <c r="AH151" s="185"/>
      <c r="AI151" s="185"/>
      <c r="AJ151" s="190"/>
    </row>
    <row r="152" spans="1:36">
      <c r="A152">
        <v>138</v>
      </c>
      <c r="B152" s="47">
        <v>42165</v>
      </c>
      <c r="C152" s="46">
        <v>0.26666666666666666</v>
      </c>
      <c r="E152" s="46">
        <v>0.71666666666666667</v>
      </c>
      <c r="G152" t="s">
        <v>345</v>
      </c>
      <c r="H152" t="s">
        <v>345</v>
      </c>
      <c r="I152">
        <v>5</v>
      </c>
      <c r="J152">
        <v>10</v>
      </c>
      <c r="K152" t="s">
        <v>578</v>
      </c>
      <c r="L152">
        <v>500</v>
      </c>
      <c r="M152">
        <v>0.2</v>
      </c>
      <c r="N152" t="s">
        <v>349</v>
      </c>
      <c r="O152" t="b">
        <v>1</v>
      </c>
      <c r="P152">
        <v>1000</v>
      </c>
      <c r="S152" t="s">
        <v>579</v>
      </c>
      <c r="T152">
        <v>0.16750000000000001</v>
      </c>
      <c r="U152">
        <v>1.1875</v>
      </c>
      <c r="V152">
        <v>1.02</v>
      </c>
      <c r="W152">
        <v>25.50364671817</v>
      </c>
      <c r="X152">
        <v>6.2781637423887497</v>
      </c>
      <c r="Y152">
        <v>542</v>
      </c>
      <c r="Z152" t="s">
        <v>664</v>
      </c>
      <c r="AA152" t="s">
        <v>665</v>
      </c>
      <c r="AB152" t="s">
        <v>666</v>
      </c>
    </row>
    <row r="153" spans="1:36">
      <c r="A153">
        <v>139</v>
      </c>
      <c r="B153" s="47"/>
      <c r="C153" s="46"/>
      <c r="E153" s="46"/>
      <c r="L153">
        <v>1000</v>
      </c>
      <c r="T153">
        <v>0.33250000000000002</v>
      </c>
      <c r="U153">
        <v>1.2775000000000001</v>
      </c>
      <c r="V153">
        <v>0.94499999999999995</v>
      </c>
      <c r="W153">
        <v>25.446288367571</v>
      </c>
      <c r="X153">
        <v>6.4791611315667001</v>
      </c>
      <c r="Y153">
        <v>644</v>
      </c>
      <c r="Z153" t="s">
        <v>667</v>
      </c>
      <c r="AA153" t="s">
        <v>668</v>
      </c>
      <c r="AB153" t="s">
        <v>669</v>
      </c>
    </row>
    <row r="154" spans="1:36">
      <c r="A154">
        <v>140</v>
      </c>
      <c r="B154" s="88">
        <v>42165</v>
      </c>
      <c r="C154" s="89">
        <v>0.26666666666666666</v>
      </c>
      <c r="D154" s="73"/>
      <c r="E154" s="89">
        <v>0.71666666666666667</v>
      </c>
      <c r="F154" s="73"/>
      <c r="G154" s="73" t="s">
        <v>345</v>
      </c>
      <c r="H154" s="73" t="s">
        <v>345</v>
      </c>
      <c r="I154" s="73">
        <v>5</v>
      </c>
      <c r="J154" s="73">
        <v>10</v>
      </c>
      <c r="K154" s="73" t="s">
        <v>578</v>
      </c>
      <c r="L154" s="73">
        <v>5000</v>
      </c>
      <c r="M154" s="73">
        <v>0.2</v>
      </c>
      <c r="N154" s="73" t="s">
        <v>349</v>
      </c>
      <c r="O154" s="73" t="b">
        <v>1</v>
      </c>
      <c r="P154" s="73">
        <v>1000</v>
      </c>
      <c r="Q154" s="73"/>
      <c r="R154" s="73"/>
      <c r="S154" s="73"/>
      <c r="T154">
        <v>1.8474999999999999</v>
      </c>
      <c r="U154">
        <v>1.325</v>
      </c>
      <c r="V154">
        <v>0.52249999999999996</v>
      </c>
      <c r="W154">
        <v>24.883629907605801</v>
      </c>
      <c r="X154">
        <v>6.7004726158641397</v>
      </c>
      <c r="Y154">
        <v>1269</v>
      </c>
      <c r="Z154" t="s">
        <v>670</v>
      </c>
      <c r="AA154" t="s">
        <v>671</v>
      </c>
      <c r="AB154" t="s">
        <v>672</v>
      </c>
    </row>
    <row r="155" spans="1:36">
      <c r="A155">
        <v>141</v>
      </c>
      <c r="B155" s="47"/>
      <c r="C155" s="46"/>
      <c r="E155" s="46"/>
      <c r="L155">
        <v>10000</v>
      </c>
      <c r="T155">
        <v>3.5775000000000001</v>
      </c>
      <c r="U155">
        <v>1.3625</v>
      </c>
      <c r="V155">
        <v>2.2149999999999999</v>
      </c>
      <c r="W155">
        <v>24.806159267894799</v>
      </c>
      <c r="X155">
        <v>6.6700237812928496</v>
      </c>
      <c r="Y155">
        <v>1976</v>
      </c>
      <c r="Z155" t="s">
        <v>673</v>
      </c>
      <c r="AA155" t="s">
        <v>674</v>
      </c>
      <c r="AB155" t="s">
        <v>675</v>
      </c>
    </row>
    <row r="156" spans="1:36">
      <c r="A156">
        <v>142</v>
      </c>
      <c r="B156" s="47"/>
      <c r="C156" s="46"/>
      <c r="E156" s="46"/>
      <c r="L156">
        <v>20000</v>
      </c>
      <c r="T156">
        <v>6.2675000000000001</v>
      </c>
      <c r="U156">
        <v>1.39</v>
      </c>
      <c r="V156">
        <v>4.8775000000000004</v>
      </c>
      <c r="W156">
        <v>24.663830055846901</v>
      </c>
      <c r="X156">
        <v>6.7662533259600002</v>
      </c>
      <c r="Y156">
        <v>3063</v>
      </c>
      <c r="Z156" t="s">
        <v>676</v>
      </c>
      <c r="AA156" t="s">
        <v>677</v>
      </c>
      <c r="AB156" t="s">
        <v>678</v>
      </c>
    </row>
    <row r="157" spans="1:36">
      <c r="A157">
        <v>143</v>
      </c>
      <c r="B157" s="93"/>
      <c r="C157" s="93"/>
      <c r="D157" s="93"/>
      <c r="E157" s="93"/>
      <c r="F157" s="93"/>
      <c r="G157" s="93"/>
      <c r="H157" s="93"/>
      <c r="I157" s="93">
        <v>10</v>
      </c>
      <c r="J157" s="93">
        <v>10</v>
      </c>
      <c r="K157" s="93"/>
      <c r="L157" s="93"/>
      <c r="M157" s="93"/>
      <c r="N157" s="93"/>
      <c r="O157" s="93"/>
      <c r="P157" s="93"/>
      <c r="Q157" s="93"/>
      <c r="R157" s="93"/>
      <c r="S157" s="93"/>
      <c r="T157">
        <v>2</v>
      </c>
      <c r="U157">
        <v>1.3574999999999999</v>
      </c>
      <c r="V157">
        <v>0.64249999999999996</v>
      </c>
      <c r="W157">
        <v>24.716051312123199</v>
      </c>
      <c r="X157">
        <v>6.6870038405637002</v>
      </c>
      <c r="Y157">
        <v>1343</v>
      </c>
      <c r="Z157" t="s">
        <v>670</v>
      </c>
      <c r="AA157" t="s">
        <v>671</v>
      </c>
      <c r="AB157" t="s">
        <v>679</v>
      </c>
    </row>
    <row r="158" spans="1:36">
      <c r="A158">
        <v>144</v>
      </c>
      <c r="B158" s="91"/>
      <c r="C158" s="91"/>
      <c r="D158" s="91"/>
      <c r="E158" s="91"/>
      <c r="F158" s="91"/>
      <c r="G158" s="91"/>
      <c r="H158" s="91"/>
      <c r="I158" s="91">
        <v>15</v>
      </c>
      <c r="J158" s="91">
        <v>15</v>
      </c>
      <c r="K158" s="91"/>
      <c r="L158" s="91"/>
      <c r="M158" s="91"/>
      <c r="N158" s="91"/>
      <c r="O158" s="91"/>
      <c r="P158" s="91"/>
      <c r="Q158" s="91"/>
      <c r="R158" s="91"/>
      <c r="S158" s="91"/>
      <c r="T158">
        <v>2.0950000000000002</v>
      </c>
      <c r="U158">
        <v>1.335</v>
      </c>
      <c r="V158">
        <v>0.76</v>
      </c>
      <c r="W158">
        <v>24.416155639135301</v>
      </c>
      <c r="X158">
        <v>6.6145692250300199</v>
      </c>
      <c r="Y158">
        <v>1372</v>
      </c>
      <c r="Z158" t="s">
        <v>670</v>
      </c>
      <c r="AA158" t="s">
        <v>671</v>
      </c>
      <c r="AB158" t="s">
        <v>680</v>
      </c>
    </row>
    <row r="159" spans="1:36">
      <c r="A159">
        <v>145</v>
      </c>
      <c r="B159" s="91"/>
      <c r="C159" s="91"/>
      <c r="D159" s="91"/>
      <c r="E159" s="91"/>
      <c r="F159" s="91"/>
      <c r="G159" s="91"/>
      <c r="H159" s="91"/>
      <c r="I159" s="91">
        <v>30</v>
      </c>
      <c r="J159" s="91">
        <v>30</v>
      </c>
      <c r="K159" s="91"/>
      <c r="L159" s="91"/>
      <c r="M159" s="91"/>
      <c r="N159" s="91"/>
      <c r="O159" s="91"/>
      <c r="P159" s="91"/>
      <c r="Q159" s="91"/>
      <c r="R159" s="91"/>
      <c r="S159" s="91"/>
      <c r="T159">
        <v>2.1074999999999999</v>
      </c>
      <c r="U159">
        <v>1.345</v>
      </c>
      <c r="V159">
        <v>0.76249999999999996</v>
      </c>
      <c r="W159">
        <v>23.081087846353601</v>
      </c>
      <c r="X159">
        <v>6.3541384463678101</v>
      </c>
      <c r="Y159">
        <v>1379</v>
      </c>
      <c r="Z159" t="s">
        <v>670</v>
      </c>
      <c r="AA159" t="s">
        <v>671</v>
      </c>
      <c r="AB159" t="s">
        <v>681</v>
      </c>
    </row>
    <row r="160" spans="1:36">
      <c r="A160">
        <v>146</v>
      </c>
      <c r="B160" s="91"/>
      <c r="C160" s="91"/>
      <c r="D160" s="91"/>
      <c r="E160" s="91"/>
      <c r="F160" s="91"/>
      <c r="G160" s="91"/>
      <c r="H160" s="91"/>
      <c r="I160" s="91">
        <v>45</v>
      </c>
      <c r="J160" s="91">
        <v>45</v>
      </c>
      <c r="K160" s="91"/>
      <c r="L160" s="91"/>
      <c r="M160" s="91"/>
      <c r="N160" s="91"/>
      <c r="O160" s="91"/>
      <c r="P160" s="91"/>
      <c r="Q160" s="91"/>
      <c r="R160" s="91"/>
      <c r="S160" s="91"/>
      <c r="T160">
        <v>2.31</v>
      </c>
      <c r="U160">
        <v>1.3374999999999999</v>
      </c>
      <c r="V160">
        <v>0.97250000000000003</v>
      </c>
      <c r="W160">
        <v>22.542214027444199</v>
      </c>
      <c r="X160">
        <v>6.3423279238179804</v>
      </c>
      <c r="Y160">
        <v>1459</v>
      </c>
      <c r="Z160" t="s">
        <v>670</v>
      </c>
      <c r="AA160" t="s">
        <v>671</v>
      </c>
      <c r="AB160" t="s">
        <v>682</v>
      </c>
    </row>
    <row r="161" spans="1:36">
      <c r="A161">
        <v>147</v>
      </c>
      <c r="B161" s="92"/>
      <c r="C161" s="92"/>
      <c r="D161" s="92"/>
      <c r="E161" s="92"/>
      <c r="F161" s="92"/>
      <c r="G161" s="92"/>
      <c r="H161" s="92"/>
      <c r="I161" s="92">
        <v>60</v>
      </c>
      <c r="J161" s="92">
        <v>60</v>
      </c>
      <c r="K161" s="92"/>
      <c r="L161" s="92"/>
      <c r="M161" s="92"/>
      <c r="N161" s="92"/>
      <c r="O161" s="92"/>
      <c r="P161" s="92"/>
      <c r="Q161" s="92"/>
      <c r="R161" s="92"/>
      <c r="S161" s="92"/>
      <c r="T161">
        <v>2.2324999999999999</v>
      </c>
      <c r="U161">
        <v>1.3425</v>
      </c>
      <c r="V161">
        <v>0.89</v>
      </c>
      <c r="W161">
        <v>20.423251027173102</v>
      </c>
      <c r="X161">
        <v>5.9323819511983702</v>
      </c>
      <c r="Y161">
        <v>1430</v>
      </c>
      <c r="Z161" t="s">
        <v>670</v>
      </c>
      <c r="AA161" t="s">
        <v>671</v>
      </c>
      <c r="AB161" t="s">
        <v>683</v>
      </c>
    </row>
    <row r="162" spans="1:36">
      <c r="A162">
        <v>148</v>
      </c>
      <c r="M162" s="51">
        <v>0.1</v>
      </c>
      <c r="T162">
        <v>1.79</v>
      </c>
      <c r="U162">
        <v>1.3225</v>
      </c>
      <c r="V162">
        <v>0.46750000000000003</v>
      </c>
      <c r="W162">
        <v>25.133570903741202</v>
      </c>
      <c r="X162">
        <v>6.5874861243834602</v>
      </c>
      <c r="Y162">
        <v>1245</v>
      </c>
      <c r="Z162" t="s">
        <v>670</v>
      </c>
      <c r="AA162" t="s">
        <v>671</v>
      </c>
      <c r="AB162" t="s">
        <v>684</v>
      </c>
    </row>
    <row r="163" spans="1:36">
      <c r="A163">
        <v>149</v>
      </c>
      <c r="M163" s="51">
        <v>0.3</v>
      </c>
      <c r="T163">
        <v>1.9675</v>
      </c>
      <c r="U163">
        <v>1.3525</v>
      </c>
      <c r="V163">
        <v>0.61499999999999999</v>
      </c>
      <c r="W163">
        <v>25.140465764157302</v>
      </c>
      <c r="X163">
        <v>6.5467558116604696</v>
      </c>
      <c r="Y163">
        <v>1328</v>
      </c>
      <c r="Z163" t="s">
        <v>670</v>
      </c>
      <c r="AA163" t="s">
        <v>671</v>
      </c>
      <c r="AB163" t="s">
        <v>685</v>
      </c>
    </row>
    <row r="164" spans="1:36">
      <c r="A164">
        <v>150</v>
      </c>
      <c r="M164" s="51">
        <v>0.5</v>
      </c>
      <c r="T164">
        <v>1.7975000000000001</v>
      </c>
      <c r="U164">
        <v>1.3574999999999999</v>
      </c>
      <c r="V164">
        <v>0.44</v>
      </c>
      <c r="W164">
        <v>24.8541539823756</v>
      </c>
      <c r="X164">
        <v>6.7079845114458001</v>
      </c>
      <c r="Y164">
        <v>1262</v>
      </c>
      <c r="Z164" t="s">
        <v>670</v>
      </c>
      <c r="AA164" t="s">
        <v>671</v>
      </c>
      <c r="AB164" t="s">
        <v>686</v>
      </c>
    </row>
    <row r="165" spans="1:36">
      <c r="A165">
        <v>151</v>
      </c>
      <c r="M165" s="51">
        <v>0.7</v>
      </c>
      <c r="T165">
        <v>1.91</v>
      </c>
      <c r="U165">
        <v>1.34</v>
      </c>
      <c r="V165">
        <v>0.56999999999999995</v>
      </c>
      <c r="W165">
        <v>24.686434805433699</v>
      </c>
      <c r="X165">
        <v>6.7997429175973201</v>
      </c>
      <c r="Y165">
        <v>1300</v>
      </c>
      <c r="Z165" t="s">
        <v>670</v>
      </c>
      <c r="AA165" t="s">
        <v>671</v>
      </c>
      <c r="AB165" t="s">
        <v>687</v>
      </c>
    </row>
    <row r="166" spans="1:36">
      <c r="A166">
        <v>152</v>
      </c>
      <c r="M166" s="51">
        <v>0.9</v>
      </c>
      <c r="T166">
        <v>1.7725</v>
      </c>
      <c r="U166">
        <v>1.3474999999999999</v>
      </c>
      <c r="V166">
        <v>0.42499999999999999</v>
      </c>
      <c r="W166">
        <v>25.017410962891201</v>
      </c>
      <c r="X166">
        <v>6.5618584782748801</v>
      </c>
      <c r="Y166">
        <v>1248</v>
      </c>
      <c r="Z166" t="s">
        <v>670</v>
      </c>
      <c r="AA166" t="s">
        <v>671</v>
      </c>
      <c r="AB166" t="s">
        <v>688</v>
      </c>
    </row>
    <row r="167" spans="1:36">
      <c r="A167">
        <v>153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 t="s">
        <v>375</v>
      </c>
      <c r="Q167" s="93"/>
      <c r="R167" s="93"/>
      <c r="S167" s="93"/>
      <c r="T167">
        <v>1.8474999999999999</v>
      </c>
      <c r="U167">
        <v>1.325</v>
      </c>
      <c r="V167">
        <v>0.52249999999999996</v>
      </c>
      <c r="W167">
        <v>24.883629907605801</v>
      </c>
      <c r="X167">
        <v>6.7004726158641397</v>
      </c>
      <c r="Y167">
        <v>1269</v>
      </c>
      <c r="Z167" t="s">
        <v>670</v>
      </c>
      <c r="AA167" t="s">
        <v>671</v>
      </c>
      <c r="AB167" t="s">
        <v>672</v>
      </c>
    </row>
    <row r="168" spans="1:36">
      <c r="A168">
        <v>154</v>
      </c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 t="s">
        <v>376</v>
      </c>
      <c r="Q168" s="91"/>
      <c r="R168" s="91"/>
      <c r="S168" s="91"/>
      <c r="T168">
        <v>1.8474999999999999</v>
      </c>
      <c r="U168">
        <v>1.325</v>
      </c>
      <c r="V168">
        <v>0.52249999999999996</v>
      </c>
      <c r="W168">
        <v>24.883629907605801</v>
      </c>
      <c r="X168">
        <v>6.7004726158641397</v>
      </c>
      <c r="Y168">
        <v>1269</v>
      </c>
      <c r="Z168" t="s">
        <v>670</v>
      </c>
      <c r="AA168" t="s">
        <v>671</v>
      </c>
      <c r="AB168" t="s">
        <v>672</v>
      </c>
    </row>
    <row r="169" spans="1:36">
      <c r="A169">
        <v>155</v>
      </c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 t="s">
        <v>377</v>
      </c>
      <c r="Q169" s="91"/>
      <c r="R169" s="91"/>
      <c r="S169" s="91"/>
      <c r="T169">
        <v>1.8474999999999999</v>
      </c>
      <c r="U169">
        <v>1.325</v>
      </c>
      <c r="V169">
        <v>0.52249999999999996</v>
      </c>
      <c r="W169">
        <v>24.883629907605801</v>
      </c>
      <c r="X169">
        <v>6.7004726158641397</v>
      </c>
      <c r="Y169">
        <v>1269</v>
      </c>
      <c r="Z169" t="s">
        <v>670</v>
      </c>
      <c r="AA169" t="s">
        <v>671</v>
      </c>
      <c r="AB169" t="s">
        <v>672</v>
      </c>
    </row>
    <row r="170" spans="1:36">
      <c r="A170">
        <v>156</v>
      </c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 t="s">
        <v>378</v>
      </c>
      <c r="Q170" s="91"/>
      <c r="R170" s="91"/>
      <c r="S170" s="91"/>
      <c r="T170">
        <v>1.8474999999999999</v>
      </c>
      <c r="U170">
        <v>1.325</v>
      </c>
      <c r="V170">
        <v>0.52249999999999996</v>
      </c>
      <c r="W170">
        <v>24.883629907605801</v>
      </c>
      <c r="X170">
        <v>6.7004726158641397</v>
      </c>
      <c r="Y170">
        <v>1269</v>
      </c>
      <c r="Z170" t="s">
        <v>670</v>
      </c>
      <c r="AA170" t="s">
        <v>671</v>
      </c>
      <c r="AB170" t="s">
        <v>672</v>
      </c>
    </row>
    <row r="171" spans="1:36">
      <c r="A171">
        <v>157</v>
      </c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 t="s">
        <v>379</v>
      </c>
      <c r="Q171" s="92"/>
      <c r="R171" s="92"/>
      <c r="S171" s="92"/>
      <c r="T171">
        <v>1.8474999999999999</v>
      </c>
      <c r="U171">
        <v>1.325</v>
      </c>
      <c r="V171">
        <v>0.52249999999999996</v>
      </c>
      <c r="W171">
        <v>24.883629907605801</v>
      </c>
      <c r="X171">
        <v>6.7004726158641397</v>
      </c>
      <c r="Y171">
        <v>1269</v>
      </c>
      <c r="Z171" t="s">
        <v>670</v>
      </c>
      <c r="AA171" t="s">
        <v>671</v>
      </c>
      <c r="AB171" t="s">
        <v>672</v>
      </c>
    </row>
    <row r="172" spans="1:36" s="122" customFormat="1">
      <c r="B172" s="82" t="s">
        <v>689</v>
      </c>
      <c r="AE172" s="179"/>
      <c r="AF172" s="185"/>
      <c r="AG172" s="185"/>
      <c r="AH172" s="185"/>
      <c r="AI172" s="185"/>
      <c r="AJ172" s="190"/>
    </row>
    <row r="173" spans="1:36">
      <c r="A173">
        <v>158</v>
      </c>
      <c r="B173" s="47">
        <v>42165</v>
      </c>
      <c r="C173" s="46">
        <v>0.26666666666666666</v>
      </c>
      <c r="E173" s="46">
        <v>0.71666666666666667</v>
      </c>
      <c r="G173" t="s">
        <v>345</v>
      </c>
      <c r="H173" t="s">
        <v>345</v>
      </c>
      <c r="I173">
        <v>5</v>
      </c>
      <c r="J173">
        <v>10</v>
      </c>
      <c r="K173" t="s">
        <v>578</v>
      </c>
      <c r="L173">
        <v>500</v>
      </c>
      <c r="M173">
        <v>0.2</v>
      </c>
      <c r="N173" t="s">
        <v>349</v>
      </c>
      <c r="O173" t="b">
        <v>1</v>
      </c>
      <c r="P173">
        <v>1000</v>
      </c>
      <c r="S173" t="s">
        <v>579</v>
      </c>
      <c r="T173">
        <v>0.15</v>
      </c>
      <c r="U173">
        <v>1.1775</v>
      </c>
      <c r="V173">
        <v>1.0275000000000001</v>
      </c>
      <c r="W173">
        <v>10.9501184161608</v>
      </c>
      <c r="X173">
        <v>1.61780532424242</v>
      </c>
      <c r="Y173">
        <v>531</v>
      </c>
      <c r="Z173" t="s">
        <v>664</v>
      </c>
      <c r="AA173" t="s">
        <v>665</v>
      </c>
      <c r="AB173" t="s">
        <v>690</v>
      </c>
    </row>
    <row r="174" spans="1:36">
      <c r="A174">
        <v>159</v>
      </c>
      <c r="B174" s="47"/>
      <c r="C174" s="46"/>
      <c r="E174" s="46"/>
      <c r="L174">
        <v>1000</v>
      </c>
      <c r="T174">
        <v>0.33</v>
      </c>
      <c r="U174">
        <v>1.2675000000000001</v>
      </c>
      <c r="V174">
        <v>0.9375</v>
      </c>
      <c r="W174">
        <v>10.7491552996217</v>
      </c>
      <c r="X174">
        <v>1.5662827450164101</v>
      </c>
      <c r="Y174">
        <v>635</v>
      </c>
      <c r="Z174" t="s">
        <v>667</v>
      </c>
      <c r="AA174" t="s">
        <v>668</v>
      </c>
      <c r="AB174" t="s">
        <v>691</v>
      </c>
    </row>
    <row r="175" spans="1:36">
      <c r="A175">
        <v>160</v>
      </c>
      <c r="B175" s="88">
        <v>42165</v>
      </c>
      <c r="C175" s="89">
        <v>0.26666666666666666</v>
      </c>
      <c r="D175" s="73"/>
      <c r="E175" s="89">
        <v>0.71666666666666667</v>
      </c>
      <c r="F175" s="73"/>
      <c r="G175" s="73" t="s">
        <v>345</v>
      </c>
      <c r="H175" s="73" t="s">
        <v>345</v>
      </c>
      <c r="I175" s="73">
        <v>5</v>
      </c>
      <c r="J175" s="73">
        <v>10</v>
      </c>
      <c r="K175" s="73" t="s">
        <v>578</v>
      </c>
      <c r="L175" s="73">
        <v>5000</v>
      </c>
      <c r="M175" s="73">
        <v>0.2</v>
      </c>
      <c r="N175" s="73" t="s">
        <v>349</v>
      </c>
      <c r="O175" s="73" t="b">
        <v>1</v>
      </c>
      <c r="P175" s="73">
        <v>1000</v>
      </c>
      <c r="Q175" s="73"/>
      <c r="R175" s="73"/>
      <c r="S175" s="73"/>
      <c r="T175">
        <v>1.8225</v>
      </c>
      <c r="U175">
        <v>1.355</v>
      </c>
      <c r="V175">
        <v>0.46750000000000003</v>
      </c>
      <c r="W175">
        <v>10.849996046673899</v>
      </c>
      <c r="X175">
        <v>1.7497749166734</v>
      </c>
      <c r="Y175">
        <v>1249</v>
      </c>
      <c r="Z175" t="s">
        <v>670</v>
      </c>
      <c r="AA175" t="s">
        <v>671</v>
      </c>
      <c r="AB175" t="s">
        <v>692</v>
      </c>
    </row>
    <row r="176" spans="1:36">
      <c r="A176">
        <v>161</v>
      </c>
      <c r="B176" s="47"/>
      <c r="C176" s="46"/>
      <c r="E176" s="46"/>
      <c r="L176">
        <v>10000</v>
      </c>
      <c r="T176">
        <v>3.1625000000000001</v>
      </c>
      <c r="U176">
        <v>1.3574999999999999</v>
      </c>
      <c r="V176">
        <v>1.8049999999999999</v>
      </c>
      <c r="W176">
        <v>10.857419418174301</v>
      </c>
      <c r="X176">
        <v>1.83267391771752</v>
      </c>
      <c r="Y176">
        <v>1772</v>
      </c>
      <c r="Z176" t="s">
        <v>673</v>
      </c>
      <c r="AA176" t="s">
        <v>674</v>
      </c>
      <c r="AB176" t="s">
        <v>693</v>
      </c>
    </row>
    <row r="177" spans="1:28">
      <c r="A177">
        <v>162</v>
      </c>
      <c r="B177" s="47"/>
      <c r="C177" s="46"/>
      <c r="E177" s="46"/>
      <c r="L177">
        <v>20000</v>
      </c>
      <c r="T177">
        <v>5.2750000000000004</v>
      </c>
      <c r="U177">
        <v>1.38</v>
      </c>
      <c r="V177">
        <v>3.895</v>
      </c>
      <c r="W177">
        <v>11.0245313584385</v>
      </c>
      <c r="X177">
        <v>1.95048611555576</v>
      </c>
      <c r="Y177">
        <v>2596</v>
      </c>
      <c r="Z177" t="s">
        <v>676</v>
      </c>
      <c r="AA177" t="s">
        <v>677</v>
      </c>
      <c r="AB177" t="s">
        <v>694</v>
      </c>
    </row>
    <row r="178" spans="1:28">
      <c r="A178">
        <v>163</v>
      </c>
      <c r="B178" s="93"/>
      <c r="C178" s="93"/>
      <c r="D178" s="93"/>
      <c r="E178" s="93"/>
      <c r="F178" s="93"/>
      <c r="G178" s="93"/>
      <c r="H178" s="93"/>
      <c r="I178" s="93">
        <v>10</v>
      </c>
      <c r="J178" s="93">
        <v>10</v>
      </c>
      <c r="K178" s="93"/>
      <c r="L178" s="93"/>
      <c r="M178" s="93"/>
      <c r="N178" s="93"/>
      <c r="O178" s="93"/>
      <c r="P178" s="93"/>
      <c r="Q178" s="93"/>
      <c r="R178" s="93"/>
      <c r="S178" s="93"/>
      <c r="T178">
        <v>1.8174999999999999</v>
      </c>
      <c r="U178">
        <v>1.3474999999999999</v>
      </c>
      <c r="V178">
        <v>0.47</v>
      </c>
      <c r="W178">
        <v>10.6898787164331</v>
      </c>
      <c r="X178">
        <v>1.64180707735714</v>
      </c>
      <c r="Y178">
        <v>1220</v>
      </c>
      <c r="Z178" t="s">
        <v>670</v>
      </c>
      <c r="AA178" t="s">
        <v>671</v>
      </c>
      <c r="AB178" t="s">
        <v>695</v>
      </c>
    </row>
    <row r="179" spans="1:28">
      <c r="A179">
        <v>164</v>
      </c>
      <c r="B179" s="91"/>
      <c r="C179" s="91"/>
      <c r="D179" s="91"/>
      <c r="E179" s="91"/>
      <c r="F179" s="91"/>
      <c r="G179" s="91"/>
      <c r="H179" s="91"/>
      <c r="I179" s="91">
        <v>15</v>
      </c>
      <c r="J179" s="91">
        <v>15</v>
      </c>
      <c r="K179" s="91"/>
      <c r="L179" s="91"/>
      <c r="M179" s="91"/>
      <c r="N179" s="91"/>
      <c r="O179" s="91"/>
      <c r="P179" s="91"/>
      <c r="Q179" s="91"/>
      <c r="R179" s="91"/>
      <c r="S179" s="91"/>
      <c r="T179">
        <v>1.8875</v>
      </c>
      <c r="U179">
        <v>1.345</v>
      </c>
      <c r="V179">
        <v>0.54249999999999998</v>
      </c>
      <c r="W179">
        <v>10.7835964731507</v>
      </c>
      <c r="X179">
        <v>1.88491763748284</v>
      </c>
      <c r="Y179">
        <v>1217</v>
      </c>
      <c r="Z179" t="s">
        <v>670</v>
      </c>
      <c r="AA179" t="s">
        <v>671</v>
      </c>
      <c r="AB179" t="s">
        <v>696</v>
      </c>
    </row>
    <row r="180" spans="1:28">
      <c r="A180">
        <v>165</v>
      </c>
      <c r="B180" s="91"/>
      <c r="C180" s="91"/>
      <c r="D180" s="91"/>
      <c r="E180" s="91"/>
      <c r="F180" s="91"/>
      <c r="G180" s="91"/>
      <c r="H180" s="91"/>
      <c r="I180" s="91">
        <v>30</v>
      </c>
      <c r="J180" s="91">
        <v>30</v>
      </c>
      <c r="K180" s="91"/>
      <c r="L180" s="91"/>
      <c r="M180" s="91"/>
      <c r="N180" s="91"/>
      <c r="O180" s="91"/>
      <c r="P180" s="91"/>
      <c r="Q180" s="91"/>
      <c r="R180" s="91"/>
      <c r="S180" s="91"/>
      <c r="T180">
        <v>2.0575000000000001</v>
      </c>
      <c r="U180">
        <v>1.35</v>
      </c>
      <c r="V180">
        <v>0.70750000000000002</v>
      </c>
      <c r="W180">
        <v>9.0111853992339306</v>
      </c>
      <c r="X180">
        <v>1.8311949755844299</v>
      </c>
      <c r="Y180">
        <v>1195</v>
      </c>
      <c r="Z180" t="s">
        <v>670</v>
      </c>
      <c r="AA180" t="s">
        <v>671</v>
      </c>
      <c r="AB180" t="s">
        <v>697</v>
      </c>
    </row>
    <row r="181" spans="1:28">
      <c r="A181">
        <v>166</v>
      </c>
      <c r="B181" s="91"/>
      <c r="C181" s="91"/>
      <c r="D181" s="91"/>
      <c r="E181" s="91"/>
      <c r="F181" s="91"/>
      <c r="G181" s="91"/>
      <c r="H181" s="91"/>
      <c r="I181" s="91">
        <v>45</v>
      </c>
      <c r="J181" s="91">
        <v>45</v>
      </c>
      <c r="K181" s="91"/>
      <c r="L181" s="91"/>
      <c r="M181" s="91"/>
      <c r="N181" s="91"/>
      <c r="O181" s="91"/>
      <c r="P181" s="91"/>
      <c r="Q181" s="91"/>
      <c r="R181" s="91"/>
      <c r="S181" s="91"/>
      <c r="T181">
        <v>2.1575000000000002</v>
      </c>
      <c r="U181">
        <v>1.355</v>
      </c>
      <c r="V181">
        <v>0.80249999999999999</v>
      </c>
      <c r="W181">
        <v>11.455136029447701</v>
      </c>
      <c r="X181">
        <v>1.8695668077308301</v>
      </c>
      <c r="Y181">
        <v>1331</v>
      </c>
      <c r="Z181" t="s">
        <v>670</v>
      </c>
      <c r="AA181" t="s">
        <v>671</v>
      </c>
      <c r="AB181" t="s">
        <v>698</v>
      </c>
    </row>
    <row r="182" spans="1:28">
      <c r="A182">
        <v>167</v>
      </c>
      <c r="B182" s="92"/>
      <c r="C182" s="92"/>
      <c r="D182" s="92"/>
      <c r="E182" s="92"/>
      <c r="F182" s="92"/>
      <c r="G182" s="92"/>
      <c r="H182" s="92"/>
      <c r="I182" s="92">
        <v>60</v>
      </c>
      <c r="J182" s="92">
        <v>60</v>
      </c>
      <c r="K182" s="92"/>
      <c r="L182" s="92"/>
      <c r="M182" s="92"/>
      <c r="N182" s="92"/>
      <c r="O182" s="92"/>
      <c r="P182" s="92"/>
      <c r="Q182" s="92"/>
      <c r="R182" s="92"/>
      <c r="S182" s="92"/>
      <c r="T182">
        <v>2.2025000000000001</v>
      </c>
      <c r="U182">
        <v>1.3325</v>
      </c>
      <c r="V182">
        <v>0.87</v>
      </c>
      <c r="W182">
        <v>6.06233041876113</v>
      </c>
      <c r="X182">
        <v>1.6694262642308499</v>
      </c>
      <c r="Y182">
        <v>1228</v>
      </c>
      <c r="Z182" t="s">
        <v>670</v>
      </c>
      <c r="AA182" t="s">
        <v>671</v>
      </c>
      <c r="AB182" t="s">
        <v>699</v>
      </c>
    </row>
    <row r="183" spans="1:28">
      <c r="A183">
        <v>168</v>
      </c>
      <c r="M183" s="51">
        <v>0.1</v>
      </c>
      <c r="T183">
        <v>1.7250000000000001</v>
      </c>
      <c r="U183">
        <v>1.335</v>
      </c>
      <c r="V183">
        <v>0.39</v>
      </c>
      <c r="W183">
        <v>10.9418849431797</v>
      </c>
      <c r="X183">
        <v>1.8063645302686899</v>
      </c>
      <c r="Y183">
        <v>1214</v>
      </c>
      <c r="Z183" t="s">
        <v>670</v>
      </c>
      <c r="AA183" t="s">
        <v>671</v>
      </c>
      <c r="AB183" t="s">
        <v>700</v>
      </c>
    </row>
    <row r="184" spans="1:28">
      <c r="A184">
        <v>169</v>
      </c>
      <c r="M184" s="51">
        <v>0.3</v>
      </c>
      <c r="T184">
        <v>1.82</v>
      </c>
      <c r="U184">
        <v>1.345</v>
      </c>
      <c r="V184">
        <v>0.47499999999999998</v>
      </c>
      <c r="W184">
        <v>11.027692676367501</v>
      </c>
      <c r="X184">
        <v>1.80798714926745</v>
      </c>
      <c r="Y184">
        <v>1254</v>
      </c>
      <c r="Z184" t="s">
        <v>670</v>
      </c>
      <c r="AA184" t="s">
        <v>671</v>
      </c>
      <c r="AB184" t="s">
        <v>701</v>
      </c>
    </row>
    <row r="185" spans="1:28">
      <c r="A185">
        <v>170</v>
      </c>
      <c r="M185" s="51">
        <v>0.5</v>
      </c>
      <c r="T185">
        <v>1.6924999999999999</v>
      </c>
      <c r="U185">
        <v>1.3274999999999999</v>
      </c>
      <c r="V185">
        <v>0.36499999999999999</v>
      </c>
      <c r="W185">
        <v>11.000071335976299</v>
      </c>
      <c r="X185">
        <v>1.8915551694336199</v>
      </c>
      <c r="Y185">
        <v>1204</v>
      </c>
      <c r="Z185" t="s">
        <v>670</v>
      </c>
      <c r="AA185" t="s">
        <v>671</v>
      </c>
      <c r="AB185" t="s">
        <v>702</v>
      </c>
    </row>
    <row r="186" spans="1:28">
      <c r="A186">
        <v>171</v>
      </c>
      <c r="M186" s="51">
        <v>0.7</v>
      </c>
      <c r="T186">
        <v>1.8125</v>
      </c>
      <c r="U186">
        <v>1.3525</v>
      </c>
      <c r="V186">
        <v>0.46</v>
      </c>
      <c r="W186">
        <v>10.8511088774443</v>
      </c>
      <c r="X186">
        <v>1.7215310181807399</v>
      </c>
      <c r="Y186">
        <v>1250</v>
      </c>
      <c r="Z186" t="s">
        <v>670</v>
      </c>
      <c r="AA186" t="s">
        <v>671</v>
      </c>
      <c r="AB186" t="s">
        <v>703</v>
      </c>
    </row>
    <row r="187" spans="1:28">
      <c r="A187">
        <v>172</v>
      </c>
      <c r="M187" s="51">
        <v>0.9</v>
      </c>
      <c r="T187">
        <v>1.7075</v>
      </c>
      <c r="U187">
        <v>1.3525</v>
      </c>
      <c r="V187">
        <v>0.35499999999999998</v>
      </c>
      <c r="W187">
        <v>10.8506698754612</v>
      </c>
      <c r="X187">
        <v>1.7843537424793601</v>
      </c>
      <c r="Y187">
        <v>1206</v>
      </c>
      <c r="Z187" t="s">
        <v>670</v>
      </c>
      <c r="AA187" t="s">
        <v>671</v>
      </c>
      <c r="AB187" t="s">
        <v>704</v>
      </c>
    </row>
    <row r="188" spans="1:28">
      <c r="A188">
        <v>173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 t="s">
        <v>375</v>
      </c>
      <c r="Q188" s="93"/>
      <c r="R188" s="93"/>
      <c r="S188" s="93"/>
      <c r="T188">
        <v>1.8225</v>
      </c>
      <c r="U188">
        <v>1.355</v>
      </c>
      <c r="V188">
        <v>0.46750000000000003</v>
      </c>
      <c r="W188">
        <v>10.849996046673899</v>
      </c>
      <c r="X188">
        <v>1.7497749166734</v>
      </c>
      <c r="Y188">
        <v>1249</v>
      </c>
      <c r="Z188" t="s">
        <v>670</v>
      </c>
      <c r="AA188" t="s">
        <v>671</v>
      </c>
      <c r="AB188" t="s">
        <v>692</v>
      </c>
    </row>
    <row r="189" spans="1:28">
      <c r="A189">
        <v>174</v>
      </c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 t="s">
        <v>376</v>
      </c>
      <c r="Q189" s="91"/>
      <c r="R189" s="91"/>
      <c r="S189" s="91"/>
      <c r="T189">
        <v>1.8225</v>
      </c>
      <c r="U189">
        <v>1.355</v>
      </c>
      <c r="V189">
        <v>0.46750000000000003</v>
      </c>
      <c r="W189">
        <v>10.849996046673899</v>
      </c>
      <c r="X189">
        <v>1.7497749166734</v>
      </c>
      <c r="Y189">
        <v>1249</v>
      </c>
      <c r="Z189" t="s">
        <v>670</v>
      </c>
      <c r="AA189" t="s">
        <v>671</v>
      </c>
      <c r="AB189" t="s">
        <v>692</v>
      </c>
    </row>
    <row r="190" spans="1:28">
      <c r="A190">
        <v>175</v>
      </c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 t="s">
        <v>377</v>
      </c>
      <c r="Q190" s="91"/>
      <c r="R190" s="91"/>
      <c r="S190" s="91"/>
      <c r="T190">
        <v>1.8225</v>
      </c>
      <c r="U190">
        <v>1.355</v>
      </c>
      <c r="V190">
        <v>0.46750000000000003</v>
      </c>
      <c r="W190">
        <v>10.849996046673899</v>
      </c>
      <c r="X190">
        <v>1.7497749166734</v>
      </c>
      <c r="Y190">
        <v>1249</v>
      </c>
      <c r="Z190" t="s">
        <v>670</v>
      </c>
      <c r="AA190" t="s">
        <v>671</v>
      </c>
      <c r="AB190" t="s">
        <v>692</v>
      </c>
    </row>
    <row r="191" spans="1:28">
      <c r="A191">
        <v>176</v>
      </c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 t="s">
        <v>378</v>
      </c>
      <c r="Q191" s="91"/>
      <c r="R191" s="91"/>
      <c r="S191" s="91"/>
      <c r="T191">
        <v>1.8225</v>
      </c>
      <c r="U191">
        <v>1.355</v>
      </c>
      <c r="V191">
        <v>0.46750000000000003</v>
      </c>
      <c r="W191">
        <v>10.849996046673899</v>
      </c>
      <c r="X191">
        <v>1.7497749166734</v>
      </c>
      <c r="Y191">
        <v>1249</v>
      </c>
      <c r="Z191" t="s">
        <v>670</v>
      </c>
      <c r="AA191" t="s">
        <v>671</v>
      </c>
      <c r="AB191" t="s">
        <v>692</v>
      </c>
    </row>
    <row r="192" spans="1:28">
      <c r="A192">
        <v>177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 t="s">
        <v>379</v>
      </c>
      <c r="Q192" s="92"/>
      <c r="R192" s="92"/>
      <c r="S192" s="92"/>
      <c r="T192">
        <v>1.8225</v>
      </c>
      <c r="U192">
        <v>1.355</v>
      </c>
      <c r="V192">
        <v>0.46750000000000003</v>
      </c>
      <c r="W192">
        <v>10.849996046673899</v>
      </c>
      <c r="X192">
        <v>1.7497749166734</v>
      </c>
      <c r="Y192">
        <v>1249</v>
      </c>
      <c r="Z192" t="s">
        <v>670</v>
      </c>
      <c r="AA192" t="s">
        <v>671</v>
      </c>
      <c r="AB192" t="s">
        <v>692</v>
      </c>
    </row>
    <row r="193" spans="1:36" s="122" customFormat="1">
      <c r="B193" s="82" t="s">
        <v>705</v>
      </c>
      <c r="AE193" s="179"/>
      <c r="AF193" s="185"/>
      <c r="AG193" s="185"/>
      <c r="AH193" s="185"/>
      <c r="AI193" s="185"/>
      <c r="AJ193" s="190"/>
    </row>
    <row r="194" spans="1:36">
      <c r="A194">
        <v>178</v>
      </c>
      <c r="B194" s="47">
        <v>42165</v>
      </c>
      <c r="C194" s="46">
        <v>0.26666666666666666</v>
      </c>
      <c r="E194" s="46">
        <v>0.71666666666666667</v>
      </c>
      <c r="G194" t="s">
        <v>345</v>
      </c>
      <c r="H194" t="s">
        <v>345</v>
      </c>
      <c r="I194">
        <v>5</v>
      </c>
      <c r="J194">
        <v>10</v>
      </c>
      <c r="K194" t="s">
        <v>578</v>
      </c>
      <c r="L194">
        <v>500</v>
      </c>
      <c r="M194">
        <v>0</v>
      </c>
      <c r="N194" t="s">
        <v>349</v>
      </c>
      <c r="O194" t="b">
        <v>1</v>
      </c>
      <c r="P194">
        <v>1000</v>
      </c>
      <c r="S194" t="s">
        <v>579</v>
      </c>
      <c r="T194">
        <v>2.2499999999999999E-2</v>
      </c>
      <c r="U194">
        <v>0.4</v>
      </c>
      <c r="V194">
        <v>0.3775</v>
      </c>
      <c r="W194">
        <v>4.7736918374992001</v>
      </c>
      <c r="X194">
        <v>2.7967523124831999</v>
      </c>
      <c r="Y194">
        <v>169</v>
      </c>
      <c r="Z194" t="s">
        <v>706</v>
      </c>
      <c r="AA194" t="s">
        <v>707</v>
      </c>
      <c r="AB194" t="s">
        <v>708</v>
      </c>
    </row>
    <row r="195" spans="1:36">
      <c r="A195">
        <v>179</v>
      </c>
      <c r="B195" s="47"/>
      <c r="C195" s="46"/>
      <c r="E195" s="46"/>
      <c r="L195">
        <v>1000</v>
      </c>
      <c r="T195">
        <v>1.2500000000000001E-2</v>
      </c>
      <c r="U195">
        <v>0.42749999999999999</v>
      </c>
      <c r="V195">
        <v>0.41499999999999998</v>
      </c>
      <c r="W195">
        <v>2.9565280612346401</v>
      </c>
      <c r="X195">
        <v>2.4406671855134099</v>
      </c>
      <c r="Y195">
        <v>176</v>
      </c>
      <c r="Z195" t="s">
        <v>709</v>
      </c>
      <c r="AA195" t="s">
        <v>710</v>
      </c>
      <c r="AB195" t="s">
        <v>711</v>
      </c>
    </row>
    <row r="196" spans="1:36">
      <c r="A196">
        <v>180</v>
      </c>
      <c r="B196" s="88">
        <v>42165</v>
      </c>
      <c r="C196" s="89">
        <v>0.26666666666666666</v>
      </c>
      <c r="D196" s="73"/>
      <c r="E196" s="89">
        <v>0.71666666666666667</v>
      </c>
      <c r="F196" s="73"/>
      <c r="G196" s="73" t="s">
        <v>345</v>
      </c>
      <c r="H196" s="73" t="s">
        <v>345</v>
      </c>
      <c r="I196" s="73">
        <v>5</v>
      </c>
      <c r="J196" s="73">
        <v>10</v>
      </c>
      <c r="K196" s="73" t="s">
        <v>578</v>
      </c>
      <c r="L196" s="73">
        <v>5000</v>
      </c>
      <c r="M196" s="73">
        <v>0</v>
      </c>
      <c r="N196" s="73" t="s">
        <v>349</v>
      </c>
      <c r="O196" s="73" t="b">
        <v>1</v>
      </c>
      <c r="P196" s="73">
        <v>1000</v>
      </c>
      <c r="Q196" s="73"/>
      <c r="R196" s="73"/>
      <c r="S196" s="73"/>
      <c r="T196">
        <v>6.7500000000000004E-2</v>
      </c>
      <c r="U196">
        <v>0.4325</v>
      </c>
      <c r="V196">
        <v>0.36499999999999999</v>
      </c>
      <c r="W196">
        <v>4.3335994390251198</v>
      </c>
      <c r="X196">
        <v>2.9438148140202798</v>
      </c>
      <c r="Y196">
        <v>200</v>
      </c>
      <c r="Z196" t="s">
        <v>712</v>
      </c>
      <c r="AA196" t="s">
        <v>713</v>
      </c>
      <c r="AB196" t="s">
        <v>714</v>
      </c>
    </row>
    <row r="197" spans="1:36">
      <c r="A197">
        <v>181</v>
      </c>
      <c r="B197" s="47"/>
      <c r="C197" s="46"/>
      <c r="E197" s="46"/>
      <c r="L197">
        <v>10000</v>
      </c>
      <c r="T197">
        <v>0.1575</v>
      </c>
      <c r="U197">
        <v>0.435</v>
      </c>
      <c r="V197">
        <v>0.27750000000000002</v>
      </c>
      <c r="W197">
        <v>4.6490436783316804</v>
      </c>
      <c r="X197">
        <v>2.8055857964784701</v>
      </c>
      <c r="Y197">
        <v>237</v>
      </c>
      <c r="Z197" t="s">
        <v>715</v>
      </c>
      <c r="AA197" t="s">
        <v>716</v>
      </c>
      <c r="AB197" t="s">
        <v>717</v>
      </c>
    </row>
    <row r="198" spans="1:36">
      <c r="A198">
        <v>182</v>
      </c>
      <c r="B198" s="47"/>
      <c r="C198" s="46"/>
      <c r="E198" s="46"/>
      <c r="L198">
        <v>20000</v>
      </c>
      <c r="T198">
        <v>0.34</v>
      </c>
      <c r="U198">
        <v>0.435</v>
      </c>
      <c r="V198">
        <v>9.5000000000000001E-2</v>
      </c>
      <c r="W198">
        <v>4.1510277522371402</v>
      </c>
      <c r="X198">
        <v>2.8965249155663702</v>
      </c>
      <c r="Y198">
        <v>308</v>
      </c>
      <c r="Z198" t="s">
        <v>718</v>
      </c>
      <c r="AA198" t="s">
        <v>719</v>
      </c>
      <c r="AB198" t="s">
        <v>720</v>
      </c>
    </row>
    <row r="199" spans="1:36">
      <c r="A199">
        <v>183</v>
      </c>
      <c r="B199" s="93"/>
      <c r="C199" s="93"/>
      <c r="D199" s="93"/>
      <c r="E199" s="93"/>
      <c r="F199" s="93"/>
      <c r="G199" s="93"/>
      <c r="H199" s="93"/>
      <c r="I199" s="93">
        <v>10</v>
      </c>
      <c r="J199" s="93">
        <v>10</v>
      </c>
      <c r="K199" s="93"/>
      <c r="L199" s="93"/>
      <c r="M199" s="93"/>
      <c r="N199" s="93"/>
      <c r="O199" s="93"/>
      <c r="P199" s="93"/>
      <c r="Q199" s="93"/>
      <c r="R199" s="93"/>
      <c r="S199" s="93"/>
      <c r="T199">
        <v>9.5000000000000001E-2</v>
      </c>
      <c r="U199">
        <v>0.4325</v>
      </c>
      <c r="V199">
        <v>0.33750000000000002</v>
      </c>
      <c r="W199">
        <v>5.1981019300279696</v>
      </c>
      <c r="X199">
        <v>2.8683401399073101</v>
      </c>
      <c r="Y199">
        <v>211</v>
      </c>
      <c r="Z199" t="s">
        <v>712</v>
      </c>
      <c r="AA199" t="s">
        <v>713</v>
      </c>
      <c r="AB199" t="s">
        <v>721</v>
      </c>
    </row>
    <row r="200" spans="1:36">
      <c r="A200">
        <v>184</v>
      </c>
      <c r="B200" s="91"/>
      <c r="C200" s="91"/>
      <c r="D200" s="91"/>
      <c r="E200" s="91"/>
      <c r="F200" s="91"/>
      <c r="G200" s="91"/>
      <c r="H200" s="91"/>
      <c r="I200" s="91">
        <v>15</v>
      </c>
      <c r="J200" s="91">
        <v>15</v>
      </c>
      <c r="K200" s="91"/>
      <c r="L200" s="91"/>
      <c r="M200" s="91"/>
      <c r="N200" s="91"/>
      <c r="O200" s="91"/>
      <c r="P200" s="91"/>
      <c r="Q200" s="91"/>
      <c r="R200" s="91"/>
      <c r="S200" s="91"/>
      <c r="T200">
        <v>9.2499999999999999E-2</v>
      </c>
      <c r="U200">
        <v>0.44</v>
      </c>
      <c r="V200">
        <v>0.34749999999999998</v>
      </c>
      <c r="W200">
        <v>7.4061900455211402</v>
      </c>
      <c r="X200">
        <v>3.14277957830007</v>
      </c>
      <c r="Y200">
        <v>213</v>
      </c>
      <c r="Z200" t="s">
        <v>712</v>
      </c>
      <c r="AA200" t="s">
        <v>713</v>
      </c>
      <c r="AB200" t="s">
        <v>722</v>
      </c>
    </row>
    <row r="201" spans="1:36">
      <c r="A201">
        <v>185</v>
      </c>
      <c r="B201" s="91"/>
      <c r="C201" s="91"/>
      <c r="D201" s="91"/>
      <c r="E201" s="91"/>
      <c r="F201" s="91"/>
      <c r="G201" s="91"/>
      <c r="H201" s="91"/>
      <c r="I201" s="91">
        <v>30</v>
      </c>
      <c r="J201" s="91">
        <v>30</v>
      </c>
      <c r="K201" s="91"/>
      <c r="L201" s="91"/>
      <c r="M201" s="91"/>
      <c r="N201" s="91"/>
      <c r="O201" s="91"/>
      <c r="P201" s="91"/>
      <c r="Q201" s="91"/>
      <c r="R201" s="91"/>
      <c r="S201" s="91"/>
      <c r="T201">
        <v>0.14000000000000001</v>
      </c>
      <c r="U201">
        <v>0.4325</v>
      </c>
      <c r="V201">
        <v>0.29249999999999998</v>
      </c>
      <c r="W201">
        <v>11.4081178208405</v>
      </c>
      <c r="X201">
        <v>2.9919627522919998</v>
      </c>
      <c r="Y201">
        <v>229</v>
      </c>
      <c r="Z201" t="s">
        <v>712</v>
      </c>
      <c r="AA201" t="s">
        <v>713</v>
      </c>
      <c r="AB201" t="s">
        <v>723</v>
      </c>
    </row>
    <row r="202" spans="1:36">
      <c r="A202">
        <v>186</v>
      </c>
      <c r="B202" s="91"/>
      <c r="C202" s="91"/>
      <c r="D202" s="91"/>
      <c r="E202" s="91"/>
      <c r="F202" s="91"/>
      <c r="G202" s="91"/>
      <c r="H202" s="91"/>
      <c r="I202" s="91">
        <v>45</v>
      </c>
      <c r="J202" s="91">
        <v>45</v>
      </c>
      <c r="K202" s="91"/>
      <c r="L202" s="91"/>
      <c r="M202" s="91"/>
      <c r="N202" s="91"/>
      <c r="O202" s="91"/>
      <c r="P202" s="91"/>
      <c r="Q202" s="91"/>
      <c r="R202" s="91"/>
      <c r="S202" s="91"/>
      <c r="T202">
        <v>0.17749999999999999</v>
      </c>
      <c r="U202">
        <v>0.42499999999999999</v>
      </c>
      <c r="V202">
        <v>0.2475</v>
      </c>
      <c r="W202">
        <v>13.246668379742999</v>
      </c>
      <c r="X202">
        <v>3.1138485531194702</v>
      </c>
      <c r="Y202">
        <v>241</v>
      </c>
      <c r="Z202" t="s">
        <v>712</v>
      </c>
      <c r="AA202" t="s">
        <v>713</v>
      </c>
      <c r="AB202" t="s">
        <v>724</v>
      </c>
    </row>
    <row r="203" spans="1:36">
      <c r="A203">
        <v>187</v>
      </c>
      <c r="B203" s="92"/>
      <c r="C203" s="92"/>
      <c r="D203" s="92"/>
      <c r="E203" s="92"/>
      <c r="F203" s="92"/>
      <c r="G203" s="92"/>
      <c r="H203" s="92"/>
      <c r="I203" s="92">
        <v>60</v>
      </c>
      <c r="J203" s="92">
        <v>60</v>
      </c>
      <c r="K203" s="92"/>
      <c r="L203" s="92"/>
      <c r="M203" s="92"/>
      <c r="N203" s="92"/>
      <c r="O203" s="92"/>
      <c r="P203" s="92"/>
      <c r="Q203" s="92"/>
      <c r="R203" s="92"/>
      <c r="S203" s="92"/>
      <c r="T203">
        <v>0.23</v>
      </c>
      <c r="U203">
        <v>0.4325</v>
      </c>
      <c r="V203">
        <v>0.20250000000000001</v>
      </c>
      <c r="W203">
        <v>19.0829288185083</v>
      </c>
      <c r="X203">
        <v>3.35218323426224</v>
      </c>
      <c r="Y203">
        <v>263</v>
      </c>
      <c r="Z203" t="s">
        <v>712</v>
      </c>
      <c r="AA203" t="s">
        <v>713</v>
      </c>
      <c r="AB203" t="s">
        <v>725</v>
      </c>
    </row>
    <row r="204" spans="1:36" s="57" customFormat="1">
      <c r="A204">
        <v>188</v>
      </c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 t="s">
        <v>375</v>
      </c>
      <c r="Q204" s="119"/>
      <c r="R204" s="119"/>
      <c r="S204" s="119"/>
      <c r="T204" s="57">
        <v>6.7500000000000004E-2</v>
      </c>
      <c r="U204" s="57">
        <v>0.4325</v>
      </c>
      <c r="V204" s="57">
        <v>0.36499999999999999</v>
      </c>
      <c r="W204" s="57">
        <v>4.3335994390251198</v>
      </c>
      <c r="X204" s="57">
        <v>2.9438148140202798</v>
      </c>
      <c r="Y204" s="57">
        <v>200</v>
      </c>
      <c r="Z204" s="57" t="s">
        <v>712</v>
      </c>
      <c r="AA204" s="57" t="s">
        <v>713</v>
      </c>
      <c r="AB204" s="57" t="s">
        <v>714</v>
      </c>
      <c r="AE204" s="170"/>
      <c r="AF204" s="56"/>
      <c r="AG204" s="56"/>
      <c r="AH204" s="56"/>
      <c r="AI204" s="56"/>
      <c r="AJ204" s="171"/>
    </row>
    <row r="205" spans="1:36" s="57" customFormat="1">
      <c r="A205">
        <v>189</v>
      </c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 t="s">
        <v>376</v>
      </c>
      <c r="Q205" s="56"/>
      <c r="R205" s="56"/>
      <c r="S205" s="56"/>
      <c r="T205" s="57">
        <v>6.7500000000000004E-2</v>
      </c>
      <c r="U205" s="57">
        <v>0.4325</v>
      </c>
      <c r="V205" s="57">
        <v>0.36499999999999999</v>
      </c>
      <c r="W205" s="57">
        <v>4.3335994390251198</v>
      </c>
      <c r="X205" s="57">
        <v>2.9438148140202798</v>
      </c>
      <c r="Y205" s="57">
        <v>200</v>
      </c>
      <c r="Z205" s="57" t="s">
        <v>712</v>
      </c>
      <c r="AA205" s="57" t="s">
        <v>713</v>
      </c>
      <c r="AB205" s="57" t="s">
        <v>714</v>
      </c>
      <c r="AE205" s="170"/>
      <c r="AF205" s="56"/>
      <c r="AG205" s="56"/>
      <c r="AH205" s="56"/>
      <c r="AI205" s="56"/>
      <c r="AJ205" s="171"/>
    </row>
    <row r="206" spans="1:36" s="57" customFormat="1">
      <c r="A206">
        <v>190</v>
      </c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 t="s">
        <v>377</v>
      </c>
      <c r="Q206" s="56"/>
      <c r="R206" s="56"/>
      <c r="S206" s="56"/>
      <c r="T206" s="57">
        <v>6.7500000000000004E-2</v>
      </c>
      <c r="U206" s="57">
        <v>0.4325</v>
      </c>
      <c r="V206" s="57">
        <v>0.36499999999999999</v>
      </c>
      <c r="W206" s="57">
        <v>4.3335994390251198</v>
      </c>
      <c r="X206" s="57">
        <v>2.9438148140202798</v>
      </c>
      <c r="Y206" s="57">
        <v>200</v>
      </c>
      <c r="Z206" s="57" t="s">
        <v>712</v>
      </c>
      <c r="AA206" s="57" t="s">
        <v>713</v>
      </c>
      <c r="AB206" s="57" t="s">
        <v>714</v>
      </c>
      <c r="AE206" s="170"/>
      <c r="AF206" s="56"/>
      <c r="AG206" s="56"/>
      <c r="AH206" s="56"/>
      <c r="AI206" s="56"/>
      <c r="AJ206" s="171"/>
    </row>
    <row r="207" spans="1:36" s="57" customFormat="1">
      <c r="A207">
        <v>191</v>
      </c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 t="s">
        <v>378</v>
      </c>
      <c r="Q207" s="56"/>
      <c r="R207" s="56"/>
      <c r="S207" s="56"/>
      <c r="T207" s="57">
        <v>6.7500000000000004E-2</v>
      </c>
      <c r="U207" s="57">
        <v>0.4325</v>
      </c>
      <c r="V207" s="57">
        <v>0.36499999999999999</v>
      </c>
      <c r="W207" s="57">
        <v>4.3335994390251198</v>
      </c>
      <c r="X207" s="57">
        <v>2.9438148140202798</v>
      </c>
      <c r="Y207" s="57">
        <v>200</v>
      </c>
      <c r="Z207" s="57" t="s">
        <v>712</v>
      </c>
      <c r="AA207" s="57" t="s">
        <v>713</v>
      </c>
      <c r="AB207" s="57" t="s">
        <v>714</v>
      </c>
      <c r="AE207" s="170"/>
      <c r="AF207" s="56"/>
      <c r="AG207" s="56"/>
      <c r="AH207" s="56"/>
      <c r="AI207" s="56"/>
      <c r="AJ207" s="171"/>
    </row>
    <row r="208" spans="1:36" s="57" customFormat="1">
      <c r="A208">
        <v>192</v>
      </c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 t="s">
        <v>379</v>
      </c>
      <c r="Q208" s="80"/>
      <c r="R208" s="80"/>
      <c r="S208" s="80"/>
      <c r="T208" s="57">
        <v>6.7500000000000004E-2</v>
      </c>
      <c r="U208" s="57">
        <v>0.4325</v>
      </c>
      <c r="V208" s="57">
        <v>0.36499999999999999</v>
      </c>
      <c r="W208" s="57">
        <v>4.3335994390251198</v>
      </c>
      <c r="X208" s="57">
        <v>2.9438148140202798</v>
      </c>
      <c r="Y208" s="57">
        <v>200</v>
      </c>
      <c r="Z208" s="57" t="s">
        <v>712</v>
      </c>
      <c r="AA208" s="57" t="s">
        <v>713</v>
      </c>
      <c r="AB208" s="57" t="s">
        <v>714</v>
      </c>
      <c r="AE208" s="170"/>
      <c r="AF208" s="56"/>
      <c r="AG208" s="56"/>
      <c r="AH208" s="56"/>
      <c r="AI208" s="56"/>
      <c r="AJ208" s="171"/>
    </row>
    <row r="209" spans="1:36" s="122" customFormat="1">
      <c r="B209" s="82" t="s">
        <v>726</v>
      </c>
      <c r="AE209" s="179"/>
      <c r="AF209" s="185"/>
      <c r="AG209" s="185"/>
      <c r="AH209" s="185"/>
      <c r="AI209" s="185"/>
      <c r="AJ209" s="190"/>
    </row>
    <row r="210" spans="1:36">
      <c r="A210">
        <v>193</v>
      </c>
      <c r="B210" s="47">
        <v>42165</v>
      </c>
      <c r="C210" s="46">
        <v>0.26666666666666666</v>
      </c>
      <c r="E210" s="46">
        <v>0.71666666666666667</v>
      </c>
      <c r="G210" t="s">
        <v>345</v>
      </c>
      <c r="H210" t="s">
        <v>345</v>
      </c>
      <c r="I210">
        <v>5</v>
      </c>
      <c r="J210">
        <v>10</v>
      </c>
      <c r="K210" t="s">
        <v>578</v>
      </c>
      <c r="L210">
        <v>500</v>
      </c>
      <c r="M210">
        <v>0</v>
      </c>
      <c r="N210" t="s">
        <v>349</v>
      </c>
      <c r="O210" t="b">
        <v>1</v>
      </c>
      <c r="P210">
        <v>1000</v>
      </c>
      <c r="S210" t="s">
        <v>579</v>
      </c>
      <c r="T210">
        <v>5.0000000000000001E-3</v>
      </c>
      <c r="U210">
        <v>0.40250000000000002</v>
      </c>
      <c r="V210">
        <v>0.39750000000000002</v>
      </c>
      <c r="W210">
        <v>9.7249004973643594</v>
      </c>
      <c r="X210">
        <v>1.36232480121608</v>
      </c>
      <c r="Y210">
        <v>163</v>
      </c>
      <c r="Z210" t="s">
        <v>706</v>
      </c>
      <c r="AA210" t="s">
        <v>707</v>
      </c>
      <c r="AB210" t="s">
        <v>727</v>
      </c>
    </row>
    <row r="211" spans="1:36">
      <c r="A211">
        <v>194</v>
      </c>
      <c r="B211" s="47"/>
      <c r="C211" s="46"/>
      <c r="E211" s="46"/>
      <c r="L211">
        <v>1000</v>
      </c>
      <c r="T211">
        <v>1.4999999999999999E-2</v>
      </c>
      <c r="U211">
        <v>0.41</v>
      </c>
      <c r="V211">
        <v>0.39500000000000002</v>
      </c>
      <c r="W211">
        <v>30.237134610733499</v>
      </c>
      <c r="X211">
        <v>1.25973677823605</v>
      </c>
      <c r="Y211">
        <v>170</v>
      </c>
      <c r="Z211" t="s">
        <v>709</v>
      </c>
      <c r="AA211" t="s">
        <v>710</v>
      </c>
      <c r="AB211" t="s">
        <v>728</v>
      </c>
    </row>
    <row r="212" spans="1:36">
      <c r="A212">
        <v>195</v>
      </c>
      <c r="B212" s="88">
        <v>42165</v>
      </c>
      <c r="C212" s="89">
        <v>0.26666666666666666</v>
      </c>
      <c r="D212" s="73"/>
      <c r="E212" s="89">
        <v>0.71666666666666667</v>
      </c>
      <c r="F212" s="73"/>
      <c r="G212" s="73" t="s">
        <v>345</v>
      </c>
      <c r="H212" s="73" t="s">
        <v>345</v>
      </c>
      <c r="I212" s="73">
        <v>5</v>
      </c>
      <c r="J212" s="73">
        <v>10</v>
      </c>
      <c r="K212" s="73" t="s">
        <v>578</v>
      </c>
      <c r="L212" s="73">
        <v>5000</v>
      </c>
      <c r="M212" s="73">
        <v>0</v>
      </c>
      <c r="N212" s="73" t="s">
        <v>349</v>
      </c>
      <c r="O212" s="73" t="b">
        <v>1</v>
      </c>
      <c r="P212" s="73">
        <v>1000</v>
      </c>
      <c r="Q212" s="73"/>
      <c r="R212" s="73"/>
      <c r="S212" s="73"/>
      <c r="T212">
        <v>8.2500000000000004E-2</v>
      </c>
      <c r="U212">
        <v>0.43</v>
      </c>
      <c r="V212">
        <v>0.34749999999999998</v>
      </c>
      <c r="W212">
        <v>44.290756756021402</v>
      </c>
      <c r="X212">
        <v>1.22021045053107</v>
      </c>
      <c r="Y212">
        <v>205</v>
      </c>
      <c r="Z212" t="s">
        <v>712</v>
      </c>
      <c r="AA212" t="s">
        <v>713</v>
      </c>
      <c r="AB212" t="s">
        <v>729</v>
      </c>
    </row>
    <row r="213" spans="1:36">
      <c r="A213">
        <v>196</v>
      </c>
      <c r="B213" s="47"/>
      <c r="C213" s="46"/>
      <c r="E213" s="46"/>
      <c r="L213">
        <v>10000</v>
      </c>
      <c r="T213">
        <v>0.1225</v>
      </c>
      <c r="U213">
        <v>0.435</v>
      </c>
      <c r="V213">
        <v>0.3125</v>
      </c>
      <c r="W213">
        <v>50.823879313172</v>
      </c>
      <c r="X213">
        <v>1.2303310317988001</v>
      </c>
      <c r="Y213">
        <v>223</v>
      </c>
      <c r="Z213" t="s">
        <v>715</v>
      </c>
      <c r="AA213" t="s">
        <v>716</v>
      </c>
      <c r="AB213" t="s">
        <v>730</v>
      </c>
    </row>
    <row r="214" spans="1:36">
      <c r="A214">
        <v>197</v>
      </c>
      <c r="B214" s="47"/>
      <c r="C214" s="46"/>
      <c r="E214" s="46"/>
      <c r="L214">
        <v>20000</v>
      </c>
      <c r="T214">
        <v>0.27750000000000002</v>
      </c>
      <c r="U214">
        <v>0.435</v>
      </c>
      <c r="V214">
        <v>0.1575</v>
      </c>
      <c r="W214">
        <v>58.678650982563397</v>
      </c>
      <c r="X214">
        <v>1.1887133407750301</v>
      </c>
      <c r="Y214">
        <v>285</v>
      </c>
      <c r="Z214" t="s">
        <v>718</v>
      </c>
      <c r="AA214" t="s">
        <v>719</v>
      </c>
      <c r="AB214" t="s">
        <v>731</v>
      </c>
    </row>
    <row r="215" spans="1:36">
      <c r="A215">
        <v>198</v>
      </c>
      <c r="B215" s="93"/>
      <c r="C215" s="93"/>
      <c r="D215" s="93"/>
      <c r="E215" s="93"/>
      <c r="F215" s="93"/>
      <c r="G215" s="93"/>
      <c r="H215" s="93"/>
      <c r="I215" s="93">
        <v>10</v>
      </c>
      <c r="J215" s="93">
        <v>10</v>
      </c>
      <c r="K215" s="93"/>
      <c r="L215" s="93"/>
      <c r="M215" s="93"/>
      <c r="N215" s="93"/>
      <c r="O215" s="93"/>
      <c r="P215" s="93"/>
      <c r="Q215" s="93"/>
      <c r="R215" s="93"/>
      <c r="S215" s="93"/>
      <c r="T215">
        <v>0.09</v>
      </c>
      <c r="U215">
        <v>0.42499999999999999</v>
      </c>
      <c r="V215">
        <v>0.33500000000000002</v>
      </c>
      <c r="W215">
        <v>82.056657132818103</v>
      </c>
      <c r="X215">
        <v>1.14507828764754</v>
      </c>
      <c r="Y215">
        <v>206</v>
      </c>
      <c r="Z215" t="s">
        <v>712</v>
      </c>
      <c r="AA215" t="s">
        <v>713</v>
      </c>
      <c r="AB215" t="s">
        <v>732</v>
      </c>
    </row>
    <row r="216" spans="1:36">
      <c r="A216">
        <v>199</v>
      </c>
      <c r="B216" s="91"/>
      <c r="C216" s="91"/>
      <c r="D216" s="91"/>
      <c r="E216" s="91"/>
      <c r="F216" s="91"/>
      <c r="G216" s="91"/>
      <c r="H216" s="91"/>
      <c r="I216" s="91">
        <v>15</v>
      </c>
      <c r="J216" s="91">
        <v>15</v>
      </c>
      <c r="K216" s="91"/>
      <c r="L216" s="91"/>
      <c r="M216" s="91"/>
      <c r="N216" s="91"/>
      <c r="O216" s="91"/>
      <c r="P216" s="91"/>
      <c r="Q216" s="91"/>
      <c r="R216" s="91"/>
      <c r="S216" s="91"/>
      <c r="T216">
        <v>0.11749999999999999</v>
      </c>
      <c r="U216">
        <v>0.42499999999999999</v>
      </c>
      <c r="V216">
        <v>0.3075</v>
      </c>
      <c r="W216">
        <v>84.471980564511895</v>
      </c>
      <c r="X216">
        <v>1.11532119964816</v>
      </c>
      <c r="Y216">
        <v>215</v>
      </c>
      <c r="Z216" t="s">
        <v>712</v>
      </c>
      <c r="AA216" t="s">
        <v>713</v>
      </c>
      <c r="AB216" t="s">
        <v>733</v>
      </c>
    </row>
    <row r="217" spans="1:36">
      <c r="A217">
        <v>200</v>
      </c>
      <c r="B217" s="91"/>
      <c r="C217" s="91"/>
      <c r="D217" s="91"/>
      <c r="E217" s="91"/>
      <c r="F217" s="91"/>
      <c r="G217" s="91"/>
      <c r="H217" s="91"/>
      <c r="I217" s="91">
        <v>30</v>
      </c>
      <c r="J217" s="91">
        <v>30</v>
      </c>
      <c r="K217" s="91"/>
      <c r="L217" s="91"/>
      <c r="M217" s="91"/>
      <c r="N217" s="91"/>
      <c r="O217" s="91"/>
      <c r="P217" s="91"/>
      <c r="Q217" s="91"/>
      <c r="R217" s="91"/>
      <c r="S217" s="91"/>
      <c r="T217">
        <v>0.1525</v>
      </c>
      <c r="U217">
        <v>0.42749999999999999</v>
      </c>
      <c r="V217">
        <v>0.27500000000000002</v>
      </c>
      <c r="W217">
        <v>85.1393781054295</v>
      </c>
      <c r="X217">
        <v>1.38782070929041</v>
      </c>
      <c r="Y217">
        <v>232</v>
      </c>
      <c r="Z217" t="s">
        <v>712</v>
      </c>
      <c r="AA217" t="s">
        <v>713</v>
      </c>
      <c r="AB217" t="s">
        <v>734</v>
      </c>
    </row>
    <row r="218" spans="1:36">
      <c r="A218">
        <v>201</v>
      </c>
      <c r="B218" s="91"/>
      <c r="C218" s="91"/>
      <c r="D218" s="91"/>
      <c r="E218" s="91"/>
      <c r="F218" s="91"/>
      <c r="G218" s="91"/>
      <c r="H218" s="91"/>
      <c r="I218" s="91">
        <v>45</v>
      </c>
      <c r="J218" s="91">
        <v>45</v>
      </c>
      <c r="K218" s="91"/>
      <c r="L218" s="91"/>
      <c r="M218" s="91"/>
      <c r="N218" s="91"/>
      <c r="O218" s="91"/>
      <c r="P218" s="91"/>
      <c r="Q218" s="91"/>
      <c r="R218" s="91"/>
      <c r="S218" s="91"/>
      <c r="T218">
        <v>0.155</v>
      </c>
      <c r="U218">
        <v>0.43</v>
      </c>
      <c r="V218">
        <v>0.27500000000000002</v>
      </c>
      <c r="W218">
        <v>72.891927497804204</v>
      </c>
      <c r="X218">
        <v>1.0642088354961901</v>
      </c>
      <c r="Y218">
        <v>230</v>
      </c>
      <c r="Z218" t="s">
        <v>712</v>
      </c>
      <c r="AA218" t="s">
        <v>713</v>
      </c>
      <c r="AB218" t="s">
        <v>735</v>
      </c>
    </row>
    <row r="219" spans="1:36">
      <c r="A219">
        <v>202</v>
      </c>
      <c r="B219" s="92"/>
      <c r="C219" s="92"/>
      <c r="D219" s="92"/>
      <c r="E219" s="92"/>
      <c r="F219" s="92"/>
      <c r="G219" s="92"/>
      <c r="H219" s="92"/>
      <c r="I219" s="92">
        <v>60</v>
      </c>
      <c r="J219" s="92">
        <v>60</v>
      </c>
      <c r="K219" s="92"/>
      <c r="L219" s="92"/>
      <c r="M219" s="92"/>
      <c r="N219" s="92"/>
      <c r="O219" s="92"/>
      <c r="P219" s="92"/>
      <c r="Q219" s="92"/>
      <c r="R219" s="92"/>
      <c r="S219" s="92"/>
      <c r="T219">
        <v>0.19750000000000001</v>
      </c>
      <c r="U219">
        <v>0.435</v>
      </c>
      <c r="V219">
        <v>0.23749999999999999</v>
      </c>
      <c r="W219">
        <v>57.293585902401801</v>
      </c>
      <c r="X219">
        <v>1.7471027664496801</v>
      </c>
      <c r="Y219">
        <v>253</v>
      </c>
      <c r="Z219" t="s">
        <v>712</v>
      </c>
      <c r="AA219" t="s">
        <v>713</v>
      </c>
      <c r="AB219" t="s">
        <v>736</v>
      </c>
    </row>
    <row r="220" spans="1:36" s="57" customFormat="1">
      <c r="A220">
        <v>203</v>
      </c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 t="s">
        <v>375</v>
      </c>
      <c r="Q220" s="119"/>
      <c r="R220" s="119"/>
      <c r="S220" s="119"/>
      <c r="T220" s="57">
        <v>8.2500000000000004E-2</v>
      </c>
      <c r="U220" s="57">
        <v>0.43</v>
      </c>
      <c r="V220" s="57">
        <v>0.34749999999999998</v>
      </c>
      <c r="W220" s="57">
        <v>44.290756756021402</v>
      </c>
      <c r="X220" s="57">
        <v>1.22021045053107</v>
      </c>
      <c r="Y220" s="57">
        <v>205</v>
      </c>
      <c r="Z220" s="57" t="s">
        <v>712</v>
      </c>
      <c r="AA220" s="57" t="s">
        <v>713</v>
      </c>
      <c r="AB220" s="57" t="s">
        <v>729</v>
      </c>
      <c r="AE220" s="170"/>
      <c r="AF220" s="56"/>
      <c r="AG220" s="56"/>
      <c r="AH220" s="56"/>
      <c r="AI220" s="56"/>
      <c r="AJ220" s="171"/>
    </row>
    <row r="221" spans="1:36" s="57" customFormat="1">
      <c r="A221">
        <v>204</v>
      </c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 t="s">
        <v>376</v>
      </c>
      <c r="Q221" s="56"/>
      <c r="R221" s="56"/>
      <c r="S221" s="56"/>
      <c r="T221" s="57">
        <v>8.2500000000000004E-2</v>
      </c>
      <c r="U221" s="57">
        <v>0.43</v>
      </c>
      <c r="V221" s="57">
        <v>0.34749999999999998</v>
      </c>
      <c r="W221" s="57">
        <v>44.290756756021402</v>
      </c>
      <c r="X221" s="57">
        <v>1.22021045053107</v>
      </c>
      <c r="Y221" s="57">
        <v>205</v>
      </c>
      <c r="Z221" s="57" t="s">
        <v>712</v>
      </c>
      <c r="AA221" s="57" t="s">
        <v>713</v>
      </c>
      <c r="AB221" s="57" t="s">
        <v>729</v>
      </c>
      <c r="AE221" s="170"/>
      <c r="AF221" s="56"/>
      <c r="AG221" s="56"/>
      <c r="AH221" s="56"/>
      <c r="AI221" s="56"/>
      <c r="AJ221" s="171"/>
    </row>
    <row r="222" spans="1:36" s="57" customFormat="1">
      <c r="A222">
        <v>205</v>
      </c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 t="s">
        <v>377</v>
      </c>
      <c r="Q222" s="56"/>
      <c r="R222" s="56"/>
      <c r="S222" s="56"/>
      <c r="T222" s="57">
        <v>8.2500000000000004E-2</v>
      </c>
      <c r="U222" s="57">
        <v>0.43</v>
      </c>
      <c r="V222" s="57">
        <v>0.34749999999999998</v>
      </c>
      <c r="W222" s="57">
        <v>44.290756756021402</v>
      </c>
      <c r="X222" s="57">
        <v>1.22021045053107</v>
      </c>
      <c r="Y222" s="57">
        <v>205</v>
      </c>
      <c r="Z222" s="57" t="s">
        <v>712</v>
      </c>
      <c r="AA222" s="57" t="s">
        <v>713</v>
      </c>
      <c r="AB222" s="57" t="s">
        <v>729</v>
      </c>
      <c r="AE222" s="170"/>
      <c r="AF222" s="56"/>
      <c r="AG222" s="56"/>
      <c r="AH222" s="56"/>
      <c r="AI222" s="56"/>
      <c r="AJ222" s="171"/>
    </row>
    <row r="223" spans="1:36" s="57" customFormat="1">
      <c r="A223">
        <v>206</v>
      </c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 t="s">
        <v>378</v>
      </c>
      <c r="Q223" s="56"/>
      <c r="R223" s="56"/>
      <c r="S223" s="56"/>
      <c r="T223" s="57">
        <v>8.2500000000000004E-2</v>
      </c>
      <c r="U223" s="57">
        <v>0.43</v>
      </c>
      <c r="V223" s="57">
        <v>0.34749999999999998</v>
      </c>
      <c r="W223" s="57">
        <v>44.290756756021402</v>
      </c>
      <c r="X223" s="57">
        <v>1.22021045053107</v>
      </c>
      <c r="Y223" s="57">
        <v>205</v>
      </c>
      <c r="Z223" s="57" t="s">
        <v>712</v>
      </c>
      <c r="AA223" s="57" t="s">
        <v>713</v>
      </c>
      <c r="AB223" s="57" t="s">
        <v>729</v>
      </c>
      <c r="AE223" s="170"/>
      <c r="AF223" s="56"/>
      <c r="AG223" s="56"/>
      <c r="AH223" s="56"/>
      <c r="AI223" s="56"/>
      <c r="AJ223" s="171"/>
    </row>
    <row r="224" spans="1:36" s="57" customFormat="1">
      <c r="A224">
        <v>207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 t="s">
        <v>379</v>
      </c>
      <c r="Q224" s="80"/>
      <c r="R224" s="80"/>
      <c r="S224" s="80"/>
      <c r="T224" s="57">
        <v>8.2500000000000004E-2</v>
      </c>
      <c r="U224" s="57">
        <v>0.43</v>
      </c>
      <c r="V224" s="57">
        <v>0.34749999999999998</v>
      </c>
      <c r="W224" s="57">
        <v>44.290756756021402</v>
      </c>
      <c r="X224" s="57">
        <v>1.22021045053107</v>
      </c>
      <c r="Y224" s="57">
        <v>205</v>
      </c>
      <c r="Z224" s="57" t="s">
        <v>712</v>
      </c>
      <c r="AA224" s="57" t="s">
        <v>713</v>
      </c>
      <c r="AB224" s="57" t="s">
        <v>729</v>
      </c>
      <c r="AE224" s="170"/>
      <c r="AF224" s="56"/>
      <c r="AG224" s="56"/>
      <c r="AH224" s="56"/>
      <c r="AI224" s="56"/>
      <c r="AJ224" s="171"/>
    </row>
    <row r="225" spans="1:36" s="145" customFormat="1">
      <c r="B225" s="145" t="s">
        <v>737</v>
      </c>
      <c r="AE225" s="191"/>
      <c r="AF225" s="186"/>
      <c r="AG225" s="186"/>
      <c r="AH225" s="186"/>
      <c r="AI225" s="186"/>
      <c r="AJ225" s="192"/>
    </row>
    <row r="226" spans="1:36" s="122" customFormat="1">
      <c r="B226" s="82" t="s">
        <v>577</v>
      </c>
      <c r="AE226" s="179"/>
      <c r="AF226" s="185"/>
      <c r="AG226" s="185"/>
      <c r="AH226" s="185"/>
      <c r="AI226" s="185"/>
      <c r="AJ226" s="190"/>
    </row>
    <row r="227" spans="1:36">
      <c r="A227" s="195">
        <v>208</v>
      </c>
      <c r="B227" s="196">
        <v>42165</v>
      </c>
      <c r="C227" s="197">
        <v>0.26666666666666666</v>
      </c>
      <c r="D227" s="195"/>
      <c r="E227" s="197">
        <v>0.71666666666666667</v>
      </c>
      <c r="F227" s="195"/>
      <c r="G227" s="195" t="s">
        <v>345</v>
      </c>
      <c r="H227" s="195" t="s">
        <v>345</v>
      </c>
      <c r="I227" s="195">
        <v>5</v>
      </c>
      <c r="J227" s="195">
        <v>10</v>
      </c>
      <c r="K227" s="195" t="s">
        <v>578</v>
      </c>
      <c r="L227" s="195">
        <v>500</v>
      </c>
      <c r="M227" s="195">
        <v>0.6</v>
      </c>
      <c r="N227" s="195" t="s">
        <v>349</v>
      </c>
      <c r="O227" s="195" t="b">
        <v>1</v>
      </c>
      <c r="P227" s="195">
        <v>1000</v>
      </c>
      <c r="Q227" s="195"/>
      <c r="R227" s="195"/>
      <c r="S227" s="195" t="s">
        <v>579</v>
      </c>
    </row>
    <row r="228" spans="1:36">
      <c r="A228" s="195">
        <v>209</v>
      </c>
      <c r="B228" s="196"/>
      <c r="C228" s="197"/>
      <c r="D228" s="195"/>
      <c r="E228" s="197"/>
      <c r="F228" s="195"/>
      <c r="G228" s="195"/>
      <c r="H228" s="195"/>
      <c r="I228" s="195"/>
      <c r="J228" s="195"/>
      <c r="K228" s="195"/>
      <c r="L228" s="195">
        <v>1000</v>
      </c>
      <c r="M228" s="195"/>
      <c r="N228" s="195"/>
      <c r="O228" s="195"/>
      <c r="P228" s="195"/>
      <c r="Q228" s="195"/>
      <c r="R228" s="195"/>
      <c r="S228" s="195"/>
    </row>
    <row r="229" spans="1:36">
      <c r="A229" s="195">
        <v>210</v>
      </c>
      <c r="B229" s="198">
        <v>42165</v>
      </c>
      <c r="C229" s="199">
        <v>0.26666666666666666</v>
      </c>
      <c r="D229" s="200"/>
      <c r="E229" s="199">
        <v>0.71666666666666667</v>
      </c>
      <c r="F229" s="200"/>
      <c r="G229" s="200" t="s">
        <v>345</v>
      </c>
      <c r="H229" s="200" t="s">
        <v>345</v>
      </c>
      <c r="I229" s="200">
        <v>5</v>
      </c>
      <c r="J229" s="200">
        <v>10</v>
      </c>
      <c r="K229" s="200" t="s">
        <v>578</v>
      </c>
      <c r="L229" s="200">
        <v>5000</v>
      </c>
      <c r="M229" s="200">
        <v>0.6</v>
      </c>
      <c r="N229" s="200" t="s">
        <v>349</v>
      </c>
      <c r="O229" s="200" t="b">
        <v>1</v>
      </c>
      <c r="P229" s="200">
        <v>1000</v>
      </c>
      <c r="Q229" s="200"/>
      <c r="R229" s="200"/>
      <c r="S229" s="200"/>
    </row>
    <row r="230" spans="1:36">
      <c r="A230" s="195">
        <v>211</v>
      </c>
      <c r="B230" s="196"/>
      <c r="C230" s="197"/>
      <c r="D230" s="195"/>
      <c r="E230" s="197"/>
      <c r="F230" s="195"/>
      <c r="G230" s="195"/>
      <c r="H230" s="195"/>
      <c r="I230" s="195"/>
      <c r="J230" s="195"/>
      <c r="K230" s="195"/>
      <c r="L230" s="195">
        <v>10000</v>
      </c>
      <c r="M230" s="195"/>
      <c r="N230" s="195"/>
      <c r="O230" s="195"/>
      <c r="P230" s="195"/>
      <c r="Q230" s="195"/>
      <c r="R230" s="195"/>
      <c r="S230" s="195"/>
    </row>
    <row r="231" spans="1:36">
      <c r="A231" s="195">
        <v>212</v>
      </c>
      <c r="B231" s="196"/>
      <c r="C231" s="197"/>
      <c r="D231" s="195"/>
      <c r="E231" s="197"/>
      <c r="F231" s="195"/>
      <c r="G231" s="195"/>
      <c r="H231" s="195"/>
      <c r="I231" s="195"/>
      <c r="J231" s="195"/>
      <c r="K231" s="195"/>
      <c r="L231" s="195">
        <v>20000</v>
      </c>
      <c r="M231" s="195"/>
      <c r="N231" s="195"/>
      <c r="O231" s="195"/>
      <c r="P231" s="195"/>
      <c r="Q231" s="195"/>
      <c r="R231" s="195"/>
      <c r="S231" s="195"/>
    </row>
    <row r="232" spans="1:36">
      <c r="A232" s="195">
        <v>213</v>
      </c>
      <c r="B232" s="201"/>
      <c r="C232" s="201"/>
      <c r="D232" s="201"/>
      <c r="E232" s="201"/>
      <c r="F232" s="201"/>
      <c r="G232" s="201"/>
      <c r="H232" s="201"/>
      <c r="I232" s="201">
        <v>10</v>
      </c>
      <c r="J232" s="201">
        <v>10</v>
      </c>
      <c r="K232" s="201"/>
      <c r="L232" s="201"/>
      <c r="M232" s="201"/>
      <c r="N232" s="201"/>
      <c r="O232" s="201"/>
      <c r="P232" s="201"/>
      <c r="Q232" s="201"/>
      <c r="R232" s="201"/>
      <c r="S232" s="201"/>
    </row>
    <row r="233" spans="1:36">
      <c r="A233" s="195">
        <v>214</v>
      </c>
      <c r="B233" s="202"/>
      <c r="C233" s="202"/>
      <c r="D233" s="202"/>
      <c r="E233" s="202"/>
      <c r="F233" s="202"/>
      <c r="G233" s="202"/>
      <c r="H233" s="202"/>
      <c r="I233" s="202">
        <v>15</v>
      </c>
      <c r="J233" s="202">
        <v>15</v>
      </c>
      <c r="K233" s="202"/>
      <c r="L233" s="202"/>
      <c r="M233" s="202"/>
      <c r="N233" s="202"/>
      <c r="O233" s="202"/>
      <c r="P233" s="202"/>
      <c r="Q233" s="202"/>
      <c r="R233" s="202"/>
      <c r="S233" s="202"/>
    </row>
    <row r="234" spans="1:36">
      <c r="A234" s="195">
        <v>215</v>
      </c>
      <c r="B234" s="202"/>
      <c r="C234" s="202"/>
      <c r="D234" s="202"/>
      <c r="E234" s="202"/>
      <c r="F234" s="202"/>
      <c r="G234" s="202"/>
      <c r="H234" s="202"/>
      <c r="I234" s="202">
        <v>30</v>
      </c>
      <c r="J234" s="202">
        <v>30</v>
      </c>
      <c r="K234" s="202"/>
      <c r="L234" s="202"/>
      <c r="M234" s="202"/>
      <c r="N234" s="202"/>
      <c r="O234" s="202"/>
      <c r="P234" s="202"/>
      <c r="Q234" s="202"/>
      <c r="R234" s="202"/>
      <c r="S234" s="202"/>
    </row>
    <row r="235" spans="1:36">
      <c r="A235" s="195">
        <v>216</v>
      </c>
      <c r="B235" s="202"/>
      <c r="C235" s="202"/>
      <c r="D235" s="202"/>
      <c r="E235" s="202"/>
      <c r="F235" s="202"/>
      <c r="G235" s="202"/>
      <c r="H235" s="202"/>
      <c r="I235" s="202">
        <v>45</v>
      </c>
      <c r="J235" s="202">
        <v>45</v>
      </c>
      <c r="K235" s="202"/>
      <c r="L235" s="202"/>
      <c r="M235" s="202"/>
      <c r="N235" s="202"/>
      <c r="O235" s="202"/>
      <c r="P235" s="202"/>
      <c r="Q235" s="202"/>
      <c r="R235" s="202"/>
      <c r="S235" s="202"/>
    </row>
    <row r="236" spans="1:36">
      <c r="A236" s="195">
        <v>217</v>
      </c>
      <c r="B236" s="203"/>
      <c r="C236" s="203"/>
      <c r="D236" s="203"/>
      <c r="E236" s="203"/>
      <c r="F236" s="203"/>
      <c r="G236" s="203"/>
      <c r="H236" s="203"/>
      <c r="I236" s="203">
        <v>60</v>
      </c>
      <c r="J236" s="203">
        <v>60</v>
      </c>
      <c r="K236" s="203"/>
      <c r="L236" s="203"/>
      <c r="M236" s="203"/>
      <c r="N236" s="203"/>
      <c r="O236" s="203"/>
      <c r="P236" s="203"/>
      <c r="Q236" s="203"/>
      <c r="R236" s="203"/>
      <c r="S236" s="203"/>
    </row>
    <row r="237" spans="1:36">
      <c r="A237" s="195">
        <v>218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204">
        <v>0.1</v>
      </c>
      <c r="N237" s="195"/>
      <c r="O237" s="195"/>
      <c r="P237" s="195"/>
      <c r="Q237" s="195"/>
      <c r="R237" s="195"/>
      <c r="S237" s="195"/>
    </row>
    <row r="238" spans="1:36">
      <c r="A238" s="195">
        <v>219</v>
      </c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204">
        <v>0.3</v>
      </c>
      <c r="N238" s="195"/>
      <c r="O238" s="195"/>
      <c r="P238" s="195"/>
      <c r="Q238" s="195"/>
      <c r="R238" s="195"/>
      <c r="S238" s="195"/>
    </row>
    <row r="239" spans="1:36">
      <c r="A239" s="195">
        <v>220</v>
      </c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5"/>
      <c r="M239" s="204">
        <v>0.5</v>
      </c>
      <c r="N239" s="195"/>
      <c r="O239" s="195"/>
      <c r="P239" s="195"/>
      <c r="Q239" s="195"/>
      <c r="R239" s="195"/>
      <c r="S239" s="195"/>
    </row>
    <row r="240" spans="1:36">
      <c r="A240" s="195">
        <v>221</v>
      </c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204">
        <v>0.7</v>
      </c>
      <c r="N240" s="195"/>
      <c r="O240" s="195"/>
      <c r="P240" s="195"/>
      <c r="Q240" s="195"/>
      <c r="R240" s="195"/>
      <c r="S240" s="195"/>
    </row>
    <row r="241" spans="1:36">
      <c r="A241" s="195">
        <v>222</v>
      </c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204">
        <v>0.9</v>
      </c>
      <c r="N241" s="195"/>
      <c r="O241" s="195"/>
      <c r="P241" s="195"/>
      <c r="Q241" s="195"/>
      <c r="R241" s="195"/>
      <c r="S241" s="195"/>
    </row>
    <row r="242" spans="1:36">
      <c r="A242" s="195">
        <v>223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 t="s">
        <v>375</v>
      </c>
      <c r="Q242" s="201"/>
      <c r="R242" s="201"/>
      <c r="S242" s="201"/>
    </row>
    <row r="243" spans="1:36">
      <c r="A243" s="195">
        <v>224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 t="s">
        <v>376</v>
      </c>
      <c r="Q243" s="202"/>
      <c r="R243" s="202"/>
      <c r="S243" s="202"/>
    </row>
    <row r="244" spans="1:36">
      <c r="A244" s="195">
        <v>225</v>
      </c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 t="s">
        <v>377</v>
      </c>
      <c r="Q244" s="202"/>
      <c r="R244" s="202"/>
      <c r="S244" s="202"/>
    </row>
    <row r="245" spans="1:36">
      <c r="A245" s="195">
        <v>226</v>
      </c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 t="s">
        <v>378</v>
      </c>
      <c r="Q245" s="202"/>
      <c r="R245" s="202"/>
      <c r="S245" s="202"/>
    </row>
    <row r="246" spans="1:36">
      <c r="A246" s="195">
        <v>227</v>
      </c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 t="s">
        <v>379</v>
      </c>
      <c r="Q246" s="203"/>
      <c r="R246" s="203"/>
      <c r="S246" s="203"/>
    </row>
    <row r="247" spans="1:36" s="122" customFormat="1">
      <c r="A247" s="205"/>
      <c r="B247" s="206" t="s">
        <v>605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AE247" s="179"/>
      <c r="AF247" s="185"/>
      <c r="AG247" s="185"/>
      <c r="AH247" s="185"/>
      <c r="AI247" s="185"/>
      <c r="AJ247" s="190"/>
    </row>
    <row r="248" spans="1:36">
      <c r="A248" s="195">
        <v>228</v>
      </c>
      <c r="B248" s="196">
        <v>42165</v>
      </c>
      <c r="C248" s="197">
        <v>0.26666666666666666</v>
      </c>
      <c r="D248" s="195"/>
      <c r="E248" s="197">
        <v>0.71666666666666667</v>
      </c>
      <c r="F248" s="195"/>
      <c r="G248" s="195" t="s">
        <v>345</v>
      </c>
      <c r="H248" s="195" t="s">
        <v>345</v>
      </c>
      <c r="I248" s="195">
        <v>5</v>
      </c>
      <c r="J248" s="195">
        <v>10</v>
      </c>
      <c r="K248" s="195" t="s">
        <v>578</v>
      </c>
      <c r="L248" s="195">
        <v>500</v>
      </c>
      <c r="M248" s="195">
        <v>0.6</v>
      </c>
      <c r="N248" s="195" t="s">
        <v>349</v>
      </c>
      <c r="O248" s="195" t="b">
        <v>1</v>
      </c>
      <c r="P248" s="195">
        <v>1000</v>
      </c>
      <c r="Q248" s="195"/>
      <c r="R248" s="195"/>
      <c r="S248" s="195" t="s">
        <v>579</v>
      </c>
    </row>
    <row r="249" spans="1:36">
      <c r="A249" s="195">
        <v>229</v>
      </c>
      <c r="B249" s="196"/>
      <c r="C249" s="197"/>
      <c r="D249" s="195"/>
      <c r="E249" s="197"/>
      <c r="F249" s="195"/>
      <c r="G249" s="195"/>
      <c r="H249" s="195"/>
      <c r="I249" s="195"/>
      <c r="J249" s="195"/>
      <c r="K249" s="195"/>
      <c r="L249" s="195">
        <v>1000</v>
      </c>
      <c r="M249" s="195"/>
      <c r="N249" s="195"/>
      <c r="O249" s="195"/>
      <c r="P249" s="195"/>
      <c r="Q249" s="195"/>
      <c r="R249" s="195"/>
      <c r="S249" s="195"/>
    </row>
    <row r="250" spans="1:36">
      <c r="A250" s="195">
        <v>230</v>
      </c>
      <c r="B250" s="198">
        <v>42165</v>
      </c>
      <c r="C250" s="199">
        <v>0.26666666666666666</v>
      </c>
      <c r="D250" s="200"/>
      <c r="E250" s="199">
        <v>0.71666666666666667</v>
      </c>
      <c r="F250" s="200"/>
      <c r="G250" s="200" t="s">
        <v>345</v>
      </c>
      <c r="H250" s="200" t="s">
        <v>345</v>
      </c>
      <c r="I250" s="200">
        <v>5</v>
      </c>
      <c r="J250" s="200">
        <v>10</v>
      </c>
      <c r="K250" s="200" t="s">
        <v>578</v>
      </c>
      <c r="L250" s="200">
        <v>5000</v>
      </c>
      <c r="M250" s="200">
        <v>0.6</v>
      </c>
      <c r="N250" s="200" t="s">
        <v>349</v>
      </c>
      <c r="O250" s="200" t="b">
        <v>1</v>
      </c>
      <c r="P250" s="200">
        <v>1000</v>
      </c>
      <c r="Q250" s="200"/>
      <c r="R250" s="200"/>
      <c r="S250" s="200"/>
    </row>
    <row r="251" spans="1:36">
      <c r="A251" s="195">
        <v>231</v>
      </c>
      <c r="B251" s="196"/>
      <c r="C251" s="197"/>
      <c r="D251" s="195"/>
      <c r="E251" s="197"/>
      <c r="F251" s="195"/>
      <c r="G251" s="195"/>
      <c r="H251" s="195"/>
      <c r="I251" s="195"/>
      <c r="J251" s="195"/>
      <c r="K251" s="195"/>
      <c r="L251" s="195">
        <v>10000</v>
      </c>
      <c r="M251" s="195"/>
      <c r="N251" s="195"/>
      <c r="O251" s="195"/>
      <c r="P251" s="195"/>
      <c r="Q251" s="195"/>
      <c r="R251" s="195"/>
      <c r="S251" s="195"/>
    </row>
    <row r="252" spans="1:36">
      <c r="A252" s="195">
        <v>232</v>
      </c>
      <c r="B252" s="196"/>
      <c r="C252" s="197"/>
      <c r="D252" s="195"/>
      <c r="E252" s="197"/>
      <c r="F252" s="195"/>
      <c r="G252" s="195"/>
      <c r="H252" s="195"/>
      <c r="I252" s="195"/>
      <c r="J252" s="195"/>
      <c r="K252" s="195"/>
      <c r="L252" s="195">
        <v>20000</v>
      </c>
      <c r="M252" s="195"/>
      <c r="N252" s="195"/>
      <c r="O252" s="195"/>
      <c r="P252" s="195"/>
      <c r="Q252" s="195"/>
      <c r="R252" s="195"/>
      <c r="S252" s="195"/>
    </row>
    <row r="253" spans="1:36">
      <c r="A253" s="195">
        <v>233</v>
      </c>
      <c r="B253" s="201"/>
      <c r="C253" s="201"/>
      <c r="D253" s="201"/>
      <c r="E253" s="201"/>
      <c r="F253" s="201"/>
      <c r="G253" s="201"/>
      <c r="H253" s="201"/>
      <c r="I253" s="201">
        <v>10</v>
      </c>
      <c r="J253" s="201">
        <v>10</v>
      </c>
      <c r="K253" s="201"/>
      <c r="L253" s="201"/>
      <c r="M253" s="201"/>
      <c r="N253" s="201"/>
      <c r="O253" s="201"/>
      <c r="P253" s="201"/>
      <c r="Q253" s="201"/>
      <c r="R253" s="201"/>
      <c r="S253" s="201"/>
    </row>
    <row r="254" spans="1:36">
      <c r="A254" s="195">
        <v>234</v>
      </c>
      <c r="B254" s="202"/>
      <c r="C254" s="202"/>
      <c r="D254" s="202"/>
      <c r="E254" s="202"/>
      <c r="F254" s="202"/>
      <c r="G254" s="202"/>
      <c r="H254" s="202"/>
      <c r="I254" s="202">
        <v>15</v>
      </c>
      <c r="J254" s="202">
        <v>15</v>
      </c>
      <c r="K254" s="202"/>
      <c r="L254" s="202"/>
      <c r="M254" s="202"/>
      <c r="N254" s="202"/>
      <c r="O254" s="202"/>
      <c r="P254" s="202"/>
      <c r="Q254" s="202"/>
      <c r="R254" s="202"/>
      <c r="S254" s="202"/>
    </row>
    <row r="255" spans="1:36">
      <c r="A255" s="195">
        <v>235</v>
      </c>
      <c r="B255" s="202"/>
      <c r="C255" s="202"/>
      <c r="D255" s="202"/>
      <c r="E255" s="202"/>
      <c r="F255" s="202"/>
      <c r="G255" s="202"/>
      <c r="H255" s="202"/>
      <c r="I255" s="202">
        <v>30</v>
      </c>
      <c r="J255" s="202">
        <v>30</v>
      </c>
      <c r="K255" s="202"/>
      <c r="L255" s="202"/>
      <c r="M255" s="202"/>
      <c r="N255" s="202"/>
      <c r="O255" s="202"/>
      <c r="P255" s="202"/>
      <c r="Q255" s="202"/>
      <c r="R255" s="202"/>
      <c r="S255" s="202"/>
    </row>
    <row r="256" spans="1:36">
      <c r="A256" s="195">
        <v>236</v>
      </c>
      <c r="B256" s="202"/>
      <c r="C256" s="202"/>
      <c r="D256" s="202"/>
      <c r="E256" s="202"/>
      <c r="F256" s="202"/>
      <c r="G256" s="202"/>
      <c r="H256" s="202"/>
      <c r="I256" s="202">
        <v>45</v>
      </c>
      <c r="J256" s="202">
        <v>45</v>
      </c>
      <c r="K256" s="202"/>
      <c r="L256" s="202"/>
      <c r="M256" s="202"/>
      <c r="N256" s="202"/>
      <c r="O256" s="202"/>
      <c r="P256" s="202"/>
      <c r="Q256" s="202"/>
      <c r="R256" s="202"/>
      <c r="S256" s="202"/>
    </row>
    <row r="257" spans="1:36">
      <c r="A257" s="195">
        <v>237</v>
      </c>
      <c r="B257" s="203"/>
      <c r="C257" s="203"/>
      <c r="D257" s="203"/>
      <c r="E257" s="203"/>
      <c r="F257" s="203"/>
      <c r="G257" s="203"/>
      <c r="H257" s="203"/>
      <c r="I257" s="203">
        <v>60</v>
      </c>
      <c r="J257" s="203">
        <v>60</v>
      </c>
      <c r="K257" s="203"/>
      <c r="L257" s="203"/>
      <c r="M257" s="203"/>
      <c r="N257" s="203"/>
      <c r="O257" s="203"/>
      <c r="P257" s="203"/>
      <c r="Q257" s="203"/>
      <c r="R257" s="203"/>
      <c r="S257" s="203"/>
    </row>
    <row r="258" spans="1:36">
      <c r="A258" s="195">
        <v>238</v>
      </c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5"/>
      <c r="M258" s="204">
        <v>0.1</v>
      </c>
      <c r="N258" s="195"/>
      <c r="O258" s="195"/>
      <c r="P258" s="195"/>
      <c r="Q258" s="195"/>
      <c r="R258" s="195"/>
      <c r="S258" s="195"/>
    </row>
    <row r="259" spans="1:36">
      <c r="A259" s="195">
        <v>239</v>
      </c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204">
        <v>0.3</v>
      </c>
      <c r="N259" s="195"/>
      <c r="O259" s="195"/>
      <c r="P259" s="195"/>
      <c r="Q259" s="195"/>
      <c r="R259" s="195"/>
      <c r="S259" s="195"/>
    </row>
    <row r="260" spans="1:36">
      <c r="A260" s="195">
        <v>240</v>
      </c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5"/>
      <c r="M260" s="204">
        <v>0.5</v>
      </c>
      <c r="N260" s="195"/>
      <c r="O260" s="195"/>
      <c r="P260" s="195"/>
      <c r="Q260" s="195"/>
      <c r="R260" s="195"/>
      <c r="S260" s="195"/>
    </row>
    <row r="261" spans="1:36">
      <c r="A261" s="195">
        <v>241</v>
      </c>
      <c r="B261" s="195"/>
      <c r="C261" s="195"/>
      <c r="D261" s="195"/>
      <c r="E261" s="195"/>
      <c r="F261" s="195"/>
      <c r="G261" s="195"/>
      <c r="H261" s="195"/>
      <c r="I261" s="195"/>
      <c r="J261" s="195"/>
      <c r="K261" s="195"/>
      <c r="L261" s="195"/>
      <c r="M261" s="204">
        <v>0.7</v>
      </c>
      <c r="N261" s="195"/>
      <c r="O261" s="195"/>
      <c r="P261" s="195"/>
      <c r="Q261" s="195"/>
      <c r="R261" s="195"/>
      <c r="S261" s="195"/>
    </row>
    <row r="262" spans="1:36">
      <c r="A262" s="195">
        <v>242</v>
      </c>
      <c r="B262" s="195"/>
      <c r="C262" s="195"/>
      <c r="D262" s="195"/>
      <c r="E262" s="195"/>
      <c r="F262" s="195"/>
      <c r="G262" s="195"/>
      <c r="H262" s="195"/>
      <c r="I262" s="195"/>
      <c r="J262" s="195"/>
      <c r="K262" s="195"/>
      <c r="L262" s="195"/>
      <c r="M262" s="204">
        <v>0.9</v>
      </c>
      <c r="N262" s="195"/>
      <c r="O262" s="195"/>
      <c r="P262" s="195"/>
      <c r="Q262" s="195"/>
      <c r="R262" s="195"/>
      <c r="S262" s="195"/>
    </row>
    <row r="263" spans="1:36">
      <c r="A263" s="195">
        <v>243</v>
      </c>
      <c r="B263" s="201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 t="s">
        <v>375</v>
      </c>
      <c r="Q263" s="201"/>
      <c r="R263" s="201"/>
      <c r="S263" s="201"/>
    </row>
    <row r="264" spans="1:36">
      <c r="A264" s="195">
        <v>244</v>
      </c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 t="s">
        <v>376</v>
      </c>
      <c r="Q264" s="202"/>
      <c r="R264" s="202"/>
      <c r="S264" s="202"/>
    </row>
    <row r="265" spans="1:36">
      <c r="A265" s="195">
        <v>245</v>
      </c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02"/>
      <c r="O265" s="202"/>
      <c r="P265" s="202" t="s">
        <v>377</v>
      </c>
      <c r="Q265" s="202"/>
      <c r="R265" s="202"/>
      <c r="S265" s="202"/>
    </row>
    <row r="266" spans="1:36">
      <c r="A266" s="195">
        <v>246</v>
      </c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 t="s">
        <v>378</v>
      </c>
      <c r="Q266" s="202"/>
      <c r="R266" s="202"/>
      <c r="S266" s="202"/>
    </row>
    <row r="267" spans="1:36">
      <c r="A267" s="195">
        <v>247</v>
      </c>
      <c r="B267" s="203"/>
      <c r="C267" s="203"/>
      <c r="D267" s="203"/>
      <c r="E267" s="203"/>
      <c r="F267" s="203"/>
      <c r="G267" s="203"/>
      <c r="H267" s="203"/>
      <c r="I267" s="203"/>
      <c r="J267" s="203"/>
      <c r="K267" s="203"/>
      <c r="L267" s="203"/>
      <c r="M267" s="203"/>
      <c r="N267" s="203"/>
      <c r="O267" s="203"/>
      <c r="P267" s="203" t="s">
        <v>379</v>
      </c>
      <c r="Q267" s="203"/>
      <c r="R267" s="203"/>
      <c r="S267" s="203"/>
    </row>
    <row r="268" spans="1:36" s="122" customFormat="1">
      <c r="A268" s="205"/>
      <c r="B268" s="206" t="s">
        <v>621</v>
      </c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AE268" s="179"/>
      <c r="AF268" s="185"/>
      <c r="AG268" s="185"/>
      <c r="AH268" s="185"/>
      <c r="AI268" s="185"/>
      <c r="AJ268" s="190"/>
    </row>
    <row r="269" spans="1:36">
      <c r="A269" s="195">
        <v>248</v>
      </c>
      <c r="B269" s="196">
        <v>42165</v>
      </c>
      <c r="C269" s="197">
        <v>0.26666666666666666</v>
      </c>
      <c r="D269" s="195"/>
      <c r="E269" s="197">
        <v>0.71666666666666667</v>
      </c>
      <c r="F269" s="195"/>
      <c r="G269" s="195" t="s">
        <v>345</v>
      </c>
      <c r="H269" s="195" t="s">
        <v>345</v>
      </c>
      <c r="I269" s="195">
        <v>5</v>
      </c>
      <c r="J269" s="195">
        <v>10</v>
      </c>
      <c r="K269" s="195" t="s">
        <v>578</v>
      </c>
      <c r="L269" s="195">
        <v>500</v>
      </c>
      <c r="M269" s="195">
        <v>0.4</v>
      </c>
      <c r="N269" s="195" t="s">
        <v>349</v>
      </c>
      <c r="O269" s="195" t="b">
        <v>1</v>
      </c>
      <c r="P269" s="195">
        <v>1000</v>
      </c>
      <c r="Q269" s="195"/>
      <c r="R269" s="195"/>
      <c r="S269" s="195" t="s">
        <v>579</v>
      </c>
    </row>
    <row r="270" spans="1:36">
      <c r="A270" s="195">
        <v>249</v>
      </c>
      <c r="B270" s="196"/>
      <c r="C270" s="197"/>
      <c r="D270" s="195"/>
      <c r="E270" s="197"/>
      <c r="F270" s="195"/>
      <c r="G270" s="195"/>
      <c r="H270" s="195"/>
      <c r="I270" s="195"/>
      <c r="J270" s="195"/>
      <c r="K270" s="195"/>
      <c r="L270" s="195">
        <v>1000</v>
      </c>
      <c r="M270" s="195"/>
      <c r="N270" s="195"/>
      <c r="O270" s="195"/>
      <c r="P270" s="195"/>
      <c r="Q270" s="195"/>
      <c r="R270" s="195"/>
      <c r="S270" s="195"/>
    </row>
    <row r="271" spans="1:36">
      <c r="A271" s="195">
        <v>250</v>
      </c>
      <c r="B271" s="198">
        <v>42165</v>
      </c>
      <c r="C271" s="199">
        <v>0.26666666666666666</v>
      </c>
      <c r="D271" s="200"/>
      <c r="E271" s="199">
        <v>0.71666666666666667</v>
      </c>
      <c r="F271" s="200"/>
      <c r="G271" s="200" t="s">
        <v>345</v>
      </c>
      <c r="H271" s="200" t="s">
        <v>345</v>
      </c>
      <c r="I271" s="200">
        <v>5</v>
      </c>
      <c r="J271" s="200">
        <v>10</v>
      </c>
      <c r="K271" s="200" t="s">
        <v>578</v>
      </c>
      <c r="L271" s="200">
        <v>5000</v>
      </c>
      <c r="M271" s="200">
        <v>0.4</v>
      </c>
      <c r="N271" s="200" t="s">
        <v>349</v>
      </c>
      <c r="O271" s="200" t="b">
        <v>1</v>
      </c>
      <c r="P271" s="200">
        <v>1000</v>
      </c>
      <c r="Q271" s="200"/>
      <c r="R271" s="200"/>
      <c r="S271" s="200"/>
    </row>
    <row r="272" spans="1:36">
      <c r="A272" s="195">
        <v>251</v>
      </c>
      <c r="B272" s="196"/>
      <c r="C272" s="197"/>
      <c r="D272" s="195"/>
      <c r="E272" s="197"/>
      <c r="F272" s="195"/>
      <c r="G272" s="195"/>
      <c r="H272" s="195"/>
      <c r="I272" s="195"/>
      <c r="J272" s="195"/>
      <c r="K272" s="195"/>
      <c r="L272" s="195">
        <v>10000</v>
      </c>
      <c r="M272" s="195"/>
      <c r="N272" s="195"/>
      <c r="O272" s="195"/>
      <c r="P272" s="195"/>
      <c r="Q272" s="195"/>
      <c r="R272" s="195"/>
      <c r="S272" s="195"/>
    </row>
    <row r="273" spans="1:19">
      <c r="A273" s="195">
        <v>252</v>
      </c>
      <c r="B273" s="196"/>
      <c r="C273" s="197"/>
      <c r="D273" s="195"/>
      <c r="E273" s="197"/>
      <c r="F273" s="195"/>
      <c r="G273" s="195"/>
      <c r="H273" s="195"/>
      <c r="I273" s="195"/>
      <c r="J273" s="195"/>
      <c r="K273" s="195"/>
      <c r="L273" s="195">
        <v>20000</v>
      </c>
      <c r="M273" s="195"/>
      <c r="N273" s="195"/>
      <c r="O273" s="195"/>
      <c r="P273" s="195"/>
      <c r="Q273" s="195"/>
      <c r="R273" s="195"/>
      <c r="S273" s="195"/>
    </row>
    <row r="274" spans="1:19">
      <c r="A274" s="195">
        <v>253</v>
      </c>
      <c r="B274" s="201"/>
      <c r="C274" s="201"/>
      <c r="D274" s="201"/>
      <c r="E274" s="201"/>
      <c r="F274" s="201"/>
      <c r="G274" s="201"/>
      <c r="H274" s="201"/>
      <c r="I274" s="201">
        <v>10</v>
      </c>
      <c r="J274" s="201">
        <v>10</v>
      </c>
      <c r="K274" s="201"/>
      <c r="L274" s="201"/>
      <c r="M274" s="201"/>
      <c r="N274" s="201"/>
      <c r="O274" s="201"/>
      <c r="P274" s="201"/>
      <c r="Q274" s="201"/>
      <c r="R274" s="201"/>
      <c r="S274" s="201"/>
    </row>
    <row r="275" spans="1:19">
      <c r="A275" s="195">
        <v>254</v>
      </c>
      <c r="B275" s="202"/>
      <c r="C275" s="202"/>
      <c r="D275" s="202"/>
      <c r="E275" s="202"/>
      <c r="F275" s="202"/>
      <c r="G275" s="202"/>
      <c r="H275" s="202"/>
      <c r="I275" s="202">
        <v>15</v>
      </c>
      <c r="J275" s="202">
        <v>15</v>
      </c>
      <c r="K275" s="202"/>
      <c r="L275" s="202"/>
      <c r="M275" s="202"/>
      <c r="N275" s="202"/>
      <c r="O275" s="202"/>
      <c r="P275" s="202"/>
      <c r="Q275" s="202"/>
      <c r="R275" s="202"/>
      <c r="S275" s="202"/>
    </row>
    <row r="276" spans="1:19">
      <c r="A276" s="195">
        <v>255</v>
      </c>
      <c r="B276" s="202"/>
      <c r="C276" s="202"/>
      <c r="D276" s="202"/>
      <c r="E276" s="202"/>
      <c r="F276" s="202"/>
      <c r="G276" s="202"/>
      <c r="H276" s="202"/>
      <c r="I276" s="202">
        <v>30</v>
      </c>
      <c r="J276" s="202">
        <v>30</v>
      </c>
      <c r="K276" s="202"/>
      <c r="L276" s="202"/>
      <c r="M276" s="202"/>
      <c r="N276" s="202"/>
      <c r="O276" s="202"/>
      <c r="P276" s="202"/>
      <c r="Q276" s="202"/>
      <c r="R276" s="202"/>
      <c r="S276" s="202"/>
    </row>
    <row r="277" spans="1:19">
      <c r="A277" s="195">
        <v>256</v>
      </c>
      <c r="B277" s="202"/>
      <c r="C277" s="202"/>
      <c r="D277" s="202"/>
      <c r="E277" s="202"/>
      <c r="F277" s="202"/>
      <c r="G277" s="202"/>
      <c r="H277" s="202"/>
      <c r="I277" s="202">
        <v>45</v>
      </c>
      <c r="J277" s="202">
        <v>45</v>
      </c>
      <c r="K277" s="202"/>
      <c r="L277" s="202"/>
      <c r="M277" s="202"/>
      <c r="N277" s="202"/>
      <c r="O277" s="202"/>
      <c r="P277" s="202"/>
      <c r="Q277" s="202"/>
      <c r="R277" s="202"/>
      <c r="S277" s="202"/>
    </row>
    <row r="278" spans="1:19">
      <c r="A278" s="195">
        <v>257</v>
      </c>
      <c r="B278" s="203"/>
      <c r="C278" s="203"/>
      <c r="D278" s="203"/>
      <c r="E278" s="203"/>
      <c r="F278" s="203"/>
      <c r="G278" s="203"/>
      <c r="H278" s="203"/>
      <c r="I278" s="203">
        <v>60</v>
      </c>
      <c r="J278" s="203">
        <v>60</v>
      </c>
      <c r="K278" s="203"/>
      <c r="L278" s="203"/>
      <c r="M278" s="203"/>
      <c r="N278" s="203"/>
      <c r="O278" s="203"/>
      <c r="P278" s="203"/>
      <c r="Q278" s="203"/>
      <c r="R278" s="203"/>
      <c r="S278" s="203"/>
    </row>
    <row r="279" spans="1:19">
      <c r="A279" s="195">
        <v>258</v>
      </c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204">
        <v>0.1</v>
      </c>
      <c r="N279" s="195"/>
      <c r="O279" s="195"/>
      <c r="P279" s="195"/>
      <c r="Q279" s="195"/>
      <c r="R279" s="195"/>
      <c r="S279" s="195"/>
    </row>
    <row r="280" spans="1:19">
      <c r="A280" s="195">
        <v>259</v>
      </c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204">
        <v>0.3</v>
      </c>
      <c r="N280" s="195"/>
      <c r="O280" s="195"/>
      <c r="P280" s="195"/>
      <c r="Q280" s="195"/>
      <c r="R280" s="195"/>
      <c r="S280" s="195"/>
    </row>
    <row r="281" spans="1:19">
      <c r="A281" s="195">
        <v>260</v>
      </c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204">
        <v>0.5</v>
      </c>
      <c r="N281" s="195"/>
      <c r="O281" s="195"/>
      <c r="P281" s="195"/>
      <c r="Q281" s="195"/>
      <c r="R281" s="195"/>
      <c r="S281" s="195"/>
    </row>
    <row r="282" spans="1:19">
      <c r="A282" s="195">
        <v>261</v>
      </c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204">
        <v>0.7</v>
      </c>
      <c r="N282" s="195"/>
      <c r="O282" s="195"/>
      <c r="P282" s="195"/>
      <c r="Q282" s="195"/>
      <c r="R282" s="195"/>
      <c r="S282" s="195"/>
    </row>
    <row r="283" spans="1:19">
      <c r="A283" s="195">
        <v>262</v>
      </c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  <c r="M283" s="204">
        <v>0.9</v>
      </c>
      <c r="N283" s="195"/>
      <c r="O283" s="195"/>
      <c r="P283" s="195"/>
      <c r="Q283" s="195"/>
      <c r="R283" s="195"/>
      <c r="S283" s="195"/>
    </row>
    <row r="284" spans="1:19">
      <c r="A284" s="195">
        <v>263</v>
      </c>
      <c r="B284" s="201"/>
      <c r="C284" s="201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 t="s">
        <v>375</v>
      </c>
      <c r="Q284" s="201"/>
      <c r="R284" s="201"/>
      <c r="S284" s="201"/>
    </row>
    <row r="285" spans="1:19">
      <c r="A285" s="195">
        <v>264</v>
      </c>
      <c r="B285" s="202"/>
      <c r="C285" s="202"/>
      <c r="D285" s="202"/>
      <c r="E285" s="202"/>
      <c r="F285" s="202"/>
      <c r="G285" s="202"/>
      <c r="H285" s="202"/>
      <c r="I285" s="202"/>
      <c r="J285" s="202"/>
      <c r="K285" s="202"/>
      <c r="L285" s="202"/>
      <c r="M285" s="202"/>
      <c r="N285" s="202"/>
      <c r="O285" s="202"/>
      <c r="P285" s="202" t="s">
        <v>376</v>
      </c>
      <c r="Q285" s="202"/>
      <c r="R285" s="202"/>
      <c r="S285" s="202"/>
    </row>
    <row r="286" spans="1:19">
      <c r="A286" s="195">
        <v>265</v>
      </c>
      <c r="B286" s="202"/>
      <c r="C286" s="202"/>
      <c r="D286" s="202"/>
      <c r="E286" s="202"/>
      <c r="F286" s="202"/>
      <c r="G286" s="202"/>
      <c r="H286" s="202"/>
      <c r="I286" s="202"/>
      <c r="J286" s="202"/>
      <c r="K286" s="202"/>
      <c r="L286" s="202"/>
      <c r="M286" s="202"/>
      <c r="N286" s="202"/>
      <c r="O286" s="202"/>
      <c r="P286" s="202" t="s">
        <v>377</v>
      </c>
      <c r="Q286" s="202"/>
      <c r="R286" s="202"/>
      <c r="S286" s="202"/>
    </row>
    <row r="287" spans="1:19">
      <c r="A287" s="195">
        <v>266</v>
      </c>
      <c r="B287" s="202"/>
      <c r="C287" s="202"/>
      <c r="D287" s="202"/>
      <c r="E287" s="202"/>
      <c r="F287" s="202"/>
      <c r="G287" s="202"/>
      <c r="H287" s="202"/>
      <c r="I287" s="202"/>
      <c r="J287" s="202"/>
      <c r="K287" s="202"/>
      <c r="L287" s="202"/>
      <c r="M287" s="202"/>
      <c r="N287" s="202"/>
      <c r="O287" s="202"/>
      <c r="P287" s="202" t="s">
        <v>378</v>
      </c>
      <c r="Q287" s="202"/>
      <c r="R287" s="202"/>
      <c r="S287" s="202"/>
    </row>
    <row r="288" spans="1:19">
      <c r="A288" s="195">
        <v>267</v>
      </c>
      <c r="B288" s="203"/>
      <c r="C288" s="203"/>
      <c r="D288" s="203"/>
      <c r="E288" s="203"/>
      <c r="F288" s="203"/>
      <c r="G288" s="203"/>
      <c r="H288" s="203"/>
      <c r="I288" s="203"/>
      <c r="J288" s="203"/>
      <c r="K288" s="203"/>
      <c r="L288" s="203"/>
      <c r="M288" s="203"/>
      <c r="N288" s="203"/>
      <c r="O288" s="203"/>
      <c r="P288" s="203" t="s">
        <v>379</v>
      </c>
      <c r="Q288" s="203"/>
      <c r="R288" s="203"/>
      <c r="S288" s="203"/>
    </row>
    <row r="289" spans="1:36" s="122" customFormat="1">
      <c r="A289" s="205"/>
      <c r="B289" s="206" t="s">
        <v>647</v>
      </c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AE289" s="179"/>
      <c r="AF289" s="185"/>
      <c r="AG289" s="185"/>
      <c r="AH289" s="185"/>
      <c r="AI289" s="185"/>
      <c r="AJ289" s="190"/>
    </row>
    <row r="290" spans="1:36">
      <c r="A290" s="195">
        <v>268</v>
      </c>
      <c r="B290" s="196">
        <v>42165</v>
      </c>
      <c r="C290" s="197">
        <v>0.26666666666666666</v>
      </c>
      <c r="D290" s="195"/>
      <c r="E290" s="197">
        <v>0.71666666666666667</v>
      </c>
      <c r="F290" s="195"/>
      <c r="G290" s="195" t="s">
        <v>345</v>
      </c>
      <c r="H290" s="195" t="s">
        <v>345</v>
      </c>
      <c r="I290" s="195">
        <v>5</v>
      </c>
      <c r="J290" s="195">
        <v>10</v>
      </c>
      <c r="K290" s="195" t="s">
        <v>578</v>
      </c>
      <c r="L290" s="195">
        <v>500</v>
      </c>
      <c r="M290" s="195">
        <v>0.4</v>
      </c>
      <c r="N290" s="195" t="s">
        <v>349</v>
      </c>
      <c r="O290" s="195" t="b">
        <v>1</v>
      </c>
      <c r="P290" s="195">
        <v>1000</v>
      </c>
      <c r="Q290" s="195"/>
      <c r="R290" s="195"/>
      <c r="S290" s="195" t="s">
        <v>579</v>
      </c>
    </row>
    <row r="291" spans="1:36">
      <c r="A291" s="195">
        <v>269</v>
      </c>
      <c r="B291" s="196"/>
      <c r="C291" s="197"/>
      <c r="D291" s="195"/>
      <c r="E291" s="197"/>
      <c r="F291" s="195"/>
      <c r="G291" s="195"/>
      <c r="H291" s="195"/>
      <c r="I291" s="195"/>
      <c r="J291" s="195"/>
      <c r="K291" s="195"/>
      <c r="L291" s="195">
        <v>1000</v>
      </c>
      <c r="M291" s="195"/>
      <c r="N291" s="195"/>
      <c r="O291" s="195"/>
      <c r="P291" s="195"/>
      <c r="Q291" s="195"/>
      <c r="R291" s="195"/>
      <c r="S291" s="195"/>
    </row>
    <row r="292" spans="1:36">
      <c r="A292" s="195">
        <v>270</v>
      </c>
      <c r="B292" s="198">
        <v>42165</v>
      </c>
      <c r="C292" s="199">
        <v>0.26666666666666666</v>
      </c>
      <c r="D292" s="200"/>
      <c r="E292" s="199">
        <v>0.71666666666666667</v>
      </c>
      <c r="F292" s="200"/>
      <c r="G292" s="200" t="s">
        <v>345</v>
      </c>
      <c r="H292" s="200" t="s">
        <v>345</v>
      </c>
      <c r="I292" s="200">
        <v>5</v>
      </c>
      <c r="J292" s="200">
        <v>10</v>
      </c>
      <c r="K292" s="200" t="s">
        <v>578</v>
      </c>
      <c r="L292" s="200">
        <v>5000</v>
      </c>
      <c r="M292" s="200">
        <v>0.4</v>
      </c>
      <c r="N292" s="200" t="s">
        <v>349</v>
      </c>
      <c r="O292" s="200" t="b">
        <v>1</v>
      </c>
      <c r="P292" s="200">
        <v>1000</v>
      </c>
      <c r="Q292" s="200"/>
      <c r="R292" s="200"/>
      <c r="S292" s="200"/>
    </row>
    <row r="293" spans="1:36">
      <c r="A293" s="195">
        <v>271</v>
      </c>
      <c r="B293" s="196"/>
      <c r="C293" s="197"/>
      <c r="D293" s="195"/>
      <c r="E293" s="197"/>
      <c r="F293" s="195"/>
      <c r="G293" s="195"/>
      <c r="H293" s="195"/>
      <c r="I293" s="195"/>
      <c r="J293" s="195"/>
      <c r="K293" s="195"/>
      <c r="L293" s="195">
        <v>10000</v>
      </c>
      <c r="M293" s="195"/>
      <c r="N293" s="195"/>
      <c r="O293" s="195"/>
      <c r="P293" s="195"/>
      <c r="Q293" s="195"/>
      <c r="R293" s="195"/>
      <c r="S293" s="195"/>
    </row>
    <row r="294" spans="1:36">
      <c r="A294" s="195">
        <v>272</v>
      </c>
      <c r="B294" s="196"/>
      <c r="C294" s="197"/>
      <c r="D294" s="195"/>
      <c r="E294" s="197"/>
      <c r="F294" s="195"/>
      <c r="G294" s="195"/>
      <c r="H294" s="195"/>
      <c r="I294" s="195"/>
      <c r="J294" s="195"/>
      <c r="K294" s="195"/>
      <c r="L294" s="195">
        <v>20000</v>
      </c>
      <c r="M294" s="195"/>
      <c r="N294" s="195"/>
      <c r="O294" s="195"/>
      <c r="P294" s="195"/>
      <c r="Q294" s="195"/>
      <c r="R294" s="195"/>
      <c r="S294" s="195"/>
    </row>
    <row r="295" spans="1:36">
      <c r="A295" s="195">
        <v>273</v>
      </c>
      <c r="B295" s="201"/>
      <c r="C295" s="201"/>
      <c r="D295" s="201"/>
      <c r="E295" s="201"/>
      <c r="F295" s="201"/>
      <c r="G295" s="201"/>
      <c r="H295" s="201"/>
      <c r="I295" s="201">
        <v>10</v>
      </c>
      <c r="J295" s="201">
        <v>10</v>
      </c>
      <c r="K295" s="201"/>
      <c r="L295" s="201"/>
      <c r="M295" s="201"/>
      <c r="N295" s="201"/>
      <c r="O295" s="201"/>
      <c r="P295" s="201"/>
      <c r="Q295" s="201"/>
      <c r="R295" s="201"/>
      <c r="S295" s="201"/>
    </row>
    <row r="296" spans="1:36">
      <c r="A296" s="195">
        <v>274</v>
      </c>
      <c r="B296" s="202"/>
      <c r="C296" s="202"/>
      <c r="D296" s="202"/>
      <c r="E296" s="202"/>
      <c r="F296" s="202"/>
      <c r="G296" s="202"/>
      <c r="H296" s="202"/>
      <c r="I296" s="202">
        <v>15</v>
      </c>
      <c r="J296" s="202">
        <v>15</v>
      </c>
      <c r="K296" s="202"/>
      <c r="L296" s="202"/>
      <c r="M296" s="202"/>
      <c r="N296" s="202"/>
      <c r="O296" s="202"/>
      <c r="P296" s="202"/>
      <c r="Q296" s="202"/>
      <c r="R296" s="202"/>
      <c r="S296" s="202"/>
    </row>
    <row r="297" spans="1:36">
      <c r="A297" s="195">
        <v>275</v>
      </c>
      <c r="B297" s="202"/>
      <c r="C297" s="202"/>
      <c r="D297" s="202"/>
      <c r="E297" s="202"/>
      <c r="F297" s="202"/>
      <c r="G297" s="202"/>
      <c r="H297" s="202"/>
      <c r="I297" s="202">
        <v>30</v>
      </c>
      <c r="J297" s="202">
        <v>30</v>
      </c>
      <c r="K297" s="202"/>
      <c r="L297" s="202"/>
      <c r="M297" s="202"/>
      <c r="N297" s="202"/>
      <c r="O297" s="202"/>
      <c r="P297" s="202"/>
      <c r="Q297" s="202"/>
      <c r="R297" s="202"/>
      <c r="S297" s="202"/>
    </row>
    <row r="298" spans="1:36">
      <c r="A298" s="195">
        <v>276</v>
      </c>
      <c r="B298" s="202"/>
      <c r="C298" s="202"/>
      <c r="D298" s="202"/>
      <c r="E298" s="202"/>
      <c r="F298" s="202"/>
      <c r="G298" s="202"/>
      <c r="H298" s="202"/>
      <c r="I298" s="202">
        <v>45</v>
      </c>
      <c r="J298" s="202">
        <v>45</v>
      </c>
      <c r="K298" s="202"/>
      <c r="L298" s="202"/>
      <c r="M298" s="202"/>
      <c r="N298" s="202"/>
      <c r="O298" s="202"/>
      <c r="P298" s="202"/>
      <c r="Q298" s="202"/>
      <c r="R298" s="202"/>
      <c r="S298" s="202"/>
    </row>
    <row r="299" spans="1:36">
      <c r="A299" s="195">
        <v>277</v>
      </c>
      <c r="B299" s="203"/>
      <c r="C299" s="203"/>
      <c r="D299" s="203"/>
      <c r="E299" s="203"/>
      <c r="F299" s="203"/>
      <c r="G299" s="203"/>
      <c r="H299" s="203"/>
      <c r="I299" s="203">
        <v>60</v>
      </c>
      <c r="J299" s="203">
        <v>60</v>
      </c>
      <c r="K299" s="203"/>
      <c r="L299" s="203"/>
      <c r="M299" s="203"/>
      <c r="N299" s="203"/>
      <c r="O299" s="203"/>
      <c r="P299" s="203"/>
      <c r="Q299" s="203"/>
      <c r="R299" s="203"/>
      <c r="S299" s="203"/>
    </row>
    <row r="300" spans="1:36">
      <c r="A300" s="195">
        <v>278</v>
      </c>
      <c r="B300" s="195"/>
      <c r="C300" s="195"/>
      <c r="D300" s="195"/>
      <c r="E300" s="195"/>
      <c r="F300" s="195"/>
      <c r="G300" s="195"/>
      <c r="H300" s="195"/>
      <c r="I300" s="195"/>
      <c r="J300" s="195"/>
      <c r="K300" s="195"/>
      <c r="L300" s="195"/>
      <c r="M300" s="204">
        <v>0.1</v>
      </c>
      <c r="N300" s="195"/>
      <c r="O300" s="195"/>
      <c r="P300" s="195"/>
      <c r="Q300" s="195"/>
      <c r="R300" s="195"/>
      <c r="S300" s="195"/>
    </row>
    <row r="301" spans="1:36">
      <c r="A301" s="195">
        <v>279</v>
      </c>
      <c r="B301" s="195"/>
      <c r="C301" s="195"/>
      <c r="D301" s="195"/>
      <c r="E301" s="195"/>
      <c r="F301" s="195"/>
      <c r="G301" s="195"/>
      <c r="H301" s="195"/>
      <c r="I301" s="195"/>
      <c r="J301" s="195"/>
      <c r="K301" s="195"/>
      <c r="L301" s="195"/>
      <c r="M301" s="204">
        <v>0.3</v>
      </c>
      <c r="N301" s="195"/>
      <c r="O301" s="195"/>
      <c r="P301" s="195"/>
      <c r="Q301" s="195"/>
      <c r="R301" s="195"/>
      <c r="S301" s="195"/>
    </row>
    <row r="302" spans="1:36">
      <c r="A302" s="195">
        <v>280</v>
      </c>
      <c r="B302" s="195"/>
      <c r="C302" s="195"/>
      <c r="D302" s="195"/>
      <c r="E302" s="195"/>
      <c r="F302" s="195"/>
      <c r="G302" s="195"/>
      <c r="H302" s="195"/>
      <c r="I302" s="195"/>
      <c r="J302" s="195"/>
      <c r="K302" s="195"/>
      <c r="L302" s="195"/>
      <c r="M302" s="204">
        <v>0.5</v>
      </c>
      <c r="N302" s="195"/>
      <c r="O302" s="195"/>
      <c r="P302" s="195"/>
      <c r="Q302" s="195"/>
      <c r="R302" s="195"/>
      <c r="S302" s="195"/>
    </row>
    <row r="303" spans="1:36">
      <c r="A303" s="195">
        <v>281</v>
      </c>
      <c r="B303" s="195"/>
      <c r="C303" s="195"/>
      <c r="D303" s="195"/>
      <c r="E303" s="195"/>
      <c r="F303" s="195"/>
      <c r="G303" s="195"/>
      <c r="H303" s="195"/>
      <c r="I303" s="195"/>
      <c r="J303" s="195"/>
      <c r="K303" s="195"/>
      <c r="L303" s="195"/>
      <c r="M303" s="204">
        <v>0.7</v>
      </c>
      <c r="N303" s="195"/>
      <c r="O303" s="195"/>
      <c r="P303" s="195"/>
      <c r="Q303" s="195"/>
      <c r="R303" s="195"/>
      <c r="S303" s="195"/>
    </row>
    <row r="304" spans="1:36">
      <c r="A304" s="195">
        <v>282</v>
      </c>
      <c r="B304" s="195"/>
      <c r="C304" s="195"/>
      <c r="D304" s="195"/>
      <c r="E304" s="195"/>
      <c r="F304" s="195"/>
      <c r="G304" s="195"/>
      <c r="H304" s="195"/>
      <c r="I304" s="195"/>
      <c r="J304" s="195"/>
      <c r="K304" s="195"/>
      <c r="L304" s="195"/>
      <c r="M304" s="204">
        <v>0.9</v>
      </c>
      <c r="N304" s="195"/>
      <c r="O304" s="195"/>
      <c r="P304" s="195"/>
      <c r="Q304" s="195"/>
      <c r="R304" s="195"/>
      <c r="S304" s="195"/>
    </row>
    <row r="305" spans="1:36">
      <c r="A305" s="195">
        <v>283</v>
      </c>
      <c r="B305" s="201"/>
      <c r="C305" s="20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 t="s">
        <v>375</v>
      </c>
      <c r="Q305" s="201"/>
      <c r="R305" s="201"/>
      <c r="S305" s="201"/>
    </row>
    <row r="306" spans="1:36">
      <c r="A306" s="195">
        <v>284</v>
      </c>
      <c r="B306" s="202"/>
      <c r="C306" s="202"/>
      <c r="D306" s="202"/>
      <c r="E306" s="202"/>
      <c r="F306" s="202"/>
      <c r="G306" s="202"/>
      <c r="H306" s="202"/>
      <c r="I306" s="202"/>
      <c r="J306" s="202"/>
      <c r="K306" s="202"/>
      <c r="L306" s="202"/>
      <c r="M306" s="202"/>
      <c r="N306" s="202"/>
      <c r="O306" s="202"/>
      <c r="P306" s="202" t="s">
        <v>376</v>
      </c>
      <c r="Q306" s="202"/>
      <c r="R306" s="202"/>
      <c r="S306" s="202"/>
    </row>
    <row r="307" spans="1:36">
      <c r="A307" s="195">
        <v>285</v>
      </c>
      <c r="B307" s="202"/>
      <c r="C307" s="202"/>
      <c r="D307" s="202"/>
      <c r="E307" s="202"/>
      <c r="F307" s="202"/>
      <c r="G307" s="202"/>
      <c r="H307" s="202"/>
      <c r="I307" s="202"/>
      <c r="J307" s="202"/>
      <c r="K307" s="202"/>
      <c r="L307" s="202"/>
      <c r="M307" s="202"/>
      <c r="N307" s="202"/>
      <c r="O307" s="202"/>
      <c r="P307" s="202" t="s">
        <v>377</v>
      </c>
      <c r="Q307" s="202"/>
      <c r="R307" s="202"/>
      <c r="S307" s="202"/>
    </row>
    <row r="308" spans="1:36">
      <c r="A308" s="195">
        <v>286</v>
      </c>
      <c r="B308" s="202"/>
      <c r="C308" s="202"/>
      <c r="D308" s="202"/>
      <c r="E308" s="202"/>
      <c r="F308" s="202"/>
      <c r="G308" s="202"/>
      <c r="H308" s="202"/>
      <c r="I308" s="202"/>
      <c r="J308" s="202"/>
      <c r="K308" s="202"/>
      <c r="L308" s="202"/>
      <c r="M308" s="202"/>
      <c r="N308" s="202"/>
      <c r="O308" s="202"/>
      <c r="P308" s="202" t="s">
        <v>378</v>
      </c>
      <c r="Q308" s="202"/>
      <c r="R308" s="202"/>
      <c r="S308" s="202"/>
    </row>
    <row r="309" spans="1:36">
      <c r="A309" s="195">
        <v>287</v>
      </c>
      <c r="B309" s="203"/>
      <c r="C309" s="203"/>
      <c r="D309" s="203"/>
      <c r="E309" s="203"/>
      <c r="F309" s="203"/>
      <c r="G309" s="203"/>
      <c r="H309" s="203"/>
      <c r="I309" s="203"/>
      <c r="J309" s="203"/>
      <c r="K309" s="203"/>
      <c r="L309" s="203"/>
      <c r="M309" s="203"/>
      <c r="N309" s="203"/>
      <c r="O309" s="203"/>
      <c r="P309" s="203" t="s">
        <v>379</v>
      </c>
      <c r="Q309" s="203"/>
      <c r="R309" s="203"/>
      <c r="S309" s="203"/>
    </row>
    <row r="310" spans="1:36" s="122" customFormat="1">
      <c r="A310" s="205"/>
      <c r="B310" s="206" t="s">
        <v>663</v>
      </c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AE310" s="179"/>
      <c r="AF310" s="185"/>
      <c r="AG310" s="185"/>
      <c r="AH310" s="185"/>
      <c r="AI310" s="185"/>
      <c r="AJ310" s="190"/>
    </row>
    <row r="311" spans="1:36">
      <c r="A311" s="195">
        <v>288</v>
      </c>
      <c r="B311" s="196">
        <v>42165</v>
      </c>
      <c r="C311" s="197">
        <v>0.26666666666666666</v>
      </c>
      <c r="D311" s="195"/>
      <c r="E311" s="197">
        <v>0.71666666666666667</v>
      </c>
      <c r="F311" s="195"/>
      <c r="G311" s="195" t="s">
        <v>345</v>
      </c>
      <c r="H311" s="195" t="s">
        <v>345</v>
      </c>
      <c r="I311" s="195">
        <v>5</v>
      </c>
      <c r="J311" s="195">
        <v>10</v>
      </c>
      <c r="K311" s="195" t="s">
        <v>578</v>
      </c>
      <c r="L311" s="195">
        <v>500</v>
      </c>
      <c r="M311" s="195">
        <v>0.2</v>
      </c>
      <c r="N311" s="195" t="s">
        <v>349</v>
      </c>
      <c r="O311" s="195" t="b">
        <v>1</v>
      </c>
      <c r="P311" s="195">
        <v>1000</v>
      </c>
      <c r="Q311" s="195"/>
      <c r="R311" s="195"/>
      <c r="S311" s="195" t="s">
        <v>579</v>
      </c>
    </row>
    <row r="312" spans="1:36">
      <c r="A312" s="195">
        <v>289</v>
      </c>
      <c r="B312" s="196"/>
      <c r="C312" s="197"/>
      <c r="D312" s="195"/>
      <c r="E312" s="197"/>
      <c r="F312" s="195"/>
      <c r="G312" s="195"/>
      <c r="H312" s="195"/>
      <c r="I312" s="195"/>
      <c r="J312" s="195"/>
      <c r="K312" s="195"/>
      <c r="L312" s="195">
        <v>1000</v>
      </c>
      <c r="M312" s="195"/>
      <c r="N312" s="195"/>
      <c r="O312" s="195"/>
      <c r="P312" s="195"/>
      <c r="Q312" s="195"/>
      <c r="R312" s="195"/>
      <c r="S312" s="195"/>
    </row>
    <row r="313" spans="1:36">
      <c r="A313" s="195">
        <v>290</v>
      </c>
      <c r="B313" s="198">
        <v>42165</v>
      </c>
      <c r="C313" s="199">
        <v>0.26666666666666666</v>
      </c>
      <c r="D313" s="200"/>
      <c r="E313" s="199">
        <v>0.71666666666666667</v>
      </c>
      <c r="F313" s="200"/>
      <c r="G313" s="200" t="s">
        <v>345</v>
      </c>
      <c r="H313" s="200" t="s">
        <v>345</v>
      </c>
      <c r="I313" s="200">
        <v>5</v>
      </c>
      <c r="J313" s="200">
        <v>10</v>
      </c>
      <c r="K313" s="200" t="s">
        <v>578</v>
      </c>
      <c r="L313" s="200">
        <v>5000</v>
      </c>
      <c r="M313" s="200">
        <v>0.2</v>
      </c>
      <c r="N313" s="200" t="s">
        <v>349</v>
      </c>
      <c r="O313" s="200" t="b">
        <v>1</v>
      </c>
      <c r="P313" s="200">
        <v>1000</v>
      </c>
      <c r="Q313" s="200"/>
      <c r="R313" s="200"/>
      <c r="S313" s="200"/>
    </row>
    <row r="314" spans="1:36">
      <c r="A314" s="195">
        <v>291</v>
      </c>
      <c r="B314" s="196"/>
      <c r="C314" s="197"/>
      <c r="D314" s="195"/>
      <c r="E314" s="197"/>
      <c r="F314" s="195"/>
      <c r="G314" s="195"/>
      <c r="H314" s="195"/>
      <c r="I314" s="195"/>
      <c r="J314" s="195"/>
      <c r="K314" s="195"/>
      <c r="L314" s="195">
        <v>10000</v>
      </c>
      <c r="M314" s="195"/>
      <c r="N314" s="195"/>
      <c r="O314" s="195"/>
      <c r="P314" s="195"/>
      <c r="Q314" s="195"/>
      <c r="R314" s="195"/>
      <c r="S314" s="195"/>
    </row>
    <row r="315" spans="1:36">
      <c r="A315" s="195">
        <v>292</v>
      </c>
      <c r="B315" s="196"/>
      <c r="C315" s="197"/>
      <c r="D315" s="195"/>
      <c r="E315" s="197"/>
      <c r="F315" s="195"/>
      <c r="G315" s="195"/>
      <c r="H315" s="195"/>
      <c r="I315" s="195"/>
      <c r="J315" s="195"/>
      <c r="K315" s="195"/>
      <c r="L315" s="195">
        <v>20000</v>
      </c>
      <c r="M315" s="195"/>
      <c r="N315" s="195"/>
      <c r="O315" s="195"/>
      <c r="P315" s="195"/>
      <c r="Q315" s="195"/>
      <c r="R315" s="195"/>
      <c r="S315" s="195"/>
    </row>
    <row r="316" spans="1:36">
      <c r="A316" s="195">
        <v>293</v>
      </c>
      <c r="B316" s="201"/>
      <c r="C316" s="201"/>
      <c r="D316" s="201"/>
      <c r="E316" s="201"/>
      <c r="F316" s="201"/>
      <c r="G316" s="201"/>
      <c r="H316" s="201"/>
      <c r="I316" s="201">
        <v>10</v>
      </c>
      <c r="J316" s="201">
        <v>10</v>
      </c>
      <c r="K316" s="201"/>
      <c r="L316" s="201"/>
      <c r="M316" s="201"/>
      <c r="N316" s="201"/>
      <c r="O316" s="201"/>
      <c r="P316" s="201"/>
      <c r="Q316" s="201"/>
      <c r="R316" s="201"/>
      <c r="S316" s="201"/>
    </row>
    <row r="317" spans="1:36">
      <c r="A317" s="195">
        <v>294</v>
      </c>
      <c r="B317" s="202"/>
      <c r="C317" s="202"/>
      <c r="D317" s="202"/>
      <c r="E317" s="202"/>
      <c r="F317" s="202"/>
      <c r="G317" s="202"/>
      <c r="H317" s="202"/>
      <c r="I317" s="202">
        <v>15</v>
      </c>
      <c r="J317" s="202">
        <v>15</v>
      </c>
      <c r="K317" s="202"/>
      <c r="L317" s="202"/>
      <c r="M317" s="202"/>
      <c r="N317" s="202"/>
      <c r="O317" s="202"/>
      <c r="P317" s="202"/>
      <c r="Q317" s="202"/>
      <c r="R317" s="202"/>
      <c r="S317" s="202"/>
    </row>
    <row r="318" spans="1:36">
      <c r="A318" s="195">
        <v>295</v>
      </c>
      <c r="B318" s="202"/>
      <c r="C318" s="202"/>
      <c r="D318" s="202"/>
      <c r="E318" s="202"/>
      <c r="F318" s="202"/>
      <c r="G318" s="202"/>
      <c r="H318" s="202"/>
      <c r="I318" s="202">
        <v>30</v>
      </c>
      <c r="J318" s="202">
        <v>30</v>
      </c>
      <c r="K318" s="202"/>
      <c r="L318" s="202"/>
      <c r="M318" s="202"/>
      <c r="N318" s="202"/>
      <c r="O318" s="202"/>
      <c r="P318" s="202"/>
      <c r="Q318" s="202"/>
      <c r="R318" s="202"/>
      <c r="S318" s="202"/>
    </row>
    <row r="319" spans="1:36">
      <c r="A319" s="195">
        <v>296</v>
      </c>
      <c r="B319" s="202"/>
      <c r="C319" s="202"/>
      <c r="D319" s="202"/>
      <c r="E319" s="202"/>
      <c r="F319" s="202"/>
      <c r="G319" s="202"/>
      <c r="H319" s="202"/>
      <c r="I319" s="202">
        <v>45</v>
      </c>
      <c r="J319" s="202">
        <v>45</v>
      </c>
      <c r="K319" s="202"/>
      <c r="L319" s="202"/>
      <c r="M319" s="202"/>
      <c r="N319" s="202"/>
      <c r="O319" s="202"/>
      <c r="P319" s="202"/>
      <c r="Q319" s="202"/>
      <c r="R319" s="202"/>
      <c r="S319" s="202"/>
    </row>
    <row r="320" spans="1:36">
      <c r="A320" s="195">
        <v>297</v>
      </c>
      <c r="B320" s="203"/>
      <c r="C320" s="203"/>
      <c r="D320" s="203"/>
      <c r="E320" s="203"/>
      <c r="F320" s="203"/>
      <c r="G320" s="203"/>
      <c r="H320" s="203"/>
      <c r="I320" s="203">
        <v>60</v>
      </c>
      <c r="J320" s="203">
        <v>60</v>
      </c>
      <c r="K320" s="203"/>
      <c r="L320" s="203"/>
      <c r="M320" s="203"/>
      <c r="N320" s="203"/>
      <c r="O320" s="203"/>
      <c r="P320" s="203"/>
      <c r="Q320" s="203"/>
      <c r="R320" s="203"/>
      <c r="S320" s="203"/>
    </row>
    <row r="321" spans="1:36">
      <c r="A321" s="195">
        <v>298</v>
      </c>
      <c r="B321" s="195"/>
      <c r="C321" s="195"/>
      <c r="D321" s="195"/>
      <c r="E321" s="195"/>
      <c r="F321" s="195"/>
      <c r="G321" s="195"/>
      <c r="H321" s="195"/>
      <c r="I321" s="195"/>
      <c r="J321" s="195"/>
      <c r="K321" s="195"/>
      <c r="L321" s="195"/>
      <c r="M321" s="204">
        <v>0.1</v>
      </c>
      <c r="N321" s="195"/>
      <c r="O321" s="195"/>
      <c r="P321" s="195"/>
      <c r="Q321" s="195"/>
      <c r="R321" s="195"/>
      <c r="S321" s="195"/>
    </row>
    <row r="322" spans="1:36">
      <c r="A322" s="195">
        <v>299</v>
      </c>
      <c r="B322" s="195"/>
      <c r="C322" s="195"/>
      <c r="D322" s="195"/>
      <c r="E322" s="195"/>
      <c r="F322" s="195"/>
      <c r="G322" s="195"/>
      <c r="H322" s="195"/>
      <c r="I322" s="195"/>
      <c r="J322" s="195"/>
      <c r="K322" s="195"/>
      <c r="L322" s="195"/>
      <c r="M322" s="204">
        <v>0.3</v>
      </c>
      <c r="N322" s="195"/>
      <c r="O322" s="195"/>
      <c r="P322" s="195"/>
      <c r="Q322" s="195"/>
      <c r="R322" s="195"/>
      <c r="S322" s="195"/>
    </row>
    <row r="323" spans="1:36">
      <c r="A323" s="195">
        <v>300</v>
      </c>
      <c r="B323" s="195"/>
      <c r="C323" s="195"/>
      <c r="D323" s="195"/>
      <c r="E323" s="195"/>
      <c r="F323" s="195"/>
      <c r="G323" s="195"/>
      <c r="H323" s="195"/>
      <c r="I323" s="195"/>
      <c r="J323" s="195"/>
      <c r="K323" s="195"/>
      <c r="L323" s="195"/>
      <c r="M323" s="204">
        <v>0.5</v>
      </c>
      <c r="N323" s="195"/>
      <c r="O323" s="195"/>
      <c r="P323" s="195"/>
      <c r="Q323" s="195"/>
      <c r="R323" s="195"/>
      <c r="S323" s="195"/>
    </row>
    <row r="324" spans="1:36">
      <c r="A324" s="195">
        <v>301</v>
      </c>
      <c r="B324" s="195"/>
      <c r="C324" s="195"/>
      <c r="D324" s="195"/>
      <c r="E324" s="195"/>
      <c r="F324" s="195"/>
      <c r="G324" s="195"/>
      <c r="H324" s="195"/>
      <c r="I324" s="195"/>
      <c r="J324" s="195"/>
      <c r="K324" s="195"/>
      <c r="L324" s="195"/>
      <c r="M324" s="204">
        <v>0.7</v>
      </c>
      <c r="N324" s="195"/>
      <c r="O324" s="195"/>
      <c r="P324" s="195"/>
      <c r="Q324" s="195"/>
      <c r="R324" s="195"/>
      <c r="S324" s="195"/>
    </row>
    <row r="325" spans="1:36">
      <c r="A325" s="195">
        <v>302</v>
      </c>
      <c r="B325" s="195"/>
      <c r="C325" s="195"/>
      <c r="D325" s="195"/>
      <c r="E325" s="195"/>
      <c r="F325" s="195"/>
      <c r="G325" s="195"/>
      <c r="H325" s="195"/>
      <c r="I325" s="195"/>
      <c r="J325" s="195"/>
      <c r="K325" s="195"/>
      <c r="L325" s="195"/>
      <c r="M325" s="204">
        <v>0.9</v>
      </c>
      <c r="N325" s="195"/>
      <c r="O325" s="195"/>
      <c r="P325" s="195"/>
      <c r="Q325" s="195"/>
      <c r="R325" s="195"/>
      <c r="S325" s="195"/>
    </row>
    <row r="326" spans="1:36">
      <c r="A326" s="195">
        <v>303</v>
      </c>
      <c r="B326" s="201"/>
      <c r="C326" s="201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 t="s">
        <v>375</v>
      </c>
      <c r="Q326" s="201"/>
      <c r="R326" s="201"/>
      <c r="S326" s="201"/>
    </row>
    <row r="327" spans="1:36">
      <c r="A327" s="195">
        <v>304</v>
      </c>
      <c r="B327" s="202"/>
      <c r="C327" s="202"/>
      <c r="D327" s="202"/>
      <c r="E327" s="202"/>
      <c r="F327" s="202"/>
      <c r="G327" s="202"/>
      <c r="H327" s="202"/>
      <c r="I327" s="202"/>
      <c r="J327" s="202"/>
      <c r="K327" s="202"/>
      <c r="L327" s="202"/>
      <c r="M327" s="202"/>
      <c r="N327" s="202"/>
      <c r="O327" s="202"/>
      <c r="P327" s="202" t="s">
        <v>376</v>
      </c>
      <c r="Q327" s="202"/>
      <c r="R327" s="202"/>
      <c r="S327" s="202"/>
    </row>
    <row r="328" spans="1:36">
      <c r="A328" s="195">
        <v>305</v>
      </c>
      <c r="B328" s="202"/>
      <c r="C328" s="202"/>
      <c r="D328" s="202"/>
      <c r="E328" s="202"/>
      <c r="F328" s="202"/>
      <c r="G328" s="202"/>
      <c r="H328" s="202"/>
      <c r="I328" s="202"/>
      <c r="J328" s="202"/>
      <c r="K328" s="202"/>
      <c r="L328" s="202"/>
      <c r="M328" s="202"/>
      <c r="N328" s="202"/>
      <c r="O328" s="202"/>
      <c r="P328" s="202" t="s">
        <v>377</v>
      </c>
      <c r="Q328" s="202"/>
      <c r="R328" s="202"/>
      <c r="S328" s="202"/>
    </row>
    <row r="329" spans="1:36">
      <c r="A329" s="195">
        <v>306</v>
      </c>
      <c r="B329" s="202"/>
      <c r="C329" s="202"/>
      <c r="D329" s="202"/>
      <c r="E329" s="202"/>
      <c r="F329" s="202"/>
      <c r="G329" s="202"/>
      <c r="H329" s="202"/>
      <c r="I329" s="202"/>
      <c r="J329" s="202"/>
      <c r="K329" s="202"/>
      <c r="L329" s="202"/>
      <c r="M329" s="202"/>
      <c r="N329" s="202"/>
      <c r="O329" s="202"/>
      <c r="P329" s="202" t="s">
        <v>378</v>
      </c>
      <c r="Q329" s="202"/>
      <c r="R329" s="202"/>
      <c r="S329" s="202"/>
    </row>
    <row r="330" spans="1:36">
      <c r="A330" s="195">
        <v>307</v>
      </c>
      <c r="B330" s="203"/>
      <c r="C330" s="203"/>
      <c r="D330" s="203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 t="s">
        <v>379</v>
      </c>
      <c r="Q330" s="203"/>
      <c r="R330" s="203"/>
      <c r="S330" s="203"/>
    </row>
    <row r="331" spans="1:36" s="122" customFormat="1">
      <c r="A331" s="205"/>
      <c r="B331" s="206" t="s">
        <v>738</v>
      </c>
      <c r="C331" s="205"/>
      <c r="D331" s="205"/>
      <c r="E331" s="205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AE331" s="179"/>
      <c r="AF331" s="185"/>
      <c r="AG331" s="185"/>
      <c r="AH331" s="185"/>
      <c r="AI331" s="185"/>
      <c r="AJ331" s="190"/>
    </row>
    <row r="332" spans="1:36">
      <c r="A332" s="195">
        <v>308</v>
      </c>
      <c r="B332" s="196">
        <v>42165</v>
      </c>
      <c r="C332" s="197">
        <v>0.26666666666666666</v>
      </c>
      <c r="D332" s="195"/>
      <c r="E332" s="197">
        <v>0.71666666666666667</v>
      </c>
      <c r="F332" s="195"/>
      <c r="G332" s="195" t="s">
        <v>345</v>
      </c>
      <c r="H332" s="195" t="s">
        <v>345</v>
      </c>
      <c r="I332" s="195">
        <v>5</v>
      </c>
      <c r="J332" s="195">
        <v>10</v>
      </c>
      <c r="K332" s="195" t="s">
        <v>578</v>
      </c>
      <c r="L332" s="195">
        <v>500</v>
      </c>
      <c r="M332" s="195">
        <v>0</v>
      </c>
      <c r="N332" s="195" t="s">
        <v>349</v>
      </c>
      <c r="O332" s="195" t="b">
        <v>1</v>
      </c>
      <c r="P332" s="195">
        <v>1000</v>
      </c>
      <c r="Q332" s="195"/>
      <c r="R332" s="195"/>
      <c r="S332" s="195" t="s">
        <v>579</v>
      </c>
    </row>
    <row r="333" spans="1:36">
      <c r="A333" s="195">
        <v>309</v>
      </c>
      <c r="B333" s="196"/>
      <c r="C333" s="197"/>
      <c r="D333" s="195"/>
      <c r="E333" s="197"/>
      <c r="F333" s="195"/>
      <c r="G333" s="195"/>
      <c r="H333" s="195"/>
      <c r="I333" s="195"/>
      <c r="J333" s="195"/>
      <c r="K333" s="195"/>
      <c r="L333" s="195">
        <v>1000</v>
      </c>
      <c r="M333" s="195"/>
      <c r="N333" s="195"/>
      <c r="O333" s="195"/>
      <c r="P333" s="195"/>
      <c r="Q333" s="195"/>
      <c r="R333" s="195"/>
      <c r="S333" s="195"/>
    </row>
    <row r="334" spans="1:36">
      <c r="A334" s="195">
        <v>310</v>
      </c>
      <c r="B334" s="198">
        <v>42165</v>
      </c>
      <c r="C334" s="199">
        <v>0.26666666666666666</v>
      </c>
      <c r="D334" s="200"/>
      <c r="E334" s="199">
        <v>0.71666666666666667</v>
      </c>
      <c r="F334" s="200"/>
      <c r="G334" s="200" t="s">
        <v>345</v>
      </c>
      <c r="H334" s="200" t="s">
        <v>345</v>
      </c>
      <c r="I334" s="200">
        <v>5</v>
      </c>
      <c r="J334" s="200">
        <v>10</v>
      </c>
      <c r="K334" s="200" t="s">
        <v>578</v>
      </c>
      <c r="L334" s="200">
        <v>5000</v>
      </c>
      <c r="M334" s="200">
        <v>0</v>
      </c>
      <c r="N334" s="200" t="s">
        <v>349</v>
      </c>
      <c r="O334" s="200" t="b">
        <v>1</v>
      </c>
      <c r="P334" s="200">
        <v>1000</v>
      </c>
      <c r="Q334" s="200"/>
      <c r="R334" s="200"/>
      <c r="S334" s="200"/>
    </row>
    <row r="335" spans="1:36">
      <c r="A335" s="195">
        <v>311</v>
      </c>
      <c r="B335" s="196"/>
      <c r="C335" s="197"/>
      <c r="D335" s="195"/>
      <c r="E335" s="197"/>
      <c r="F335" s="195"/>
      <c r="G335" s="195"/>
      <c r="H335" s="195"/>
      <c r="I335" s="195"/>
      <c r="J335" s="195"/>
      <c r="K335" s="195"/>
      <c r="L335" s="195">
        <v>10000</v>
      </c>
      <c r="M335" s="195"/>
      <c r="N335" s="195"/>
      <c r="O335" s="195"/>
      <c r="P335" s="195"/>
      <c r="Q335" s="195"/>
      <c r="R335" s="195"/>
      <c r="S335" s="195"/>
    </row>
    <row r="336" spans="1:36">
      <c r="A336" s="195">
        <v>312</v>
      </c>
      <c r="B336" s="196"/>
      <c r="C336" s="197"/>
      <c r="D336" s="195"/>
      <c r="E336" s="197"/>
      <c r="F336" s="195"/>
      <c r="G336" s="195"/>
      <c r="H336" s="195"/>
      <c r="I336" s="195"/>
      <c r="J336" s="195"/>
      <c r="K336" s="195"/>
      <c r="L336" s="195">
        <v>20000</v>
      </c>
      <c r="M336" s="195"/>
      <c r="N336" s="195"/>
      <c r="O336" s="195"/>
      <c r="P336" s="195"/>
      <c r="Q336" s="195"/>
      <c r="R336" s="195"/>
      <c r="S336" s="195"/>
    </row>
    <row r="337" spans="1:36">
      <c r="A337" s="195">
        <v>313</v>
      </c>
      <c r="B337" s="201"/>
      <c r="C337" s="201"/>
      <c r="D337" s="201"/>
      <c r="E337" s="201"/>
      <c r="F337" s="201"/>
      <c r="G337" s="201"/>
      <c r="H337" s="201"/>
      <c r="I337" s="201">
        <v>10</v>
      </c>
      <c r="J337" s="201">
        <v>10</v>
      </c>
      <c r="K337" s="201"/>
      <c r="L337" s="201"/>
      <c r="M337" s="201"/>
      <c r="N337" s="201"/>
      <c r="O337" s="201"/>
      <c r="P337" s="201"/>
      <c r="Q337" s="201"/>
      <c r="R337" s="201"/>
      <c r="S337" s="201"/>
    </row>
    <row r="338" spans="1:36">
      <c r="A338" s="195">
        <v>314</v>
      </c>
      <c r="B338" s="202"/>
      <c r="C338" s="202"/>
      <c r="D338" s="202"/>
      <c r="E338" s="202"/>
      <c r="F338" s="202"/>
      <c r="G338" s="202"/>
      <c r="H338" s="202"/>
      <c r="I338" s="202">
        <v>15</v>
      </c>
      <c r="J338" s="202">
        <v>15</v>
      </c>
      <c r="K338" s="202"/>
      <c r="L338" s="202"/>
      <c r="M338" s="202"/>
      <c r="N338" s="202"/>
      <c r="O338" s="202"/>
      <c r="P338" s="202"/>
      <c r="Q338" s="202"/>
      <c r="R338" s="202"/>
      <c r="S338" s="202"/>
    </row>
    <row r="339" spans="1:36">
      <c r="A339" s="195">
        <v>315</v>
      </c>
      <c r="B339" s="202"/>
      <c r="C339" s="202"/>
      <c r="D339" s="202"/>
      <c r="E339" s="202"/>
      <c r="F339" s="202"/>
      <c r="G339" s="202"/>
      <c r="H339" s="202"/>
      <c r="I339" s="202">
        <v>30</v>
      </c>
      <c r="J339" s="202">
        <v>30</v>
      </c>
      <c r="K339" s="202"/>
      <c r="L339" s="202"/>
      <c r="M339" s="202"/>
      <c r="N339" s="202"/>
      <c r="O339" s="202"/>
      <c r="P339" s="202"/>
      <c r="Q339" s="202"/>
      <c r="R339" s="202"/>
      <c r="S339" s="202"/>
    </row>
    <row r="340" spans="1:36">
      <c r="A340" s="195">
        <v>316</v>
      </c>
      <c r="B340" s="202"/>
      <c r="C340" s="202"/>
      <c r="D340" s="202"/>
      <c r="E340" s="202"/>
      <c r="F340" s="202"/>
      <c r="G340" s="202"/>
      <c r="H340" s="202"/>
      <c r="I340" s="202">
        <v>45</v>
      </c>
      <c r="J340" s="202">
        <v>45</v>
      </c>
      <c r="K340" s="202"/>
      <c r="L340" s="202"/>
      <c r="M340" s="202"/>
      <c r="N340" s="202"/>
      <c r="O340" s="202"/>
      <c r="P340" s="202"/>
      <c r="Q340" s="202"/>
      <c r="R340" s="202"/>
      <c r="S340" s="202"/>
    </row>
    <row r="341" spans="1:36">
      <c r="A341" s="195">
        <v>317</v>
      </c>
      <c r="B341" s="203"/>
      <c r="C341" s="203"/>
      <c r="D341" s="203"/>
      <c r="E341" s="203"/>
      <c r="F341" s="203"/>
      <c r="G341" s="203"/>
      <c r="H341" s="203"/>
      <c r="I341" s="203">
        <v>60</v>
      </c>
      <c r="J341" s="203">
        <v>60</v>
      </c>
      <c r="K341" s="203"/>
      <c r="L341" s="203"/>
      <c r="M341" s="203"/>
      <c r="N341" s="203"/>
      <c r="O341" s="203"/>
      <c r="P341" s="203"/>
      <c r="Q341" s="203"/>
      <c r="R341" s="203"/>
      <c r="S341" s="203"/>
    </row>
    <row r="342" spans="1:36">
      <c r="A342" s="195">
        <v>318</v>
      </c>
      <c r="B342" s="195"/>
      <c r="C342" s="195"/>
      <c r="D342" s="195"/>
      <c r="E342" s="195"/>
      <c r="F342" s="195"/>
      <c r="G342" s="195"/>
      <c r="H342" s="195"/>
      <c r="I342" s="195"/>
      <c r="J342" s="195"/>
      <c r="K342" s="195"/>
      <c r="L342" s="195"/>
      <c r="M342" s="204">
        <v>0.1</v>
      </c>
      <c r="N342" s="195"/>
      <c r="O342" s="195"/>
      <c r="P342" s="195"/>
      <c r="Q342" s="195"/>
      <c r="R342" s="195"/>
      <c r="S342" s="195"/>
    </row>
    <row r="343" spans="1:36">
      <c r="A343" s="195">
        <v>319</v>
      </c>
      <c r="B343" s="195"/>
      <c r="C343" s="195"/>
      <c r="D343" s="195"/>
      <c r="E343" s="195"/>
      <c r="F343" s="195"/>
      <c r="G343" s="195"/>
      <c r="H343" s="195"/>
      <c r="I343" s="195"/>
      <c r="J343" s="195"/>
      <c r="K343" s="195"/>
      <c r="L343" s="195"/>
      <c r="M343" s="204">
        <v>0.3</v>
      </c>
      <c r="N343" s="195"/>
      <c r="O343" s="195"/>
      <c r="P343" s="195"/>
      <c r="Q343" s="195"/>
      <c r="R343" s="195"/>
      <c r="S343" s="195"/>
    </row>
    <row r="344" spans="1:36">
      <c r="A344" s="195">
        <v>320</v>
      </c>
      <c r="B344" s="195"/>
      <c r="C344" s="195"/>
      <c r="D344" s="195"/>
      <c r="E344" s="195"/>
      <c r="F344" s="195"/>
      <c r="G344" s="195"/>
      <c r="H344" s="195"/>
      <c r="I344" s="195"/>
      <c r="J344" s="195"/>
      <c r="K344" s="195"/>
      <c r="L344" s="195"/>
      <c r="M344" s="204">
        <v>0.5</v>
      </c>
      <c r="N344" s="195"/>
      <c r="O344" s="195"/>
      <c r="P344" s="195"/>
      <c r="Q344" s="195"/>
      <c r="R344" s="195"/>
      <c r="S344" s="195"/>
    </row>
    <row r="345" spans="1:36">
      <c r="A345" s="195">
        <v>321</v>
      </c>
      <c r="B345" s="195"/>
      <c r="C345" s="195"/>
      <c r="D345" s="195"/>
      <c r="E345" s="195"/>
      <c r="F345" s="195"/>
      <c r="G345" s="195"/>
      <c r="H345" s="195"/>
      <c r="I345" s="195"/>
      <c r="J345" s="195"/>
      <c r="K345" s="195"/>
      <c r="L345" s="195"/>
      <c r="M345" s="204">
        <v>0.7</v>
      </c>
      <c r="N345" s="195"/>
      <c r="O345" s="195"/>
      <c r="P345" s="195"/>
      <c r="Q345" s="195"/>
      <c r="R345" s="195"/>
      <c r="S345" s="195"/>
    </row>
    <row r="346" spans="1:36">
      <c r="A346" s="195">
        <v>322</v>
      </c>
      <c r="B346" s="195"/>
      <c r="C346" s="195"/>
      <c r="D346" s="195"/>
      <c r="E346" s="195"/>
      <c r="F346" s="195"/>
      <c r="G346" s="195"/>
      <c r="H346" s="195"/>
      <c r="I346" s="195"/>
      <c r="J346" s="195"/>
      <c r="K346" s="195"/>
      <c r="L346" s="195"/>
      <c r="M346" s="204">
        <v>0.9</v>
      </c>
      <c r="N346" s="195"/>
      <c r="O346" s="195"/>
      <c r="P346" s="195"/>
      <c r="Q346" s="195"/>
      <c r="R346" s="195"/>
      <c r="S346" s="195"/>
    </row>
    <row r="347" spans="1:36">
      <c r="A347" s="195">
        <v>323</v>
      </c>
      <c r="B347" s="201"/>
      <c r="C347" s="201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 t="s">
        <v>375</v>
      </c>
      <c r="Q347" s="201"/>
      <c r="R347" s="201"/>
      <c r="S347" s="201"/>
    </row>
    <row r="348" spans="1:36">
      <c r="A348" s="195">
        <v>324</v>
      </c>
      <c r="B348" s="202"/>
      <c r="C348" s="202"/>
      <c r="D348" s="202"/>
      <c r="E348" s="202"/>
      <c r="F348" s="202"/>
      <c r="G348" s="202"/>
      <c r="H348" s="202"/>
      <c r="I348" s="202"/>
      <c r="J348" s="202"/>
      <c r="K348" s="202"/>
      <c r="L348" s="202"/>
      <c r="M348" s="202"/>
      <c r="N348" s="202"/>
      <c r="O348" s="202"/>
      <c r="P348" s="202" t="s">
        <v>376</v>
      </c>
      <c r="Q348" s="202"/>
      <c r="R348" s="202"/>
      <c r="S348" s="202"/>
    </row>
    <row r="349" spans="1:36">
      <c r="A349" s="195">
        <v>325</v>
      </c>
      <c r="B349" s="202"/>
      <c r="C349" s="202"/>
      <c r="D349" s="202"/>
      <c r="E349" s="202"/>
      <c r="F349" s="202"/>
      <c r="G349" s="202"/>
      <c r="H349" s="202"/>
      <c r="I349" s="202"/>
      <c r="J349" s="202"/>
      <c r="K349" s="202"/>
      <c r="L349" s="202"/>
      <c r="M349" s="202"/>
      <c r="N349" s="202"/>
      <c r="O349" s="202"/>
      <c r="P349" s="202" t="s">
        <v>377</v>
      </c>
      <c r="Q349" s="202"/>
      <c r="R349" s="202"/>
      <c r="S349" s="202"/>
    </row>
    <row r="350" spans="1:36">
      <c r="A350" s="195">
        <v>326</v>
      </c>
      <c r="B350" s="202"/>
      <c r="C350" s="202"/>
      <c r="D350" s="202"/>
      <c r="E350" s="202"/>
      <c r="F350" s="202"/>
      <c r="G350" s="202"/>
      <c r="H350" s="202"/>
      <c r="I350" s="202"/>
      <c r="J350" s="202"/>
      <c r="K350" s="202"/>
      <c r="L350" s="202"/>
      <c r="M350" s="202"/>
      <c r="N350" s="202"/>
      <c r="O350" s="202"/>
      <c r="P350" s="202" t="s">
        <v>378</v>
      </c>
      <c r="Q350" s="202"/>
      <c r="R350" s="202"/>
      <c r="S350" s="202"/>
    </row>
    <row r="351" spans="1:36">
      <c r="A351" s="195">
        <v>327</v>
      </c>
      <c r="B351" s="203"/>
      <c r="C351" s="203"/>
      <c r="D351" s="203"/>
      <c r="E351" s="203"/>
      <c r="F351" s="203"/>
      <c r="G351" s="203"/>
      <c r="H351" s="203"/>
      <c r="I351" s="203"/>
      <c r="J351" s="203"/>
      <c r="K351" s="203"/>
      <c r="L351" s="203"/>
      <c r="M351" s="203"/>
      <c r="N351" s="203"/>
      <c r="O351" s="203"/>
      <c r="P351" s="203" t="s">
        <v>379</v>
      </c>
      <c r="Q351" s="203"/>
      <c r="R351" s="203"/>
      <c r="S351" s="203"/>
    </row>
    <row r="352" spans="1:36" s="147" customFormat="1">
      <c r="B352" s="149" t="s">
        <v>739</v>
      </c>
      <c r="AE352" s="193"/>
      <c r="AF352" s="187"/>
      <c r="AG352" s="187"/>
      <c r="AH352" s="187"/>
      <c r="AI352" s="187"/>
      <c r="AJ352" s="194"/>
    </row>
    <row r="353" spans="1:36" s="148" customFormat="1">
      <c r="B353" s="145" t="s">
        <v>576</v>
      </c>
      <c r="AE353" s="188"/>
      <c r="AF353" s="184"/>
      <c r="AG353" s="184"/>
      <c r="AH353" s="184"/>
      <c r="AI353" s="184"/>
      <c r="AJ353" s="189"/>
    </row>
    <row r="354" spans="1:36" s="122" customFormat="1">
      <c r="B354" s="82" t="s">
        <v>577</v>
      </c>
      <c r="AE354" s="179"/>
      <c r="AF354" s="185"/>
      <c r="AG354" s="185"/>
      <c r="AH354" s="185"/>
      <c r="AI354" s="185"/>
      <c r="AJ354" s="190"/>
    </row>
    <row r="355" spans="1:36">
      <c r="A355">
        <v>328</v>
      </c>
      <c r="B355" s="47">
        <v>42165</v>
      </c>
      <c r="C355" s="46">
        <v>0.26666666666666666</v>
      </c>
      <c r="E355" s="46">
        <v>0.71666666666666667</v>
      </c>
      <c r="G355" t="s">
        <v>345</v>
      </c>
      <c r="H355" t="s">
        <v>345</v>
      </c>
      <c r="I355">
        <v>5</v>
      </c>
      <c r="J355">
        <v>10</v>
      </c>
      <c r="K355" t="s">
        <v>578</v>
      </c>
      <c r="L355">
        <v>500</v>
      </c>
      <c r="M355">
        <v>0.6</v>
      </c>
      <c r="N355" t="s">
        <v>349</v>
      </c>
      <c r="O355" t="b">
        <v>1</v>
      </c>
      <c r="P355">
        <v>1000</v>
      </c>
      <c r="S355" t="s">
        <v>579</v>
      </c>
      <c r="T355">
        <v>0.1125</v>
      </c>
      <c r="U355">
        <v>0.78500000000000003</v>
      </c>
      <c r="V355">
        <v>0.67249999999999999</v>
      </c>
      <c r="W355">
        <v>46.604768817420201</v>
      </c>
      <c r="X355">
        <v>4.7245222701266103</v>
      </c>
      <c r="Y355">
        <v>359</v>
      </c>
      <c r="Z355" t="s">
        <v>580</v>
      </c>
      <c r="AA355" t="s">
        <v>581</v>
      </c>
      <c r="AB355" t="s">
        <v>740</v>
      </c>
    </row>
    <row r="356" spans="1:36">
      <c r="A356">
        <v>329</v>
      </c>
      <c r="B356" s="47"/>
      <c r="C356" s="46"/>
      <c r="E356" s="46"/>
      <c r="L356">
        <v>1000</v>
      </c>
      <c r="T356">
        <v>0.28499999999999998</v>
      </c>
      <c r="U356">
        <v>0.81</v>
      </c>
      <c r="V356">
        <v>0.52500000000000002</v>
      </c>
      <c r="W356">
        <v>40.715133854341801</v>
      </c>
      <c r="X356">
        <v>5.0442860823701103</v>
      </c>
      <c r="Y356">
        <v>438</v>
      </c>
      <c r="Z356" t="s">
        <v>583</v>
      </c>
      <c r="AA356" t="s">
        <v>584</v>
      </c>
      <c r="AB356" t="s">
        <v>741</v>
      </c>
    </row>
    <row r="357" spans="1:36">
      <c r="A357">
        <v>330</v>
      </c>
      <c r="B357" s="88">
        <v>42165</v>
      </c>
      <c r="C357" s="89">
        <v>0.26666666666666666</v>
      </c>
      <c r="D357" s="73"/>
      <c r="E357" s="89">
        <v>0.71666666666666667</v>
      </c>
      <c r="F357" s="73"/>
      <c r="G357" s="73" t="s">
        <v>345</v>
      </c>
      <c r="H357" s="73" t="s">
        <v>345</v>
      </c>
      <c r="I357" s="73">
        <v>5</v>
      </c>
      <c r="J357" s="73">
        <v>10</v>
      </c>
      <c r="K357" s="73" t="s">
        <v>578</v>
      </c>
      <c r="L357" s="73">
        <v>5000</v>
      </c>
      <c r="M357" s="73">
        <v>0.6</v>
      </c>
      <c r="N357" s="73" t="s">
        <v>349</v>
      </c>
      <c r="O357" s="73" t="b">
        <v>1</v>
      </c>
      <c r="P357" s="73">
        <v>1000</v>
      </c>
      <c r="Q357" s="73"/>
      <c r="R357" s="73"/>
      <c r="S357" s="73"/>
      <c r="T357">
        <v>1.79</v>
      </c>
      <c r="U357">
        <v>0.86250000000000004</v>
      </c>
      <c r="V357">
        <v>0.92749999999999999</v>
      </c>
      <c r="W357">
        <v>37.809228189221002</v>
      </c>
      <c r="X357">
        <v>5.2745029247200197</v>
      </c>
      <c r="Y357">
        <v>1061</v>
      </c>
      <c r="Z357" t="s">
        <v>586</v>
      </c>
      <c r="AA357" t="s">
        <v>587</v>
      </c>
      <c r="AB357" t="s">
        <v>742</v>
      </c>
    </row>
    <row r="358" spans="1:36">
      <c r="A358">
        <v>331</v>
      </c>
      <c r="B358" s="47"/>
      <c r="C358" s="46"/>
      <c r="E358" s="46"/>
      <c r="L358">
        <v>10000</v>
      </c>
      <c r="T358">
        <v>3.3424999999999998</v>
      </c>
      <c r="U358">
        <v>0.86499999999999999</v>
      </c>
      <c r="V358">
        <v>2.4775</v>
      </c>
      <c r="W358">
        <v>36.787718741368998</v>
      </c>
      <c r="X358">
        <v>5.3524739120297502</v>
      </c>
      <c r="Y358">
        <v>1683</v>
      </c>
      <c r="Z358" t="s">
        <v>589</v>
      </c>
      <c r="AA358" t="s">
        <v>590</v>
      </c>
      <c r="AB358" t="s">
        <v>743</v>
      </c>
    </row>
    <row r="359" spans="1:36">
      <c r="A359">
        <v>332</v>
      </c>
      <c r="B359" s="47"/>
      <c r="C359" s="46"/>
      <c r="E359" s="46"/>
      <c r="L359">
        <v>20000</v>
      </c>
      <c r="T359">
        <v>6.0475000000000003</v>
      </c>
      <c r="U359">
        <v>0.86750000000000005</v>
      </c>
      <c r="V359">
        <v>5.18</v>
      </c>
      <c r="W359">
        <v>35.402750344740703</v>
      </c>
      <c r="X359">
        <v>5.4843350772556301</v>
      </c>
      <c r="Y359">
        <v>2766</v>
      </c>
      <c r="Z359" t="s">
        <v>592</v>
      </c>
      <c r="AA359" t="s">
        <v>593</v>
      </c>
      <c r="AB359" t="s">
        <v>744</v>
      </c>
    </row>
    <row r="360" spans="1:36">
      <c r="A360">
        <v>333</v>
      </c>
      <c r="B360" s="93"/>
      <c r="C360" s="93"/>
      <c r="D360" s="93"/>
      <c r="E360" s="93"/>
      <c r="F360" s="93"/>
      <c r="G360" s="93"/>
      <c r="H360" s="93"/>
      <c r="I360" s="93">
        <v>10</v>
      </c>
      <c r="J360" s="93">
        <v>10</v>
      </c>
      <c r="K360" s="93"/>
      <c r="L360" s="93"/>
      <c r="M360" s="93"/>
      <c r="N360" s="93"/>
      <c r="O360" s="93"/>
      <c r="P360" s="93"/>
      <c r="Q360" s="93"/>
      <c r="R360" s="93"/>
      <c r="S360" s="93"/>
      <c r="T360">
        <v>1.7849999999999999</v>
      </c>
      <c r="U360">
        <v>0.85499999999999998</v>
      </c>
      <c r="V360">
        <v>0.93</v>
      </c>
      <c r="W360">
        <v>38.008009942310302</v>
      </c>
      <c r="X360">
        <v>5.2366583124155204</v>
      </c>
      <c r="Y360">
        <v>1056</v>
      </c>
      <c r="Z360" t="s">
        <v>586</v>
      </c>
      <c r="AA360" t="s">
        <v>587</v>
      </c>
      <c r="AB360" t="s">
        <v>745</v>
      </c>
    </row>
    <row r="361" spans="1:36">
      <c r="A361">
        <v>334</v>
      </c>
      <c r="B361" s="91"/>
      <c r="C361" s="91"/>
      <c r="D361" s="91"/>
      <c r="E361" s="91"/>
      <c r="F361" s="91"/>
      <c r="G361" s="91"/>
      <c r="H361" s="91"/>
      <c r="I361" s="91">
        <v>15</v>
      </c>
      <c r="J361" s="91">
        <v>15</v>
      </c>
      <c r="K361" s="91"/>
      <c r="L361" s="91"/>
      <c r="M361" s="91"/>
      <c r="N361" s="91"/>
      <c r="O361" s="91"/>
      <c r="P361" s="91"/>
      <c r="Q361" s="91"/>
      <c r="R361" s="91"/>
      <c r="S361" s="91"/>
      <c r="T361">
        <v>1.8374999999999999</v>
      </c>
      <c r="U361">
        <v>0.83499999999999996</v>
      </c>
      <c r="V361">
        <v>1.0024999999999999</v>
      </c>
      <c r="W361">
        <v>36.840357286254701</v>
      </c>
      <c r="X361">
        <v>5.2411406391360096</v>
      </c>
      <c r="Y361">
        <v>1069</v>
      </c>
      <c r="Z361" t="s">
        <v>586</v>
      </c>
      <c r="AA361" t="s">
        <v>587</v>
      </c>
      <c r="AB361" t="s">
        <v>746</v>
      </c>
    </row>
    <row r="362" spans="1:36">
      <c r="A362">
        <v>335</v>
      </c>
      <c r="B362" s="91"/>
      <c r="C362" s="91"/>
      <c r="D362" s="91"/>
      <c r="E362" s="91"/>
      <c r="F362" s="91"/>
      <c r="G362" s="91"/>
      <c r="H362" s="91"/>
      <c r="I362" s="91">
        <v>30</v>
      </c>
      <c r="J362" s="91">
        <v>30</v>
      </c>
      <c r="K362" s="91"/>
      <c r="L362" s="91"/>
      <c r="M362" s="91"/>
      <c r="N362" s="91"/>
      <c r="O362" s="91"/>
      <c r="P362" s="91"/>
      <c r="Q362" s="91"/>
      <c r="R362" s="91"/>
      <c r="S362" s="91"/>
      <c r="T362">
        <v>1.91</v>
      </c>
      <c r="U362">
        <v>0.84250000000000003</v>
      </c>
      <c r="V362">
        <v>1.0674999999999999</v>
      </c>
      <c r="W362">
        <v>35.3614553463768</v>
      </c>
      <c r="X362">
        <v>4.9939836135223601</v>
      </c>
      <c r="Y362">
        <v>1101</v>
      </c>
      <c r="Z362" t="s">
        <v>586</v>
      </c>
      <c r="AA362" t="s">
        <v>587</v>
      </c>
      <c r="AB362" t="s">
        <v>747</v>
      </c>
    </row>
    <row r="363" spans="1:36">
      <c r="A363">
        <v>336</v>
      </c>
      <c r="B363" s="91"/>
      <c r="C363" s="91"/>
      <c r="D363" s="91"/>
      <c r="E363" s="91"/>
      <c r="F363" s="91"/>
      <c r="G363" s="91"/>
      <c r="H363" s="91"/>
      <c r="I363" s="91">
        <v>45</v>
      </c>
      <c r="J363" s="91">
        <v>45</v>
      </c>
      <c r="K363" s="91"/>
      <c r="L363" s="91"/>
      <c r="M363" s="91"/>
      <c r="N363" s="91"/>
      <c r="O363" s="91"/>
      <c r="P363" s="91"/>
      <c r="Q363" s="91"/>
      <c r="R363" s="91"/>
      <c r="S363" s="91"/>
      <c r="T363">
        <v>2.0449999999999999</v>
      </c>
      <c r="U363">
        <v>0.86499999999999999</v>
      </c>
      <c r="V363">
        <v>1.18</v>
      </c>
      <c r="W363">
        <v>35.289473975441403</v>
      </c>
      <c r="X363">
        <v>5.09397226113028</v>
      </c>
      <c r="Y363">
        <v>1164</v>
      </c>
      <c r="Z363" t="s">
        <v>586</v>
      </c>
      <c r="AA363" t="s">
        <v>587</v>
      </c>
      <c r="AB363" t="s">
        <v>748</v>
      </c>
    </row>
    <row r="364" spans="1:36">
      <c r="A364">
        <v>337</v>
      </c>
      <c r="B364" s="92"/>
      <c r="C364" s="92"/>
      <c r="D364" s="92"/>
      <c r="E364" s="92"/>
      <c r="F364" s="92"/>
      <c r="G364" s="92"/>
      <c r="H364" s="92"/>
      <c r="I364" s="92">
        <v>60</v>
      </c>
      <c r="J364" s="92">
        <v>60</v>
      </c>
      <c r="K364" s="92"/>
      <c r="L364" s="92"/>
      <c r="M364" s="92"/>
      <c r="N364" s="92"/>
      <c r="O364" s="92"/>
      <c r="P364" s="92"/>
      <c r="Q364" s="92"/>
      <c r="R364" s="92"/>
      <c r="S364" s="92"/>
      <c r="T364">
        <v>2.0150000000000001</v>
      </c>
      <c r="U364">
        <v>0.85499999999999998</v>
      </c>
      <c r="V364">
        <v>1.1599999999999999</v>
      </c>
      <c r="W364">
        <v>34.115468854350503</v>
      </c>
      <c r="X364">
        <v>4.5716742531325103</v>
      </c>
      <c r="Y364">
        <v>1148</v>
      </c>
      <c r="Z364" t="s">
        <v>586</v>
      </c>
      <c r="AA364" t="s">
        <v>587</v>
      </c>
      <c r="AB364" t="s">
        <v>749</v>
      </c>
    </row>
    <row r="365" spans="1:36">
      <c r="A365">
        <v>338</v>
      </c>
      <c r="M365" s="51">
        <v>0.1</v>
      </c>
      <c r="T365">
        <v>1.7375</v>
      </c>
      <c r="U365">
        <v>0.85750000000000004</v>
      </c>
      <c r="V365">
        <v>0.88</v>
      </c>
      <c r="W365">
        <v>38.258058857552101</v>
      </c>
      <c r="X365">
        <v>5.2068947014036002</v>
      </c>
      <c r="Y365">
        <v>1038</v>
      </c>
      <c r="Z365" t="s">
        <v>586</v>
      </c>
      <c r="AA365" t="s">
        <v>587</v>
      </c>
      <c r="AB365" t="s">
        <v>750</v>
      </c>
    </row>
    <row r="366" spans="1:36">
      <c r="A366">
        <v>339</v>
      </c>
      <c r="M366" s="51">
        <v>0.3</v>
      </c>
      <c r="T366">
        <v>1.5375000000000001</v>
      </c>
      <c r="U366">
        <v>0.85750000000000004</v>
      </c>
      <c r="V366">
        <v>0.68</v>
      </c>
      <c r="W366">
        <v>36.604414491477101</v>
      </c>
      <c r="X366">
        <v>5.36916446153724</v>
      </c>
      <c r="Y366">
        <v>958</v>
      </c>
      <c r="Z366" t="s">
        <v>586</v>
      </c>
      <c r="AA366" t="s">
        <v>587</v>
      </c>
      <c r="AB366" t="s">
        <v>751</v>
      </c>
    </row>
    <row r="367" spans="1:36">
      <c r="A367">
        <v>340</v>
      </c>
      <c r="M367" s="51">
        <v>0.5</v>
      </c>
      <c r="T367">
        <v>1.7175</v>
      </c>
      <c r="U367">
        <v>0.85250000000000004</v>
      </c>
      <c r="V367">
        <v>0.86499999999999999</v>
      </c>
      <c r="W367">
        <v>37.808434326652097</v>
      </c>
      <c r="X367">
        <v>5.2582016573759898</v>
      </c>
      <c r="Y367">
        <v>1028</v>
      </c>
      <c r="Z367" t="s">
        <v>586</v>
      </c>
      <c r="AA367" t="s">
        <v>587</v>
      </c>
      <c r="AB367" t="s">
        <v>752</v>
      </c>
    </row>
    <row r="368" spans="1:36">
      <c r="A368">
        <v>341</v>
      </c>
      <c r="M368" s="51">
        <v>0.7</v>
      </c>
      <c r="T368">
        <v>1.6775</v>
      </c>
      <c r="U368">
        <v>0.85</v>
      </c>
      <c r="V368">
        <v>0.82750000000000001</v>
      </c>
      <c r="W368">
        <v>38.164995952995</v>
      </c>
      <c r="X368">
        <v>5.2327274610524901</v>
      </c>
      <c r="Y368">
        <v>1011</v>
      </c>
      <c r="Z368" t="s">
        <v>586</v>
      </c>
      <c r="AA368" t="s">
        <v>587</v>
      </c>
      <c r="AB368" t="s">
        <v>753</v>
      </c>
    </row>
    <row r="369" spans="1:36">
      <c r="A369">
        <v>342</v>
      </c>
      <c r="M369" s="51">
        <v>0.9</v>
      </c>
      <c r="T369">
        <v>1.5149999999999999</v>
      </c>
      <c r="U369">
        <v>0.86</v>
      </c>
      <c r="V369">
        <v>0.65500000000000003</v>
      </c>
      <c r="W369">
        <v>37.051960370907601</v>
      </c>
      <c r="X369">
        <v>5.3191393199575296</v>
      </c>
      <c r="Y369">
        <v>950</v>
      </c>
      <c r="Z369" t="s">
        <v>586</v>
      </c>
      <c r="AA369" t="s">
        <v>587</v>
      </c>
      <c r="AB369" t="s">
        <v>754</v>
      </c>
    </row>
    <row r="370" spans="1:36">
      <c r="A370">
        <v>343</v>
      </c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 t="s">
        <v>375</v>
      </c>
      <c r="Q370" s="93"/>
      <c r="R370" s="93"/>
      <c r="S370" s="93"/>
      <c r="T370">
        <v>1.79</v>
      </c>
      <c r="U370">
        <v>0.86250000000000004</v>
      </c>
      <c r="V370">
        <v>0.92749999999999999</v>
      </c>
      <c r="W370">
        <v>37.809228189221002</v>
      </c>
      <c r="X370">
        <v>5.2745029247200197</v>
      </c>
      <c r="Y370">
        <v>1061</v>
      </c>
      <c r="Z370" t="s">
        <v>586</v>
      </c>
      <c r="AA370" t="s">
        <v>587</v>
      </c>
      <c r="AB370" t="s">
        <v>742</v>
      </c>
    </row>
    <row r="371" spans="1:36">
      <c r="A371">
        <v>344</v>
      </c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 t="s">
        <v>376</v>
      </c>
      <c r="Q371" s="91"/>
      <c r="R371" s="91"/>
      <c r="S371" s="91"/>
      <c r="T371">
        <v>1.79</v>
      </c>
      <c r="U371">
        <v>0.86250000000000004</v>
      </c>
      <c r="V371">
        <v>0.92749999999999999</v>
      </c>
      <c r="W371">
        <v>37.809228189221002</v>
      </c>
      <c r="X371">
        <v>5.2745029247200197</v>
      </c>
      <c r="Y371">
        <v>1061</v>
      </c>
      <c r="Z371" t="s">
        <v>586</v>
      </c>
      <c r="AA371" t="s">
        <v>587</v>
      </c>
      <c r="AB371" t="s">
        <v>742</v>
      </c>
    </row>
    <row r="372" spans="1:36">
      <c r="A372">
        <v>345</v>
      </c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 t="s">
        <v>377</v>
      </c>
      <c r="Q372" s="91"/>
      <c r="R372" s="91"/>
      <c r="S372" s="91"/>
      <c r="T372">
        <v>1.79</v>
      </c>
      <c r="U372">
        <v>0.86250000000000004</v>
      </c>
      <c r="V372">
        <v>0.92749999999999999</v>
      </c>
      <c r="W372">
        <v>37.809228189221002</v>
      </c>
      <c r="X372">
        <v>5.2745029247200197</v>
      </c>
      <c r="Y372">
        <v>1061</v>
      </c>
      <c r="Z372" t="s">
        <v>586</v>
      </c>
      <c r="AA372" t="s">
        <v>587</v>
      </c>
      <c r="AB372" t="s">
        <v>742</v>
      </c>
    </row>
    <row r="373" spans="1:36">
      <c r="A373">
        <v>346</v>
      </c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 t="s">
        <v>378</v>
      </c>
      <c r="Q373" s="91"/>
      <c r="R373" s="91"/>
      <c r="S373" s="91"/>
      <c r="T373">
        <v>1.79</v>
      </c>
      <c r="U373">
        <v>0.86250000000000004</v>
      </c>
      <c r="V373">
        <v>0.92749999999999999</v>
      </c>
      <c r="W373">
        <v>37.809228189221002</v>
      </c>
      <c r="X373">
        <v>5.2745029247200197</v>
      </c>
      <c r="Y373">
        <v>1061</v>
      </c>
      <c r="Z373" t="s">
        <v>586</v>
      </c>
      <c r="AA373" t="s">
        <v>587</v>
      </c>
      <c r="AB373" t="s">
        <v>742</v>
      </c>
    </row>
    <row r="374" spans="1:36">
      <c r="A374">
        <v>347</v>
      </c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 t="s">
        <v>379</v>
      </c>
      <c r="Q374" s="92"/>
      <c r="R374" s="92"/>
      <c r="S374" s="92"/>
      <c r="T374">
        <v>1.79</v>
      </c>
      <c r="U374">
        <v>0.86250000000000004</v>
      </c>
      <c r="V374">
        <v>0.92749999999999999</v>
      </c>
      <c r="W374">
        <v>37.809228189221002</v>
      </c>
      <c r="X374">
        <v>5.2745029247200197</v>
      </c>
      <c r="Y374">
        <v>1061</v>
      </c>
      <c r="Z374" t="s">
        <v>586</v>
      </c>
      <c r="AA374" t="s">
        <v>587</v>
      </c>
      <c r="AB374" t="s">
        <v>742</v>
      </c>
    </row>
    <row r="375" spans="1:36" s="122" customFormat="1">
      <c r="B375" s="82" t="s">
        <v>755</v>
      </c>
      <c r="AE375" s="179"/>
      <c r="AF375" s="185"/>
      <c r="AG375" s="185"/>
      <c r="AH375" s="185"/>
      <c r="AI375" s="185"/>
      <c r="AJ375" s="190"/>
    </row>
    <row r="376" spans="1:36">
      <c r="A376">
        <v>348</v>
      </c>
      <c r="B376" s="47">
        <v>42165</v>
      </c>
      <c r="C376" s="46">
        <v>0.26666666666666666</v>
      </c>
      <c r="E376" s="46">
        <v>0.71666666666666667</v>
      </c>
      <c r="G376" t="s">
        <v>345</v>
      </c>
      <c r="H376" t="s">
        <v>345</v>
      </c>
      <c r="I376">
        <v>5</v>
      </c>
      <c r="J376">
        <v>10</v>
      </c>
      <c r="K376" t="s">
        <v>578</v>
      </c>
      <c r="L376">
        <v>500</v>
      </c>
      <c r="M376">
        <v>0.6</v>
      </c>
      <c r="N376" t="s">
        <v>349</v>
      </c>
      <c r="O376" t="b">
        <v>1</v>
      </c>
      <c r="P376">
        <v>1000</v>
      </c>
      <c r="S376" t="s">
        <v>579</v>
      </c>
      <c r="T376">
        <v>0.16500000000000001</v>
      </c>
      <c r="U376">
        <v>0.79</v>
      </c>
      <c r="V376">
        <v>0.625</v>
      </c>
      <c r="W376">
        <v>7.7449012712900798</v>
      </c>
      <c r="X376">
        <v>4.2020356334871503</v>
      </c>
      <c r="Y376">
        <v>382</v>
      </c>
      <c r="Z376" t="s">
        <v>580</v>
      </c>
      <c r="AA376" t="s">
        <v>581</v>
      </c>
      <c r="AB376" t="s">
        <v>756</v>
      </c>
    </row>
    <row r="377" spans="1:36">
      <c r="A377">
        <v>349</v>
      </c>
      <c r="B377" s="47"/>
      <c r="C377" s="46"/>
      <c r="E377" s="46"/>
      <c r="L377">
        <v>1000</v>
      </c>
      <c r="T377">
        <v>0.2475</v>
      </c>
      <c r="U377">
        <v>0.82250000000000001</v>
      </c>
      <c r="V377">
        <v>0.57499999999999996</v>
      </c>
      <c r="W377">
        <v>7.4538172495822401</v>
      </c>
      <c r="X377">
        <v>3.8406558970900302</v>
      </c>
      <c r="Y377">
        <v>422</v>
      </c>
      <c r="Z377" t="s">
        <v>583</v>
      </c>
      <c r="AA377" t="s">
        <v>584</v>
      </c>
      <c r="AB377" t="s">
        <v>757</v>
      </c>
    </row>
    <row r="378" spans="1:36">
      <c r="A378">
        <v>350</v>
      </c>
      <c r="B378" s="88">
        <v>42165</v>
      </c>
      <c r="C378" s="89">
        <v>0.26666666666666666</v>
      </c>
      <c r="D378" s="73"/>
      <c r="E378" s="89">
        <v>0.71666666666666667</v>
      </c>
      <c r="F378" s="73"/>
      <c r="G378" s="73" t="s">
        <v>345</v>
      </c>
      <c r="H378" s="73" t="s">
        <v>345</v>
      </c>
      <c r="I378" s="73">
        <v>5</v>
      </c>
      <c r="J378" s="73">
        <v>10</v>
      </c>
      <c r="K378" s="73" t="s">
        <v>578</v>
      </c>
      <c r="L378" s="73">
        <v>5000</v>
      </c>
      <c r="M378" s="73">
        <v>0.6</v>
      </c>
      <c r="N378" s="73" t="s">
        <v>349</v>
      </c>
      <c r="O378" s="73" t="b">
        <v>1</v>
      </c>
      <c r="P378" s="73">
        <v>1000</v>
      </c>
      <c r="Q378" s="73"/>
      <c r="R378" s="73"/>
      <c r="S378" s="73"/>
      <c r="T378">
        <v>1.6125</v>
      </c>
      <c r="U378">
        <v>0.83750000000000002</v>
      </c>
      <c r="V378">
        <v>0.77500000000000002</v>
      </c>
      <c r="W378">
        <v>8.1335047234650304</v>
      </c>
      <c r="X378">
        <v>4.3573974483063997</v>
      </c>
      <c r="Y378">
        <v>932</v>
      </c>
      <c r="Z378" t="s">
        <v>586</v>
      </c>
      <c r="AA378" t="s">
        <v>587</v>
      </c>
      <c r="AB378" t="s">
        <v>758</v>
      </c>
    </row>
    <row r="379" spans="1:36">
      <c r="A379">
        <v>351</v>
      </c>
      <c r="B379" s="47"/>
      <c r="C379" s="46"/>
      <c r="E379" s="46"/>
      <c r="L379">
        <v>10000</v>
      </c>
      <c r="T379">
        <v>2.9550000000000001</v>
      </c>
      <c r="U379">
        <v>0.85499999999999998</v>
      </c>
      <c r="V379">
        <v>2.1</v>
      </c>
      <c r="W379">
        <v>8.2763135043396492</v>
      </c>
      <c r="X379">
        <v>4.4470025958715498</v>
      </c>
      <c r="Y379">
        <v>1446</v>
      </c>
      <c r="Z379" t="s">
        <v>589</v>
      </c>
      <c r="AA379" t="s">
        <v>590</v>
      </c>
      <c r="AB379" t="s">
        <v>759</v>
      </c>
    </row>
    <row r="380" spans="1:36">
      <c r="A380">
        <v>352</v>
      </c>
      <c r="B380" s="47"/>
      <c r="C380" s="46"/>
      <c r="E380" s="46"/>
      <c r="L380">
        <v>20000</v>
      </c>
      <c r="T380">
        <v>5.165</v>
      </c>
      <c r="U380">
        <v>0.86</v>
      </c>
      <c r="V380">
        <v>4.3049999999999997</v>
      </c>
      <c r="W380">
        <v>8.2798454307932801</v>
      </c>
      <c r="X380">
        <v>4.4859345014105196</v>
      </c>
      <c r="Y380">
        <v>2260</v>
      </c>
      <c r="Z380" t="s">
        <v>592</v>
      </c>
      <c r="AA380" t="s">
        <v>593</v>
      </c>
      <c r="AB380" t="s">
        <v>760</v>
      </c>
    </row>
    <row r="381" spans="1:36">
      <c r="A381">
        <v>353</v>
      </c>
      <c r="B381" s="93"/>
      <c r="C381" s="93"/>
      <c r="D381" s="93"/>
      <c r="E381" s="93"/>
      <c r="F381" s="93"/>
      <c r="G381" s="93"/>
      <c r="H381" s="93"/>
      <c r="I381" s="93">
        <v>10</v>
      </c>
      <c r="J381" s="93">
        <v>10</v>
      </c>
      <c r="K381" s="93"/>
      <c r="L381" s="93"/>
      <c r="M381" s="93"/>
      <c r="N381" s="93"/>
      <c r="O381" s="93"/>
      <c r="P381" s="93"/>
      <c r="Q381" s="93"/>
      <c r="R381" s="93"/>
      <c r="S381" s="93"/>
      <c r="T381">
        <v>1.7350000000000001</v>
      </c>
      <c r="U381">
        <v>0.84750000000000003</v>
      </c>
      <c r="V381">
        <v>0.88749999999999996</v>
      </c>
      <c r="W381">
        <v>8.1376430239397006</v>
      </c>
      <c r="X381">
        <v>4.3397874669888203</v>
      </c>
      <c r="Y381">
        <v>983</v>
      </c>
      <c r="Z381" t="s">
        <v>586</v>
      </c>
      <c r="AA381" t="s">
        <v>587</v>
      </c>
      <c r="AB381" t="s">
        <v>761</v>
      </c>
    </row>
    <row r="382" spans="1:36">
      <c r="A382">
        <v>354</v>
      </c>
      <c r="B382" s="91"/>
      <c r="C382" s="91"/>
      <c r="D382" s="91"/>
      <c r="E382" s="91"/>
      <c r="F382" s="91"/>
      <c r="G382" s="91"/>
      <c r="H382" s="91"/>
      <c r="I382" s="91">
        <v>15</v>
      </c>
      <c r="J382" s="91">
        <v>15</v>
      </c>
      <c r="K382" s="91"/>
      <c r="L382" s="91"/>
      <c r="M382" s="91"/>
      <c r="N382" s="91"/>
      <c r="O382" s="91"/>
      <c r="P382" s="91"/>
      <c r="Q382" s="91"/>
      <c r="R382" s="91"/>
      <c r="S382" s="91"/>
      <c r="T382">
        <v>1.8049999999999999</v>
      </c>
      <c r="U382">
        <v>0.84750000000000003</v>
      </c>
      <c r="V382">
        <v>0.95750000000000002</v>
      </c>
      <c r="W382">
        <v>7.8981861854063</v>
      </c>
      <c r="X382">
        <v>4.2669856771255601</v>
      </c>
      <c r="Y382">
        <v>1031</v>
      </c>
      <c r="Z382" t="s">
        <v>586</v>
      </c>
      <c r="AA382" t="s">
        <v>587</v>
      </c>
      <c r="AB382" t="s">
        <v>762</v>
      </c>
    </row>
    <row r="383" spans="1:36">
      <c r="A383">
        <v>355</v>
      </c>
      <c r="B383" s="91"/>
      <c r="C383" s="91"/>
      <c r="D383" s="91"/>
      <c r="E383" s="91"/>
      <c r="F383" s="91"/>
      <c r="G383" s="91"/>
      <c r="H383" s="91"/>
      <c r="I383" s="91">
        <v>30</v>
      </c>
      <c r="J383" s="91">
        <v>30</v>
      </c>
      <c r="K383" s="91"/>
      <c r="L383" s="91"/>
      <c r="M383" s="91"/>
      <c r="N383" s="91"/>
      <c r="O383" s="91"/>
      <c r="P383" s="91"/>
      <c r="Q383" s="91"/>
      <c r="R383" s="91"/>
      <c r="S383" s="91"/>
      <c r="T383">
        <v>2.0225</v>
      </c>
      <c r="U383">
        <v>0.85750000000000004</v>
      </c>
      <c r="V383">
        <v>1.165</v>
      </c>
      <c r="W383">
        <v>6.4692722250044099</v>
      </c>
      <c r="X383">
        <v>4.3721520382944998</v>
      </c>
      <c r="Y383">
        <v>1132</v>
      </c>
      <c r="Z383" t="s">
        <v>586</v>
      </c>
      <c r="AA383" t="s">
        <v>587</v>
      </c>
      <c r="AB383" t="s">
        <v>763</v>
      </c>
    </row>
    <row r="384" spans="1:36">
      <c r="A384">
        <v>356</v>
      </c>
      <c r="B384" s="91"/>
      <c r="C384" s="91"/>
      <c r="D384" s="91"/>
      <c r="E384" s="91"/>
      <c r="F384" s="91"/>
      <c r="G384" s="91"/>
      <c r="H384" s="91"/>
      <c r="I384" s="91">
        <v>45</v>
      </c>
      <c r="J384" s="91">
        <v>45</v>
      </c>
      <c r="K384" s="91"/>
      <c r="L384" s="91"/>
      <c r="M384" s="91"/>
      <c r="N384" s="91"/>
      <c r="O384" s="91"/>
      <c r="P384" s="91"/>
      <c r="Q384" s="91"/>
      <c r="R384" s="91"/>
      <c r="S384" s="91"/>
      <c r="T384">
        <v>1.9950000000000001</v>
      </c>
      <c r="U384">
        <v>0.85</v>
      </c>
      <c r="V384">
        <v>1.145</v>
      </c>
      <c r="W384">
        <v>8.5789167901483392</v>
      </c>
      <c r="X384">
        <v>4.2164533400756303</v>
      </c>
      <c r="Y384">
        <v>1112</v>
      </c>
      <c r="Z384" t="s">
        <v>586</v>
      </c>
      <c r="AA384" t="s">
        <v>587</v>
      </c>
      <c r="AB384" t="s">
        <v>764</v>
      </c>
    </row>
    <row r="385" spans="1:36">
      <c r="A385">
        <v>357</v>
      </c>
      <c r="B385" s="92"/>
      <c r="C385" s="92"/>
      <c r="D385" s="92"/>
      <c r="E385" s="92"/>
      <c r="F385" s="92"/>
      <c r="G385" s="92"/>
      <c r="H385" s="92"/>
      <c r="I385" s="92">
        <v>60</v>
      </c>
      <c r="J385" s="92">
        <v>60</v>
      </c>
      <c r="K385" s="92"/>
      <c r="L385" s="92"/>
      <c r="M385" s="92"/>
      <c r="N385" s="92"/>
      <c r="O385" s="92"/>
      <c r="P385" s="92"/>
      <c r="Q385" s="92"/>
      <c r="R385" s="92"/>
      <c r="S385" s="92"/>
      <c r="T385">
        <v>1.9824999999999999</v>
      </c>
      <c r="U385">
        <v>0.85499999999999998</v>
      </c>
      <c r="V385">
        <v>1.1274999999999999</v>
      </c>
      <c r="W385">
        <v>3.7178417634248602</v>
      </c>
      <c r="X385">
        <v>4.2072699689375801</v>
      </c>
      <c r="Y385">
        <v>1123</v>
      </c>
      <c r="Z385" t="s">
        <v>586</v>
      </c>
      <c r="AA385" t="s">
        <v>587</v>
      </c>
      <c r="AB385" t="s">
        <v>765</v>
      </c>
    </row>
    <row r="386" spans="1:36">
      <c r="A386">
        <v>358</v>
      </c>
      <c r="M386" s="51">
        <v>0.1</v>
      </c>
      <c r="T386">
        <v>1.5325</v>
      </c>
      <c r="U386">
        <v>0.84750000000000003</v>
      </c>
      <c r="V386">
        <v>0.68500000000000005</v>
      </c>
      <c r="W386">
        <v>7.8787237239772603</v>
      </c>
      <c r="X386">
        <v>4.0524809730696099</v>
      </c>
      <c r="Y386">
        <v>898</v>
      </c>
      <c r="Z386" t="s">
        <v>586</v>
      </c>
      <c r="AA386" t="s">
        <v>587</v>
      </c>
      <c r="AB386" t="s">
        <v>766</v>
      </c>
    </row>
    <row r="387" spans="1:36">
      <c r="A387">
        <v>359</v>
      </c>
      <c r="M387" s="51">
        <v>0.3</v>
      </c>
      <c r="T387">
        <v>1.5125</v>
      </c>
      <c r="U387">
        <v>0.84750000000000003</v>
      </c>
      <c r="V387">
        <v>0.66500000000000004</v>
      </c>
      <c r="W387">
        <v>8.0484582263087194</v>
      </c>
      <c r="X387">
        <v>4.17646062057847</v>
      </c>
      <c r="Y387">
        <v>892</v>
      </c>
      <c r="Z387" t="s">
        <v>586</v>
      </c>
      <c r="AA387" t="s">
        <v>587</v>
      </c>
      <c r="AB387" t="s">
        <v>767</v>
      </c>
    </row>
    <row r="388" spans="1:36">
      <c r="A388">
        <v>360</v>
      </c>
      <c r="M388" s="51">
        <v>0.5</v>
      </c>
      <c r="T388">
        <v>1.56</v>
      </c>
      <c r="U388">
        <v>0.84750000000000003</v>
      </c>
      <c r="V388">
        <v>0.71250000000000002</v>
      </c>
      <c r="W388">
        <v>8.0481914846440805</v>
      </c>
      <c r="X388">
        <v>4.1762375503260296</v>
      </c>
      <c r="Y388">
        <v>937</v>
      </c>
      <c r="Z388" t="s">
        <v>586</v>
      </c>
      <c r="AA388" t="s">
        <v>587</v>
      </c>
      <c r="AB388" t="s">
        <v>768</v>
      </c>
    </row>
    <row r="389" spans="1:36">
      <c r="A389">
        <v>361</v>
      </c>
      <c r="M389" s="51">
        <v>0.7</v>
      </c>
      <c r="T389">
        <v>1.64</v>
      </c>
      <c r="U389">
        <v>0.84750000000000003</v>
      </c>
      <c r="V389">
        <v>0.79249999999999998</v>
      </c>
      <c r="W389">
        <v>8.1233141546260708</v>
      </c>
      <c r="X389">
        <v>4.3083298681291504</v>
      </c>
      <c r="Y389">
        <v>957</v>
      </c>
      <c r="Z389" t="s">
        <v>586</v>
      </c>
      <c r="AA389" t="s">
        <v>587</v>
      </c>
      <c r="AB389" t="s">
        <v>769</v>
      </c>
    </row>
    <row r="390" spans="1:36">
      <c r="A390">
        <v>362</v>
      </c>
      <c r="M390" s="51">
        <v>0.9</v>
      </c>
      <c r="T390">
        <v>1.5725</v>
      </c>
      <c r="U390">
        <v>0.84750000000000003</v>
      </c>
      <c r="V390">
        <v>0.72499999999999998</v>
      </c>
      <c r="W390">
        <v>8.1289367595068391</v>
      </c>
      <c r="X390">
        <v>4.3415628572230398</v>
      </c>
      <c r="Y390">
        <v>936</v>
      </c>
      <c r="Z390" t="s">
        <v>586</v>
      </c>
      <c r="AA390" t="s">
        <v>587</v>
      </c>
      <c r="AB390" t="s">
        <v>770</v>
      </c>
    </row>
    <row r="391" spans="1:36">
      <c r="A391">
        <v>363</v>
      </c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 t="s">
        <v>375</v>
      </c>
      <c r="Q391" s="93"/>
      <c r="R391" s="93"/>
      <c r="S391" s="93"/>
      <c r="T391">
        <v>1.6125</v>
      </c>
      <c r="U391">
        <v>0.83750000000000002</v>
      </c>
      <c r="V391">
        <v>0.77500000000000002</v>
      </c>
      <c r="W391">
        <v>8.1335047234650304</v>
      </c>
      <c r="X391">
        <v>4.3573974483063997</v>
      </c>
      <c r="Y391">
        <v>932</v>
      </c>
      <c r="Z391" t="s">
        <v>586</v>
      </c>
      <c r="AA391" t="s">
        <v>587</v>
      </c>
      <c r="AB391" t="s">
        <v>758</v>
      </c>
    </row>
    <row r="392" spans="1:36">
      <c r="A392">
        <v>364</v>
      </c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 t="s">
        <v>376</v>
      </c>
      <c r="Q392" s="91"/>
      <c r="R392" s="91"/>
      <c r="S392" s="91"/>
      <c r="T392">
        <v>1.6125</v>
      </c>
      <c r="U392">
        <v>0.83750000000000002</v>
      </c>
      <c r="V392">
        <v>0.77500000000000002</v>
      </c>
      <c r="W392">
        <v>8.1335047234650304</v>
      </c>
      <c r="X392">
        <v>4.3573974483063997</v>
      </c>
      <c r="Y392">
        <v>932</v>
      </c>
      <c r="Z392" t="s">
        <v>586</v>
      </c>
      <c r="AA392" t="s">
        <v>587</v>
      </c>
      <c r="AB392" t="s">
        <v>758</v>
      </c>
    </row>
    <row r="393" spans="1:36">
      <c r="A393">
        <v>365</v>
      </c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 t="s">
        <v>377</v>
      </c>
      <c r="Q393" s="91"/>
      <c r="R393" s="91"/>
      <c r="S393" s="91"/>
      <c r="T393">
        <v>1.6125</v>
      </c>
      <c r="U393">
        <v>0.83750000000000002</v>
      </c>
      <c r="V393">
        <v>0.77500000000000002</v>
      </c>
      <c r="W393">
        <v>8.1335047234650304</v>
      </c>
      <c r="X393">
        <v>4.3573974483063997</v>
      </c>
      <c r="Y393">
        <v>932</v>
      </c>
      <c r="Z393" t="s">
        <v>586</v>
      </c>
      <c r="AA393" t="s">
        <v>587</v>
      </c>
      <c r="AB393" t="s">
        <v>758</v>
      </c>
    </row>
    <row r="394" spans="1:36">
      <c r="A394">
        <v>366</v>
      </c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 t="s">
        <v>378</v>
      </c>
      <c r="Q394" s="91"/>
      <c r="R394" s="91"/>
      <c r="S394" s="91"/>
      <c r="T394">
        <v>1.6125</v>
      </c>
      <c r="U394">
        <v>0.83750000000000002</v>
      </c>
      <c r="V394">
        <v>0.77500000000000002</v>
      </c>
      <c r="W394">
        <v>8.1335047234650304</v>
      </c>
      <c r="X394">
        <v>4.3573974483063997</v>
      </c>
      <c r="Y394">
        <v>932</v>
      </c>
      <c r="Z394" t="s">
        <v>586</v>
      </c>
      <c r="AA394" t="s">
        <v>587</v>
      </c>
      <c r="AB394" t="s">
        <v>758</v>
      </c>
    </row>
    <row r="395" spans="1:36">
      <c r="A395">
        <v>367</v>
      </c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 t="s">
        <v>379</v>
      </c>
      <c r="Q395" s="92"/>
      <c r="R395" s="92"/>
      <c r="S395" s="92"/>
      <c r="T395">
        <v>1.6125</v>
      </c>
      <c r="U395">
        <v>0.83750000000000002</v>
      </c>
      <c r="V395">
        <v>0.77500000000000002</v>
      </c>
      <c r="W395">
        <v>8.1335047234650304</v>
      </c>
      <c r="X395">
        <v>4.3573974483063997</v>
      </c>
      <c r="Y395">
        <v>932</v>
      </c>
      <c r="Z395" t="s">
        <v>586</v>
      </c>
      <c r="AA395" t="s">
        <v>587</v>
      </c>
      <c r="AB395" t="s">
        <v>758</v>
      </c>
    </row>
    <row r="396" spans="1:36" s="122" customFormat="1">
      <c r="B396" s="82" t="s">
        <v>621</v>
      </c>
      <c r="AE396" s="179"/>
      <c r="AF396" s="185"/>
      <c r="AG396" s="185"/>
      <c r="AH396" s="185"/>
      <c r="AI396" s="185"/>
      <c r="AJ396" s="190"/>
    </row>
    <row r="397" spans="1:36">
      <c r="A397">
        <v>368</v>
      </c>
      <c r="B397" s="47">
        <v>42165</v>
      </c>
      <c r="C397" s="46">
        <v>0.26666666666666666</v>
      </c>
      <c r="E397" s="46">
        <v>0.71666666666666667</v>
      </c>
      <c r="G397" t="s">
        <v>345</v>
      </c>
      <c r="H397" t="s">
        <v>345</v>
      </c>
      <c r="I397">
        <v>5</v>
      </c>
      <c r="J397">
        <v>10</v>
      </c>
      <c r="K397" t="s">
        <v>578</v>
      </c>
      <c r="L397">
        <v>500</v>
      </c>
      <c r="M397">
        <v>0.4</v>
      </c>
      <c r="N397" t="s">
        <v>349</v>
      </c>
      <c r="O397" t="b">
        <v>1</v>
      </c>
      <c r="P397">
        <v>1000</v>
      </c>
      <c r="S397" t="s">
        <v>579</v>
      </c>
      <c r="T397">
        <v>0.13250000000000001</v>
      </c>
      <c r="U397">
        <v>0.98</v>
      </c>
      <c r="V397">
        <v>0.84750000000000003</v>
      </c>
      <c r="W397">
        <v>49.120614881178703</v>
      </c>
      <c r="X397">
        <v>5.3443988529952398</v>
      </c>
      <c r="Y397">
        <v>445</v>
      </c>
      <c r="Z397" t="s">
        <v>622</v>
      </c>
      <c r="AA397" t="s">
        <v>623</v>
      </c>
      <c r="AB397" t="s">
        <v>771</v>
      </c>
    </row>
    <row r="398" spans="1:36">
      <c r="A398">
        <v>369</v>
      </c>
      <c r="B398" s="47"/>
      <c r="C398" s="46"/>
      <c r="E398" s="46"/>
      <c r="L398">
        <v>1000</v>
      </c>
      <c r="T398">
        <v>0.29249999999999998</v>
      </c>
      <c r="U398">
        <v>0.99750000000000005</v>
      </c>
      <c r="V398">
        <v>0.70499999999999996</v>
      </c>
      <c r="W398">
        <v>49.667264253508399</v>
      </c>
      <c r="X398">
        <v>5.3008595892077697</v>
      </c>
      <c r="Y398">
        <v>516</v>
      </c>
      <c r="Z398" t="s">
        <v>625</v>
      </c>
      <c r="AA398" t="s">
        <v>626</v>
      </c>
      <c r="AB398" t="s">
        <v>772</v>
      </c>
    </row>
    <row r="399" spans="1:36">
      <c r="A399">
        <v>370</v>
      </c>
      <c r="B399" s="88">
        <v>42165</v>
      </c>
      <c r="C399" s="89">
        <v>0.26666666666666666</v>
      </c>
      <c r="D399" s="73"/>
      <c r="E399" s="89">
        <v>0.71666666666666667</v>
      </c>
      <c r="F399" s="73"/>
      <c r="G399" s="73" t="s">
        <v>345</v>
      </c>
      <c r="H399" s="73" t="s">
        <v>345</v>
      </c>
      <c r="I399" s="73">
        <v>5</v>
      </c>
      <c r="J399" s="73">
        <v>10</v>
      </c>
      <c r="K399" s="73" t="s">
        <v>578</v>
      </c>
      <c r="L399" s="73">
        <v>5000</v>
      </c>
      <c r="M399" s="73">
        <v>0.4</v>
      </c>
      <c r="N399" s="73" t="s">
        <v>349</v>
      </c>
      <c r="O399" s="73" t="b">
        <v>1</v>
      </c>
      <c r="P399" s="73">
        <v>1000</v>
      </c>
      <c r="Q399" s="73"/>
      <c r="R399" s="73"/>
      <c r="S399" s="73"/>
      <c r="T399">
        <v>1.54</v>
      </c>
      <c r="U399">
        <v>1.0649999999999999</v>
      </c>
      <c r="V399">
        <v>0.47499999999999998</v>
      </c>
      <c r="W399">
        <v>47.745323604516599</v>
      </c>
      <c r="X399">
        <v>5.4117157050956504</v>
      </c>
      <c r="Y399">
        <v>1042</v>
      </c>
      <c r="Z399" t="s">
        <v>628</v>
      </c>
      <c r="AA399" t="s">
        <v>629</v>
      </c>
      <c r="AB399" t="s">
        <v>773</v>
      </c>
    </row>
    <row r="400" spans="1:36">
      <c r="A400">
        <v>371</v>
      </c>
      <c r="B400" s="47"/>
      <c r="C400" s="46"/>
      <c r="E400" s="46"/>
      <c r="L400">
        <v>10000</v>
      </c>
      <c r="T400">
        <v>3.2974999999999999</v>
      </c>
      <c r="U400">
        <v>1.0674999999999999</v>
      </c>
      <c r="V400">
        <v>2.23</v>
      </c>
      <c r="W400">
        <v>46.779221960709101</v>
      </c>
      <c r="X400">
        <v>5.4652437412729702</v>
      </c>
      <c r="Y400">
        <v>1746</v>
      </c>
      <c r="Z400" t="s">
        <v>631</v>
      </c>
      <c r="AA400" t="s">
        <v>632</v>
      </c>
      <c r="AB400" t="s">
        <v>774</v>
      </c>
    </row>
    <row r="401" spans="1:28">
      <c r="A401">
        <v>372</v>
      </c>
      <c r="B401" s="47"/>
      <c r="C401" s="46"/>
      <c r="E401" s="46"/>
      <c r="L401">
        <v>20000</v>
      </c>
      <c r="T401">
        <v>5.7450000000000001</v>
      </c>
      <c r="U401">
        <v>1.0649999999999999</v>
      </c>
      <c r="V401">
        <v>4.68</v>
      </c>
      <c r="W401">
        <v>45.730114593254903</v>
      </c>
      <c r="X401">
        <v>5.5331752772542302</v>
      </c>
      <c r="Y401">
        <v>2724</v>
      </c>
      <c r="Z401" t="s">
        <v>634</v>
      </c>
      <c r="AA401" t="s">
        <v>635</v>
      </c>
      <c r="AB401" t="s">
        <v>775</v>
      </c>
    </row>
    <row r="402" spans="1:28">
      <c r="A402">
        <v>373</v>
      </c>
      <c r="B402" s="93"/>
      <c r="C402" s="93"/>
      <c r="D402" s="93"/>
      <c r="E402" s="93"/>
      <c r="F402" s="93"/>
      <c r="G402" s="93"/>
      <c r="H402" s="93"/>
      <c r="I402" s="93">
        <v>10</v>
      </c>
      <c r="J402" s="93">
        <v>10</v>
      </c>
      <c r="K402" s="93"/>
      <c r="L402" s="93"/>
      <c r="M402" s="93"/>
      <c r="N402" s="93"/>
      <c r="O402" s="93"/>
      <c r="P402" s="93"/>
      <c r="Q402" s="93"/>
      <c r="R402" s="93"/>
      <c r="S402" s="93"/>
      <c r="T402">
        <v>1.7675000000000001</v>
      </c>
      <c r="U402">
        <v>1.0575000000000001</v>
      </c>
      <c r="V402">
        <v>0.71</v>
      </c>
      <c r="W402">
        <v>47.811558265442301</v>
      </c>
      <c r="X402">
        <v>5.4027525898372097</v>
      </c>
      <c r="Y402">
        <v>1130</v>
      </c>
      <c r="Z402" t="s">
        <v>628</v>
      </c>
      <c r="AA402" t="s">
        <v>629</v>
      </c>
      <c r="AB402" t="s">
        <v>776</v>
      </c>
    </row>
    <row r="403" spans="1:28">
      <c r="A403">
        <v>374</v>
      </c>
      <c r="B403" s="91"/>
      <c r="C403" s="91"/>
      <c r="D403" s="91"/>
      <c r="E403" s="91"/>
      <c r="F403" s="91"/>
      <c r="G403" s="91"/>
      <c r="H403" s="91"/>
      <c r="I403" s="91">
        <v>15</v>
      </c>
      <c r="J403" s="91">
        <v>15</v>
      </c>
      <c r="K403" s="91"/>
      <c r="L403" s="91"/>
      <c r="M403" s="91"/>
      <c r="N403" s="91"/>
      <c r="O403" s="91"/>
      <c r="P403" s="91"/>
      <c r="Q403" s="91"/>
      <c r="R403" s="91"/>
      <c r="S403" s="91"/>
      <c r="T403">
        <v>1.8774999999999999</v>
      </c>
      <c r="U403">
        <v>1.06</v>
      </c>
      <c r="V403">
        <v>0.8175</v>
      </c>
      <c r="W403">
        <v>46.067216076845</v>
      </c>
      <c r="X403">
        <v>5.3916721952597202</v>
      </c>
      <c r="Y403">
        <v>1175</v>
      </c>
      <c r="Z403" t="s">
        <v>628</v>
      </c>
      <c r="AA403" t="s">
        <v>629</v>
      </c>
      <c r="AB403" t="s">
        <v>777</v>
      </c>
    </row>
    <row r="404" spans="1:28">
      <c r="A404">
        <v>375</v>
      </c>
      <c r="B404" s="91"/>
      <c r="C404" s="91"/>
      <c r="D404" s="91"/>
      <c r="E404" s="91"/>
      <c r="F404" s="91"/>
      <c r="G404" s="91"/>
      <c r="H404" s="91"/>
      <c r="I404" s="91">
        <v>30</v>
      </c>
      <c r="J404" s="91">
        <v>30</v>
      </c>
      <c r="K404" s="91"/>
      <c r="L404" s="91"/>
      <c r="M404" s="91"/>
      <c r="N404" s="91"/>
      <c r="O404" s="91"/>
      <c r="P404" s="91"/>
      <c r="Q404" s="91"/>
      <c r="R404" s="91"/>
      <c r="S404" s="91"/>
      <c r="T404">
        <v>1.8875</v>
      </c>
      <c r="U404">
        <v>1.0475000000000001</v>
      </c>
      <c r="V404">
        <v>0.84</v>
      </c>
      <c r="W404">
        <v>45.108966540616599</v>
      </c>
      <c r="X404">
        <v>5.1051952682234196</v>
      </c>
      <c r="Y404">
        <v>1174</v>
      </c>
      <c r="Z404" t="s">
        <v>628</v>
      </c>
      <c r="AA404" t="s">
        <v>629</v>
      </c>
      <c r="AB404" t="s">
        <v>778</v>
      </c>
    </row>
    <row r="405" spans="1:28">
      <c r="A405">
        <v>376</v>
      </c>
      <c r="B405" s="91"/>
      <c r="C405" s="91"/>
      <c r="D405" s="91"/>
      <c r="E405" s="91"/>
      <c r="F405" s="91"/>
      <c r="G405" s="91"/>
      <c r="H405" s="91"/>
      <c r="I405" s="91">
        <v>45</v>
      </c>
      <c r="J405" s="91">
        <v>45</v>
      </c>
      <c r="K405" s="91"/>
      <c r="L405" s="91"/>
      <c r="M405" s="91"/>
      <c r="N405" s="91"/>
      <c r="O405" s="91"/>
      <c r="P405" s="91"/>
      <c r="Q405" s="91"/>
      <c r="R405" s="91"/>
      <c r="S405" s="91"/>
      <c r="T405">
        <v>1.9824999999999999</v>
      </c>
      <c r="U405">
        <v>1.0649999999999999</v>
      </c>
      <c r="V405">
        <v>0.91749999999999998</v>
      </c>
      <c r="W405">
        <v>44.951748206534901</v>
      </c>
      <c r="X405">
        <v>5.1439750091125598</v>
      </c>
      <c r="Y405">
        <v>1219</v>
      </c>
      <c r="Z405" t="s">
        <v>628</v>
      </c>
      <c r="AA405" t="s">
        <v>629</v>
      </c>
      <c r="AB405" t="s">
        <v>779</v>
      </c>
    </row>
    <row r="406" spans="1:28">
      <c r="A406">
        <v>377</v>
      </c>
      <c r="B406" s="92"/>
      <c r="C406" s="92"/>
      <c r="D406" s="92"/>
      <c r="E406" s="92"/>
      <c r="F406" s="92"/>
      <c r="G406" s="92"/>
      <c r="H406" s="92"/>
      <c r="I406" s="92">
        <v>60</v>
      </c>
      <c r="J406" s="92">
        <v>60</v>
      </c>
      <c r="K406" s="92"/>
      <c r="L406" s="92"/>
      <c r="M406" s="92"/>
      <c r="N406" s="92"/>
      <c r="O406" s="92"/>
      <c r="P406" s="92"/>
      <c r="Q406" s="92"/>
      <c r="R406" s="92"/>
      <c r="S406" s="92"/>
      <c r="T406">
        <v>1.89</v>
      </c>
      <c r="U406">
        <v>1.06</v>
      </c>
      <c r="V406">
        <v>0.83</v>
      </c>
      <c r="W406">
        <v>44.025810145108601</v>
      </c>
      <c r="X406">
        <v>4.6376585044166303</v>
      </c>
      <c r="Y406">
        <v>1180</v>
      </c>
      <c r="Z406" t="s">
        <v>628</v>
      </c>
      <c r="AA406" t="s">
        <v>629</v>
      </c>
      <c r="AB406" t="s">
        <v>780</v>
      </c>
    </row>
    <row r="407" spans="1:28">
      <c r="A407">
        <v>378</v>
      </c>
      <c r="M407" s="51">
        <v>0.1</v>
      </c>
      <c r="T407">
        <v>1.58</v>
      </c>
      <c r="U407">
        <v>1.0475000000000001</v>
      </c>
      <c r="V407">
        <v>0.53249999999999997</v>
      </c>
      <c r="W407">
        <v>47.990277274697398</v>
      </c>
      <c r="X407">
        <v>5.3932526194285497</v>
      </c>
      <c r="Y407">
        <v>1051</v>
      </c>
      <c r="Z407" t="s">
        <v>628</v>
      </c>
      <c r="AA407" t="s">
        <v>629</v>
      </c>
      <c r="AB407" t="s">
        <v>781</v>
      </c>
    </row>
    <row r="408" spans="1:28">
      <c r="A408">
        <v>379</v>
      </c>
      <c r="M408" s="51">
        <v>0.3</v>
      </c>
      <c r="T408">
        <v>1.5874999999999999</v>
      </c>
      <c r="U408">
        <v>1.05</v>
      </c>
      <c r="V408">
        <v>0.53749999999999998</v>
      </c>
      <c r="W408">
        <v>48.136800794183898</v>
      </c>
      <c r="X408">
        <v>5.3948102372483797</v>
      </c>
      <c r="Y408">
        <v>1055</v>
      </c>
      <c r="Z408" t="s">
        <v>628</v>
      </c>
      <c r="AA408" t="s">
        <v>629</v>
      </c>
      <c r="AB408" t="s">
        <v>782</v>
      </c>
    </row>
    <row r="409" spans="1:28">
      <c r="A409">
        <v>380</v>
      </c>
      <c r="M409" s="51">
        <v>0.5</v>
      </c>
      <c r="T409">
        <v>1.67</v>
      </c>
      <c r="U409">
        <v>1.06</v>
      </c>
      <c r="V409">
        <v>0.61</v>
      </c>
      <c r="W409">
        <v>47.419284184697503</v>
      </c>
      <c r="X409">
        <v>5.43169368420042</v>
      </c>
      <c r="Y409">
        <v>1092</v>
      </c>
      <c r="Z409" t="s">
        <v>628</v>
      </c>
      <c r="AA409" t="s">
        <v>629</v>
      </c>
      <c r="AB409" t="s">
        <v>783</v>
      </c>
    </row>
    <row r="410" spans="1:28">
      <c r="A410">
        <v>381</v>
      </c>
      <c r="M410" s="51">
        <v>0.7</v>
      </c>
      <c r="T410">
        <v>1.61</v>
      </c>
      <c r="U410">
        <v>1.0625</v>
      </c>
      <c r="V410">
        <v>0.54749999999999999</v>
      </c>
      <c r="W410">
        <v>47.9915385635611</v>
      </c>
      <c r="X410">
        <v>5.3726115737239599</v>
      </c>
      <c r="Y410">
        <v>1069</v>
      </c>
      <c r="Z410" t="s">
        <v>628</v>
      </c>
      <c r="AA410" t="s">
        <v>629</v>
      </c>
      <c r="AB410" t="s">
        <v>784</v>
      </c>
    </row>
    <row r="411" spans="1:28">
      <c r="A411">
        <v>382</v>
      </c>
      <c r="M411" s="51">
        <v>0.9</v>
      </c>
      <c r="T411">
        <v>1.6625000000000001</v>
      </c>
      <c r="U411">
        <v>1.0575000000000001</v>
      </c>
      <c r="V411">
        <v>0.60499999999999998</v>
      </c>
      <c r="W411">
        <v>46.224962589027697</v>
      </c>
      <c r="X411">
        <v>5.50164806581836</v>
      </c>
      <c r="Y411">
        <v>1088</v>
      </c>
      <c r="Z411" t="s">
        <v>628</v>
      </c>
      <c r="AA411" t="s">
        <v>629</v>
      </c>
      <c r="AB411" t="s">
        <v>785</v>
      </c>
    </row>
    <row r="412" spans="1:28">
      <c r="A412">
        <v>383</v>
      </c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 t="s">
        <v>375</v>
      </c>
      <c r="Q412" s="93"/>
      <c r="R412" s="93"/>
      <c r="S412" s="93"/>
      <c r="T412">
        <v>1.54</v>
      </c>
      <c r="U412">
        <v>1.0649999999999999</v>
      </c>
      <c r="V412">
        <v>0.47499999999999998</v>
      </c>
      <c r="W412">
        <v>47.745323604516599</v>
      </c>
      <c r="X412">
        <v>5.4117157050956504</v>
      </c>
      <c r="Y412">
        <v>1042</v>
      </c>
      <c r="Z412" t="s">
        <v>628</v>
      </c>
      <c r="AA412" t="s">
        <v>629</v>
      </c>
      <c r="AB412" t="s">
        <v>773</v>
      </c>
    </row>
    <row r="413" spans="1:28">
      <c r="A413">
        <v>384</v>
      </c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 t="s">
        <v>376</v>
      </c>
      <c r="Q413" s="91"/>
      <c r="R413" s="91"/>
      <c r="S413" s="91"/>
      <c r="T413">
        <v>1.54</v>
      </c>
      <c r="U413">
        <v>1.0649999999999999</v>
      </c>
      <c r="V413">
        <v>0.47499999999999998</v>
      </c>
      <c r="W413">
        <v>47.745323604516599</v>
      </c>
      <c r="X413">
        <v>5.4117157050956504</v>
      </c>
      <c r="Y413">
        <v>1042</v>
      </c>
      <c r="Z413" t="s">
        <v>628</v>
      </c>
      <c r="AA413" t="s">
        <v>629</v>
      </c>
      <c r="AB413" t="s">
        <v>773</v>
      </c>
    </row>
    <row r="414" spans="1:28">
      <c r="A414">
        <v>385</v>
      </c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 t="s">
        <v>377</v>
      </c>
      <c r="Q414" s="91"/>
      <c r="R414" s="91"/>
      <c r="S414" s="91"/>
      <c r="T414">
        <v>1.54</v>
      </c>
      <c r="U414">
        <v>1.0649999999999999</v>
      </c>
      <c r="V414">
        <v>0.47499999999999998</v>
      </c>
      <c r="W414">
        <v>47.745323604516599</v>
      </c>
      <c r="X414">
        <v>5.4117157050956504</v>
      </c>
      <c r="Y414">
        <v>1042</v>
      </c>
      <c r="Z414" t="s">
        <v>628</v>
      </c>
      <c r="AA414" t="s">
        <v>629</v>
      </c>
      <c r="AB414" t="s">
        <v>773</v>
      </c>
    </row>
    <row r="415" spans="1:28">
      <c r="A415">
        <v>386</v>
      </c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 t="s">
        <v>378</v>
      </c>
      <c r="Q415" s="91"/>
      <c r="R415" s="91"/>
      <c r="S415" s="91"/>
      <c r="T415">
        <v>1.54</v>
      </c>
      <c r="U415">
        <v>1.0649999999999999</v>
      </c>
      <c r="V415">
        <v>0.47499999999999998</v>
      </c>
      <c r="W415">
        <v>47.745323604516599</v>
      </c>
      <c r="X415">
        <v>5.4117157050956504</v>
      </c>
      <c r="Y415">
        <v>1042</v>
      </c>
      <c r="Z415" t="s">
        <v>628</v>
      </c>
      <c r="AA415" t="s">
        <v>629</v>
      </c>
      <c r="AB415" t="s">
        <v>773</v>
      </c>
    </row>
    <row r="416" spans="1:28">
      <c r="A416">
        <v>387</v>
      </c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 t="s">
        <v>379</v>
      </c>
      <c r="Q416" s="92"/>
      <c r="R416" s="92"/>
      <c r="S416" s="92"/>
      <c r="T416">
        <v>1.54</v>
      </c>
      <c r="U416">
        <v>1.0649999999999999</v>
      </c>
      <c r="V416">
        <v>0.47499999999999998</v>
      </c>
      <c r="W416">
        <v>47.745323604516599</v>
      </c>
      <c r="X416">
        <v>5.4117157050956504</v>
      </c>
      <c r="Y416">
        <v>1042</v>
      </c>
      <c r="Z416" t="s">
        <v>628</v>
      </c>
      <c r="AA416" t="s">
        <v>629</v>
      </c>
      <c r="AB416" t="s">
        <v>773</v>
      </c>
    </row>
    <row r="417" spans="1:36" s="122" customFormat="1">
      <c r="B417" s="82" t="s">
        <v>647</v>
      </c>
      <c r="AE417" s="179"/>
      <c r="AF417" s="185"/>
      <c r="AG417" s="185"/>
      <c r="AH417" s="185"/>
      <c r="AI417" s="185"/>
      <c r="AJ417" s="190"/>
    </row>
    <row r="418" spans="1:36">
      <c r="A418">
        <v>388</v>
      </c>
      <c r="B418" s="47">
        <v>42165</v>
      </c>
      <c r="C418" s="46">
        <v>0.26666666666666666</v>
      </c>
      <c r="E418" s="46">
        <v>0.71666666666666667</v>
      </c>
      <c r="G418" t="s">
        <v>345</v>
      </c>
      <c r="H418" t="s">
        <v>345</v>
      </c>
      <c r="I418">
        <v>5</v>
      </c>
      <c r="J418">
        <v>10</v>
      </c>
      <c r="K418" t="s">
        <v>578</v>
      </c>
      <c r="L418">
        <v>500</v>
      </c>
      <c r="M418">
        <v>0.4</v>
      </c>
      <c r="N418" t="s">
        <v>349</v>
      </c>
      <c r="O418" t="b">
        <v>1</v>
      </c>
      <c r="P418">
        <v>1000</v>
      </c>
      <c r="S418" t="s">
        <v>579</v>
      </c>
      <c r="T418">
        <v>0.14249999999999999</v>
      </c>
      <c r="U418">
        <v>0.95750000000000002</v>
      </c>
      <c r="V418">
        <v>0.81499999999999995</v>
      </c>
      <c r="W418">
        <v>17.939404328147699</v>
      </c>
      <c r="X418">
        <v>2.5678710552404098</v>
      </c>
      <c r="Y418">
        <v>428</v>
      </c>
      <c r="Z418" t="s">
        <v>622</v>
      </c>
      <c r="AA418" t="s">
        <v>623</v>
      </c>
      <c r="AB418" t="s">
        <v>786</v>
      </c>
    </row>
    <row r="419" spans="1:36">
      <c r="A419">
        <v>389</v>
      </c>
      <c r="B419" s="47"/>
      <c r="C419" s="46"/>
      <c r="E419" s="46"/>
      <c r="L419">
        <v>1000</v>
      </c>
      <c r="T419">
        <v>0.24</v>
      </c>
      <c r="U419">
        <v>0.995</v>
      </c>
      <c r="V419">
        <v>0.755</v>
      </c>
      <c r="W419">
        <v>18.429423300414498</v>
      </c>
      <c r="X419">
        <v>2.79252392733106</v>
      </c>
      <c r="Y419">
        <v>490</v>
      </c>
      <c r="Z419" t="s">
        <v>625</v>
      </c>
      <c r="AA419" t="s">
        <v>626</v>
      </c>
      <c r="AB419" t="s">
        <v>787</v>
      </c>
    </row>
    <row r="420" spans="1:36">
      <c r="A420">
        <v>390</v>
      </c>
      <c r="B420" s="88">
        <v>42165</v>
      </c>
      <c r="C420" s="89">
        <v>0.26666666666666666</v>
      </c>
      <c r="D420" s="73"/>
      <c r="E420" s="89">
        <v>0.71666666666666667</v>
      </c>
      <c r="F420" s="73"/>
      <c r="G420" s="73" t="s">
        <v>345</v>
      </c>
      <c r="H420" s="73" t="s">
        <v>345</v>
      </c>
      <c r="I420" s="73">
        <v>5</v>
      </c>
      <c r="J420" s="73">
        <v>10</v>
      </c>
      <c r="K420" s="73" t="s">
        <v>578</v>
      </c>
      <c r="L420" s="73">
        <v>5000</v>
      </c>
      <c r="M420" s="73">
        <v>0.4</v>
      </c>
      <c r="N420" s="73" t="s">
        <v>349</v>
      </c>
      <c r="O420" s="73" t="b">
        <v>1</v>
      </c>
      <c r="P420" s="73">
        <v>1000</v>
      </c>
      <c r="Q420" s="73"/>
      <c r="R420" s="73"/>
      <c r="S420" s="73"/>
      <c r="T420">
        <v>1.56</v>
      </c>
      <c r="U420">
        <v>1.05</v>
      </c>
      <c r="V420">
        <v>0.51</v>
      </c>
      <c r="W420">
        <v>19.018185306433601</v>
      </c>
      <c r="X420">
        <v>3.4631826274757702</v>
      </c>
      <c r="Y420">
        <v>950</v>
      </c>
      <c r="Z420" t="s">
        <v>628</v>
      </c>
      <c r="AA420" t="s">
        <v>629</v>
      </c>
      <c r="AB420" t="s">
        <v>788</v>
      </c>
    </row>
    <row r="421" spans="1:36">
      <c r="A421">
        <v>391</v>
      </c>
      <c r="B421" s="47"/>
      <c r="C421" s="46"/>
      <c r="E421" s="46"/>
      <c r="L421">
        <v>10000</v>
      </c>
      <c r="T421">
        <v>2.9424999999999999</v>
      </c>
      <c r="U421">
        <v>1.06</v>
      </c>
      <c r="V421">
        <v>1.8825000000000001</v>
      </c>
      <c r="W421">
        <v>19.0171492579511</v>
      </c>
      <c r="X421">
        <v>3.4819946842926299</v>
      </c>
      <c r="Y421">
        <v>1431</v>
      </c>
      <c r="Z421" t="s">
        <v>631</v>
      </c>
      <c r="AA421" t="s">
        <v>632</v>
      </c>
      <c r="AB421" t="s">
        <v>789</v>
      </c>
    </row>
    <row r="422" spans="1:36">
      <c r="A422">
        <v>392</v>
      </c>
      <c r="B422" s="47"/>
      <c r="C422" s="46"/>
      <c r="E422" s="46"/>
      <c r="L422">
        <v>20000</v>
      </c>
      <c r="T422">
        <v>5.0324999999999998</v>
      </c>
      <c r="U422">
        <v>1.08</v>
      </c>
      <c r="V422">
        <v>3.9525000000000001</v>
      </c>
      <c r="W422">
        <v>19.078293110246801</v>
      </c>
      <c r="X422">
        <v>3.55001997266372</v>
      </c>
      <c r="Y422">
        <v>2187</v>
      </c>
      <c r="Z422" t="s">
        <v>634</v>
      </c>
      <c r="AA422" t="s">
        <v>635</v>
      </c>
      <c r="AB422" t="s">
        <v>790</v>
      </c>
    </row>
    <row r="423" spans="1:36">
      <c r="A423">
        <v>393</v>
      </c>
      <c r="B423" s="93"/>
      <c r="C423" s="93"/>
      <c r="D423" s="93"/>
      <c r="E423" s="93"/>
      <c r="F423" s="93"/>
      <c r="G423" s="93"/>
      <c r="H423" s="93"/>
      <c r="I423" s="93">
        <v>10</v>
      </c>
      <c r="J423" s="93">
        <v>10</v>
      </c>
      <c r="K423" s="93"/>
      <c r="L423" s="93"/>
      <c r="M423" s="93"/>
      <c r="N423" s="93"/>
      <c r="O423" s="93"/>
      <c r="P423" s="93"/>
      <c r="Q423" s="93"/>
      <c r="R423" s="93"/>
      <c r="S423" s="93"/>
      <c r="T423">
        <v>1.7075</v>
      </c>
      <c r="U423">
        <v>1.0525</v>
      </c>
      <c r="V423">
        <v>0.65500000000000003</v>
      </c>
      <c r="W423">
        <v>19.096053403547401</v>
      </c>
      <c r="X423">
        <v>3.5100684025230402</v>
      </c>
      <c r="Y423">
        <v>1004</v>
      </c>
      <c r="Z423" t="s">
        <v>628</v>
      </c>
      <c r="AA423" t="s">
        <v>629</v>
      </c>
      <c r="AB423" t="s">
        <v>791</v>
      </c>
    </row>
    <row r="424" spans="1:36">
      <c r="A424">
        <v>394</v>
      </c>
      <c r="B424" s="91"/>
      <c r="C424" s="91"/>
      <c r="D424" s="91"/>
      <c r="E424" s="91"/>
      <c r="F424" s="91"/>
      <c r="G424" s="91"/>
      <c r="H424" s="91"/>
      <c r="I424" s="91">
        <v>15</v>
      </c>
      <c r="J424" s="91">
        <v>15</v>
      </c>
      <c r="K424" s="91"/>
      <c r="L424" s="91"/>
      <c r="M424" s="91"/>
      <c r="N424" s="91"/>
      <c r="O424" s="91"/>
      <c r="P424" s="91"/>
      <c r="Q424" s="91"/>
      <c r="R424" s="91"/>
      <c r="S424" s="91"/>
      <c r="T424">
        <v>1.7549999999999999</v>
      </c>
      <c r="U424">
        <v>1.04</v>
      </c>
      <c r="V424">
        <v>0.71499999999999997</v>
      </c>
      <c r="W424">
        <v>18.7878806414477</v>
      </c>
      <c r="X424">
        <v>3.5450262885900199</v>
      </c>
      <c r="Y424">
        <v>1032</v>
      </c>
      <c r="Z424" t="s">
        <v>628</v>
      </c>
      <c r="AA424" t="s">
        <v>629</v>
      </c>
      <c r="AB424" t="s">
        <v>792</v>
      </c>
    </row>
    <row r="425" spans="1:36">
      <c r="A425">
        <v>395</v>
      </c>
      <c r="B425" s="91"/>
      <c r="C425" s="91"/>
      <c r="D425" s="91"/>
      <c r="E425" s="91"/>
      <c r="F425" s="91"/>
      <c r="G425" s="91"/>
      <c r="H425" s="91"/>
      <c r="I425" s="91">
        <v>30</v>
      </c>
      <c r="J425" s="91">
        <v>30</v>
      </c>
      <c r="K425" s="91"/>
      <c r="L425" s="91"/>
      <c r="M425" s="91"/>
      <c r="N425" s="91"/>
      <c r="O425" s="91"/>
      <c r="P425" s="91"/>
      <c r="Q425" s="91"/>
      <c r="R425" s="91"/>
      <c r="S425" s="91"/>
      <c r="T425">
        <v>1.7949999999999999</v>
      </c>
      <c r="U425">
        <v>1.0525</v>
      </c>
      <c r="V425">
        <v>0.74250000000000005</v>
      </c>
      <c r="W425">
        <v>17.566200489141401</v>
      </c>
      <c r="X425">
        <v>3.5412743120095702</v>
      </c>
      <c r="Y425">
        <v>1057</v>
      </c>
      <c r="Z425" t="s">
        <v>628</v>
      </c>
      <c r="AA425" t="s">
        <v>629</v>
      </c>
      <c r="AB425" t="s">
        <v>793</v>
      </c>
    </row>
    <row r="426" spans="1:36">
      <c r="A426">
        <v>396</v>
      </c>
      <c r="B426" s="91"/>
      <c r="C426" s="91"/>
      <c r="D426" s="91"/>
      <c r="E426" s="91"/>
      <c r="F426" s="91"/>
      <c r="G426" s="91"/>
      <c r="H426" s="91"/>
      <c r="I426" s="91">
        <v>45</v>
      </c>
      <c r="J426" s="91">
        <v>45</v>
      </c>
      <c r="K426" s="91"/>
      <c r="L426" s="91"/>
      <c r="M426" s="91"/>
      <c r="N426" s="91"/>
      <c r="O426" s="91"/>
      <c r="P426" s="91"/>
      <c r="Q426" s="91"/>
      <c r="R426" s="91"/>
      <c r="S426" s="91"/>
      <c r="T426">
        <v>1.9750000000000001</v>
      </c>
      <c r="U426">
        <v>1.0625</v>
      </c>
      <c r="V426">
        <v>0.91249999999999998</v>
      </c>
      <c r="W426">
        <v>19.697731234768099</v>
      </c>
      <c r="X426">
        <v>3.4897198530708802</v>
      </c>
      <c r="Y426">
        <v>1157</v>
      </c>
      <c r="Z426" t="s">
        <v>628</v>
      </c>
      <c r="AA426" t="s">
        <v>629</v>
      </c>
      <c r="AB426" t="s">
        <v>794</v>
      </c>
    </row>
    <row r="427" spans="1:36">
      <c r="A427">
        <v>397</v>
      </c>
      <c r="B427" s="92"/>
      <c r="C427" s="92"/>
      <c r="D427" s="92"/>
      <c r="E427" s="92"/>
      <c r="F427" s="92"/>
      <c r="G427" s="92"/>
      <c r="H427" s="92"/>
      <c r="I427" s="92">
        <v>60</v>
      </c>
      <c r="J427" s="92">
        <v>60</v>
      </c>
      <c r="K427" s="92"/>
      <c r="L427" s="92"/>
      <c r="M427" s="92"/>
      <c r="N427" s="92"/>
      <c r="O427" s="92"/>
      <c r="P427" s="92"/>
      <c r="Q427" s="92"/>
      <c r="R427" s="92"/>
      <c r="S427" s="92"/>
      <c r="T427">
        <v>1.9424999999999999</v>
      </c>
      <c r="U427">
        <v>1.0575000000000001</v>
      </c>
      <c r="V427">
        <v>0.88500000000000001</v>
      </c>
      <c r="W427">
        <v>14.8156907970932</v>
      </c>
      <c r="X427">
        <v>3.4088803951016802</v>
      </c>
      <c r="Y427">
        <v>1114</v>
      </c>
      <c r="Z427" t="s">
        <v>628</v>
      </c>
      <c r="AA427" t="s">
        <v>629</v>
      </c>
      <c r="AB427" t="s">
        <v>795</v>
      </c>
    </row>
    <row r="428" spans="1:36">
      <c r="A428">
        <v>398</v>
      </c>
      <c r="M428" s="51">
        <v>0.1</v>
      </c>
      <c r="T428">
        <v>1.5149999999999999</v>
      </c>
      <c r="U428">
        <v>1.0525</v>
      </c>
      <c r="V428">
        <v>0.46250000000000002</v>
      </c>
      <c r="W428">
        <v>19.0497123098577</v>
      </c>
      <c r="X428">
        <v>3.4901820335480398</v>
      </c>
      <c r="Y428">
        <v>961</v>
      </c>
      <c r="Z428" t="s">
        <v>628</v>
      </c>
      <c r="AA428" t="s">
        <v>629</v>
      </c>
      <c r="AB428" t="s">
        <v>796</v>
      </c>
    </row>
    <row r="429" spans="1:36">
      <c r="A429">
        <v>399</v>
      </c>
      <c r="M429" s="51">
        <v>0.3</v>
      </c>
      <c r="T429">
        <v>1.56</v>
      </c>
      <c r="U429">
        <v>1.0625</v>
      </c>
      <c r="V429">
        <v>0.4975</v>
      </c>
      <c r="W429">
        <v>18.8746017520781</v>
      </c>
      <c r="X429">
        <v>3.2746444051506902</v>
      </c>
      <c r="Y429">
        <v>971</v>
      </c>
      <c r="Z429" t="s">
        <v>628</v>
      </c>
      <c r="AA429" t="s">
        <v>629</v>
      </c>
      <c r="AB429" t="s">
        <v>797</v>
      </c>
    </row>
    <row r="430" spans="1:36">
      <c r="A430">
        <v>400</v>
      </c>
      <c r="M430" s="51">
        <v>0.5</v>
      </c>
      <c r="T430">
        <v>1.66</v>
      </c>
      <c r="U430">
        <v>1.0575000000000001</v>
      </c>
      <c r="V430">
        <v>0.60250000000000004</v>
      </c>
      <c r="W430">
        <v>19.040534234202202</v>
      </c>
      <c r="X430">
        <v>3.4151018363582599</v>
      </c>
      <c r="Y430">
        <v>971</v>
      </c>
      <c r="Z430" t="s">
        <v>628</v>
      </c>
      <c r="AA430" t="s">
        <v>629</v>
      </c>
      <c r="AB430" t="s">
        <v>798</v>
      </c>
    </row>
    <row r="431" spans="1:36">
      <c r="A431">
        <v>401</v>
      </c>
      <c r="M431" s="51">
        <v>0.7</v>
      </c>
      <c r="T431">
        <v>1.59</v>
      </c>
      <c r="U431">
        <v>1.0625</v>
      </c>
      <c r="V431">
        <v>0.52749999999999997</v>
      </c>
      <c r="W431">
        <v>19.013457474122099</v>
      </c>
      <c r="X431">
        <v>3.4435582303777301</v>
      </c>
      <c r="Y431">
        <v>983</v>
      </c>
      <c r="Z431" t="s">
        <v>628</v>
      </c>
      <c r="AA431" t="s">
        <v>629</v>
      </c>
      <c r="AB431" t="s">
        <v>799</v>
      </c>
    </row>
    <row r="432" spans="1:36">
      <c r="A432">
        <v>402</v>
      </c>
      <c r="M432" s="51">
        <v>0.9</v>
      </c>
      <c r="T432">
        <v>1.5349999999999999</v>
      </c>
      <c r="U432">
        <v>1.05</v>
      </c>
      <c r="V432">
        <v>0.48499999999999999</v>
      </c>
      <c r="W432">
        <v>18.9272237558523</v>
      </c>
      <c r="X432">
        <v>3.3541309574099798</v>
      </c>
      <c r="Y432">
        <v>954</v>
      </c>
      <c r="Z432" t="s">
        <v>628</v>
      </c>
      <c r="AA432" t="s">
        <v>629</v>
      </c>
      <c r="AB432" t="s">
        <v>800</v>
      </c>
    </row>
    <row r="433" spans="1:36">
      <c r="A433">
        <v>403</v>
      </c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 t="s">
        <v>375</v>
      </c>
      <c r="Q433" s="93"/>
      <c r="R433" s="93"/>
      <c r="S433" s="93"/>
      <c r="T433">
        <v>1.56</v>
      </c>
      <c r="U433">
        <v>1.05</v>
      </c>
      <c r="V433">
        <v>0.51</v>
      </c>
      <c r="W433">
        <v>19.018185306433601</v>
      </c>
      <c r="X433">
        <v>3.4631826274757702</v>
      </c>
      <c r="Y433">
        <v>950</v>
      </c>
      <c r="Z433" t="s">
        <v>628</v>
      </c>
      <c r="AA433" t="s">
        <v>629</v>
      </c>
      <c r="AB433" t="s">
        <v>788</v>
      </c>
    </row>
    <row r="434" spans="1:36">
      <c r="A434">
        <v>404</v>
      </c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 t="s">
        <v>376</v>
      </c>
      <c r="Q434" s="91"/>
      <c r="R434" s="91"/>
      <c r="S434" s="91"/>
      <c r="T434">
        <v>1.56</v>
      </c>
      <c r="U434">
        <v>1.05</v>
      </c>
      <c r="V434">
        <v>0.51</v>
      </c>
      <c r="W434">
        <v>19.018185306433601</v>
      </c>
      <c r="X434">
        <v>3.4631826274757702</v>
      </c>
      <c r="Y434">
        <v>950</v>
      </c>
      <c r="Z434" t="s">
        <v>628</v>
      </c>
      <c r="AA434" t="s">
        <v>629</v>
      </c>
      <c r="AB434" t="s">
        <v>788</v>
      </c>
    </row>
    <row r="435" spans="1:36">
      <c r="A435">
        <v>405</v>
      </c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 t="s">
        <v>377</v>
      </c>
      <c r="Q435" s="91"/>
      <c r="R435" s="91"/>
      <c r="S435" s="91"/>
      <c r="T435">
        <v>1.56</v>
      </c>
      <c r="U435">
        <v>1.05</v>
      </c>
      <c r="V435">
        <v>0.51</v>
      </c>
      <c r="W435">
        <v>19.018185306433601</v>
      </c>
      <c r="X435">
        <v>3.4631826274757702</v>
      </c>
      <c r="Y435">
        <v>950</v>
      </c>
      <c r="Z435" t="s">
        <v>628</v>
      </c>
      <c r="AA435" t="s">
        <v>629</v>
      </c>
      <c r="AB435" t="s">
        <v>788</v>
      </c>
    </row>
    <row r="436" spans="1:36">
      <c r="A436">
        <v>406</v>
      </c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 t="s">
        <v>378</v>
      </c>
      <c r="Q436" s="91"/>
      <c r="R436" s="91"/>
      <c r="S436" s="91"/>
      <c r="T436">
        <v>1.56</v>
      </c>
      <c r="U436">
        <v>1.05</v>
      </c>
      <c r="V436">
        <v>0.51</v>
      </c>
      <c r="W436">
        <v>19.018185306433601</v>
      </c>
      <c r="X436">
        <v>3.4631826274757702</v>
      </c>
      <c r="Y436">
        <v>950</v>
      </c>
      <c r="Z436" t="s">
        <v>628</v>
      </c>
      <c r="AA436" t="s">
        <v>629</v>
      </c>
      <c r="AB436" t="s">
        <v>788</v>
      </c>
    </row>
    <row r="437" spans="1:36">
      <c r="A437">
        <v>407</v>
      </c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 t="s">
        <v>379</v>
      </c>
      <c r="Q437" s="92"/>
      <c r="R437" s="92"/>
      <c r="S437" s="92"/>
      <c r="T437">
        <v>1.56</v>
      </c>
      <c r="U437">
        <v>1.05</v>
      </c>
      <c r="V437">
        <v>0.51</v>
      </c>
      <c r="W437">
        <v>19.018185306433601</v>
      </c>
      <c r="X437">
        <v>3.4631826274757702</v>
      </c>
      <c r="Y437">
        <v>950</v>
      </c>
      <c r="Z437" t="s">
        <v>628</v>
      </c>
      <c r="AA437" t="s">
        <v>629</v>
      </c>
      <c r="AB437" t="s">
        <v>788</v>
      </c>
    </row>
    <row r="438" spans="1:36" s="122" customFormat="1">
      <c r="B438" s="82" t="s">
        <v>663</v>
      </c>
      <c r="AE438" s="179"/>
      <c r="AF438" s="185"/>
      <c r="AG438" s="185"/>
      <c r="AH438" s="185"/>
      <c r="AI438" s="185"/>
      <c r="AJ438" s="190"/>
    </row>
    <row r="439" spans="1:36">
      <c r="A439">
        <v>408</v>
      </c>
      <c r="B439" s="47">
        <v>42165</v>
      </c>
      <c r="C439" s="46">
        <v>0.26666666666666666</v>
      </c>
      <c r="E439" s="46">
        <v>0.71666666666666667</v>
      </c>
      <c r="G439" t="s">
        <v>345</v>
      </c>
      <c r="H439" t="s">
        <v>345</v>
      </c>
      <c r="I439">
        <v>5</v>
      </c>
      <c r="J439">
        <v>10</v>
      </c>
      <c r="K439" t="s">
        <v>578</v>
      </c>
      <c r="L439">
        <v>500</v>
      </c>
      <c r="M439">
        <v>0.2</v>
      </c>
      <c r="N439" t="s">
        <v>349</v>
      </c>
      <c r="O439" t="b">
        <v>1</v>
      </c>
      <c r="P439">
        <v>1000</v>
      </c>
      <c r="S439" t="s">
        <v>579</v>
      </c>
      <c r="T439">
        <v>0.18</v>
      </c>
      <c r="U439">
        <v>1.18</v>
      </c>
      <c r="V439">
        <v>1</v>
      </c>
      <c r="W439">
        <v>38.191296191120898</v>
      </c>
      <c r="X439">
        <v>5.1976300052858404</v>
      </c>
      <c r="Y439">
        <v>544</v>
      </c>
      <c r="Z439" t="s">
        <v>664</v>
      </c>
      <c r="AA439" t="s">
        <v>665</v>
      </c>
      <c r="AB439" t="s">
        <v>801</v>
      </c>
    </row>
    <row r="440" spans="1:36">
      <c r="A440">
        <v>409</v>
      </c>
      <c r="B440" s="47"/>
      <c r="C440" s="46"/>
      <c r="E440" s="46"/>
      <c r="L440">
        <v>1000</v>
      </c>
      <c r="T440">
        <v>0.31</v>
      </c>
      <c r="U440">
        <v>1.2749999999999999</v>
      </c>
      <c r="V440">
        <v>0.96499999999999997</v>
      </c>
      <c r="W440">
        <v>40.462152988115498</v>
      </c>
      <c r="X440">
        <v>5.1002933948634404</v>
      </c>
      <c r="Y440">
        <v>634</v>
      </c>
      <c r="Z440" t="s">
        <v>667</v>
      </c>
      <c r="AA440" t="s">
        <v>668</v>
      </c>
      <c r="AB440" t="s">
        <v>802</v>
      </c>
    </row>
    <row r="441" spans="1:36">
      <c r="A441">
        <v>410</v>
      </c>
      <c r="B441" s="88">
        <v>42165</v>
      </c>
      <c r="C441" s="89">
        <v>0.26666666666666666</v>
      </c>
      <c r="D441" s="73"/>
      <c r="E441" s="89">
        <v>0.71666666666666667</v>
      </c>
      <c r="F441" s="73"/>
      <c r="G441" s="73" t="s">
        <v>345</v>
      </c>
      <c r="H441" s="73" t="s">
        <v>345</v>
      </c>
      <c r="I441" s="73">
        <v>5</v>
      </c>
      <c r="J441" s="73">
        <v>10</v>
      </c>
      <c r="K441" s="73" t="s">
        <v>578</v>
      </c>
      <c r="L441" s="73">
        <v>5000</v>
      </c>
      <c r="M441" s="73">
        <v>0.2</v>
      </c>
      <c r="N441" s="73" t="s">
        <v>349</v>
      </c>
      <c r="O441" s="73" t="b">
        <v>1</v>
      </c>
      <c r="P441" s="73">
        <v>1000</v>
      </c>
      <c r="Q441" s="73"/>
      <c r="R441" s="73"/>
      <c r="S441" s="73"/>
      <c r="T441">
        <v>1.7625</v>
      </c>
      <c r="U441">
        <v>1.3474999999999999</v>
      </c>
      <c r="V441">
        <v>0.41499999999999998</v>
      </c>
      <c r="W441">
        <v>38.5931536564079</v>
      </c>
      <c r="X441">
        <v>5.18159859724926</v>
      </c>
      <c r="Y441">
        <v>1244</v>
      </c>
      <c r="Z441" t="s">
        <v>670</v>
      </c>
      <c r="AA441" t="s">
        <v>671</v>
      </c>
      <c r="AB441" t="s">
        <v>803</v>
      </c>
    </row>
    <row r="442" spans="1:36">
      <c r="A442">
        <v>411</v>
      </c>
      <c r="B442" s="47"/>
      <c r="C442" s="46"/>
      <c r="E442" s="46"/>
      <c r="L442">
        <v>10000</v>
      </c>
      <c r="T442">
        <v>3.37</v>
      </c>
      <c r="U442">
        <v>1.3574999999999999</v>
      </c>
      <c r="V442">
        <v>2.0125000000000002</v>
      </c>
      <c r="W442">
        <v>37.235760485188699</v>
      </c>
      <c r="X442">
        <v>5.2279974507210998</v>
      </c>
      <c r="Y442">
        <v>1891</v>
      </c>
      <c r="Z442" t="s">
        <v>673</v>
      </c>
      <c r="AA442" t="s">
        <v>674</v>
      </c>
      <c r="AB442" t="s">
        <v>804</v>
      </c>
    </row>
    <row r="443" spans="1:36">
      <c r="A443">
        <v>412</v>
      </c>
      <c r="B443" s="47"/>
      <c r="C443" s="46"/>
      <c r="E443" s="46"/>
      <c r="L443">
        <v>20000</v>
      </c>
      <c r="T443">
        <v>6.01</v>
      </c>
      <c r="U443">
        <v>1.3825000000000001</v>
      </c>
      <c r="V443">
        <v>4.6275000000000004</v>
      </c>
      <c r="W443">
        <v>36.354589171473002</v>
      </c>
      <c r="X443">
        <v>5.2833491697130102</v>
      </c>
      <c r="Y443">
        <v>2957</v>
      </c>
      <c r="Z443" t="s">
        <v>676</v>
      </c>
      <c r="AA443" t="s">
        <v>677</v>
      </c>
      <c r="AB443" t="s">
        <v>805</v>
      </c>
    </row>
    <row r="444" spans="1:36">
      <c r="A444">
        <v>413</v>
      </c>
      <c r="B444" s="93"/>
      <c r="C444" s="93"/>
      <c r="D444" s="93"/>
      <c r="E444" s="93"/>
      <c r="F444" s="93"/>
      <c r="G444" s="93"/>
      <c r="H444" s="93"/>
      <c r="I444" s="93">
        <v>10</v>
      </c>
      <c r="J444" s="93">
        <v>10</v>
      </c>
      <c r="K444" s="93"/>
      <c r="L444" s="93"/>
      <c r="M444" s="93"/>
      <c r="N444" s="93"/>
      <c r="O444" s="93"/>
      <c r="P444" s="93"/>
      <c r="Q444" s="93"/>
      <c r="R444" s="93"/>
      <c r="S444" s="93"/>
      <c r="T444">
        <v>2.0175000000000001</v>
      </c>
      <c r="U444">
        <v>1.335</v>
      </c>
      <c r="V444">
        <v>0.6825</v>
      </c>
      <c r="W444">
        <v>37.590989898750998</v>
      </c>
      <c r="X444">
        <v>5.22804241607846</v>
      </c>
      <c r="Y444">
        <v>1341</v>
      </c>
      <c r="Z444" t="s">
        <v>670</v>
      </c>
      <c r="AA444" t="s">
        <v>671</v>
      </c>
      <c r="AB444" t="s">
        <v>806</v>
      </c>
    </row>
    <row r="445" spans="1:36">
      <c r="A445">
        <v>414</v>
      </c>
      <c r="B445" s="91"/>
      <c r="C445" s="91"/>
      <c r="D445" s="91"/>
      <c r="E445" s="91"/>
      <c r="F445" s="91"/>
      <c r="G445" s="91"/>
      <c r="H445" s="91"/>
      <c r="I445" s="91">
        <v>15</v>
      </c>
      <c r="J445" s="91">
        <v>15</v>
      </c>
      <c r="K445" s="91"/>
      <c r="L445" s="91"/>
      <c r="M445" s="91"/>
      <c r="N445" s="91"/>
      <c r="O445" s="91"/>
      <c r="P445" s="91"/>
      <c r="Q445" s="91"/>
      <c r="R445" s="91"/>
      <c r="S445" s="91"/>
      <c r="T445">
        <v>2</v>
      </c>
      <c r="U445">
        <v>1.3525</v>
      </c>
      <c r="V445">
        <v>0.64749999999999996</v>
      </c>
      <c r="W445">
        <v>37.105726936548201</v>
      </c>
      <c r="X445">
        <v>5.1121676616953504</v>
      </c>
      <c r="Y445">
        <v>1341</v>
      </c>
      <c r="Z445" t="s">
        <v>670</v>
      </c>
      <c r="AA445" t="s">
        <v>671</v>
      </c>
      <c r="AB445" t="s">
        <v>807</v>
      </c>
    </row>
    <row r="446" spans="1:36">
      <c r="A446">
        <v>415</v>
      </c>
      <c r="B446" s="91"/>
      <c r="C446" s="91"/>
      <c r="D446" s="91"/>
      <c r="E446" s="91"/>
      <c r="F446" s="91"/>
      <c r="G446" s="91"/>
      <c r="H446" s="91"/>
      <c r="I446" s="91">
        <v>30</v>
      </c>
      <c r="J446" s="91">
        <v>30</v>
      </c>
      <c r="K446" s="91"/>
      <c r="L446" s="91"/>
      <c r="M446" s="91"/>
      <c r="N446" s="91"/>
      <c r="O446" s="91"/>
      <c r="P446" s="91"/>
      <c r="Q446" s="91"/>
      <c r="R446" s="91"/>
      <c r="S446" s="91"/>
      <c r="T446">
        <v>2.06</v>
      </c>
      <c r="U446">
        <v>1.3374999999999999</v>
      </c>
      <c r="V446">
        <v>0.72250000000000003</v>
      </c>
      <c r="W446">
        <v>37.406247684550301</v>
      </c>
      <c r="X446">
        <v>4.7480050073686799</v>
      </c>
      <c r="Y446">
        <v>1359</v>
      </c>
      <c r="Z446" t="s">
        <v>670</v>
      </c>
      <c r="AA446" t="s">
        <v>671</v>
      </c>
      <c r="AB446" t="s">
        <v>808</v>
      </c>
    </row>
    <row r="447" spans="1:36">
      <c r="A447">
        <v>416</v>
      </c>
      <c r="B447" s="91"/>
      <c r="C447" s="91"/>
      <c r="D447" s="91"/>
      <c r="E447" s="91"/>
      <c r="F447" s="91"/>
      <c r="G447" s="91"/>
      <c r="H447" s="91"/>
      <c r="I447" s="91">
        <v>45</v>
      </c>
      <c r="J447" s="91">
        <v>45</v>
      </c>
      <c r="K447" s="91"/>
      <c r="L447" s="91"/>
      <c r="M447" s="91"/>
      <c r="N447" s="91"/>
      <c r="O447" s="91"/>
      <c r="P447" s="91"/>
      <c r="Q447" s="91"/>
      <c r="R447" s="91"/>
      <c r="S447" s="91"/>
      <c r="T447">
        <v>2.1775000000000002</v>
      </c>
      <c r="U447">
        <v>1.3274999999999999</v>
      </c>
      <c r="V447">
        <v>0.85</v>
      </c>
      <c r="W447">
        <v>36.007033388574001</v>
      </c>
      <c r="X447">
        <v>4.7944021573262701</v>
      </c>
      <c r="Y447">
        <v>1402</v>
      </c>
      <c r="Z447" t="s">
        <v>670</v>
      </c>
      <c r="AA447" t="s">
        <v>671</v>
      </c>
      <c r="AB447" t="s">
        <v>809</v>
      </c>
    </row>
    <row r="448" spans="1:36">
      <c r="A448">
        <v>417</v>
      </c>
      <c r="B448" s="92"/>
      <c r="C448" s="92"/>
      <c r="D448" s="92"/>
      <c r="E448" s="92"/>
      <c r="F448" s="92"/>
      <c r="G448" s="92"/>
      <c r="H448" s="92"/>
      <c r="I448" s="92">
        <v>60</v>
      </c>
      <c r="J448" s="92">
        <v>60</v>
      </c>
      <c r="K448" s="92"/>
      <c r="L448" s="92"/>
      <c r="M448" s="92"/>
      <c r="N448" s="92"/>
      <c r="O448" s="92"/>
      <c r="P448" s="92"/>
      <c r="Q448" s="92"/>
      <c r="R448" s="92"/>
      <c r="S448" s="92"/>
      <c r="T448">
        <v>2.12</v>
      </c>
      <c r="U448">
        <v>1.33</v>
      </c>
      <c r="V448">
        <v>0.79</v>
      </c>
      <c r="W448">
        <v>35.2403159117085</v>
      </c>
      <c r="X448">
        <v>4.35485379972895</v>
      </c>
      <c r="Y448">
        <v>1380</v>
      </c>
      <c r="Z448" t="s">
        <v>670</v>
      </c>
      <c r="AA448" t="s">
        <v>671</v>
      </c>
      <c r="AB448" t="s">
        <v>810</v>
      </c>
    </row>
    <row r="449" spans="1:36">
      <c r="A449">
        <v>418</v>
      </c>
      <c r="M449" s="51">
        <v>0.1</v>
      </c>
      <c r="T449">
        <v>1.74</v>
      </c>
      <c r="U449">
        <v>1.3425</v>
      </c>
      <c r="V449">
        <v>0.39750000000000002</v>
      </c>
      <c r="W449">
        <v>38.362798131979297</v>
      </c>
      <c r="X449">
        <v>5.1770232816432298</v>
      </c>
      <c r="Y449">
        <v>1233</v>
      </c>
      <c r="Z449" t="s">
        <v>670</v>
      </c>
      <c r="AA449" t="s">
        <v>671</v>
      </c>
      <c r="AB449" t="s">
        <v>811</v>
      </c>
    </row>
    <row r="450" spans="1:36">
      <c r="A450">
        <v>419</v>
      </c>
      <c r="M450" s="51">
        <v>0.3</v>
      </c>
      <c r="T450">
        <v>1.7375</v>
      </c>
      <c r="U450">
        <v>1.345</v>
      </c>
      <c r="V450">
        <v>0.39250000000000002</v>
      </c>
      <c r="W450">
        <v>39.505891282396</v>
      </c>
      <c r="X450">
        <v>5.1207274463113297</v>
      </c>
      <c r="Y450">
        <v>1233</v>
      </c>
      <c r="Z450" t="s">
        <v>670</v>
      </c>
      <c r="AA450" t="s">
        <v>671</v>
      </c>
      <c r="AB450" t="s">
        <v>812</v>
      </c>
    </row>
    <row r="451" spans="1:36">
      <c r="A451">
        <v>420</v>
      </c>
      <c r="M451" s="51">
        <v>0.5</v>
      </c>
      <c r="T451">
        <v>1.84</v>
      </c>
      <c r="U451">
        <v>1.34</v>
      </c>
      <c r="V451">
        <v>0.5</v>
      </c>
      <c r="W451">
        <v>38.647922778318403</v>
      </c>
      <c r="X451">
        <v>5.1377767558279501</v>
      </c>
      <c r="Y451">
        <v>1272</v>
      </c>
      <c r="Z451" t="s">
        <v>670</v>
      </c>
      <c r="AA451" t="s">
        <v>671</v>
      </c>
      <c r="AB451" t="s">
        <v>813</v>
      </c>
    </row>
    <row r="452" spans="1:36">
      <c r="A452">
        <v>421</v>
      </c>
      <c r="M452" s="51">
        <v>0.7</v>
      </c>
      <c r="T452">
        <v>1.9375</v>
      </c>
      <c r="U452">
        <v>1.3374999999999999</v>
      </c>
      <c r="V452">
        <v>0.6</v>
      </c>
      <c r="W452">
        <v>37.736799447296001</v>
      </c>
      <c r="X452">
        <v>5.2077969626267802</v>
      </c>
      <c r="Y452">
        <v>1310</v>
      </c>
      <c r="Z452" t="s">
        <v>670</v>
      </c>
      <c r="AA452" t="s">
        <v>671</v>
      </c>
      <c r="AB452" t="s">
        <v>814</v>
      </c>
    </row>
    <row r="453" spans="1:36">
      <c r="A453">
        <v>422</v>
      </c>
      <c r="M453" s="51">
        <v>0.9</v>
      </c>
      <c r="T453">
        <v>1.76</v>
      </c>
      <c r="U453">
        <v>1.35</v>
      </c>
      <c r="V453">
        <v>0.41</v>
      </c>
      <c r="W453">
        <v>39.312184345325399</v>
      </c>
      <c r="X453">
        <v>5.13955838028199</v>
      </c>
      <c r="Y453">
        <v>1244</v>
      </c>
      <c r="Z453" t="s">
        <v>670</v>
      </c>
      <c r="AA453" t="s">
        <v>671</v>
      </c>
      <c r="AB453" t="s">
        <v>815</v>
      </c>
    </row>
    <row r="454" spans="1:36">
      <c r="A454">
        <v>423</v>
      </c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 t="s">
        <v>375</v>
      </c>
      <c r="Q454" s="93"/>
      <c r="R454" s="93"/>
      <c r="S454" s="93"/>
      <c r="T454">
        <v>1.7625</v>
      </c>
      <c r="U454">
        <v>1.3474999999999999</v>
      </c>
      <c r="V454">
        <v>0.41499999999999998</v>
      </c>
      <c r="W454">
        <v>38.5931536564079</v>
      </c>
      <c r="X454">
        <v>5.18159859724926</v>
      </c>
      <c r="Y454">
        <v>1244</v>
      </c>
      <c r="Z454" t="s">
        <v>670</v>
      </c>
      <c r="AA454" t="s">
        <v>671</v>
      </c>
      <c r="AB454" t="s">
        <v>803</v>
      </c>
    </row>
    <row r="455" spans="1:36">
      <c r="A455">
        <v>424</v>
      </c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 t="s">
        <v>376</v>
      </c>
      <c r="Q455" s="91"/>
      <c r="R455" s="91"/>
      <c r="S455" s="91"/>
      <c r="T455">
        <v>1.7625</v>
      </c>
      <c r="U455">
        <v>1.3474999999999999</v>
      </c>
      <c r="V455">
        <v>0.41499999999999998</v>
      </c>
      <c r="W455">
        <v>38.5931536564079</v>
      </c>
      <c r="X455">
        <v>5.18159859724926</v>
      </c>
      <c r="Y455">
        <v>1244</v>
      </c>
      <c r="Z455" t="s">
        <v>670</v>
      </c>
      <c r="AA455" t="s">
        <v>671</v>
      </c>
      <c r="AB455" t="s">
        <v>803</v>
      </c>
    </row>
    <row r="456" spans="1:36">
      <c r="A456">
        <v>425</v>
      </c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 t="s">
        <v>377</v>
      </c>
      <c r="Q456" s="91"/>
      <c r="R456" s="91"/>
      <c r="S456" s="91"/>
      <c r="T456">
        <v>1.7625</v>
      </c>
      <c r="U456">
        <v>1.3474999999999999</v>
      </c>
      <c r="V456">
        <v>0.41499999999999998</v>
      </c>
      <c r="W456">
        <v>38.5931536564079</v>
      </c>
      <c r="X456">
        <v>5.18159859724926</v>
      </c>
      <c r="Y456">
        <v>1244</v>
      </c>
      <c r="Z456" t="s">
        <v>670</v>
      </c>
      <c r="AA456" t="s">
        <v>671</v>
      </c>
      <c r="AB456" t="s">
        <v>803</v>
      </c>
    </row>
    <row r="457" spans="1:36">
      <c r="A457">
        <v>426</v>
      </c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 t="s">
        <v>378</v>
      </c>
      <c r="Q457" s="91"/>
      <c r="R457" s="91"/>
      <c r="S457" s="91"/>
      <c r="T457">
        <v>1.7625</v>
      </c>
      <c r="U457">
        <v>1.3474999999999999</v>
      </c>
      <c r="V457">
        <v>0.41499999999999998</v>
      </c>
      <c r="W457">
        <v>38.5931536564079</v>
      </c>
      <c r="X457">
        <v>5.18159859724926</v>
      </c>
      <c r="Y457">
        <v>1244</v>
      </c>
      <c r="Z457" t="s">
        <v>670</v>
      </c>
      <c r="AA457" t="s">
        <v>671</v>
      </c>
      <c r="AB457" t="s">
        <v>803</v>
      </c>
    </row>
    <row r="458" spans="1:36">
      <c r="A458">
        <v>427</v>
      </c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 t="s">
        <v>379</v>
      </c>
      <c r="Q458" s="92"/>
      <c r="R458" s="92"/>
      <c r="S458" s="92"/>
      <c r="T458">
        <v>1.7625</v>
      </c>
      <c r="U458">
        <v>1.3474999999999999</v>
      </c>
      <c r="V458">
        <v>0.41499999999999998</v>
      </c>
      <c r="W458">
        <v>38.5931536564079</v>
      </c>
      <c r="X458">
        <v>5.18159859724926</v>
      </c>
      <c r="Y458">
        <v>1244</v>
      </c>
      <c r="Z458" t="s">
        <v>670</v>
      </c>
      <c r="AA458" t="s">
        <v>671</v>
      </c>
      <c r="AB458" t="s">
        <v>803</v>
      </c>
    </row>
    <row r="459" spans="1:36" s="122" customFormat="1">
      <c r="B459" s="82" t="s">
        <v>689</v>
      </c>
      <c r="AE459" s="179"/>
      <c r="AF459" s="185"/>
      <c r="AG459" s="185"/>
      <c r="AH459" s="185"/>
      <c r="AI459" s="185"/>
      <c r="AJ459" s="190"/>
    </row>
    <row r="460" spans="1:36">
      <c r="A460">
        <v>428</v>
      </c>
      <c r="B460" s="47">
        <v>42165</v>
      </c>
      <c r="C460" s="46">
        <v>0.26666666666666666</v>
      </c>
      <c r="E460" s="46">
        <v>0.71666666666666667</v>
      </c>
      <c r="G460" t="s">
        <v>345</v>
      </c>
      <c r="H460" t="s">
        <v>345</v>
      </c>
      <c r="I460">
        <v>5</v>
      </c>
      <c r="J460">
        <v>10</v>
      </c>
      <c r="K460" t="s">
        <v>578</v>
      </c>
      <c r="L460">
        <v>500</v>
      </c>
      <c r="M460">
        <v>0.2</v>
      </c>
      <c r="N460" t="s">
        <v>349</v>
      </c>
      <c r="O460" t="b">
        <v>1</v>
      </c>
      <c r="P460">
        <v>1000</v>
      </c>
      <c r="S460" t="s">
        <v>579</v>
      </c>
      <c r="T460">
        <v>0.17749999999999999</v>
      </c>
      <c r="U460">
        <v>1.1825000000000001</v>
      </c>
      <c r="V460">
        <v>1.0049999999999999</v>
      </c>
      <c r="W460">
        <v>12.022921038893401</v>
      </c>
      <c r="X460">
        <v>2.5655586084444999</v>
      </c>
      <c r="Y460">
        <v>544</v>
      </c>
      <c r="Z460" t="s">
        <v>664</v>
      </c>
      <c r="AA460" t="s">
        <v>665</v>
      </c>
      <c r="AB460" t="s">
        <v>816</v>
      </c>
    </row>
    <row r="461" spans="1:36">
      <c r="A461">
        <v>429</v>
      </c>
      <c r="B461" s="47"/>
      <c r="C461" s="46"/>
      <c r="E461" s="46"/>
      <c r="L461">
        <v>1000</v>
      </c>
      <c r="T461">
        <v>0.32750000000000001</v>
      </c>
      <c r="U461">
        <v>1.2725</v>
      </c>
      <c r="V461">
        <v>0.94499999999999995</v>
      </c>
      <c r="W461">
        <v>11.576406052785799</v>
      </c>
      <c r="X461">
        <v>2.2905150031730201</v>
      </c>
      <c r="Y461">
        <v>638</v>
      </c>
      <c r="Z461" t="s">
        <v>667</v>
      </c>
      <c r="AA461" t="s">
        <v>668</v>
      </c>
      <c r="AB461" t="s">
        <v>817</v>
      </c>
    </row>
    <row r="462" spans="1:36">
      <c r="A462">
        <v>430</v>
      </c>
      <c r="B462" s="88">
        <v>42165</v>
      </c>
      <c r="C462" s="89">
        <v>0.26666666666666666</v>
      </c>
      <c r="D462" s="73"/>
      <c r="E462" s="89">
        <v>0.71666666666666667</v>
      </c>
      <c r="F462" s="73"/>
      <c r="G462" s="73" t="s">
        <v>345</v>
      </c>
      <c r="H462" s="73" t="s">
        <v>345</v>
      </c>
      <c r="I462" s="73">
        <v>5</v>
      </c>
      <c r="J462" s="73">
        <v>10</v>
      </c>
      <c r="K462" s="73" t="s">
        <v>578</v>
      </c>
      <c r="L462" s="73">
        <v>5000</v>
      </c>
      <c r="M462" s="73">
        <v>0.2</v>
      </c>
      <c r="N462" s="73" t="s">
        <v>349</v>
      </c>
      <c r="O462" s="73" t="b">
        <v>1</v>
      </c>
      <c r="P462" s="73">
        <v>1000</v>
      </c>
      <c r="Q462" s="73"/>
      <c r="R462" s="73"/>
      <c r="S462" s="73"/>
      <c r="T462">
        <v>1.75</v>
      </c>
      <c r="U462">
        <v>1.34</v>
      </c>
      <c r="V462">
        <v>0.41</v>
      </c>
      <c r="W462">
        <v>11.873549604198001</v>
      </c>
      <c r="X462">
        <v>2.5004832555849901</v>
      </c>
      <c r="Y462">
        <v>1224</v>
      </c>
      <c r="Z462" t="s">
        <v>670</v>
      </c>
      <c r="AA462" t="s">
        <v>671</v>
      </c>
      <c r="AB462" t="s">
        <v>818</v>
      </c>
    </row>
    <row r="463" spans="1:36">
      <c r="A463">
        <v>431</v>
      </c>
      <c r="B463" s="47"/>
      <c r="C463" s="46"/>
      <c r="E463" s="46"/>
      <c r="L463">
        <v>10000</v>
      </c>
      <c r="T463">
        <v>3.2275</v>
      </c>
      <c r="U463">
        <v>1.3525</v>
      </c>
      <c r="V463">
        <v>1.875</v>
      </c>
      <c r="W463">
        <v>11.7946163015386</v>
      </c>
      <c r="X463">
        <v>2.5312454149081001</v>
      </c>
      <c r="Y463">
        <v>1804</v>
      </c>
      <c r="Z463" t="s">
        <v>673</v>
      </c>
      <c r="AA463" t="s">
        <v>674</v>
      </c>
      <c r="AB463" t="s">
        <v>819</v>
      </c>
    </row>
    <row r="464" spans="1:36">
      <c r="A464">
        <v>432</v>
      </c>
      <c r="B464" s="47"/>
      <c r="C464" s="46"/>
      <c r="E464" s="46"/>
      <c r="L464">
        <v>20000</v>
      </c>
      <c r="T464">
        <v>5.3375000000000004</v>
      </c>
      <c r="U464">
        <v>1.365</v>
      </c>
      <c r="V464">
        <v>3.9725000000000001</v>
      </c>
      <c r="W464">
        <v>11.951202176729</v>
      </c>
      <c r="X464">
        <v>2.6835783444145802</v>
      </c>
      <c r="Y464">
        <v>2619</v>
      </c>
      <c r="Z464" t="s">
        <v>676</v>
      </c>
      <c r="AA464" t="s">
        <v>677</v>
      </c>
      <c r="AB464" t="s">
        <v>820</v>
      </c>
    </row>
    <row r="465" spans="1:36">
      <c r="A465">
        <v>433</v>
      </c>
      <c r="B465" s="93"/>
      <c r="C465" s="93"/>
      <c r="D465" s="93"/>
      <c r="E465" s="93"/>
      <c r="F465" s="93"/>
      <c r="G465" s="93"/>
      <c r="H465" s="93"/>
      <c r="I465" s="93">
        <v>10</v>
      </c>
      <c r="J465" s="93">
        <v>10</v>
      </c>
      <c r="K465" s="93"/>
      <c r="L465" s="93"/>
      <c r="M465" s="93"/>
      <c r="N465" s="93"/>
      <c r="O465" s="93"/>
      <c r="P465" s="93"/>
      <c r="Q465" s="93"/>
      <c r="R465" s="93"/>
      <c r="S465" s="93"/>
      <c r="T465">
        <v>1.855</v>
      </c>
      <c r="U465">
        <v>1.3425</v>
      </c>
      <c r="V465">
        <v>0.51249999999999996</v>
      </c>
      <c r="W465">
        <v>11.938818171009601</v>
      </c>
      <c r="X465">
        <v>2.6071518331228298</v>
      </c>
      <c r="Y465">
        <v>1245</v>
      </c>
      <c r="Z465" t="s">
        <v>670</v>
      </c>
      <c r="AA465" t="s">
        <v>671</v>
      </c>
      <c r="AB465" t="s">
        <v>821</v>
      </c>
    </row>
    <row r="466" spans="1:36">
      <c r="A466">
        <v>434</v>
      </c>
      <c r="B466" s="91"/>
      <c r="C466" s="91"/>
      <c r="D466" s="91"/>
      <c r="E466" s="91"/>
      <c r="F466" s="91"/>
      <c r="G466" s="91"/>
      <c r="H466" s="91"/>
      <c r="I466" s="91">
        <v>15</v>
      </c>
      <c r="J466" s="91">
        <v>15</v>
      </c>
      <c r="K466" s="91"/>
      <c r="L466" s="91"/>
      <c r="M466" s="91"/>
      <c r="N466" s="91"/>
      <c r="O466" s="91"/>
      <c r="P466" s="91"/>
      <c r="Q466" s="91"/>
      <c r="R466" s="91"/>
      <c r="S466" s="91"/>
      <c r="T466">
        <v>1.9824999999999999</v>
      </c>
      <c r="U466">
        <v>1.355</v>
      </c>
      <c r="V466">
        <v>0.62749999999999995</v>
      </c>
      <c r="W466">
        <v>11.6339232772723</v>
      </c>
      <c r="X466">
        <v>2.4801233394129198</v>
      </c>
      <c r="Y466">
        <v>1277</v>
      </c>
      <c r="Z466" t="s">
        <v>670</v>
      </c>
      <c r="AA466" t="s">
        <v>671</v>
      </c>
      <c r="AB466" t="s">
        <v>822</v>
      </c>
    </row>
    <row r="467" spans="1:36">
      <c r="A467">
        <v>435</v>
      </c>
      <c r="B467" s="91"/>
      <c r="C467" s="91"/>
      <c r="D467" s="91"/>
      <c r="E467" s="91"/>
      <c r="F467" s="91"/>
      <c r="G467" s="91"/>
      <c r="H467" s="91"/>
      <c r="I467" s="91">
        <v>30</v>
      </c>
      <c r="J467" s="91">
        <v>30</v>
      </c>
      <c r="K467" s="91"/>
      <c r="L467" s="91"/>
      <c r="M467" s="91"/>
      <c r="N467" s="91"/>
      <c r="O467" s="91"/>
      <c r="P467" s="91"/>
      <c r="Q467" s="91"/>
      <c r="R467" s="91"/>
      <c r="S467" s="91"/>
      <c r="T467">
        <v>2.0024999999999999</v>
      </c>
      <c r="U467">
        <v>1.3574999999999999</v>
      </c>
      <c r="V467">
        <v>0.64500000000000002</v>
      </c>
      <c r="W467">
        <v>10.2201169942705</v>
      </c>
      <c r="X467">
        <v>2.5705483309373598</v>
      </c>
      <c r="Y467">
        <v>1192</v>
      </c>
      <c r="Z467" t="s">
        <v>670</v>
      </c>
      <c r="AA467" t="s">
        <v>671</v>
      </c>
      <c r="AB467" t="s">
        <v>823</v>
      </c>
    </row>
    <row r="468" spans="1:36">
      <c r="A468">
        <v>436</v>
      </c>
      <c r="B468" s="91"/>
      <c r="C468" s="91"/>
      <c r="D468" s="91"/>
      <c r="E468" s="91"/>
      <c r="F468" s="91"/>
      <c r="G468" s="91"/>
      <c r="H468" s="91"/>
      <c r="I468" s="91">
        <v>45</v>
      </c>
      <c r="J468" s="91">
        <v>45</v>
      </c>
      <c r="K468" s="91"/>
      <c r="L468" s="91"/>
      <c r="M468" s="91"/>
      <c r="N468" s="91"/>
      <c r="O468" s="91"/>
      <c r="P468" s="91"/>
      <c r="Q468" s="91"/>
      <c r="R468" s="91"/>
      <c r="S468" s="91"/>
      <c r="T468">
        <v>2.1575000000000002</v>
      </c>
      <c r="U468">
        <v>1.35</v>
      </c>
      <c r="V468">
        <v>0.8075</v>
      </c>
      <c r="W468">
        <v>12.683759381217101</v>
      </c>
      <c r="X468">
        <v>2.6185741135811198</v>
      </c>
      <c r="Y468">
        <v>1345</v>
      </c>
      <c r="Z468" t="s">
        <v>670</v>
      </c>
      <c r="AA468" t="s">
        <v>671</v>
      </c>
      <c r="AB468" t="s">
        <v>824</v>
      </c>
    </row>
    <row r="469" spans="1:36">
      <c r="A469">
        <v>437</v>
      </c>
      <c r="B469" s="92"/>
      <c r="C469" s="92"/>
      <c r="D469" s="92"/>
      <c r="E469" s="92"/>
      <c r="F469" s="92"/>
      <c r="G469" s="92"/>
      <c r="H469" s="92"/>
      <c r="I469" s="92">
        <v>60</v>
      </c>
      <c r="J469" s="92">
        <v>60</v>
      </c>
      <c r="K469" s="92"/>
      <c r="L469" s="92"/>
      <c r="M469" s="92"/>
      <c r="N469" s="92"/>
      <c r="O469" s="92"/>
      <c r="P469" s="92"/>
      <c r="Q469" s="92"/>
      <c r="R469" s="92"/>
      <c r="S469" s="92"/>
      <c r="T469">
        <v>2.1875</v>
      </c>
      <c r="U469">
        <v>1.3325</v>
      </c>
      <c r="V469">
        <v>0.85499999999999998</v>
      </c>
      <c r="W469">
        <v>7.6530142527167699</v>
      </c>
      <c r="X469">
        <v>2.38782488099507</v>
      </c>
      <c r="Y469">
        <v>1234</v>
      </c>
      <c r="Z469" t="s">
        <v>670</v>
      </c>
      <c r="AA469" t="s">
        <v>671</v>
      </c>
      <c r="AB469" t="s">
        <v>825</v>
      </c>
    </row>
    <row r="470" spans="1:36">
      <c r="A470">
        <v>438</v>
      </c>
      <c r="M470" s="51">
        <v>0.1</v>
      </c>
      <c r="T470">
        <v>1.76</v>
      </c>
      <c r="U470">
        <v>1.3425</v>
      </c>
      <c r="V470">
        <v>0.41749999999999998</v>
      </c>
      <c r="W470">
        <v>11.8140102338532</v>
      </c>
      <c r="X470">
        <v>2.4416139642347199</v>
      </c>
      <c r="Y470">
        <v>1237</v>
      </c>
      <c r="Z470" t="s">
        <v>670</v>
      </c>
      <c r="AA470" t="s">
        <v>671</v>
      </c>
      <c r="AB470" t="s">
        <v>826</v>
      </c>
    </row>
    <row r="471" spans="1:36">
      <c r="A471">
        <v>439</v>
      </c>
      <c r="M471" s="51">
        <v>0.3</v>
      </c>
      <c r="T471">
        <v>1.7</v>
      </c>
      <c r="U471">
        <v>1.3474999999999999</v>
      </c>
      <c r="V471">
        <v>0.35249999999999998</v>
      </c>
      <c r="W471">
        <v>11.9147043408641</v>
      </c>
      <c r="X471">
        <v>2.5252158645893199</v>
      </c>
      <c r="Y471">
        <v>1213</v>
      </c>
      <c r="Z471" t="s">
        <v>670</v>
      </c>
      <c r="AA471" t="s">
        <v>671</v>
      </c>
      <c r="AB471" t="s">
        <v>827</v>
      </c>
    </row>
    <row r="472" spans="1:36">
      <c r="A472">
        <v>440</v>
      </c>
      <c r="M472" s="51">
        <v>0.5</v>
      </c>
      <c r="T472">
        <v>1.8274999999999999</v>
      </c>
      <c r="U472">
        <v>1.3525</v>
      </c>
      <c r="V472">
        <v>0.47499999999999998</v>
      </c>
      <c r="W472">
        <v>11.7974969329502</v>
      </c>
      <c r="X472">
        <v>2.4383886492050801</v>
      </c>
      <c r="Y472">
        <v>1242</v>
      </c>
      <c r="Z472" t="s">
        <v>670</v>
      </c>
      <c r="AA472" t="s">
        <v>671</v>
      </c>
      <c r="AB472" t="s">
        <v>828</v>
      </c>
    </row>
    <row r="473" spans="1:36">
      <c r="A473">
        <v>441</v>
      </c>
      <c r="M473" s="51">
        <v>0.7</v>
      </c>
      <c r="T473">
        <v>1.87</v>
      </c>
      <c r="U473">
        <v>1.3525</v>
      </c>
      <c r="V473">
        <v>0.51749999999999996</v>
      </c>
      <c r="W473">
        <v>11.8160370492302</v>
      </c>
      <c r="X473">
        <v>2.40954185599997</v>
      </c>
      <c r="Y473">
        <v>1275</v>
      </c>
      <c r="Z473" t="s">
        <v>670</v>
      </c>
      <c r="AA473" t="s">
        <v>671</v>
      </c>
      <c r="AB473" t="s">
        <v>829</v>
      </c>
    </row>
    <row r="474" spans="1:36">
      <c r="A474">
        <v>442</v>
      </c>
      <c r="M474" s="51">
        <v>0.9</v>
      </c>
      <c r="T474">
        <v>1.6725000000000001</v>
      </c>
      <c r="U474">
        <v>1.33</v>
      </c>
      <c r="V474">
        <v>0.34250000000000003</v>
      </c>
      <c r="W474">
        <v>11.731238870856799</v>
      </c>
      <c r="X474">
        <v>2.44423382992822</v>
      </c>
      <c r="Y474">
        <v>1189</v>
      </c>
      <c r="Z474" t="s">
        <v>670</v>
      </c>
      <c r="AA474" t="s">
        <v>671</v>
      </c>
      <c r="AB474" t="s">
        <v>830</v>
      </c>
    </row>
    <row r="475" spans="1:36">
      <c r="A475">
        <v>443</v>
      </c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 t="s">
        <v>375</v>
      </c>
      <c r="Q475" s="93"/>
      <c r="R475" s="93"/>
      <c r="S475" s="93"/>
      <c r="T475">
        <v>1.75</v>
      </c>
      <c r="U475">
        <v>1.34</v>
      </c>
      <c r="V475">
        <v>0.41</v>
      </c>
      <c r="W475">
        <v>11.873549604198001</v>
      </c>
      <c r="X475">
        <v>2.5004832555849901</v>
      </c>
      <c r="Y475">
        <v>1224</v>
      </c>
      <c r="Z475" t="s">
        <v>670</v>
      </c>
      <c r="AA475" t="s">
        <v>671</v>
      </c>
      <c r="AB475" t="s">
        <v>818</v>
      </c>
    </row>
    <row r="476" spans="1:36">
      <c r="A476">
        <v>444</v>
      </c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 t="s">
        <v>376</v>
      </c>
      <c r="Q476" s="91"/>
      <c r="R476" s="91"/>
      <c r="S476" s="91"/>
      <c r="T476">
        <v>1.75</v>
      </c>
      <c r="U476">
        <v>1.34</v>
      </c>
      <c r="V476">
        <v>0.41</v>
      </c>
      <c r="W476">
        <v>11.873549604198001</v>
      </c>
      <c r="X476">
        <v>2.5004832555849901</v>
      </c>
      <c r="Y476">
        <v>1224</v>
      </c>
      <c r="Z476" t="s">
        <v>670</v>
      </c>
      <c r="AA476" t="s">
        <v>671</v>
      </c>
      <c r="AB476" t="s">
        <v>818</v>
      </c>
    </row>
    <row r="477" spans="1:36">
      <c r="A477">
        <v>445</v>
      </c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 t="s">
        <v>377</v>
      </c>
      <c r="Q477" s="91"/>
      <c r="R477" s="91"/>
      <c r="S477" s="91"/>
      <c r="T477">
        <v>1.75</v>
      </c>
      <c r="U477">
        <v>1.34</v>
      </c>
      <c r="V477">
        <v>0.41</v>
      </c>
      <c r="W477">
        <v>11.873549604198001</v>
      </c>
      <c r="X477">
        <v>2.5004832555849901</v>
      </c>
      <c r="Y477">
        <v>1224</v>
      </c>
      <c r="Z477" t="s">
        <v>670</v>
      </c>
      <c r="AA477" t="s">
        <v>671</v>
      </c>
      <c r="AB477" t="s">
        <v>818</v>
      </c>
    </row>
    <row r="478" spans="1:36">
      <c r="A478">
        <v>446</v>
      </c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 t="s">
        <v>378</v>
      </c>
      <c r="Q478" s="91"/>
      <c r="R478" s="91"/>
      <c r="S478" s="91"/>
      <c r="T478">
        <v>1.75</v>
      </c>
      <c r="U478">
        <v>1.34</v>
      </c>
      <c r="V478">
        <v>0.41</v>
      </c>
      <c r="W478">
        <v>11.873549604198001</v>
      </c>
      <c r="X478">
        <v>2.5004832555849901</v>
      </c>
      <c r="Y478">
        <v>1224</v>
      </c>
      <c r="Z478" t="s">
        <v>670</v>
      </c>
      <c r="AA478" t="s">
        <v>671</v>
      </c>
      <c r="AB478" t="s">
        <v>818</v>
      </c>
    </row>
    <row r="479" spans="1:36">
      <c r="A479">
        <v>447</v>
      </c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 t="s">
        <v>379</v>
      </c>
      <c r="Q479" s="92"/>
      <c r="R479" s="92"/>
      <c r="S479" s="92"/>
      <c r="T479">
        <v>1.75</v>
      </c>
      <c r="U479">
        <v>1.34</v>
      </c>
      <c r="V479">
        <v>0.41</v>
      </c>
      <c r="W479">
        <v>11.873549604198001</v>
      </c>
      <c r="X479">
        <v>2.5004832555849901</v>
      </c>
      <c r="Y479">
        <v>1224</v>
      </c>
      <c r="Z479" t="s">
        <v>670</v>
      </c>
      <c r="AA479" t="s">
        <v>671</v>
      </c>
      <c r="AB479" t="s">
        <v>818</v>
      </c>
    </row>
    <row r="480" spans="1:36" s="122" customFormat="1">
      <c r="B480" s="82" t="s">
        <v>705</v>
      </c>
      <c r="AE480" s="179"/>
      <c r="AF480" s="185"/>
      <c r="AG480" s="185"/>
      <c r="AH480" s="185"/>
      <c r="AI480" s="185"/>
      <c r="AJ480" s="190"/>
    </row>
    <row r="481" spans="1:36">
      <c r="A481">
        <v>448</v>
      </c>
      <c r="B481" s="47">
        <v>42165</v>
      </c>
      <c r="C481" s="46">
        <v>0.26666666666666666</v>
      </c>
      <c r="E481" s="46">
        <v>0.71666666666666667</v>
      </c>
      <c r="G481" t="s">
        <v>345</v>
      </c>
      <c r="H481" t="s">
        <v>345</v>
      </c>
      <c r="I481">
        <v>5</v>
      </c>
      <c r="J481">
        <v>10</v>
      </c>
      <c r="K481" t="s">
        <v>578</v>
      </c>
      <c r="L481">
        <v>500</v>
      </c>
      <c r="M481">
        <v>0</v>
      </c>
      <c r="N481" t="s">
        <v>349</v>
      </c>
      <c r="O481" t="b">
        <v>1</v>
      </c>
      <c r="P481">
        <v>1000</v>
      </c>
      <c r="S481" t="s">
        <v>579</v>
      </c>
      <c r="T481">
        <v>7.4999999999999997E-3</v>
      </c>
      <c r="U481">
        <v>0.40500000000000003</v>
      </c>
      <c r="V481">
        <v>0.39750000000000002</v>
      </c>
      <c r="W481">
        <v>89.709478030489393</v>
      </c>
      <c r="X481">
        <v>4.2046440133420404</v>
      </c>
      <c r="Y481">
        <v>165</v>
      </c>
      <c r="Z481" t="s">
        <v>706</v>
      </c>
      <c r="AA481" t="s">
        <v>707</v>
      </c>
      <c r="AB481" t="s">
        <v>831</v>
      </c>
    </row>
    <row r="482" spans="1:36">
      <c r="A482">
        <v>449</v>
      </c>
      <c r="B482" s="47"/>
      <c r="C482" s="46"/>
      <c r="E482" s="46"/>
      <c r="L482">
        <v>1000</v>
      </c>
      <c r="T482">
        <v>1.2500000000000001E-2</v>
      </c>
      <c r="U482">
        <v>0.41749999999999998</v>
      </c>
      <c r="V482">
        <v>0.40500000000000003</v>
      </c>
      <c r="W482">
        <v>88.489150890916207</v>
      </c>
      <c r="X482">
        <v>4.1812737575060597</v>
      </c>
      <c r="Y482">
        <v>172</v>
      </c>
      <c r="Z482" t="s">
        <v>709</v>
      </c>
      <c r="AA482" t="s">
        <v>710</v>
      </c>
      <c r="AB482" t="s">
        <v>832</v>
      </c>
    </row>
    <row r="483" spans="1:36">
      <c r="A483">
        <v>450</v>
      </c>
      <c r="B483" s="88">
        <v>42165</v>
      </c>
      <c r="C483" s="89">
        <v>0.26666666666666666</v>
      </c>
      <c r="D483" s="73"/>
      <c r="E483" s="89">
        <v>0.71666666666666667</v>
      </c>
      <c r="F483" s="73"/>
      <c r="G483" s="73" t="s">
        <v>345</v>
      </c>
      <c r="H483" s="73" t="s">
        <v>345</v>
      </c>
      <c r="I483" s="73">
        <v>5</v>
      </c>
      <c r="J483" s="73">
        <v>10</v>
      </c>
      <c r="K483" s="73" t="s">
        <v>578</v>
      </c>
      <c r="L483" s="73">
        <v>5000</v>
      </c>
      <c r="M483" s="73">
        <v>0</v>
      </c>
      <c r="N483" s="73" t="s">
        <v>349</v>
      </c>
      <c r="O483" s="73" t="b">
        <v>1</v>
      </c>
      <c r="P483" s="73">
        <v>1000</v>
      </c>
      <c r="Q483" s="73"/>
      <c r="R483" s="73"/>
      <c r="S483" s="73"/>
      <c r="T483">
        <v>2.75E-2</v>
      </c>
      <c r="U483">
        <v>0.42749999999999999</v>
      </c>
      <c r="V483">
        <v>0.4</v>
      </c>
      <c r="W483">
        <v>87.910105372523503</v>
      </c>
      <c r="X483">
        <v>4.4059427482611699</v>
      </c>
      <c r="Y483">
        <v>182</v>
      </c>
      <c r="Z483" t="s">
        <v>712</v>
      </c>
      <c r="AA483" t="s">
        <v>713</v>
      </c>
      <c r="AB483" t="s">
        <v>833</v>
      </c>
    </row>
    <row r="484" spans="1:36">
      <c r="A484">
        <v>451</v>
      </c>
      <c r="B484" s="47"/>
      <c r="C484" s="46"/>
      <c r="E484" s="46"/>
      <c r="L484">
        <v>10000</v>
      </c>
      <c r="T484">
        <v>9.7500000000000003E-2</v>
      </c>
      <c r="U484">
        <v>0.4425</v>
      </c>
      <c r="V484">
        <v>0.34499999999999997</v>
      </c>
      <c r="W484">
        <v>88.872741692373907</v>
      </c>
      <c r="X484">
        <v>4.3814574520787701</v>
      </c>
      <c r="Y484">
        <v>216</v>
      </c>
      <c r="Z484" t="s">
        <v>715</v>
      </c>
      <c r="AA484" t="s">
        <v>716</v>
      </c>
      <c r="AB484" t="s">
        <v>834</v>
      </c>
    </row>
    <row r="485" spans="1:36">
      <c r="A485">
        <v>452</v>
      </c>
      <c r="B485" s="47"/>
      <c r="C485" s="46"/>
      <c r="E485" s="46"/>
      <c r="L485">
        <v>20000</v>
      </c>
      <c r="T485">
        <v>0.21</v>
      </c>
      <c r="U485">
        <v>0.4375</v>
      </c>
      <c r="V485">
        <v>0.22750000000000001</v>
      </c>
      <c r="W485">
        <v>88.400821761270706</v>
      </c>
      <c r="X485">
        <v>4.3175961009517696</v>
      </c>
      <c r="Y485">
        <v>259</v>
      </c>
      <c r="Z485" t="s">
        <v>718</v>
      </c>
      <c r="AA485" t="s">
        <v>719</v>
      </c>
      <c r="AB485" t="s">
        <v>835</v>
      </c>
    </row>
    <row r="486" spans="1:36">
      <c r="A486">
        <v>453</v>
      </c>
      <c r="B486" s="93"/>
      <c r="C486" s="93"/>
      <c r="D486" s="93"/>
      <c r="E486" s="93"/>
      <c r="F486" s="93"/>
      <c r="G486" s="93"/>
      <c r="H486" s="93"/>
      <c r="I486" s="93">
        <v>10</v>
      </c>
      <c r="J486" s="93">
        <v>10</v>
      </c>
      <c r="K486" s="93"/>
      <c r="L486" s="93"/>
      <c r="M486" s="93"/>
      <c r="N486" s="93"/>
      <c r="O486" s="93"/>
      <c r="P486" s="93"/>
      <c r="Q486" s="93"/>
      <c r="R486" s="93"/>
      <c r="S486" s="93"/>
      <c r="T486">
        <v>6.5000000000000002E-2</v>
      </c>
      <c r="U486">
        <v>0.42749999999999999</v>
      </c>
      <c r="V486">
        <v>0.36249999999999999</v>
      </c>
      <c r="W486">
        <v>84.826447973487106</v>
      </c>
      <c r="X486">
        <v>4.2368991517969397</v>
      </c>
      <c r="Y486">
        <v>197</v>
      </c>
      <c r="Z486" t="s">
        <v>712</v>
      </c>
      <c r="AA486" t="s">
        <v>713</v>
      </c>
      <c r="AB486" t="s">
        <v>836</v>
      </c>
    </row>
    <row r="487" spans="1:36">
      <c r="A487">
        <v>454</v>
      </c>
      <c r="B487" s="91"/>
      <c r="C487" s="91"/>
      <c r="D487" s="91"/>
      <c r="E487" s="91"/>
      <c r="F487" s="91"/>
      <c r="G487" s="91"/>
      <c r="H487" s="91"/>
      <c r="I487" s="91">
        <v>15</v>
      </c>
      <c r="J487" s="91">
        <v>15</v>
      </c>
      <c r="K487" s="91"/>
      <c r="L487" s="91"/>
      <c r="M487" s="91"/>
      <c r="N487" s="91"/>
      <c r="O487" s="91"/>
      <c r="P487" s="91"/>
      <c r="Q487" s="91"/>
      <c r="R487" s="91"/>
      <c r="S487" s="91"/>
      <c r="T487">
        <v>6.7500000000000004E-2</v>
      </c>
      <c r="U487">
        <v>0.4425</v>
      </c>
      <c r="V487">
        <v>0.375</v>
      </c>
      <c r="W487">
        <v>85.540899018242698</v>
      </c>
      <c r="X487">
        <v>4.2050678801333303</v>
      </c>
      <c r="Y487">
        <v>204</v>
      </c>
      <c r="Z487" t="s">
        <v>712</v>
      </c>
      <c r="AA487" t="s">
        <v>713</v>
      </c>
      <c r="AB487" t="s">
        <v>837</v>
      </c>
    </row>
    <row r="488" spans="1:36">
      <c r="A488">
        <v>455</v>
      </c>
      <c r="B488" s="91"/>
      <c r="C488" s="91"/>
      <c r="D488" s="91"/>
      <c r="E488" s="91"/>
      <c r="F488" s="91"/>
      <c r="G488" s="91"/>
      <c r="H488" s="91"/>
      <c r="I488" s="91">
        <v>30</v>
      </c>
      <c r="J488" s="91">
        <v>30</v>
      </c>
      <c r="K488" s="91"/>
      <c r="L488" s="91"/>
      <c r="M488" s="91"/>
      <c r="N488" s="91"/>
      <c r="O488" s="91"/>
      <c r="P488" s="91"/>
      <c r="Q488" s="91"/>
      <c r="R488" s="91"/>
      <c r="S488" s="91"/>
      <c r="T488">
        <v>0.12</v>
      </c>
      <c r="U488">
        <v>0.42749999999999999</v>
      </c>
      <c r="V488">
        <v>0.3075</v>
      </c>
      <c r="W488">
        <v>79.170490702639498</v>
      </c>
      <c r="X488">
        <v>3.8582499807459398</v>
      </c>
      <c r="Y488">
        <v>219</v>
      </c>
      <c r="Z488" t="s">
        <v>712</v>
      </c>
      <c r="AA488" t="s">
        <v>713</v>
      </c>
      <c r="AB488" t="s">
        <v>838</v>
      </c>
    </row>
    <row r="489" spans="1:36">
      <c r="A489">
        <v>456</v>
      </c>
      <c r="B489" s="91"/>
      <c r="C489" s="91"/>
      <c r="D489" s="91"/>
      <c r="E489" s="91"/>
      <c r="F489" s="91"/>
      <c r="G489" s="91"/>
      <c r="H489" s="91"/>
      <c r="I489" s="91">
        <v>45</v>
      </c>
      <c r="J489" s="91">
        <v>45</v>
      </c>
      <c r="K489" s="91"/>
      <c r="L489" s="91"/>
      <c r="M489" s="91"/>
      <c r="N489" s="91"/>
      <c r="O489" s="91"/>
      <c r="P489" s="91"/>
      <c r="Q489" s="91"/>
      <c r="R489" s="91"/>
      <c r="S489" s="91"/>
      <c r="T489">
        <v>0.125</v>
      </c>
      <c r="U489">
        <v>0.42499999999999999</v>
      </c>
      <c r="V489">
        <v>0.3</v>
      </c>
      <c r="W489">
        <v>66.089781107712298</v>
      </c>
      <c r="X489">
        <v>3.65353087865393</v>
      </c>
      <c r="Y489">
        <v>220</v>
      </c>
      <c r="Z489" t="s">
        <v>712</v>
      </c>
      <c r="AA489" t="s">
        <v>713</v>
      </c>
      <c r="AB489" t="s">
        <v>839</v>
      </c>
    </row>
    <row r="490" spans="1:36">
      <c r="A490">
        <v>457</v>
      </c>
      <c r="B490" s="92"/>
      <c r="C490" s="92"/>
      <c r="D490" s="92"/>
      <c r="E490" s="92"/>
      <c r="F490" s="92"/>
      <c r="G490" s="92"/>
      <c r="H490" s="92"/>
      <c r="I490" s="92">
        <v>60</v>
      </c>
      <c r="J490" s="92">
        <v>60</v>
      </c>
      <c r="K490" s="92"/>
      <c r="L490" s="92"/>
      <c r="M490" s="92"/>
      <c r="N490" s="92"/>
      <c r="O490" s="92"/>
      <c r="P490" s="92"/>
      <c r="Q490" s="92"/>
      <c r="R490" s="92"/>
      <c r="S490" s="92"/>
      <c r="T490">
        <v>0.1575</v>
      </c>
      <c r="U490">
        <v>0.42749999999999999</v>
      </c>
      <c r="V490">
        <v>0.27</v>
      </c>
      <c r="W490">
        <v>60.917934469057798</v>
      </c>
      <c r="X490">
        <v>3.2173008394646399</v>
      </c>
      <c r="Y490">
        <v>234</v>
      </c>
      <c r="Z490" t="s">
        <v>712</v>
      </c>
      <c r="AA490" t="s">
        <v>713</v>
      </c>
      <c r="AB490" t="s">
        <v>840</v>
      </c>
    </row>
    <row r="491" spans="1:36" s="57" customFormat="1">
      <c r="A491">
        <v>458</v>
      </c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 t="s">
        <v>375</v>
      </c>
      <c r="Q491" s="119"/>
      <c r="R491" s="119"/>
      <c r="S491" s="119"/>
      <c r="T491" s="57">
        <v>2.75E-2</v>
      </c>
      <c r="U491" s="57">
        <v>0.42749999999999999</v>
      </c>
      <c r="V491" s="57">
        <v>0.4</v>
      </c>
      <c r="W491" s="57">
        <v>87.910105372523503</v>
      </c>
      <c r="X491" s="57">
        <v>4.4059427482611699</v>
      </c>
      <c r="Y491" s="57">
        <v>182</v>
      </c>
      <c r="Z491" s="57" t="s">
        <v>712</v>
      </c>
      <c r="AA491" s="57" t="s">
        <v>713</v>
      </c>
      <c r="AB491" s="57" t="s">
        <v>833</v>
      </c>
      <c r="AE491" s="170"/>
      <c r="AF491" s="56"/>
      <c r="AG491" s="56"/>
      <c r="AH491" s="56"/>
      <c r="AI491" s="56"/>
      <c r="AJ491" s="171"/>
    </row>
    <row r="492" spans="1:36" s="57" customFormat="1">
      <c r="A492">
        <v>459</v>
      </c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 t="s">
        <v>376</v>
      </c>
      <c r="Q492" s="56"/>
      <c r="R492" s="56"/>
      <c r="S492" s="56"/>
      <c r="T492" s="57">
        <v>2.75E-2</v>
      </c>
      <c r="U492" s="57">
        <v>0.42749999999999999</v>
      </c>
      <c r="V492" s="57">
        <v>0.4</v>
      </c>
      <c r="W492" s="57">
        <v>87.910105372523503</v>
      </c>
      <c r="X492" s="57">
        <v>4.4059427482611699</v>
      </c>
      <c r="Y492" s="57">
        <v>182</v>
      </c>
      <c r="Z492" s="57" t="s">
        <v>712</v>
      </c>
      <c r="AA492" s="57" t="s">
        <v>713</v>
      </c>
      <c r="AB492" s="57" t="s">
        <v>833</v>
      </c>
      <c r="AE492" s="170"/>
      <c r="AF492" s="56"/>
      <c r="AG492" s="56"/>
      <c r="AH492" s="56"/>
      <c r="AI492" s="56"/>
      <c r="AJ492" s="171"/>
    </row>
    <row r="493" spans="1:36" s="57" customFormat="1">
      <c r="A493">
        <v>460</v>
      </c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 t="s">
        <v>377</v>
      </c>
      <c r="Q493" s="56"/>
      <c r="R493" s="56"/>
      <c r="S493" s="56"/>
      <c r="T493" s="57">
        <v>2.75E-2</v>
      </c>
      <c r="U493" s="57">
        <v>0.42749999999999999</v>
      </c>
      <c r="V493" s="57">
        <v>0.4</v>
      </c>
      <c r="W493" s="57">
        <v>87.910105372523503</v>
      </c>
      <c r="X493" s="57">
        <v>4.4059427482611699</v>
      </c>
      <c r="Y493" s="57">
        <v>182</v>
      </c>
      <c r="Z493" s="57" t="s">
        <v>712</v>
      </c>
      <c r="AA493" s="57" t="s">
        <v>713</v>
      </c>
      <c r="AB493" s="57" t="s">
        <v>833</v>
      </c>
      <c r="AE493" s="170"/>
      <c r="AF493" s="56"/>
      <c r="AG493" s="56"/>
      <c r="AH493" s="56"/>
      <c r="AI493" s="56"/>
      <c r="AJ493" s="171"/>
    </row>
    <row r="494" spans="1:36" s="57" customFormat="1">
      <c r="A494">
        <v>461</v>
      </c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 t="s">
        <v>378</v>
      </c>
      <c r="Q494" s="56"/>
      <c r="R494" s="56"/>
      <c r="S494" s="56"/>
      <c r="T494" s="57">
        <v>2.75E-2</v>
      </c>
      <c r="U494" s="57">
        <v>0.42749999999999999</v>
      </c>
      <c r="V494" s="57">
        <v>0.4</v>
      </c>
      <c r="W494" s="57">
        <v>87.910105372523503</v>
      </c>
      <c r="X494" s="57">
        <v>4.4059427482611699</v>
      </c>
      <c r="Y494" s="57">
        <v>182</v>
      </c>
      <c r="Z494" s="57" t="s">
        <v>712</v>
      </c>
      <c r="AA494" s="57" t="s">
        <v>713</v>
      </c>
      <c r="AB494" s="57" t="s">
        <v>833</v>
      </c>
      <c r="AE494" s="170"/>
      <c r="AF494" s="56"/>
      <c r="AG494" s="56"/>
      <c r="AH494" s="56"/>
      <c r="AI494" s="56"/>
      <c r="AJ494" s="171"/>
    </row>
    <row r="495" spans="1:36" s="57" customFormat="1">
      <c r="A495">
        <v>462</v>
      </c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 t="s">
        <v>379</v>
      </c>
      <c r="Q495" s="80"/>
      <c r="R495" s="80"/>
      <c r="S495" s="80"/>
      <c r="T495" s="57">
        <v>2.75E-2</v>
      </c>
      <c r="U495" s="57">
        <v>0.42749999999999999</v>
      </c>
      <c r="V495" s="57">
        <v>0.4</v>
      </c>
      <c r="W495" s="57">
        <v>87.910105372523503</v>
      </c>
      <c r="X495" s="57">
        <v>4.4059427482611699</v>
      </c>
      <c r="Y495" s="57">
        <v>182</v>
      </c>
      <c r="Z495" s="57" t="s">
        <v>712</v>
      </c>
      <c r="AA495" s="57" t="s">
        <v>713</v>
      </c>
      <c r="AB495" s="57" t="s">
        <v>833</v>
      </c>
      <c r="AE495" s="170"/>
      <c r="AF495" s="56"/>
      <c r="AG495" s="56"/>
      <c r="AH495" s="56"/>
      <c r="AI495" s="56"/>
      <c r="AJ495" s="171"/>
    </row>
    <row r="496" spans="1:36" s="122" customFormat="1">
      <c r="B496" s="82" t="s">
        <v>726</v>
      </c>
      <c r="AE496" s="179"/>
      <c r="AF496" s="185"/>
      <c r="AG496" s="185"/>
      <c r="AH496" s="185"/>
      <c r="AI496" s="185"/>
      <c r="AJ496" s="190"/>
    </row>
    <row r="497" spans="1:36">
      <c r="A497">
        <v>463</v>
      </c>
      <c r="B497" s="47">
        <v>42165</v>
      </c>
      <c r="C497" s="46">
        <v>0.26666666666666666</v>
      </c>
      <c r="E497" s="46">
        <v>0.71666666666666667</v>
      </c>
      <c r="G497" t="s">
        <v>345</v>
      </c>
      <c r="H497" t="s">
        <v>345</v>
      </c>
      <c r="I497">
        <v>5</v>
      </c>
      <c r="J497">
        <v>10</v>
      </c>
      <c r="K497" t="s">
        <v>578</v>
      </c>
      <c r="L497">
        <v>500</v>
      </c>
      <c r="M497">
        <v>0</v>
      </c>
      <c r="N497" t="s">
        <v>349</v>
      </c>
      <c r="O497" t="b">
        <v>1</v>
      </c>
      <c r="P497">
        <v>1000</v>
      </c>
      <c r="S497" t="s">
        <v>579</v>
      </c>
      <c r="T497">
        <v>2.5000000000000001E-3</v>
      </c>
      <c r="U497">
        <v>0.39750000000000002</v>
      </c>
      <c r="V497">
        <v>0.39500000000000002</v>
      </c>
      <c r="W497">
        <v>41.8836190382819</v>
      </c>
      <c r="X497">
        <v>0.91265940921705302</v>
      </c>
      <c r="Y497">
        <v>160</v>
      </c>
      <c r="Z497" t="s">
        <v>706</v>
      </c>
      <c r="AA497" t="s">
        <v>707</v>
      </c>
      <c r="AB497" t="s">
        <v>841</v>
      </c>
    </row>
    <row r="498" spans="1:36">
      <c r="A498">
        <v>464</v>
      </c>
      <c r="B498" s="47"/>
      <c r="C498" s="46"/>
      <c r="E498" s="46"/>
      <c r="L498">
        <v>1000</v>
      </c>
      <c r="T498">
        <v>0.02</v>
      </c>
      <c r="U498">
        <v>0.40250000000000002</v>
      </c>
      <c r="V498">
        <v>0.38250000000000001</v>
      </c>
      <c r="W498">
        <v>59.261727330924899</v>
      </c>
      <c r="X498">
        <v>0.91687072121665203</v>
      </c>
      <c r="Y498">
        <v>169</v>
      </c>
      <c r="Z498" t="s">
        <v>709</v>
      </c>
      <c r="AA498" t="s">
        <v>710</v>
      </c>
      <c r="AB498" t="s">
        <v>842</v>
      </c>
    </row>
    <row r="499" spans="1:36">
      <c r="A499">
        <v>465</v>
      </c>
      <c r="B499" s="88">
        <v>42165</v>
      </c>
      <c r="C499" s="89">
        <v>0.26666666666666666</v>
      </c>
      <c r="D499" s="73"/>
      <c r="E499" s="89">
        <v>0.71666666666666667</v>
      </c>
      <c r="F499" s="73"/>
      <c r="G499" s="73" t="s">
        <v>345</v>
      </c>
      <c r="H499" s="73" t="s">
        <v>345</v>
      </c>
      <c r="I499" s="73">
        <v>5</v>
      </c>
      <c r="J499" s="73">
        <v>10</v>
      </c>
      <c r="K499" s="73" t="s">
        <v>578</v>
      </c>
      <c r="L499" s="73">
        <v>5000</v>
      </c>
      <c r="M499" s="73">
        <v>0</v>
      </c>
      <c r="N499" s="73" t="s">
        <v>349</v>
      </c>
      <c r="O499" s="73" t="b">
        <v>1</v>
      </c>
      <c r="P499" s="73">
        <v>1000</v>
      </c>
      <c r="Q499" s="73"/>
      <c r="R499" s="73"/>
      <c r="S499" s="73"/>
      <c r="T499">
        <v>0.06</v>
      </c>
      <c r="U499">
        <v>0.43</v>
      </c>
      <c r="V499">
        <v>0.37</v>
      </c>
      <c r="W499">
        <v>62.964493845399303</v>
      </c>
      <c r="X499">
        <v>1.1023381321211101</v>
      </c>
      <c r="Y499">
        <v>196</v>
      </c>
      <c r="Z499" t="s">
        <v>712</v>
      </c>
      <c r="AA499" t="s">
        <v>713</v>
      </c>
      <c r="AB499" t="s">
        <v>843</v>
      </c>
    </row>
    <row r="500" spans="1:36">
      <c r="A500">
        <v>466</v>
      </c>
      <c r="B500" s="47"/>
      <c r="C500" s="46"/>
      <c r="E500" s="46"/>
      <c r="L500">
        <v>10000</v>
      </c>
      <c r="T500">
        <v>0.1</v>
      </c>
      <c r="U500">
        <v>0.435</v>
      </c>
      <c r="V500">
        <v>0.33500000000000002</v>
      </c>
      <c r="W500">
        <v>58.149483717658001</v>
      </c>
      <c r="X500">
        <v>1.05086442930413</v>
      </c>
      <c r="Y500">
        <v>214</v>
      </c>
      <c r="Z500" t="s">
        <v>715</v>
      </c>
      <c r="AA500" t="s">
        <v>716</v>
      </c>
      <c r="AB500" t="s">
        <v>844</v>
      </c>
    </row>
    <row r="501" spans="1:36">
      <c r="A501">
        <v>467</v>
      </c>
      <c r="B501" s="47"/>
      <c r="C501" s="46"/>
      <c r="E501" s="46"/>
      <c r="L501">
        <v>20000</v>
      </c>
      <c r="T501">
        <v>0.19500000000000001</v>
      </c>
      <c r="U501">
        <v>0.435</v>
      </c>
      <c r="V501">
        <v>0.24</v>
      </c>
      <c r="W501">
        <v>59.562451777508102</v>
      </c>
      <c r="X501">
        <v>1.07413325021341</v>
      </c>
      <c r="Y501">
        <v>252</v>
      </c>
      <c r="Z501" t="s">
        <v>718</v>
      </c>
      <c r="AA501" t="s">
        <v>719</v>
      </c>
      <c r="AB501" t="s">
        <v>845</v>
      </c>
    </row>
    <row r="502" spans="1:36">
      <c r="A502">
        <v>468</v>
      </c>
      <c r="B502" s="93"/>
      <c r="C502" s="93"/>
      <c r="D502" s="93"/>
      <c r="E502" s="93"/>
      <c r="F502" s="93"/>
      <c r="G502" s="93"/>
      <c r="H502" s="93"/>
      <c r="I502" s="93">
        <v>10</v>
      </c>
      <c r="J502" s="93">
        <v>10</v>
      </c>
      <c r="K502" s="93"/>
      <c r="L502" s="93"/>
      <c r="M502" s="93"/>
      <c r="N502" s="93"/>
      <c r="O502" s="93"/>
      <c r="P502" s="93"/>
      <c r="Q502" s="93"/>
      <c r="R502" s="93"/>
      <c r="S502" s="93"/>
      <c r="T502">
        <v>7.2499999999999995E-2</v>
      </c>
      <c r="U502">
        <v>0.4325</v>
      </c>
      <c r="V502">
        <v>0.36</v>
      </c>
      <c r="W502">
        <v>59.348621205816997</v>
      </c>
      <c r="X502">
        <v>1.06160187059035</v>
      </c>
      <c r="Y502">
        <v>202</v>
      </c>
      <c r="Z502" t="s">
        <v>712</v>
      </c>
      <c r="AA502" t="s">
        <v>713</v>
      </c>
      <c r="AB502" t="s">
        <v>846</v>
      </c>
    </row>
    <row r="503" spans="1:36">
      <c r="A503">
        <v>469</v>
      </c>
      <c r="B503" s="91"/>
      <c r="C503" s="91"/>
      <c r="D503" s="91"/>
      <c r="E503" s="91"/>
      <c r="F503" s="91"/>
      <c r="G503" s="91"/>
      <c r="H503" s="91"/>
      <c r="I503" s="91">
        <v>15</v>
      </c>
      <c r="J503" s="91">
        <v>15</v>
      </c>
      <c r="K503" s="91"/>
      <c r="L503" s="91"/>
      <c r="M503" s="91"/>
      <c r="N503" s="91"/>
      <c r="O503" s="91"/>
      <c r="P503" s="91"/>
      <c r="Q503" s="91"/>
      <c r="R503" s="91"/>
      <c r="S503" s="91"/>
      <c r="T503">
        <v>6.25E-2</v>
      </c>
      <c r="U503">
        <v>0.435</v>
      </c>
      <c r="V503">
        <v>0.3725</v>
      </c>
      <c r="W503">
        <v>52.553337206489601</v>
      </c>
      <c r="X503">
        <v>1.1318769739144601</v>
      </c>
      <c r="Y503">
        <v>199</v>
      </c>
      <c r="Z503" t="s">
        <v>712</v>
      </c>
      <c r="AA503" t="s">
        <v>713</v>
      </c>
      <c r="AB503" t="s">
        <v>847</v>
      </c>
    </row>
    <row r="504" spans="1:36">
      <c r="A504">
        <v>470</v>
      </c>
      <c r="B504" s="91"/>
      <c r="C504" s="91"/>
      <c r="D504" s="91"/>
      <c r="E504" s="91"/>
      <c r="F504" s="91"/>
      <c r="G504" s="91"/>
      <c r="H504" s="91"/>
      <c r="I504" s="91">
        <v>30</v>
      </c>
      <c r="J504" s="91">
        <v>30</v>
      </c>
      <c r="K504" s="91"/>
      <c r="L504" s="91"/>
      <c r="M504" s="91"/>
      <c r="N504" s="91"/>
      <c r="O504" s="91"/>
      <c r="P504" s="91"/>
      <c r="Q504" s="91"/>
      <c r="R504" s="91"/>
      <c r="S504" s="91"/>
      <c r="T504">
        <v>9.7500000000000003E-2</v>
      </c>
      <c r="U504">
        <v>0.42749999999999999</v>
      </c>
      <c r="V504">
        <v>0.33</v>
      </c>
      <c r="W504">
        <v>51.097315517309703</v>
      </c>
      <c r="X504">
        <v>1.39524139832867</v>
      </c>
      <c r="Y504">
        <v>210</v>
      </c>
      <c r="Z504" t="s">
        <v>712</v>
      </c>
      <c r="AA504" t="s">
        <v>713</v>
      </c>
      <c r="AB504" t="s">
        <v>848</v>
      </c>
    </row>
    <row r="505" spans="1:36">
      <c r="A505">
        <v>471</v>
      </c>
      <c r="B505" s="91"/>
      <c r="C505" s="91"/>
      <c r="D505" s="91"/>
      <c r="E505" s="91"/>
      <c r="F505" s="91"/>
      <c r="G505" s="91"/>
      <c r="H505" s="91"/>
      <c r="I505" s="91">
        <v>45</v>
      </c>
      <c r="J505" s="91">
        <v>45</v>
      </c>
      <c r="K505" s="91"/>
      <c r="L505" s="91"/>
      <c r="M505" s="91"/>
      <c r="N505" s="91"/>
      <c r="O505" s="91"/>
      <c r="P505" s="91"/>
      <c r="Q505" s="91"/>
      <c r="R505" s="91"/>
      <c r="S505" s="91"/>
      <c r="T505">
        <v>0.13750000000000001</v>
      </c>
      <c r="U505">
        <v>0.4375</v>
      </c>
      <c r="V505">
        <v>0.3</v>
      </c>
      <c r="W505">
        <v>39.270213643783499</v>
      </c>
      <c r="X505">
        <v>1.1654380290983299</v>
      </c>
      <c r="Y505">
        <v>222</v>
      </c>
      <c r="Z505" t="s">
        <v>712</v>
      </c>
      <c r="AA505" t="s">
        <v>713</v>
      </c>
      <c r="AB505" t="s">
        <v>849</v>
      </c>
    </row>
    <row r="506" spans="1:36">
      <c r="A506">
        <v>472</v>
      </c>
      <c r="B506" s="92"/>
      <c r="C506" s="92"/>
      <c r="D506" s="92"/>
      <c r="E506" s="92"/>
      <c r="F506" s="92"/>
      <c r="G506" s="92"/>
      <c r="H506" s="92"/>
      <c r="I506" s="92">
        <v>60</v>
      </c>
      <c r="J506" s="92">
        <v>60</v>
      </c>
      <c r="K506" s="92"/>
      <c r="L506" s="92"/>
      <c r="M506" s="92"/>
      <c r="N506" s="92"/>
      <c r="O506" s="92"/>
      <c r="P506" s="92"/>
      <c r="Q506" s="92"/>
      <c r="R506" s="92"/>
      <c r="S506" s="92"/>
      <c r="T506">
        <v>0.13750000000000001</v>
      </c>
      <c r="U506">
        <v>0.42499999999999999</v>
      </c>
      <c r="V506">
        <v>0.28749999999999998</v>
      </c>
      <c r="W506">
        <v>51.810330669006397</v>
      </c>
      <c r="X506">
        <v>1.8580045453606799</v>
      </c>
      <c r="Y506">
        <v>225</v>
      </c>
      <c r="Z506" t="s">
        <v>712</v>
      </c>
      <c r="AA506" t="s">
        <v>713</v>
      </c>
      <c r="AB506" t="s">
        <v>850</v>
      </c>
    </row>
    <row r="507" spans="1:36" s="57" customFormat="1">
      <c r="A507">
        <v>473</v>
      </c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 t="s">
        <v>375</v>
      </c>
      <c r="Q507" s="119"/>
      <c r="R507" s="119"/>
      <c r="S507" s="119"/>
      <c r="T507" s="57">
        <v>0.06</v>
      </c>
      <c r="U507" s="57">
        <v>0.43</v>
      </c>
      <c r="V507" s="57">
        <v>0.37</v>
      </c>
      <c r="W507" s="57">
        <v>62.964493845399303</v>
      </c>
      <c r="X507" s="57">
        <v>1.1023381321211101</v>
      </c>
      <c r="Y507" s="57">
        <v>196</v>
      </c>
      <c r="Z507" s="57" t="s">
        <v>712</v>
      </c>
      <c r="AA507" s="57" t="s">
        <v>713</v>
      </c>
      <c r="AB507" s="57" t="s">
        <v>843</v>
      </c>
      <c r="AE507" s="170"/>
      <c r="AF507" s="56"/>
      <c r="AG507" s="56"/>
      <c r="AH507" s="56"/>
      <c r="AI507" s="56"/>
      <c r="AJ507" s="171"/>
    </row>
    <row r="508" spans="1:36" s="57" customFormat="1">
      <c r="A508">
        <v>474</v>
      </c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 t="s">
        <v>376</v>
      </c>
      <c r="Q508" s="56"/>
      <c r="R508" s="56"/>
      <c r="S508" s="56"/>
      <c r="T508" s="57">
        <v>0.06</v>
      </c>
      <c r="U508" s="57">
        <v>0.43</v>
      </c>
      <c r="V508" s="57">
        <v>0.37</v>
      </c>
      <c r="W508" s="57">
        <v>62.964493845399303</v>
      </c>
      <c r="X508" s="57">
        <v>1.1023381321211101</v>
      </c>
      <c r="Y508" s="57">
        <v>196</v>
      </c>
      <c r="Z508" s="57" t="s">
        <v>712</v>
      </c>
      <c r="AA508" s="57" t="s">
        <v>713</v>
      </c>
      <c r="AB508" s="57" t="s">
        <v>843</v>
      </c>
      <c r="AE508" s="170"/>
      <c r="AF508" s="56"/>
      <c r="AG508" s="56"/>
      <c r="AH508" s="56"/>
      <c r="AI508" s="56"/>
      <c r="AJ508" s="171"/>
    </row>
    <row r="509" spans="1:36" s="57" customFormat="1">
      <c r="A509">
        <v>475</v>
      </c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 t="s">
        <v>377</v>
      </c>
      <c r="Q509" s="56"/>
      <c r="R509" s="56"/>
      <c r="S509" s="56"/>
      <c r="T509" s="57">
        <v>0.06</v>
      </c>
      <c r="U509" s="57">
        <v>0.43</v>
      </c>
      <c r="V509" s="57">
        <v>0.37</v>
      </c>
      <c r="W509" s="57">
        <v>62.964493845399303</v>
      </c>
      <c r="X509" s="57">
        <v>1.1023381321211101</v>
      </c>
      <c r="Y509" s="57">
        <v>196</v>
      </c>
      <c r="Z509" s="57" t="s">
        <v>712</v>
      </c>
      <c r="AA509" s="57" t="s">
        <v>713</v>
      </c>
      <c r="AB509" s="57" t="s">
        <v>843</v>
      </c>
      <c r="AE509" s="170"/>
      <c r="AF509" s="56"/>
      <c r="AG509" s="56"/>
      <c r="AH509" s="56"/>
      <c r="AI509" s="56"/>
      <c r="AJ509" s="171"/>
    </row>
    <row r="510" spans="1:36" s="57" customFormat="1">
      <c r="A510">
        <v>476</v>
      </c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 t="s">
        <v>378</v>
      </c>
      <c r="Q510" s="56"/>
      <c r="R510" s="56"/>
      <c r="S510" s="56"/>
      <c r="T510" s="57">
        <v>0.06</v>
      </c>
      <c r="U510" s="57">
        <v>0.43</v>
      </c>
      <c r="V510" s="57">
        <v>0.37</v>
      </c>
      <c r="W510" s="57">
        <v>62.964493845399303</v>
      </c>
      <c r="X510" s="57">
        <v>1.1023381321211101</v>
      </c>
      <c r="Y510" s="57">
        <v>196</v>
      </c>
      <c r="Z510" s="57" t="s">
        <v>712</v>
      </c>
      <c r="AA510" s="57" t="s">
        <v>713</v>
      </c>
      <c r="AB510" s="57" t="s">
        <v>843</v>
      </c>
      <c r="AE510" s="170"/>
      <c r="AF510" s="56"/>
      <c r="AG510" s="56"/>
      <c r="AH510" s="56"/>
      <c r="AI510" s="56"/>
      <c r="AJ510" s="171"/>
    </row>
    <row r="511" spans="1:36" s="57" customFormat="1">
      <c r="A511">
        <v>477</v>
      </c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 t="s">
        <v>379</v>
      </c>
      <c r="Q511" s="80"/>
      <c r="R511" s="80"/>
      <c r="S511" s="80"/>
      <c r="T511" s="57">
        <v>0.06</v>
      </c>
      <c r="U511" s="57">
        <v>0.43</v>
      </c>
      <c r="V511" s="57">
        <v>0.37</v>
      </c>
      <c r="W511" s="57">
        <v>62.964493845399303</v>
      </c>
      <c r="X511" s="57">
        <v>1.1023381321211101</v>
      </c>
      <c r="Y511" s="57">
        <v>196</v>
      </c>
      <c r="Z511" s="57" t="s">
        <v>712</v>
      </c>
      <c r="AA511" s="57" t="s">
        <v>713</v>
      </c>
      <c r="AB511" s="57" t="s">
        <v>843</v>
      </c>
      <c r="AE511" s="170"/>
      <c r="AF511" s="56"/>
      <c r="AG511" s="56"/>
      <c r="AH511" s="56"/>
      <c r="AI511" s="56"/>
      <c r="AJ511" s="171"/>
    </row>
    <row r="512" spans="1:36" s="145" customFormat="1">
      <c r="B512" s="145" t="s">
        <v>737</v>
      </c>
      <c r="AE512" s="191"/>
      <c r="AF512" s="186"/>
      <c r="AG512" s="186"/>
      <c r="AH512" s="186"/>
      <c r="AI512" s="186"/>
      <c r="AJ512" s="192"/>
    </row>
    <row r="513" spans="1:36" s="122" customFormat="1">
      <c r="B513" s="82" t="s">
        <v>577</v>
      </c>
      <c r="AE513" s="179"/>
      <c r="AF513" s="185"/>
      <c r="AG513" s="185"/>
      <c r="AH513" s="185"/>
      <c r="AI513" s="185"/>
      <c r="AJ513" s="190"/>
    </row>
    <row r="514" spans="1:36">
      <c r="A514" s="195">
        <v>478</v>
      </c>
      <c r="B514" s="196">
        <v>42165</v>
      </c>
      <c r="C514" s="197">
        <v>0.26666666666666666</v>
      </c>
      <c r="D514" s="195"/>
      <c r="E514" s="197">
        <v>0.71666666666666667</v>
      </c>
      <c r="F514" s="195"/>
      <c r="G514" s="195" t="s">
        <v>345</v>
      </c>
      <c r="H514" s="195" t="s">
        <v>345</v>
      </c>
      <c r="I514" s="195">
        <v>5</v>
      </c>
      <c r="J514" s="195">
        <v>10</v>
      </c>
      <c r="K514" s="195" t="s">
        <v>578</v>
      </c>
      <c r="L514" s="195">
        <v>500</v>
      </c>
      <c r="M514" s="195">
        <v>0.6</v>
      </c>
      <c r="N514" s="195" t="s">
        <v>349</v>
      </c>
      <c r="O514" s="195" t="b">
        <v>1</v>
      </c>
      <c r="P514" s="195">
        <v>1000</v>
      </c>
      <c r="Q514" s="195"/>
      <c r="R514" s="195"/>
      <c r="S514" s="195" t="s">
        <v>579</v>
      </c>
    </row>
    <row r="515" spans="1:36">
      <c r="A515" s="195">
        <v>479</v>
      </c>
      <c r="B515" s="196"/>
      <c r="C515" s="197"/>
      <c r="D515" s="195"/>
      <c r="E515" s="197"/>
      <c r="F515" s="195"/>
      <c r="G515" s="195"/>
      <c r="H515" s="195"/>
      <c r="I515" s="195"/>
      <c r="J515" s="195"/>
      <c r="K515" s="195"/>
      <c r="L515" s="195">
        <v>1000</v>
      </c>
      <c r="M515" s="195"/>
      <c r="N515" s="195"/>
      <c r="O515" s="195"/>
      <c r="P515" s="195"/>
      <c r="Q515" s="195"/>
      <c r="R515" s="195"/>
      <c r="S515" s="195"/>
    </row>
    <row r="516" spans="1:36">
      <c r="A516" s="195">
        <v>480</v>
      </c>
      <c r="B516" s="198">
        <v>42165</v>
      </c>
      <c r="C516" s="199">
        <v>0.26666666666666666</v>
      </c>
      <c r="D516" s="200"/>
      <c r="E516" s="199">
        <v>0.71666666666666667</v>
      </c>
      <c r="F516" s="200"/>
      <c r="G516" s="200" t="s">
        <v>345</v>
      </c>
      <c r="H516" s="200" t="s">
        <v>345</v>
      </c>
      <c r="I516" s="200">
        <v>5</v>
      </c>
      <c r="J516" s="200">
        <v>10</v>
      </c>
      <c r="K516" s="200" t="s">
        <v>578</v>
      </c>
      <c r="L516" s="200">
        <v>5000</v>
      </c>
      <c r="M516" s="200">
        <v>0.6</v>
      </c>
      <c r="N516" s="200" t="s">
        <v>349</v>
      </c>
      <c r="O516" s="200" t="b">
        <v>1</v>
      </c>
      <c r="P516" s="200">
        <v>1000</v>
      </c>
      <c r="Q516" s="200"/>
      <c r="R516" s="200"/>
      <c r="S516" s="200"/>
    </row>
    <row r="517" spans="1:36">
      <c r="A517" s="195">
        <v>481</v>
      </c>
      <c r="B517" s="196"/>
      <c r="C517" s="197"/>
      <c r="D517" s="195"/>
      <c r="E517" s="197"/>
      <c r="F517" s="195"/>
      <c r="G517" s="195"/>
      <c r="H517" s="195"/>
      <c r="I517" s="195"/>
      <c r="J517" s="195"/>
      <c r="K517" s="195"/>
      <c r="L517" s="195">
        <v>10000</v>
      </c>
      <c r="M517" s="195"/>
      <c r="N517" s="195"/>
      <c r="O517" s="195"/>
      <c r="P517" s="195"/>
      <c r="Q517" s="195"/>
      <c r="R517" s="195"/>
      <c r="S517" s="195"/>
    </row>
    <row r="518" spans="1:36">
      <c r="A518" s="195">
        <v>482</v>
      </c>
      <c r="B518" s="196"/>
      <c r="C518" s="197"/>
      <c r="D518" s="195"/>
      <c r="E518" s="197"/>
      <c r="F518" s="195"/>
      <c r="G518" s="195"/>
      <c r="H518" s="195"/>
      <c r="I518" s="195"/>
      <c r="J518" s="195"/>
      <c r="K518" s="195"/>
      <c r="L518" s="195">
        <v>20000</v>
      </c>
      <c r="M518" s="195"/>
      <c r="N518" s="195"/>
      <c r="O518" s="195"/>
      <c r="P518" s="195"/>
      <c r="Q518" s="195"/>
      <c r="R518" s="195"/>
      <c r="S518" s="195"/>
    </row>
    <row r="519" spans="1:36">
      <c r="A519" s="195">
        <v>483</v>
      </c>
      <c r="B519" s="201"/>
      <c r="C519" s="201"/>
      <c r="D519" s="201"/>
      <c r="E519" s="201"/>
      <c r="F519" s="201"/>
      <c r="G519" s="201"/>
      <c r="H519" s="201"/>
      <c r="I519" s="201">
        <v>10</v>
      </c>
      <c r="J519" s="201">
        <v>10</v>
      </c>
      <c r="K519" s="201"/>
      <c r="L519" s="201"/>
      <c r="M519" s="201"/>
      <c r="N519" s="201"/>
      <c r="O519" s="201"/>
      <c r="P519" s="201"/>
      <c r="Q519" s="201"/>
      <c r="R519" s="201"/>
      <c r="S519" s="201"/>
    </row>
    <row r="520" spans="1:36">
      <c r="A520" s="195">
        <v>484</v>
      </c>
      <c r="B520" s="202"/>
      <c r="C520" s="202"/>
      <c r="D520" s="202"/>
      <c r="E520" s="202"/>
      <c r="F520" s="202"/>
      <c r="G520" s="202"/>
      <c r="H520" s="202"/>
      <c r="I520" s="202">
        <v>15</v>
      </c>
      <c r="J520" s="202">
        <v>15</v>
      </c>
      <c r="K520" s="202"/>
      <c r="L520" s="202"/>
      <c r="M520" s="202"/>
      <c r="N520" s="202"/>
      <c r="O520" s="202"/>
      <c r="P520" s="202"/>
      <c r="Q520" s="202"/>
      <c r="R520" s="202"/>
      <c r="S520" s="202"/>
    </row>
    <row r="521" spans="1:36">
      <c r="A521" s="195">
        <v>485</v>
      </c>
      <c r="B521" s="202"/>
      <c r="C521" s="202"/>
      <c r="D521" s="202"/>
      <c r="E521" s="202"/>
      <c r="F521" s="202"/>
      <c r="G521" s="202"/>
      <c r="H521" s="202"/>
      <c r="I521" s="202">
        <v>30</v>
      </c>
      <c r="J521" s="202">
        <v>30</v>
      </c>
      <c r="K521" s="202"/>
      <c r="L521" s="202"/>
      <c r="M521" s="202"/>
      <c r="N521" s="202"/>
      <c r="O521" s="202"/>
      <c r="P521" s="202"/>
      <c r="Q521" s="202"/>
      <c r="R521" s="202"/>
      <c r="S521" s="202"/>
    </row>
    <row r="522" spans="1:36">
      <c r="A522" s="195">
        <v>486</v>
      </c>
      <c r="B522" s="202"/>
      <c r="C522" s="202"/>
      <c r="D522" s="202"/>
      <c r="E522" s="202"/>
      <c r="F522" s="202"/>
      <c r="G522" s="202"/>
      <c r="H522" s="202"/>
      <c r="I522" s="202">
        <v>45</v>
      </c>
      <c r="J522" s="202">
        <v>45</v>
      </c>
      <c r="K522" s="202"/>
      <c r="L522" s="202"/>
      <c r="M522" s="202"/>
      <c r="N522" s="202"/>
      <c r="O522" s="202"/>
      <c r="P522" s="202"/>
      <c r="Q522" s="202"/>
      <c r="R522" s="202"/>
      <c r="S522" s="202"/>
    </row>
    <row r="523" spans="1:36">
      <c r="A523" s="195">
        <v>487</v>
      </c>
      <c r="B523" s="203"/>
      <c r="C523" s="203"/>
      <c r="D523" s="203"/>
      <c r="E523" s="203"/>
      <c r="F523" s="203"/>
      <c r="G523" s="203"/>
      <c r="H523" s="203"/>
      <c r="I523" s="203">
        <v>60</v>
      </c>
      <c r="J523" s="203">
        <v>60</v>
      </c>
      <c r="K523" s="203"/>
      <c r="L523" s="203"/>
      <c r="M523" s="203"/>
      <c r="N523" s="203"/>
      <c r="O523" s="203"/>
      <c r="P523" s="203"/>
      <c r="Q523" s="203"/>
      <c r="R523" s="203"/>
      <c r="S523" s="203"/>
    </row>
    <row r="524" spans="1:36">
      <c r="A524" s="195">
        <v>488</v>
      </c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204">
        <v>0.1</v>
      </c>
      <c r="N524" s="195"/>
      <c r="O524" s="195"/>
      <c r="P524" s="195"/>
      <c r="Q524" s="195"/>
      <c r="R524" s="195"/>
      <c r="S524" s="195"/>
    </row>
    <row r="525" spans="1:36">
      <c r="A525" s="195">
        <v>489</v>
      </c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204">
        <v>0.3</v>
      </c>
      <c r="N525" s="195"/>
      <c r="O525" s="195"/>
      <c r="P525" s="195"/>
      <c r="Q525" s="195"/>
      <c r="R525" s="195"/>
      <c r="S525" s="195"/>
    </row>
    <row r="526" spans="1:36">
      <c r="A526" s="195">
        <v>490</v>
      </c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204">
        <v>0.5</v>
      </c>
      <c r="N526" s="195"/>
      <c r="O526" s="195"/>
      <c r="P526" s="195"/>
      <c r="Q526" s="195"/>
      <c r="R526" s="195"/>
      <c r="S526" s="195"/>
    </row>
    <row r="527" spans="1:36">
      <c r="A527" s="195">
        <v>491</v>
      </c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204">
        <v>0.7</v>
      </c>
      <c r="N527" s="195"/>
      <c r="O527" s="195"/>
      <c r="P527" s="195"/>
      <c r="Q527" s="195"/>
      <c r="R527" s="195"/>
      <c r="S527" s="195"/>
    </row>
    <row r="528" spans="1:36">
      <c r="A528" s="195">
        <v>492</v>
      </c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204">
        <v>0.9</v>
      </c>
      <c r="N528" s="195"/>
      <c r="O528" s="195"/>
      <c r="P528" s="195"/>
      <c r="Q528" s="195"/>
      <c r="R528" s="195"/>
      <c r="S528" s="195"/>
    </row>
    <row r="529" spans="1:36">
      <c r="A529" s="195">
        <v>493</v>
      </c>
      <c r="B529" s="201"/>
      <c r="C529" s="201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 t="s">
        <v>375</v>
      </c>
      <c r="Q529" s="201"/>
      <c r="R529" s="201"/>
      <c r="S529" s="201"/>
    </row>
    <row r="530" spans="1:36">
      <c r="A530" s="195">
        <v>494</v>
      </c>
      <c r="B530" s="202"/>
      <c r="C530" s="202"/>
      <c r="D530" s="202"/>
      <c r="E530" s="202"/>
      <c r="F530" s="202"/>
      <c r="G530" s="202"/>
      <c r="H530" s="202"/>
      <c r="I530" s="202"/>
      <c r="J530" s="202"/>
      <c r="K530" s="202"/>
      <c r="L530" s="202"/>
      <c r="M530" s="202"/>
      <c r="N530" s="202"/>
      <c r="O530" s="202"/>
      <c r="P530" s="202" t="s">
        <v>376</v>
      </c>
      <c r="Q530" s="202"/>
      <c r="R530" s="202"/>
      <c r="S530" s="202"/>
    </row>
    <row r="531" spans="1:36">
      <c r="A531" s="195">
        <v>495</v>
      </c>
      <c r="B531" s="202"/>
      <c r="C531" s="202"/>
      <c r="D531" s="202"/>
      <c r="E531" s="202"/>
      <c r="F531" s="202"/>
      <c r="G531" s="202"/>
      <c r="H531" s="202"/>
      <c r="I531" s="202"/>
      <c r="J531" s="202"/>
      <c r="K531" s="202"/>
      <c r="L531" s="202"/>
      <c r="M531" s="202"/>
      <c r="N531" s="202"/>
      <c r="O531" s="202"/>
      <c r="P531" s="202" t="s">
        <v>377</v>
      </c>
      <c r="Q531" s="202"/>
      <c r="R531" s="202"/>
      <c r="S531" s="202"/>
    </row>
    <row r="532" spans="1:36">
      <c r="A532" s="195">
        <v>496</v>
      </c>
      <c r="B532" s="202"/>
      <c r="C532" s="202"/>
      <c r="D532" s="202"/>
      <c r="E532" s="202"/>
      <c r="F532" s="202"/>
      <c r="G532" s="202"/>
      <c r="H532" s="202"/>
      <c r="I532" s="202"/>
      <c r="J532" s="202"/>
      <c r="K532" s="202"/>
      <c r="L532" s="202"/>
      <c r="M532" s="202"/>
      <c r="N532" s="202"/>
      <c r="O532" s="202"/>
      <c r="P532" s="202" t="s">
        <v>378</v>
      </c>
      <c r="Q532" s="202"/>
      <c r="R532" s="202"/>
      <c r="S532" s="202"/>
    </row>
    <row r="533" spans="1:36">
      <c r="A533" s="195">
        <v>497</v>
      </c>
      <c r="B533" s="203"/>
      <c r="C533" s="203"/>
      <c r="D533" s="203"/>
      <c r="E533" s="203"/>
      <c r="F533" s="203"/>
      <c r="G533" s="203"/>
      <c r="H533" s="203"/>
      <c r="I533" s="203"/>
      <c r="J533" s="203"/>
      <c r="K533" s="203"/>
      <c r="L533" s="203"/>
      <c r="M533" s="203"/>
      <c r="N533" s="203"/>
      <c r="O533" s="203"/>
      <c r="P533" s="203" t="s">
        <v>379</v>
      </c>
      <c r="Q533" s="203"/>
      <c r="R533" s="203"/>
      <c r="S533" s="203"/>
    </row>
    <row r="534" spans="1:36" s="122" customFormat="1">
      <c r="A534" s="205"/>
      <c r="B534" s="206" t="s">
        <v>605</v>
      </c>
      <c r="C534" s="205"/>
      <c r="D534" s="205"/>
      <c r="E534" s="205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AE534" s="179"/>
      <c r="AF534" s="185"/>
      <c r="AG534" s="185"/>
      <c r="AH534" s="185"/>
      <c r="AI534" s="185"/>
      <c r="AJ534" s="190"/>
    </row>
    <row r="535" spans="1:36">
      <c r="A535" s="195">
        <v>498</v>
      </c>
      <c r="B535" s="196">
        <v>42165</v>
      </c>
      <c r="C535" s="197">
        <v>0.26666666666666666</v>
      </c>
      <c r="D535" s="195"/>
      <c r="E535" s="197">
        <v>0.71666666666666667</v>
      </c>
      <c r="F535" s="195"/>
      <c r="G535" s="195" t="s">
        <v>345</v>
      </c>
      <c r="H535" s="195" t="s">
        <v>345</v>
      </c>
      <c r="I535" s="195">
        <v>5</v>
      </c>
      <c r="J535" s="195">
        <v>10</v>
      </c>
      <c r="K535" s="195" t="s">
        <v>578</v>
      </c>
      <c r="L535" s="195">
        <v>500</v>
      </c>
      <c r="M535" s="195">
        <v>0.6</v>
      </c>
      <c r="N535" s="195" t="s">
        <v>349</v>
      </c>
      <c r="O535" s="195" t="b">
        <v>1</v>
      </c>
      <c r="P535" s="195">
        <v>1000</v>
      </c>
      <c r="Q535" s="195"/>
      <c r="R535" s="195"/>
      <c r="S535" s="195" t="s">
        <v>579</v>
      </c>
    </row>
    <row r="536" spans="1:36">
      <c r="A536" s="195">
        <v>499</v>
      </c>
      <c r="B536" s="196"/>
      <c r="C536" s="197"/>
      <c r="D536" s="195"/>
      <c r="E536" s="197"/>
      <c r="F536" s="195"/>
      <c r="G536" s="195"/>
      <c r="H536" s="195"/>
      <c r="I536" s="195"/>
      <c r="J536" s="195"/>
      <c r="K536" s="195"/>
      <c r="L536" s="195">
        <v>1000</v>
      </c>
      <c r="M536" s="195"/>
      <c r="N536" s="195"/>
      <c r="O536" s="195"/>
      <c r="P536" s="195"/>
      <c r="Q536" s="195"/>
      <c r="R536" s="195"/>
      <c r="S536" s="195"/>
    </row>
    <row r="537" spans="1:36">
      <c r="A537" s="195">
        <v>500</v>
      </c>
      <c r="B537" s="198">
        <v>42165</v>
      </c>
      <c r="C537" s="199">
        <v>0.26666666666666666</v>
      </c>
      <c r="D537" s="200"/>
      <c r="E537" s="199">
        <v>0.71666666666666667</v>
      </c>
      <c r="F537" s="200"/>
      <c r="G537" s="200" t="s">
        <v>345</v>
      </c>
      <c r="H537" s="200" t="s">
        <v>345</v>
      </c>
      <c r="I537" s="200">
        <v>5</v>
      </c>
      <c r="J537" s="200">
        <v>10</v>
      </c>
      <c r="K537" s="200" t="s">
        <v>578</v>
      </c>
      <c r="L537" s="200">
        <v>5000</v>
      </c>
      <c r="M537" s="200">
        <v>0.6</v>
      </c>
      <c r="N537" s="200" t="s">
        <v>349</v>
      </c>
      <c r="O537" s="200" t="b">
        <v>1</v>
      </c>
      <c r="P537" s="200">
        <v>1000</v>
      </c>
      <c r="Q537" s="200"/>
      <c r="R537" s="200"/>
      <c r="S537" s="200"/>
    </row>
    <row r="538" spans="1:36">
      <c r="A538" s="195">
        <v>501</v>
      </c>
      <c r="B538" s="196"/>
      <c r="C538" s="197"/>
      <c r="D538" s="195"/>
      <c r="E538" s="197"/>
      <c r="F538" s="195"/>
      <c r="G538" s="195"/>
      <c r="H538" s="195"/>
      <c r="I538" s="195"/>
      <c r="J538" s="195"/>
      <c r="K538" s="195"/>
      <c r="L538" s="195">
        <v>10000</v>
      </c>
      <c r="M538" s="195"/>
      <c r="N538" s="195"/>
      <c r="O538" s="195"/>
      <c r="P538" s="195"/>
      <c r="Q538" s="195"/>
      <c r="R538" s="195"/>
      <c r="S538" s="195"/>
    </row>
    <row r="539" spans="1:36">
      <c r="A539" s="195">
        <v>502</v>
      </c>
      <c r="B539" s="196"/>
      <c r="C539" s="197"/>
      <c r="D539" s="195"/>
      <c r="E539" s="197"/>
      <c r="F539" s="195"/>
      <c r="G539" s="195"/>
      <c r="H539" s="195"/>
      <c r="I539" s="195"/>
      <c r="J539" s="195"/>
      <c r="K539" s="195"/>
      <c r="L539" s="195">
        <v>20000</v>
      </c>
      <c r="M539" s="195"/>
      <c r="N539" s="195"/>
      <c r="O539" s="195"/>
      <c r="P539" s="195"/>
      <c r="Q539" s="195"/>
      <c r="R539" s="195"/>
      <c r="S539" s="195"/>
    </row>
    <row r="540" spans="1:36">
      <c r="A540" s="195">
        <v>503</v>
      </c>
      <c r="B540" s="201"/>
      <c r="C540" s="201"/>
      <c r="D540" s="201"/>
      <c r="E540" s="201"/>
      <c r="F540" s="201"/>
      <c r="G540" s="201"/>
      <c r="H540" s="201"/>
      <c r="I540" s="201">
        <v>10</v>
      </c>
      <c r="J540" s="201">
        <v>10</v>
      </c>
      <c r="K540" s="201"/>
      <c r="L540" s="201"/>
      <c r="M540" s="201"/>
      <c r="N540" s="201"/>
      <c r="O540" s="201"/>
      <c r="P540" s="201"/>
      <c r="Q540" s="201"/>
      <c r="R540" s="201"/>
      <c r="S540" s="201"/>
    </row>
    <row r="541" spans="1:36">
      <c r="A541" s="195">
        <v>504</v>
      </c>
      <c r="B541" s="202"/>
      <c r="C541" s="202"/>
      <c r="D541" s="202"/>
      <c r="E541" s="202"/>
      <c r="F541" s="202"/>
      <c r="G541" s="202"/>
      <c r="H541" s="202"/>
      <c r="I541" s="202">
        <v>15</v>
      </c>
      <c r="J541" s="202">
        <v>15</v>
      </c>
      <c r="K541" s="202"/>
      <c r="L541" s="202"/>
      <c r="M541" s="202"/>
      <c r="N541" s="202"/>
      <c r="O541" s="202"/>
      <c r="P541" s="202"/>
      <c r="Q541" s="202"/>
      <c r="R541" s="202"/>
      <c r="S541" s="202"/>
    </row>
    <row r="542" spans="1:36">
      <c r="A542" s="195">
        <v>505</v>
      </c>
      <c r="B542" s="202"/>
      <c r="C542" s="202"/>
      <c r="D542" s="202"/>
      <c r="E542" s="202"/>
      <c r="F542" s="202"/>
      <c r="G542" s="202"/>
      <c r="H542" s="202"/>
      <c r="I542" s="202">
        <v>30</v>
      </c>
      <c r="J542" s="202">
        <v>30</v>
      </c>
      <c r="K542" s="202"/>
      <c r="L542" s="202"/>
      <c r="M542" s="202"/>
      <c r="N542" s="202"/>
      <c r="O542" s="202"/>
      <c r="P542" s="202"/>
      <c r="Q542" s="202"/>
      <c r="R542" s="202"/>
      <c r="S542" s="202"/>
    </row>
    <row r="543" spans="1:36">
      <c r="A543" s="195">
        <v>506</v>
      </c>
      <c r="B543" s="202"/>
      <c r="C543" s="202"/>
      <c r="D543" s="202"/>
      <c r="E543" s="202"/>
      <c r="F543" s="202"/>
      <c r="G543" s="202"/>
      <c r="H543" s="202"/>
      <c r="I543" s="202">
        <v>45</v>
      </c>
      <c r="J543" s="202">
        <v>45</v>
      </c>
      <c r="K543" s="202"/>
      <c r="L543" s="202"/>
      <c r="M543" s="202"/>
      <c r="N543" s="202"/>
      <c r="O543" s="202"/>
      <c r="P543" s="202"/>
      <c r="Q543" s="202"/>
      <c r="R543" s="202"/>
      <c r="S543" s="202"/>
    </row>
    <row r="544" spans="1:36">
      <c r="A544" s="195">
        <v>507</v>
      </c>
      <c r="B544" s="203"/>
      <c r="C544" s="203"/>
      <c r="D544" s="203"/>
      <c r="E544" s="203"/>
      <c r="F544" s="203"/>
      <c r="G544" s="203"/>
      <c r="H544" s="203"/>
      <c r="I544" s="203">
        <v>60</v>
      </c>
      <c r="J544" s="203">
        <v>60</v>
      </c>
      <c r="K544" s="203"/>
      <c r="L544" s="203"/>
      <c r="M544" s="203"/>
      <c r="N544" s="203"/>
      <c r="O544" s="203"/>
      <c r="P544" s="203"/>
      <c r="Q544" s="203"/>
      <c r="R544" s="203"/>
      <c r="S544" s="203"/>
    </row>
    <row r="545" spans="1:36">
      <c r="A545" s="195">
        <v>508</v>
      </c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204">
        <v>0.1</v>
      </c>
      <c r="N545" s="195"/>
      <c r="O545" s="195"/>
      <c r="P545" s="195"/>
      <c r="Q545" s="195"/>
      <c r="R545" s="195"/>
      <c r="S545" s="195"/>
    </row>
    <row r="546" spans="1:36">
      <c r="A546" s="195">
        <v>509</v>
      </c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204">
        <v>0.3</v>
      </c>
      <c r="N546" s="195"/>
      <c r="O546" s="195"/>
      <c r="P546" s="195"/>
      <c r="Q546" s="195"/>
      <c r="R546" s="195"/>
      <c r="S546" s="195"/>
    </row>
    <row r="547" spans="1:36">
      <c r="A547" s="195">
        <v>510</v>
      </c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204">
        <v>0.5</v>
      </c>
      <c r="N547" s="195"/>
      <c r="O547" s="195"/>
      <c r="P547" s="195"/>
      <c r="Q547" s="195"/>
      <c r="R547" s="195"/>
      <c r="S547" s="195"/>
    </row>
    <row r="548" spans="1:36">
      <c r="A548" s="195">
        <v>511</v>
      </c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204">
        <v>0.7</v>
      </c>
      <c r="N548" s="195"/>
      <c r="O548" s="195"/>
      <c r="P548" s="195"/>
      <c r="Q548" s="195"/>
      <c r="R548" s="195"/>
      <c r="S548" s="195"/>
    </row>
    <row r="549" spans="1:36">
      <c r="A549" s="195">
        <v>512</v>
      </c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204">
        <v>0.9</v>
      </c>
      <c r="N549" s="195"/>
      <c r="O549" s="195"/>
      <c r="P549" s="195"/>
      <c r="Q549" s="195"/>
      <c r="R549" s="195"/>
      <c r="S549" s="195"/>
    </row>
    <row r="550" spans="1:36">
      <c r="A550" s="195">
        <v>513</v>
      </c>
      <c r="B550" s="201"/>
      <c r="C550" s="201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 t="s">
        <v>375</v>
      </c>
      <c r="Q550" s="201"/>
      <c r="R550" s="201"/>
      <c r="S550" s="201"/>
    </row>
    <row r="551" spans="1:36">
      <c r="A551" s="195">
        <v>514</v>
      </c>
      <c r="B551" s="202"/>
      <c r="C551" s="202"/>
      <c r="D551" s="202"/>
      <c r="E551" s="202"/>
      <c r="F551" s="202"/>
      <c r="G551" s="202"/>
      <c r="H551" s="202"/>
      <c r="I551" s="202"/>
      <c r="J551" s="202"/>
      <c r="K551" s="202"/>
      <c r="L551" s="202"/>
      <c r="M551" s="202"/>
      <c r="N551" s="202"/>
      <c r="O551" s="202"/>
      <c r="P551" s="202" t="s">
        <v>376</v>
      </c>
      <c r="Q551" s="202"/>
      <c r="R551" s="202"/>
      <c r="S551" s="202"/>
    </row>
    <row r="552" spans="1:36">
      <c r="A552" s="195">
        <v>515</v>
      </c>
      <c r="B552" s="202"/>
      <c r="C552" s="202"/>
      <c r="D552" s="202"/>
      <c r="E552" s="202"/>
      <c r="F552" s="202"/>
      <c r="G552" s="202"/>
      <c r="H552" s="202"/>
      <c r="I552" s="202"/>
      <c r="J552" s="202"/>
      <c r="K552" s="202"/>
      <c r="L552" s="202"/>
      <c r="M552" s="202"/>
      <c r="N552" s="202"/>
      <c r="O552" s="202"/>
      <c r="P552" s="202" t="s">
        <v>377</v>
      </c>
      <c r="Q552" s="202"/>
      <c r="R552" s="202"/>
      <c r="S552" s="202"/>
    </row>
    <row r="553" spans="1:36">
      <c r="A553" s="195">
        <v>516</v>
      </c>
      <c r="B553" s="202"/>
      <c r="C553" s="202"/>
      <c r="D553" s="202"/>
      <c r="E553" s="202"/>
      <c r="F553" s="202"/>
      <c r="G553" s="202"/>
      <c r="H553" s="202"/>
      <c r="I553" s="202"/>
      <c r="J553" s="202"/>
      <c r="K553" s="202"/>
      <c r="L553" s="202"/>
      <c r="M553" s="202"/>
      <c r="N553" s="202"/>
      <c r="O553" s="202"/>
      <c r="P553" s="202" t="s">
        <v>378</v>
      </c>
      <c r="Q553" s="202"/>
      <c r="R553" s="202"/>
      <c r="S553" s="202"/>
    </row>
    <row r="554" spans="1:36">
      <c r="A554" s="195">
        <v>517</v>
      </c>
      <c r="B554" s="203"/>
      <c r="C554" s="203"/>
      <c r="D554" s="203"/>
      <c r="E554" s="203"/>
      <c r="F554" s="203"/>
      <c r="G554" s="203"/>
      <c r="H554" s="203"/>
      <c r="I554" s="203"/>
      <c r="J554" s="203"/>
      <c r="K554" s="203"/>
      <c r="L554" s="203"/>
      <c r="M554" s="203"/>
      <c r="N554" s="203"/>
      <c r="O554" s="203"/>
      <c r="P554" s="203" t="s">
        <v>379</v>
      </c>
      <c r="Q554" s="203"/>
      <c r="R554" s="203"/>
      <c r="S554" s="203"/>
    </row>
    <row r="555" spans="1:36" s="122" customFormat="1">
      <c r="A555" s="205"/>
      <c r="B555" s="206" t="s">
        <v>621</v>
      </c>
      <c r="C555" s="205"/>
      <c r="D555" s="205"/>
      <c r="E555" s="205"/>
      <c r="F555" s="205"/>
      <c r="G555" s="205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AE555" s="179"/>
      <c r="AF555" s="185"/>
      <c r="AG555" s="185"/>
      <c r="AH555" s="185"/>
      <c r="AI555" s="185"/>
      <c r="AJ555" s="190"/>
    </row>
    <row r="556" spans="1:36">
      <c r="A556" s="195">
        <v>518</v>
      </c>
      <c r="B556" s="196">
        <v>42165</v>
      </c>
      <c r="C556" s="197">
        <v>0.26666666666666666</v>
      </c>
      <c r="D556" s="195"/>
      <c r="E556" s="197">
        <v>0.71666666666666667</v>
      </c>
      <c r="F556" s="195"/>
      <c r="G556" s="195" t="s">
        <v>345</v>
      </c>
      <c r="H556" s="195" t="s">
        <v>345</v>
      </c>
      <c r="I556" s="195">
        <v>5</v>
      </c>
      <c r="J556" s="195">
        <v>10</v>
      </c>
      <c r="K556" s="195" t="s">
        <v>578</v>
      </c>
      <c r="L556" s="195">
        <v>500</v>
      </c>
      <c r="M556" s="195">
        <v>0.4</v>
      </c>
      <c r="N556" s="195" t="s">
        <v>349</v>
      </c>
      <c r="O556" s="195" t="b">
        <v>1</v>
      </c>
      <c r="P556" s="195">
        <v>1000</v>
      </c>
      <c r="Q556" s="195"/>
      <c r="R556" s="195"/>
      <c r="S556" s="195" t="s">
        <v>579</v>
      </c>
    </row>
    <row r="557" spans="1:36">
      <c r="A557" s="195">
        <v>519</v>
      </c>
      <c r="B557" s="196"/>
      <c r="C557" s="197"/>
      <c r="D557" s="195"/>
      <c r="E557" s="197"/>
      <c r="F557" s="195"/>
      <c r="G557" s="195"/>
      <c r="H557" s="195"/>
      <c r="I557" s="195"/>
      <c r="J557" s="195"/>
      <c r="K557" s="195"/>
      <c r="L557" s="195">
        <v>1000</v>
      </c>
      <c r="M557" s="195"/>
      <c r="N557" s="195"/>
      <c r="O557" s="195"/>
      <c r="P557" s="195"/>
      <c r="Q557" s="195"/>
      <c r="R557" s="195"/>
      <c r="S557" s="195"/>
    </row>
    <row r="558" spans="1:36">
      <c r="A558" s="195">
        <v>520</v>
      </c>
      <c r="B558" s="198">
        <v>42165</v>
      </c>
      <c r="C558" s="199">
        <v>0.26666666666666666</v>
      </c>
      <c r="D558" s="200"/>
      <c r="E558" s="199">
        <v>0.71666666666666667</v>
      </c>
      <c r="F558" s="200"/>
      <c r="G558" s="200" t="s">
        <v>345</v>
      </c>
      <c r="H558" s="200" t="s">
        <v>345</v>
      </c>
      <c r="I558" s="200">
        <v>5</v>
      </c>
      <c r="J558" s="200">
        <v>10</v>
      </c>
      <c r="K558" s="200" t="s">
        <v>578</v>
      </c>
      <c r="L558" s="200">
        <v>5000</v>
      </c>
      <c r="M558" s="200">
        <v>0.4</v>
      </c>
      <c r="N558" s="200" t="s">
        <v>349</v>
      </c>
      <c r="O558" s="200" t="b">
        <v>1</v>
      </c>
      <c r="P558" s="200">
        <v>1000</v>
      </c>
      <c r="Q558" s="200"/>
      <c r="R558" s="200"/>
      <c r="S558" s="200"/>
    </row>
    <row r="559" spans="1:36">
      <c r="A559" s="195">
        <v>521</v>
      </c>
      <c r="B559" s="196"/>
      <c r="C559" s="197"/>
      <c r="D559" s="195"/>
      <c r="E559" s="197"/>
      <c r="F559" s="195"/>
      <c r="G559" s="195"/>
      <c r="H559" s="195"/>
      <c r="I559" s="195"/>
      <c r="J559" s="195"/>
      <c r="K559" s="195"/>
      <c r="L559" s="195">
        <v>10000</v>
      </c>
      <c r="M559" s="195"/>
      <c r="N559" s="195"/>
      <c r="O559" s="195"/>
      <c r="P559" s="195"/>
      <c r="Q559" s="195"/>
      <c r="R559" s="195"/>
      <c r="S559" s="195"/>
    </row>
    <row r="560" spans="1:36">
      <c r="A560" s="195">
        <v>522</v>
      </c>
      <c r="B560" s="196"/>
      <c r="C560" s="197"/>
      <c r="D560" s="195"/>
      <c r="E560" s="197"/>
      <c r="F560" s="195"/>
      <c r="G560" s="195"/>
      <c r="H560" s="195"/>
      <c r="I560" s="195"/>
      <c r="J560" s="195"/>
      <c r="K560" s="195"/>
      <c r="L560" s="195">
        <v>20000</v>
      </c>
      <c r="M560" s="195"/>
      <c r="N560" s="195"/>
      <c r="O560" s="195"/>
      <c r="P560" s="195"/>
      <c r="Q560" s="195"/>
      <c r="R560" s="195"/>
      <c r="S560" s="195"/>
    </row>
    <row r="561" spans="1:36">
      <c r="A561" s="195">
        <v>523</v>
      </c>
      <c r="B561" s="201"/>
      <c r="C561" s="201"/>
      <c r="D561" s="201"/>
      <c r="E561" s="201"/>
      <c r="F561" s="201"/>
      <c r="G561" s="201"/>
      <c r="H561" s="201"/>
      <c r="I561" s="201">
        <v>10</v>
      </c>
      <c r="J561" s="201">
        <v>10</v>
      </c>
      <c r="K561" s="201"/>
      <c r="L561" s="201"/>
      <c r="M561" s="201"/>
      <c r="N561" s="201"/>
      <c r="O561" s="201"/>
      <c r="P561" s="201"/>
      <c r="Q561" s="201"/>
      <c r="R561" s="201"/>
      <c r="S561" s="201"/>
    </row>
    <row r="562" spans="1:36">
      <c r="A562" s="195">
        <v>524</v>
      </c>
      <c r="B562" s="202"/>
      <c r="C562" s="202"/>
      <c r="D562" s="202"/>
      <c r="E562" s="202"/>
      <c r="F562" s="202"/>
      <c r="G562" s="202"/>
      <c r="H562" s="202"/>
      <c r="I562" s="202">
        <v>15</v>
      </c>
      <c r="J562" s="202">
        <v>15</v>
      </c>
      <c r="K562" s="202"/>
      <c r="L562" s="202"/>
      <c r="M562" s="202"/>
      <c r="N562" s="202"/>
      <c r="O562" s="202"/>
      <c r="P562" s="202"/>
      <c r="Q562" s="202"/>
      <c r="R562" s="202"/>
      <c r="S562" s="202"/>
    </row>
    <row r="563" spans="1:36">
      <c r="A563" s="195">
        <v>525</v>
      </c>
      <c r="B563" s="202"/>
      <c r="C563" s="202"/>
      <c r="D563" s="202"/>
      <c r="E563" s="202"/>
      <c r="F563" s="202"/>
      <c r="G563" s="202"/>
      <c r="H563" s="202"/>
      <c r="I563" s="202">
        <v>30</v>
      </c>
      <c r="J563" s="202">
        <v>30</v>
      </c>
      <c r="K563" s="202"/>
      <c r="L563" s="202"/>
      <c r="M563" s="202"/>
      <c r="N563" s="202"/>
      <c r="O563" s="202"/>
      <c r="P563" s="202"/>
      <c r="Q563" s="202"/>
      <c r="R563" s="202"/>
      <c r="S563" s="202"/>
    </row>
    <row r="564" spans="1:36">
      <c r="A564" s="195">
        <v>526</v>
      </c>
      <c r="B564" s="202"/>
      <c r="C564" s="202"/>
      <c r="D564" s="202"/>
      <c r="E564" s="202"/>
      <c r="F564" s="202"/>
      <c r="G564" s="202"/>
      <c r="H564" s="202"/>
      <c r="I564" s="202">
        <v>45</v>
      </c>
      <c r="J564" s="202">
        <v>45</v>
      </c>
      <c r="K564" s="202"/>
      <c r="L564" s="202"/>
      <c r="M564" s="202"/>
      <c r="N564" s="202"/>
      <c r="O564" s="202"/>
      <c r="P564" s="202"/>
      <c r="Q564" s="202"/>
      <c r="R564" s="202"/>
      <c r="S564" s="202"/>
    </row>
    <row r="565" spans="1:36">
      <c r="A565" s="195">
        <v>527</v>
      </c>
      <c r="B565" s="203"/>
      <c r="C565" s="203"/>
      <c r="D565" s="203"/>
      <c r="E565" s="203"/>
      <c r="F565" s="203"/>
      <c r="G565" s="203"/>
      <c r="H565" s="203"/>
      <c r="I565" s="203">
        <v>60</v>
      </c>
      <c r="J565" s="203">
        <v>60</v>
      </c>
      <c r="K565" s="203"/>
      <c r="L565" s="203"/>
      <c r="M565" s="203"/>
      <c r="N565" s="203"/>
      <c r="O565" s="203"/>
      <c r="P565" s="203"/>
      <c r="Q565" s="203"/>
      <c r="R565" s="203"/>
      <c r="S565" s="203"/>
    </row>
    <row r="566" spans="1:36">
      <c r="A566" s="195">
        <v>528</v>
      </c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204">
        <v>0.1</v>
      </c>
      <c r="N566" s="195"/>
      <c r="O566" s="195"/>
      <c r="P566" s="195"/>
      <c r="Q566" s="195"/>
      <c r="R566" s="195"/>
      <c r="S566" s="195"/>
    </row>
    <row r="567" spans="1:36">
      <c r="A567" s="195">
        <v>529</v>
      </c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204">
        <v>0.3</v>
      </c>
      <c r="N567" s="195"/>
      <c r="O567" s="195"/>
      <c r="P567" s="195"/>
      <c r="Q567" s="195"/>
      <c r="R567" s="195"/>
      <c r="S567" s="195"/>
    </row>
    <row r="568" spans="1:36">
      <c r="A568" s="195">
        <v>530</v>
      </c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204">
        <v>0.5</v>
      </c>
      <c r="N568" s="195"/>
      <c r="O568" s="195"/>
      <c r="P568" s="195"/>
      <c r="Q568" s="195"/>
      <c r="R568" s="195"/>
      <c r="S568" s="195"/>
    </row>
    <row r="569" spans="1:36">
      <c r="A569" s="195">
        <v>531</v>
      </c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204">
        <v>0.7</v>
      </c>
      <c r="N569" s="195"/>
      <c r="O569" s="195"/>
      <c r="P569" s="195"/>
      <c r="Q569" s="195"/>
      <c r="R569" s="195"/>
      <c r="S569" s="195"/>
    </row>
    <row r="570" spans="1:36">
      <c r="A570" s="195">
        <v>532</v>
      </c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204">
        <v>0.9</v>
      </c>
      <c r="N570" s="195"/>
      <c r="O570" s="195"/>
      <c r="P570" s="195"/>
      <c r="Q570" s="195"/>
      <c r="R570" s="195"/>
      <c r="S570" s="195"/>
    </row>
    <row r="571" spans="1:36">
      <c r="A571" s="195">
        <v>533</v>
      </c>
      <c r="B571" s="201"/>
      <c r="C571" s="201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 t="s">
        <v>375</v>
      </c>
      <c r="Q571" s="201"/>
      <c r="R571" s="201"/>
      <c r="S571" s="201"/>
    </row>
    <row r="572" spans="1:36">
      <c r="A572" s="195">
        <v>534</v>
      </c>
      <c r="B572" s="202"/>
      <c r="C572" s="202"/>
      <c r="D572" s="202"/>
      <c r="E572" s="202"/>
      <c r="F572" s="202"/>
      <c r="G572" s="202"/>
      <c r="H572" s="202"/>
      <c r="I572" s="202"/>
      <c r="J572" s="202"/>
      <c r="K572" s="202"/>
      <c r="L572" s="202"/>
      <c r="M572" s="202"/>
      <c r="N572" s="202"/>
      <c r="O572" s="202"/>
      <c r="P572" s="202" t="s">
        <v>376</v>
      </c>
      <c r="Q572" s="202"/>
      <c r="R572" s="202"/>
      <c r="S572" s="202"/>
    </row>
    <row r="573" spans="1:36">
      <c r="A573" s="195">
        <v>535</v>
      </c>
      <c r="B573" s="202"/>
      <c r="C573" s="202"/>
      <c r="D573" s="202"/>
      <c r="E573" s="202"/>
      <c r="F573" s="202"/>
      <c r="G573" s="202"/>
      <c r="H573" s="202"/>
      <c r="I573" s="202"/>
      <c r="J573" s="202"/>
      <c r="K573" s="202"/>
      <c r="L573" s="202"/>
      <c r="M573" s="202"/>
      <c r="N573" s="202"/>
      <c r="O573" s="202"/>
      <c r="P573" s="202" t="s">
        <v>377</v>
      </c>
      <c r="Q573" s="202"/>
      <c r="R573" s="202"/>
      <c r="S573" s="202"/>
    </row>
    <row r="574" spans="1:36">
      <c r="A574" s="195">
        <v>536</v>
      </c>
      <c r="B574" s="202"/>
      <c r="C574" s="202"/>
      <c r="D574" s="202"/>
      <c r="E574" s="202"/>
      <c r="F574" s="202"/>
      <c r="G574" s="202"/>
      <c r="H574" s="202"/>
      <c r="I574" s="202"/>
      <c r="J574" s="202"/>
      <c r="K574" s="202"/>
      <c r="L574" s="202"/>
      <c r="M574" s="202"/>
      <c r="N574" s="202"/>
      <c r="O574" s="202"/>
      <c r="P574" s="202" t="s">
        <v>378</v>
      </c>
      <c r="Q574" s="202"/>
      <c r="R574" s="202"/>
      <c r="S574" s="202"/>
    </row>
    <row r="575" spans="1:36">
      <c r="A575" s="195">
        <v>537</v>
      </c>
      <c r="B575" s="203"/>
      <c r="C575" s="203"/>
      <c r="D575" s="203"/>
      <c r="E575" s="203"/>
      <c r="F575" s="203"/>
      <c r="G575" s="203"/>
      <c r="H575" s="203"/>
      <c r="I575" s="203"/>
      <c r="J575" s="203"/>
      <c r="K575" s="203"/>
      <c r="L575" s="203"/>
      <c r="M575" s="203"/>
      <c r="N575" s="203"/>
      <c r="O575" s="203"/>
      <c r="P575" s="203" t="s">
        <v>379</v>
      </c>
      <c r="Q575" s="203"/>
      <c r="R575" s="203"/>
      <c r="S575" s="203"/>
    </row>
    <row r="576" spans="1:36" s="122" customFormat="1">
      <c r="A576" s="205"/>
      <c r="B576" s="206" t="s">
        <v>647</v>
      </c>
      <c r="C576" s="205"/>
      <c r="D576" s="205"/>
      <c r="E576" s="205"/>
      <c r="F576" s="205"/>
      <c r="G576" s="205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AE576" s="179"/>
      <c r="AF576" s="185"/>
      <c r="AG576" s="185"/>
      <c r="AH576" s="185"/>
      <c r="AI576" s="185"/>
      <c r="AJ576" s="190"/>
    </row>
    <row r="577" spans="1:19">
      <c r="A577" s="195">
        <v>538</v>
      </c>
      <c r="B577" s="196">
        <v>42165</v>
      </c>
      <c r="C577" s="197">
        <v>0.26666666666666666</v>
      </c>
      <c r="D577" s="195"/>
      <c r="E577" s="197">
        <v>0.71666666666666667</v>
      </c>
      <c r="F577" s="195"/>
      <c r="G577" s="195" t="s">
        <v>345</v>
      </c>
      <c r="H577" s="195" t="s">
        <v>345</v>
      </c>
      <c r="I577" s="195">
        <v>5</v>
      </c>
      <c r="J577" s="195">
        <v>10</v>
      </c>
      <c r="K577" s="195" t="s">
        <v>578</v>
      </c>
      <c r="L577" s="195">
        <v>500</v>
      </c>
      <c r="M577" s="195">
        <v>0.4</v>
      </c>
      <c r="N577" s="195" t="s">
        <v>349</v>
      </c>
      <c r="O577" s="195" t="b">
        <v>1</v>
      </c>
      <c r="P577" s="195">
        <v>1000</v>
      </c>
      <c r="Q577" s="195"/>
      <c r="R577" s="195"/>
      <c r="S577" s="195" t="s">
        <v>579</v>
      </c>
    </row>
    <row r="578" spans="1:19">
      <c r="A578" s="195">
        <v>539</v>
      </c>
      <c r="B578" s="196"/>
      <c r="C578" s="197"/>
      <c r="D578" s="195"/>
      <c r="E578" s="197"/>
      <c r="F578" s="195"/>
      <c r="G578" s="195"/>
      <c r="H578" s="195"/>
      <c r="I578" s="195"/>
      <c r="J578" s="195"/>
      <c r="K578" s="195"/>
      <c r="L578" s="195">
        <v>1000</v>
      </c>
      <c r="M578" s="195"/>
      <c r="N578" s="195"/>
      <c r="O578" s="195"/>
      <c r="P578" s="195"/>
      <c r="Q578" s="195"/>
      <c r="R578" s="195"/>
      <c r="S578" s="195"/>
    </row>
    <row r="579" spans="1:19">
      <c r="A579" s="195">
        <v>540</v>
      </c>
      <c r="B579" s="198">
        <v>42165</v>
      </c>
      <c r="C579" s="199">
        <v>0.26666666666666666</v>
      </c>
      <c r="D579" s="200"/>
      <c r="E579" s="199">
        <v>0.71666666666666667</v>
      </c>
      <c r="F579" s="200"/>
      <c r="G579" s="200" t="s">
        <v>345</v>
      </c>
      <c r="H579" s="200" t="s">
        <v>345</v>
      </c>
      <c r="I579" s="200">
        <v>5</v>
      </c>
      <c r="J579" s="200">
        <v>10</v>
      </c>
      <c r="K579" s="200" t="s">
        <v>578</v>
      </c>
      <c r="L579" s="200">
        <v>5000</v>
      </c>
      <c r="M579" s="200">
        <v>0.4</v>
      </c>
      <c r="N579" s="200" t="s">
        <v>349</v>
      </c>
      <c r="O579" s="200" t="b">
        <v>1</v>
      </c>
      <c r="P579" s="200">
        <v>1000</v>
      </c>
      <c r="Q579" s="200"/>
      <c r="R579" s="200"/>
      <c r="S579" s="200"/>
    </row>
    <row r="580" spans="1:19">
      <c r="A580" s="195">
        <v>541</v>
      </c>
      <c r="B580" s="196"/>
      <c r="C580" s="197"/>
      <c r="D580" s="195"/>
      <c r="E580" s="197"/>
      <c r="F580" s="195"/>
      <c r="G580" s="195"/>
      <c r="H580" s="195"/>
      <c r="I580" s="195"/>
      <c r="J580" s="195"/>
      <c r="K580" s="195"/>
      <c r="L580" s="195">
        <v>10000</v>
      </c>
      <c r="M580" s="195"/>
      <c r="N580" s="195"/>
      <c r="O580" s="195"/>
      <c r="P580" s="195"/>
      <c r="Q580" s="195"/>
      <c r="R580" s="195"/>
      <c r="S580" s="195"/>
    </row>
    <row r="581" spans="1:19">
      <c r="A581" s="195">
        <v>542</v>
      </c>
      <c r="B581" s="196"/>
      <c r="C581" s="197"/>
      <c r="D581" s="195"/>
      <c r="E581" s="197"/>
      <c r="F581" s="195"/>
      <c r="G581" s="195"/>
      <c r="H581" s="195"/>
      <c r="I581" s="195"/>
      <c r="J581" s="195"/>
      <c r="K581" s="195"/>
      <c r="L581" s="195">
        <v>20000</v>
      </c>
      <c r="M581" s="195"/>
      <c r="N581" s="195"/>
      <c r="O581" s="195"/>
      <c r="P581" s="195"/>
      <c r="Q581" s="195"/>
      <c r="R581" s="195"/>
      <c r="S581" s="195"/>
    </row>
    <row r="582" spans="1:19">
      <c r="A582" s="195">
        <v>543</v>
      </c>
      <c r="B582" s="201"/>
      <c r="C582" s="201"/>
      <c r="D582" s="201"/>
      <c r="E582" s="201"/>
      <c r="F582" s="201"/>
      <c r="G582" s="201"/>
      <c r="H582" s="201"/>
      <c r="I582" s="201">
        <v>10</v>
      </c>
      <c r="J582" s="201">
        <v>10</v>
      </c>
      <c r="K582" s="201"/>
      <c r="L582" s="201"/>
      <c r="M582" s="201"/>
      <c r="N582" s="201"/>
      <c r="O582" s="201"/>
      <c r="P582" s="201"/>
      <c r="Q582" s="201"/>
      <c r="R582" s="201"/>
      <c r="S582" s="201"/>
    </row>
    <row r="583" spans="1:19">
      <c r="A583" s="195">
        <v>544</v>
      </c>
      <c r="B583" s="202"/>
      <c r="C583" s="202"/>
      <c r="D583" s="202"/>
      <c r="E583" s="202"/>
      <c r="F583" s="202"/>
      <c r="G583" s="202"/>
      <c r="H583" s="202"/>
      <c r="I583" s="202">
        <v>15</v>
      </c>
      <c r="J583" s="202">
        <v>15</v>
      </c>
      <c r="K583" s="202"/>
      <c r="L583" s="202"/>
      <c r="M583" s="202"/>
      <c r="N583" s="202"/>
      <c r="O583" s="202"/>
      <c r="P583" s="202"/>
      <c r="Q583" s="202"/>
      <c r="R583" s="202"/>
      <c r="S583" s="202"/>
    </row>
    <row r="584" spans="1:19">
      <c r="A584" s="195">
        <v>545</v>
      </c>
      <c r="B584" s="202"/>
      <c r="C584" s="202"/>
      <c r="D584" s="202"/>
      <c r="E584" s="202"/>
      <c r="F584" s="202"/>
      <c r="G584" s="202"/>
      <c r="H584" s="202"/>
      <c r="I584" s="202">
        <v>30</v>
      </c>
      <c r="J584" s="202">
        <v>30</v>
      </c>
      <c r="K584" s="202"/>
      <c r="L584" s="202"/>
      <c r="M584" s="202"/>
      <c r="N584" s="202"/>
      <c r="O584" s="202"/>
      <c r="P584" s="202"/>
      <c r="Q584" s="202"/>
      <c r="R584" s="202"/>
      <c r="S584" s="202"/>
    </row>
    <row r="585" spans="1:19">
      <c r="A585" s="195">
        <v>546</v>
      </c>
      <c r="B585" s="202"/>
      <c r="C585" s="202"/>
      <c r="D585" s="202"/>
      <c r="E585" s="202"/>
      <c r="F585" s="202"/>
      <c r="G585" s="202"/>
      <c r="H585" s="202"/>
      <c r="I585" s="202">
        <v>45</v>
      </c>
      <c r="J585" s="202">
        <v>45</v>
      </c>
      <c r="K585" s="202"/>
      <c r="L585" s="202"/>
      <c r="M585" s="202"/>
      <c r="N585" s="202"/>
      <c r="O585" s="202"/>
      <c r="P585" s="202"/>
      <c r="Q585" s="202"/>
      <c r="R585" s="202"/>
      <c r="S585" s="202"/>
    </row>
    <row r="586" spans="1:19">
      <c r="A586" s="195">
        <v>547</v>
      </c>
      <c r="B586" s="203"/>
      <c r="C586" s="203"/>
      <c r="D586" s="203"/>
      <c r="E586" s="203"/>
      <c r="F586" s="203"/>
      <c r="G586" s="203"/>
      <c r="H586" s="203"/>
      <c r="I586" s="203">
        <v>60</v>
      </c>
      <c r="J586" s="203">
        <v>60</v>
      </c>
      <c r="K586" s="203"/>
      <c r="L586" s="203"/>
      <c r="M586" s="203"/>
      <c r="N586" s="203"/>
      <c r="O586" s="203"/>
      <c r="P586" s="203"/>
      <c r="Q586" s="203"/>
      <c r="R586" s="203"/>
      <c r="S586" s="203"/>
    </row>
    <row r="587" spans="1:19">
      <c r="A587" s="195">
        <v>548</v>
      </c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204">
        <v>0.1</v>
      </c>
      <c r="N587" s="195"/>
      <c r="O587" s="195"/>
      <c r="P587" s="195"/>
      <c r="Q587" s="195"/>
      <c r="R587" s="195"/>
      <c r="S587" s="195"/>
    </row>
    <row r="588" spans="1:19">
      <c r="A588" s="195">
        <v>549</v>
      </c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204">
        <v>0.3</v>
      </c>
      <c r="N588" s="195"/>
      <c r="O588" s="195"/>
      <c r="P588" s="195"/>
      <c r="Q588" s="195"/>
      <c r="R588" s="195"/>
      <c r="S588" s="195"/>
    </row>
    <row r="589" spans="1:19">
      <c r="A589" s="195">
        <v>550</v>
      </c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204">
        <v>0.5</v>
      </c>
      <c r="N589" s="195"/>
      <c r="O589" s="195"/>
      <c r="P589" s="195"/>
      <c r="Q589" s="195"/>
      <c r="R589" s="195"/>
      <c r="S589" s="195"/>
    </row>
    <row r="590" spans="1:19">
      <c r="A590" s="195">
        <v>551</v>
      </c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204">
        <v>0.7</v>
      </c>
      <c r="N590" s="195"/>
      <c r="O590" s="195"/>
      <c r="P590" s="195"/>
      <c r="Q590" s="195"/>
      <c r="R590" s="195"/>
      <c r="S590" s="195"/>
    </row>
    <row r="591" spans="1:19">
      <c r="A591" s="195">
        <v>552</v>
      </c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204">
        <v>0.9</v>
      </c>
      <c r="N591" s="195"/>
      <c r="O591" s="195"/>
      <c r="P591" s="195"/>
      <c r="Q591" s="195"/>
      <c r="R591" s="195"/>
      <c r="S591" s="195"/>
    </row>
    <row r="592" spans="1:19">
      <c r="A592" s="195">
        <v>553</v>
      </c>
      <c r="B592" s="201"/>
      <c r="C592" s="201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 t="s">
        <v>375</v>
      </c>
      <c r="Q592" s="201"/>
      <c r="R592" s="201"/>
      <c r="S592" s="201"/>
    </row>
    <row r="593" spans="1:36">
      <c r="A593" s="195">
        <v>554</v>
      </c>
      <c r="B593" s="202"/>
      <c r="C593" s="202"/>
      <c r="D593" s="202"/>
      <c r="E593" s="202"/>
      <c r="F593" s="202"/>
      <c r="G593" s="202"/>
      <c r="H593" s="202"/>
      <c r="I593" s="202"/>
      <c r="J593" s="202"/>
      <c r="K593" s="202"/>
      <c r="L593" s="202"/>
      <c r="M593" s="202"/>
      <c r="N593" s="202"/>
      <c r="O593" s="202"/>
      <c r="P593" s="202" t="s">
        <v>376</v>
      </c>
      <c r="Q593" s="202"/>
      <c r="R593" s="202"/>
      <c r="S593" s="202"/>
    </row>
    <row r="594" spans="1:36">
      <c r="A594" s="195">
        <v>555</v>
      </c>
      <c r="B594" s="202"/>
      <c r="C594" s="202"/>
      <c r="D594" s="202"/>
      <c r="E594" s="202"/>
      <c r="F594" s="202"/>
      <c r="G594" s="202"/>
      <c r="H594" s="202"/>
      <c r="I594" s="202"/>
      <c r="J594" s="202"/>
      <c r="K594" s="202"/>
      <c r="L594" s="202"/>
      <c r="M594" s="202"/>
      <c r="N594" s="202"/>
      <c r="O594" s="202"/>
      <c r="P594" s="202" t="s">
        <v>377</v>
      </c>
      <c r="Q594" s="202"/>
      <c r="R594" s="202"/>
      <c r="S594" s="202"/>
    </row>
    <row r="595" spans="1:36">
      <c r="A595" s="195">
        <v>556</v>
      </c>
      <c r="B595" s="202"/>
      <c r="C595" s="202"/>
      <c r="D595" s="202"/>
      <c r="E595" s="202"/>
      <c r="F595" s="202"/>
      <c r="G595" s="202"/>
      <c r="H595" s="202"/>
      <c r="I595" s="202"/>
      <c r="J595" s="202"/>
      <c r="K595" s="202"/>
      <c r="L595" s="202"/>
      <c r="M595" s="202"/>
      <c r="N595" s="202"/>
      <c r="O595" s="202"/>
      <c r="P595" s="202" t="s">
        <v>378</v>
      </c>
      <c r="Q595" s="202"/>
      <c r="R595" s="202"/>
      <c r="S595" s="202"/>
    </row>
    <row r="596" spans="1:36">
      <c r="A596" s="195">
        <v>557</v>
      </c>
      <c r="B596" s="203"/>
      <c r="C596" s="203"/>
      <c r="D596" s="203"/>
      <c r="E596" s="203"/>
      <c r="F596" s="203"/>
      <c r="G596" s="203"/>
      <c r="H596" s="203"/>
      <c r="I596" s="203"/>
      <c r="J596" s="203"/>
      <c r="K596" s="203"/>
      <c r="L596" s="203"/>
      <c r="M596" s="203"/>
      <c r="N596" s="203"/>
      <c r="O596" s="203"/>
      <c r="P596" s="203" t="s">
        <v>379</v>
      </c>
      <c r="Q596" s="203"/>
      <c r="R596" s="203"/>
      <c r="S596" s="203"/>
    </row>
    <row r="597" spans="1:36" s="122" customFormat="1">
      <c r="A597" s="195"/>
      <c r="B597" s="206" t="s">
        <v>663</v>
      </c>
      <c r="C597" s="205"/>
      <c r="D597" s="205"/>
      <c r="E597" s="205"/>
      <c r="F597" s="205"/>
      <c r="G597" s="205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AE597" s="179"/>
      <c r="AF597" s="185"/>
      <c r="AG597" s="185"/>
      <c r="AH597" s="185"/>
      <c r="AI597" s="185"/>
      <c r="AJ597" s="190"/>
    </row>
    <row r="598" spans="1:36">
      <c r="A598" s="195">
        <v>558</v>
      </c>
      <c r="B598" s="196">
        <v>42165</v>
      </c>
      <c r="C598" s="197">
        <v>0.26666666666666666</v>
      </c>
      <c r="D598" s="195"/>
      <c r="E598" s="197">
        <v>0.71666666666666667</v>
      </c>
      <c r="F598" s="195"/>
      <c r="G598" s="195" t="s">
        <v>345</v>
      </c>
      <c r="H598" s="195" t="s">
        <v>345</v>
      </c>
      <c r="I598" s="195">
        <v>5</v>
      </c>
      <c r="J598" s="195">
        <v>10</v>
      </c>
      <c r="K598" s="195" t="s">
        <v>578</v>
      </c>
      <c r="L598" s="195">
        <v>500</v>
      </c>
      <c r="M598" s="195">
        <v>0.2</v>
      </c>
      <c r="N598" s="195" t="s">
        <v>349</v>
      </c>
      <c r="O598" s="195" t="b">
        <v>1</v>
      </c>
      <c r="P598" s="195">
        <v>1000</v>
      </c>
      <c r="Q598" s="195"/>
      <c r="R598" s="195"/>
      <c r="S598" s="195" t="s">
        <v>579</v>
      </c>
    </row>
    <row r="599" spans="1:36">
      <c r="A599" s="195">
        <v>559</v>
      </c>
      <c r="B599" s="196"/>
      <c r="C599" s="197"/>
      <c r="D599" s="195"/>
      <c r="E599" s="197"/>
      <c r="F599" s="195"/>
      <c r="G599" s="195"/>
      <c r="H599" s="195"/>
      <c r="I599" s="195"/>
      <c r="J599" s="195"/>
      <c r="K599" s="195"/>
      <c r="L599" s="195">
        <v>1000</v>
      </c>
      <c r="M599" s="195"/>
      <c r="N599" s="195"/>
      <c r="O599" s="195"/>
      <c r="P599" s="195"/>
      <c r="Q599" s="195"/>
      <c r="R599" s="195"/>
      <c r="S599" s="195"/>
    </row>
    <row r="600" spans="1:36">
      <c r="A600" s="195">
        <v>560</v>
      </c>
      <c r="B600" s="198">
        <v>42165</v>
      </c>
      <c r="C600" s="199">
        <v>0.26666666666666666</v>
      </c>
      <c r="D600" s="200"/>
      <c r="E600" s="199">
        <v>0.71666666666666667</v>
      </c>
      <c r="F600" s="200"/>
      <c r="G600" s="200" t="s">
        <v>345</v>
      </c>
      <c r="H600" s="200" t="s">
        <v>345</v>
      </c>
      <c r="I600" s="200">
        <v>5</v>
      </c>
      <c r="J600" s="200">
        <v>10</v>
      </c>
      <c r="K600" s="200" t="s">
        <v>578</v>
      </c>
      <c r="L600" s="200">
        <v>5000</v>
      </c>
      <c r="M600" s="200">
        <v>0.2</v>
      </c>
      <c r="N600" s="200" t="s">
        <v>349</v>
      </c>
      <c r="O600" s="200" t="b">
        <v>1</v>
      </c>
      <c r="P600" s="200">
        <v>1000</v>
      </c>
      <c r="Q600" s="200"/>
      <c r="R600" s="200"/>
      <c r="S600" s="200"/>
    </row>
    <row r="601" spans="1:36">
      <c r="A601" s="195">
        <v>561</v>
      </c>
      <c r="B601" s="196"/>
      <c r="C601" s="197"/>
      <c r="D601" s="195"/>
      <c r="E601" s="197"/>
      <c r="F601" s="195"/>
      <c r="G601" s="195"/>
      <c r="H601" s="195"/>
      <c r="I601" s="195"/>
      <c r="J601" s="195"/>
      <c r="K601" s="195"/>
      <c r="L601" s="195">
        <v>10000</v>
      </c>
      <c r="M601" s="195"/>
      <c r="N601" s="195"/>
      <c r="O601" s="195"/>
      <c r="P601" s="195"/>
      <c r="Q601" s="195"/>
      <c r="R601" s="195"/>
      <c r="S601" s="195"/>
    </row>
    <row r="602" spans="1:36">
      <c r="A602" s="195">
        <v>562</v>
      </c>
      <c r="B602" s="196"/>
      <c r="C602" s="197"/>
      <c r="D602" s="195"/>
      <c r="E602" s="197"/>
      <c r="F602" s="195"/>
      <c r="G602" s="195"/>
      <c r="H602" s="195"/>
      <c r="I602" s="195"/>
      <c r="J602" s="195"/>
      <c r="K602" s="195"/>
      <c r="L602" s="195">
        <v>20000</v>
      </c>
      <c r="M602" s="195"/>
      <c r="N602" s="195"/>
      <c r="O602" s="195"/>
      <c r="P602" s="195"/>
      <c r="Q602" s="195"/>
      <c r="R602" s="195"/>
      <c r="S602" s="195"/>
    </row>
    <row r="603" spans="1:36">
      <c r="A603" s="195">
        <v>563</v>
      </c>
      <c r="B603" s="201"/>
      <c r="C603" s="201"/>
      <c r="D603" s="201"/>
      <c r="E603" s="201"/>
      <c r="F603" s="201"/>
      <c r="G603" s="201"/>
      <c r="H603" s="201"/>
      <c r="I603" s="201">
        <v>10</v>
      </c>
      <c r="J603" s="201">
        <v>10</v>
      </c>
      <c r="K603" s="201"/>
      <c r="L603" s="201"/>
      <c r="M603" s="201"/>
      <c r="N603" s="201"/>
      <c r="O603" s="201"/>
      <c r="P603" s="201"/>
      <c r="Q603" s="201"/>
      <c r="R603" s="201"/>
      <c r="S603" s="201"/>
    </row>
    <row r="604" spans="1:36">
      <c r="A604" s="195">
        <v>564</v>
      </c>
      <c r="B604" s="202"/>
      <c r="C604" s="202"/>
      <c r="D604" s="202"/>
      <c r="E604" s="202"/>
      <c r="F604" s="202"/>
      <c r="G604" s="202"/>
      <c r="H604" s="202"/>
      <c r="I604" s="202">
        <v>15</v>
      </c>
      <c r="J604" s="202">
        <v>15</v>
      </c>
      <c r="K604" s="202"/>
      <c r="L604" s="202"/>
      <c r="M604" s="202"/>
      <c r="N604" s="202"/>
      <c r="O604" s="202"/>
      <c r="P604" s="202"/>
      <c r="Q604" s="202"/>
      <c r="R604" s="202"/>
      <c r="S604" s="202"/>
    </row>
    <row r="605" spans="1:36">
      <c r="A605" s="195">
        <v>565</v>
      </c>
      <c r="B605" s="202"/>
      <c r="C605" s="202"/>
      <c r="D605" s="202"/>
      <c r="E605" s="202"/>
      <c r="F605" s="202"/>
      <c r="G605" s="202"/>
      <c r="H605" s="202"/>
      <c r="I605" s="202">
        <v>30</v>
      </c>
      <c r="J605" s="202">
        <v>30</v>
      </c>
      <c r="K605" s="202"/>
      <c r="L605" s="202"/>
      <c r="M605" s="202"/>
      <c r="N605" s="202"/>
      <c r="O605" s="202"/>
      <c r="P605" s="202"/>
      <c r="Q605" s="202"/>
      <c r="R605" s="202"/>
      <c r="S605" s="202"/>
    </row>
    <row r="606" spans="1:36">
      <c r="A606" s="195">
        <v>566</v>
      </c>
      <c r="B606" s="202"/>
      <c r="C606" s="202"/>
      <c r="D606" s="202"/>
      <c r="E606" s="202"/>
      <c r="F606" s="202"/>
      <c r="G606" s="202"/>
      <c r="H606" s="202"/>
      <c r="I606" s="202">
        <v>45</v>
      </c>
      <c r="J606" s="202">
        <v>45</v>
      </c>
      <c r="K606" s="202"/>
      <c r="L606" s="202"/>
      <c r="M606" s="202"/>
      <c r="N606" s="202"/>
      <c r="O606" s="202"/>
      <c r="P606" s="202"/>
      <c r="Q606" s="202"/>
      <c r="R606" s="202"/>
      <c r="S606" s="202"/>
    </row>
    <row r="607" spans="1:36">
      <c r="A607" s="195">
        <v>567</v>
      </c>
      <c r="B607" s="203"/>
      <c r="C607" s="203"/>
      <c r="D607" s="203"/>
      <c r="E607" s="203"/>
      <c r="F607" s="203"/>
      <c r="G607" s="203"/>
      <c r="H607" s="203"/>
      <c r="I607" s="203">
        <v>60</v>
      </c>
      <c r="J607" s="203">
        <v>60</v>
      </c>
      <c r="K607" s="203"/>
      <c r="L607" s="203"/>
      <c r="M607" s="203"/>
      <c r="N607" s="203"/>
      <c r="O607" s="203"/>
      <c r="P607" s="203"/>
      <c r="Q607" s="203"/>
      <c r="R607" s="203"/>
      <c r="S607" s="203"/>
    </row>
    <row r="608" spans="1:36">
      <c r="A608" s="195">
        <v>568</v>
      </c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204">
        <v>0.1</v>
      </c>
      <c r="N608" s="195"/>
      <c r="O608" s="195"/>
      <c r="P608" s="195"/>
      <c r="Q608" s="195"/>
      <c r="R608" s="195"/>
      <c r="S608" s="195"/>
    </row>
    <row r="609" spans="1:36">
      <c r="A609" s="195">
        <v>569</v>
      </c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204">
        <v>0.3</v>
      </c>
      <c r="N609" s="195"/>
      <c r="O609" s="195"/>
      <c r="P609" s="195"/>
      <c r="Q609" s="195"/>
      <c r="R609" s="195"/>
      <c r="S609" s="195"/>
    </row>
    <row r="610" spans="1:36">
      <c r="A610" s="195">
        <v>570</v>
      </c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204">
        <v>0.5</v>
      </c>
      <c r="N610" s="195"/>
      <c r="O610" s="195"/>
      <c r="P610" s="195"/>
      <c r="Q610" s="195"/>
      <c r="R610" s="195"/>
      <c r="S610" s="195"/>
    </row>
    <row r="611" spans="1:36">
      <c r="A611" s="195">
        <v>571</v>
      </c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204">
        <v>0.7</v>
      </c>
      <c r="N611" s="195"/>
      <c r="O611" s="195"/>
      <c r="P611" s="195"/>
      <c r="Q611" s="195"/>
      <c r="R611" s="195"/>
      <c r="S611" s="195"/>
    </row>
    <row r="612" spans="1:36">
      <c r="A612" s="195">
        <v>572</v>
      </c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204">
        <v>0.9</v>
      </c>
      <c r="N612" s="195"/>
      <c r="O612" s="195"/>
      <c r="P612" s="195"/>
      <c r="Q612" s="195"/>
      <c r="R612" s="195"/>
      <c r="S612" s="195"/>
    </row>
    <row r="613" spans="1:36">
      <c r="A613" s="195">
        <v>573</v>
      </c>
      <c r="B613" s="201"/>
      <c r="C613" s="201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 t="s">
        <v>375</v>
      </c>
      <c r="Q613" s="201"/>
      <c r="R613" s="201"/>
      <c r="S613" s="201"/>
    </row>
    <row r="614" spans="1:36">
      <c r="A614" s="195">
        <v>574</v>
      </c>
      <c r="B614" s="202"/>
      <c r="C614" s="202"/>
      <c r="D614" s="202"/>
      <c r="E614" s="202"/>
      <c r="F614" s="202"/>
      <c r="G614" s="202"/>
      <c r="H614" s="202"/>
      <c r="I614" s="202"/>
      <c r="J614" s="202"/>
      <c r="K614" s="202"/>
      <c r="L614" s="202"/>
      <c r="M614" s="202"/>
      <c r="N614" s="202"/>
      <c r="O614" s="202"/>
      <c r="P614" s="202" t="s">
        <v>376</v>
      </c>
      <c r="Q614" s="202"/>
      <c r="R614" s="202"/>
      <c r="S614" s="202"/>
    </row>
    <row r="615" spans="1:36">
      <c r="A615" s="195">
        <v>575</v>
      </c>
      <c r="B615" s="202"/>
      <c r="C615" s="202"/>
      <c r="D615" s="202"/>
      <c r="E615" s="202"/>
      <c r="F615" s="202"/>
      <c r="G615" s="202"/>
      <c r="H615" s="202"/>
      <c r="I615" s="202"/>
      <c r="J615" s="202"/>
      <c r="K615" s="202"/>
      <c r="L615" s="202"/>
      <c r="M615" s="202"/>
      <c r="N615" s="202"/>
      <c r="O615" s="202"/>
      <c r="P615" s="202" t="s">
        <v>377</v>
      </c>
      <c r="Q615" s="202"/>
      <c r="R615" s="202"/>
      <c r="S615" s="202"/>
    </row>
    <row r="616" spans="1:36">
      <c r="A616" s="195">
        <v>576</v>
      </c>
      <c r="B616" s="202"/>
      <c r="C616" s="202"/>
      <c r="D616" s="202"/>
      <c r="E616" s="202"/>
      <c r="F616" s="202"/>
      <c r="G616" s="202"/>
      <c r="H616" s="202"/>
      <c r="I616" s="202"/>
      <c r="J616" s="202"/>
      <c r="K616" s="202"/>
      <c r="L616" s="202"/>
      <c r="M616" s="202"/>
      <c r="N616" s="202"/>
      <c r="O616" s="202"/>
      <c r="P616" s="202" t="s">
        <v>378</v>
      </c>
      <c r="Q616" s="202"/>
      <c r="R616" s="202"/>
      <c r="S616" s="202"/>
    </row>
    <row r="617" spans="1:36">
      <c r="A617" s="195">
        <v>577</v>
      </c>
      <c r="B617" s="203"/>
      <c r="C617" s="203"/>
      <c r="D617" s="203"/>
      <c r="E617" s="203"/>
      <c r="F617" s="203"/>
      <c r="G617" s="203"/>
      <c r="H617" s="203"/>
      <c r="I617" s="203"/>
      <c r="J617" s="203"/>
      <c r="K617" s="203"/>
      <c r="L617" s="203"/>
      <c r="M617" s="203"/>
      <c r="N617" s="203"/>
      <c r="O617" s="203"/>
      <c r="P617" s="203" t="s">
        <v>379</v>
      </c>
      <c r="Q617" s="203"/>
      <c r="R617" s="203"/>
      <c r="S617" s="203"/>
    </row>
    <row r="618" spans="1:36" s="122" customFormat="1">
      <c r="A618" s="205"/>
      <c r="B618" s="206" t="s">
        <v>738</v>
      </c>
      <c r="C618" s="205"/>
      <c r="D618" s="205"/>
      <c r="E618" s="205"/>
      <c r="F618" s="205"/>
      <c r="G618" s="205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AE618" s="179"/>
      <c r="AF618" s="185"/>
      <c r="AG618" s="185"/>
      <c r="AH618" s="185"/>
      <c r="AI618" s="185"/>
      <c r="AJ618" s="190"/>
    </row>
    <row r="619" spans="1:36">
      <c r="A619" s="195">
        <v>578</v>
      </c>
      <c r="B619" s="196">
        <v>42165</v>
      </c>
      <c r="C619" s="197">
        <v>0.26666666666666666</v>
      </c>
      <c r="D619" s="195"/>
      <c r="E619" s="197">
        <v>0.71666666666666667</v>
      </c>
      <c r="F619" s="195"/>
      <c r="G619" s="195" t="s">
        <v>345</v>
      </c>
      <c r="H619" s="195" t="s">
        <v>345</v>
      </c>
      <c r="I619" s="195">
        <v>5</v>
      </c>
      <c r="J619" s="195">
        <v>10</v>
      </c>
      <c r="K619" s="195" t="s">
        <v>578</v>
      </c>
      <c r="L619" s="195">
        <v>500</v>
      </c>
      <c r="M619" s="195">
        <v>0</v>
      </c>
      <c r="N619" s="195" t="s">
        <v>349</v>
      </c>
      <c r="O619" s="195" t="b">
        <v>1</v>
      </c>
      <c r="P619" s="195">
        <v>1000</v>
      </c>
      <c r="Q619" s="195"/>
      <c r="R619" s="195"/>
      <c r="S619" s="195" t="s">
        <v>579</v>
      </c>
    </row>
    <row r="620" spans="1:36">
      <c r="A620" s="195">
        <v>579</v>
      </c>
      <c r="B620" s="196"/>
      <c r="C620" s="197"/>
      <c r="D620" s="195"/>
      <c r="E620" s="197"/>
      <c r="F620" s="195"/>
      <c r="G620" s="195"/>
      <c r="H620" s="195"/>
      <c r="I620" s="195"/>
      <c r="J620" s="195"/>
      <c r="K620" s="195"/>
      <c r="L620" s="195">
        <v>1000</v>
      </c>
      <c r="M620" s="195"/>
      <c r="N620" s="195"/>
      <c r="O620" s="195"/>
      <c r="P620" s="195"/>
      <c r="Q620" s="195"/>
      <c r="R620" s="195"/>
      <c r="S620" s="195"/>
    </row>
    <row r="621" spans="1:36">
      <c r="A621" s="195">
        <v>580</v>
      </c>
      <c r="B621" s="198">
        <v>42165</v>
      </c>
      <c r="C621" s="199">
        <v>0.26666666666666666</v>
      </c>
      <c r="D621" s="200"/>
      <c r="E621" s="199">
        <v>0.71666666666666667</v>
      </c>
      <c r="F621" s="200"/>
      <c r="G621" s="200" t="s">
        <v>345</v>
      </c>
      <c r="H621" s="200" t="s">
        <v>345</v>
      </c>
      <c r="I621" s="200">
        <v>5</v>
      </c>
      <c r="J621" s="200">
        <v>10</v>
      </c>
      <c r="K621" s="200" t="s">
        <v>578</v>
      </c>
      <c r="L621" s="200">
        <v>5000</v>
      </c>
      <c r="M621" s="200">
        <v>0</v>
      </c>
      <c r="N621" s="200" t="s">
        <v>349</v>
      </c>
      <c r="O621" s="200" t="b">
        <v>1</v>
      </c>
      <c r="P621" s="200">
        <v>1000</v>
      </c>
      <c r="Q621" s="200"/>
      <c r="R621" s="200"/>
      <c r="S621" s="200"/>
    </row>
    <row r="622" spans="1:36">
      <c r="A622" s="195">
        <v>581</v>
      </c>
      <c r="B622" s="196"/>
      <c r="C622" s="197"/>
      <c r="D622" s="195"/>
      <c r="E622" s="197"/>
      <c r="F622" s="195"/>
      <c r="G622" s="195"/>
      <c r="H622" s="195"/>
      <c r="I622" s="195"/>
      <c r="J622" s="195"/>
      <c r="K622" s="195"/>
      <c r="L622" s="195">
        <v>10000</v>
      </c>
      <c r="M622" s="195"/>
      <c r="N622" s="195"/>
      <c r="O622" s="195"/>
      <c r="P622" s="195"/>
      <c r="Q622" s="195"/>
      <c r="R622" s="195"/>
      <c r="S622" s="195"/>
    </row>
    <row r="623" spans="1:36">
      <c r="A623" s="195">
        <v>582</v>
      </c>
      <c r="B623" s="196"/>
      <c r="C623" s="197"/>
      <c r="D623" s="195"/>
      <c r="E623" s="197"/>
      <c r="F623" s="195"/>
      <c r="G623" s="195"/>
      <c r="H623" s="195"/>
      <c r="I623" s="195"/>
      <c r="J623" s="195"/>
      <c r="K623" s="195"/>
      <c r="L623" s="195">
        <v>20000</v>
      </c>
      <c r="M623" s="195"/>
      <c r="N623" s="195"/>
      <c r="O623" s="195"/>
      <c r="P623" s="195"/>
      <c r="Q623" s="195"/>
      <c r="R623" s="195"/>
      <c r="S623" s="195"/>
    </row>
    <row r="624" spans="1:36">
      <c r="A624" s="195">
        <v>583</v>
      </c>
      <c r="B624" s="201"/>
      <c r="C624" s="201"/>
      <c r="D624" s="201"/>
      <c r="E624" s="201"/>
      <c r="F624" s="201"/>
      <c r="G624" s="201"/>
      <c r="H624" s="201"/>
      <c r="I624" s="201">
        <v>10</v>
      </c>
      <c r="J624" s="201">
        <v>10</v>
      </c>
      <c r="K624" s="201"/>
      <c r="L624" s="201"/>
      <c r="M624" s="201"/>
      <c r="N624" s="201"/>
      <c r="O624" s="201"/>
      <c r="P624" s="201"/>
      <c r="Q624" s="201"/>
      <c r="R624" s="201"/>
      <c r="S624" s="201"/>
    </row>
    <row r="625" spans="1:19">
      <c r="A625" s="195">
        <v>584</v>
      </c>
      <c r="B625" s="202"/>
      <c r="C625" s="202"/>
      <c r="D625" s="202"/>
      <c r="E625" s="202"/>
      <c r="F625" s="202"/>
      <c r="G625" s="202"/>
      <c r="H625" s="202"/>
      <c r="I625" s="202">
        <v>15</v>
      </c>
      <c r="J625" s="202">
        <v>15</v>
      </c>
      <c r="K625" s="202"/>
      <c r="L625" s="202"/>
      <c r="M625" s="202"/>
      <c r="N625" s="202"/>
      <c r="O625" s="202"/>
      <c r="P625" s="202"/>
      <c r="Q625" s="202"/>
      <c r="R625" s="202"/>
      <c r="S625" s="202"/>
    </row>
    <row r="626" spans="1:19">
      <c r="A626" s="195">
        <v>585</v>
      </c>
      <c r="B626" s="202"/>
      <c r="C626" s="202"/>
      <c r="D626" s="202"/>
      <c r="E626" s="202"/>
      <c r="F626" s="202"/>
      <c r="G626" s="202"/>
      <c r="H626" s="202"/>
      <c r="I626" s="202">
        <v>30</v>
      </c>
      <c r="J626" s="202">
        <v>30</v>
      </c>
      <c r="K626" s="202"/>
      <c r="L626" s="202"/>
      <c r="M626" s="202"/>
      <c r="N626" s="202"/>
      <c r="O626" s="202"/>
      <c r="P626" s="202"/>
      <c r="Q626" s="202"/>
      <c r="R626" s="202"/>
      <c r="S626" s="202"/>
    </row>
    <row r="627" spans="1:19">
      <c r="A627" s="195">
        <v>586</v>
      </c>
      <c r="B627" s="202"/>
      <c r="C627" s="202"/>
      <c r="D627" s="202"/>
      <c r="E627" s="202"/>
      <c r="F627" s="202"/>
      <c r="G627" s="202"/>
      <c r="H627" s="202"/>
      <c r="I627" s="202">
        <v>45</v>
      </c>
      <c r="J627" s="202">
        <v>45</v>
      </c>
      <c r="K627" s="202"/>
      <c r="L627" s="202"/>
      <c r="M627" s="202"/>
      <c r="N627" s="202"/>
      <c r="O627" s="202"/>
      <c r="P627" s="202"/>
      <c r="Q627" s="202"/>
      <c r="R627" s="202"/>
      <c r="S627" s="202"/>
    </row>
    <row r="628" spans="1:19">
      <c r="A628" s="195">
        <v>587</v>
      </c>
      <c r="B628" s="203"/>
      <c r="C628" s="203"/>
      <c r="D628" s="203"/>
      <c r="E628" s="203"/>
      <c r="F628" s="203"/>
      <c r="G628" s="203"/>
      <c r="H628" s="203"/>
      <c r="I628" s="203">
        <v>60</v>
      </c>
      <c r="J628" s="203">
        <v>60</v>
      </c>
      <c r="K628" s="203"/>
      <c r="L628" s="203"/>
      <c r="M628" s="203"/>
      <c r="N628" s="203"/>
      <c r="O628" s="203"/>
      <c r="P628" s="203"/>
      <c r="Q628" s="203"/>
      <c r="R628" s="203"/>
      <c r="S628" s="203"/>
    </row>
    <row r="629" spans="1:19">
      <c r="A629" s="195">
        <v>588</v>
      </c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204">
        <v>0.1</v>
      </c>
      <c r="N629" s="195"/>
      <c r="O629" s="195"/>
      <c r="P629" s="195"/>
      <c r="Q629" s="195"/>
      <c r="R629" s="195"/>
      <c r="S629" s="195"/>
    </row>
    <row r="630" spans="1:19">
      <c r="A630" s="195">
        <v>589</v>
      </c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204">
        <v>0.3</v>
      </c>
      <c r="N630" s="195"/>
      <c r="O630" s="195"/>
      <c r="P630" s="195"/>
      <c r="Q630" s="195"/>
      <c r="R630" s="195"/>
      <c r="S630" s="195"/>
    </row>
    <row r="631" spans="1:19">
      <c r="A631" s="195">
        <v>590</v>
      </c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204">
        <v>0.5</v>
      </c>
      <c r="N631" s="195"/>
      <c r="O631" s="195"/>
      <c r="P631" s="195"/>
      <c r="Q631" s="195"/>
      <c r="R631" s="195"/>
      <c r="S631" s="195"/>
    </row>
    <row r="632" spans="1:19">
      <c r="A632" s="195">
        <v>591</v>
      </c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204">
        <v>0.7</v>
      </c>
      <c r="N632" s="195"/>
      <c r="O632" s="195"/>
      <c r="P632" s="195"/>
      <c r="Q632" s="195"/>
      <c r="R632" s="195"/>
      <c r="S632" s="195"/>
    </row>
    <row r="633" spans="1:19">
      <c r="A633" s="195">
        <v>592</v>
      </c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204">
        <v>0.9</v>
      </c>
      <c r="N633" s="195"/>
      <c r="O633" s="195"/>
      <c r="P633" s="195"/>
      <c r="Q633" s="195"/>
      <c r="R633" s="195"/>
      <c r="S633" s="195"/>
    </row>
    <row r="634" spans="1:19">
      <c r="A634" s="195">
        <v>593</v>
      </c>
      <c r="B634" s="201"/>
      <c r="C634" s="201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 t="s">
        <v>375</v>
      </c>
      <c r="Q634" s="201"/>
      <c r="R634" s="201"/>
      <c r="S634" s="201"/>
    </row>
    <row r="635" spans="1:19">
      <c r="A635" s="195">
        <v>594</v>
      </c>
      <c r="B635" s="202"/>
      <c r="C635" s="202"/>
      <c r="D635" s="202"/>
      <c r="E635" s="202"/>
      <c r="F635" s="202"/>
      <c r="G635" s="202"/>
      <c r="H635" s="202"/>
      <c r="I635" s="202"/>
      <c r="J635" s="202"/>
      <c r="K635" s="202"/>
      <c r="L635" s="202"/>
      <c r="M635" s="202"/>
      <c r="N635" s="202"/>
      <c r="O635" s="202"/>
      <c r="P635" s="202" t="s">
        <v>376</v>
      </c>
      <c r="Q635" s="202"/>
      <c r="R635" s="202"/>
      <c r="S635" s="202"/>
    </row>
    <row r="636" spans="1:19">
      <c r="A636" s="195">
        <v>595</v>
      </c>
      <c r="B636" s="202"/>
      <c r="C636" s="202"/>
      <c r="D636" s="202"/>
      <c r="E636" s="202"/>
      <c r="F636" s="202"/>
      <c r="G636" s="202"/>
      <c r="H636" s="202"/>
      <c r="I636" s="202"/>
      <c r="J636" s="202"/>
      <c r="K636" s="202"/>
      <c r="L636" s="202"/>
      <c r="M636" s="202"/>
      <c r="N636" s="202"/>
      <c r="O636" s="202"/>
      <c r="P636" s="202" t="s">
        <v>377</v>
      </c>
      <c r="Q636" s="202"/>
      <c r="R636" s="202"/>
      <c r="S636" s="202"/>
    </row>
    <row r="637" spans="1:19">
      <c r="A637" s="195">
        <v>596</v>
      </c>
      <c r="B637" s="202"/>
      <c r="C637" s="202"/>
      <c r="D637" s="202"/>
      <c r="E637" s="202"/>
      <c r="F637" s="202"/>
      <c r="G637" s="202"/>
      <c r="H637" s="202"/>
      <c r="I637" s="202"/>
      <c r="J637" s="202"/>
      <c r="K637" s="202"/>
      <c r="L637" s="202"/>
      <c r="M637" s="202"/>
      <c r="N637" s="202"/>
      <c r="O637" s="202"/>
      <c r="P637" s="202" t="s">
        <v>378</v>
      </c>
      <c r="Q637" s="202"/>
      <c r="R637" s="202"/>
      <c r="S637" s="202"/>
    </row>
    <row r="638" spans="1:19">
      <c r="A638" s="195">
        <v>597</v>
      </c>
      <c r="B638" s="203"/>
      <c r="C638" s="203"/>
      <c r="D638" s="203"/>
      <c r="E638" s="203"/>
      <c r="F638" s="203"/>
      <c r="G638" s="203"/>
      <c r="H638" s="203"/>
      <c r="I638" s="203"/>
      <c r="J638" s="203"/>
      <c r="K638" s="203"/>
      <c r="L638" s="203"/>
      <c r="M638" s="203"/>
      <c r="N638" s="203"/>
      <c r="O638" s="203"/>
      <c r="P638" s="203" t="s">
        <v>379</v>
      </c>
      <c r="Q638" s="203"/>
      <c r="R638" s="203"/>
      <c r="S638" s="2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7807-11F9-4CF4-9F3E-3AD2F2D0A745}">
  <dimension ref="A1:AN845"/>
  <sheetViews>
    <sheetView workbookViewId="0">
      <pane xSplit="1" topLeftCell="K806" activePane="topRight" state="frozen"/>
      <selection pane="topRight" activeCell="T827" sqref="T827"/>
    </sheetView>
  </sheetViews>
  <sheetFormatPr defaultRowHeight="15"/>
  <cols>
    <col min="1" max="1" width="4.140625" customWidth="1"/>
    <col min="2" max="2" width="9.5703125" bestFit="1" customWidth="1"/>
    <col min="20" max="20" width="11.140625" customWidth="1"/>
    <col min="21" max="21" width="10" customWidth="1"/>
    <col min="22" max="22" width="10.5703125" customWidth="1"/>
    <col min="23" max="23" width="10.85546875" customWidth="1"/>
    <col min="24" max="24" width="12.28515625" customWidth="1"/>
    <col min="25" max="25" width="12" customWidth="1"/>
    <col min="31" max="31" width="9.140625" style="100"/>
    <col min="32" max="35" width="9.140625" style="51"/>
    <col min="36" max="36" width="9.140625" style="103"/>
  </cols>
  <sheetData>
    <row r="1" spans="1:36">
      <c r="A1" s="48" t="s">
        <v>306</v>
      </c>
      <c r="B1" s="48" t="s">
        <v>307</v>
      </c>
      <c r="C1" s="48" t="s">
        <v>308</v>
      </c>
      <c r="D1" s="48" t="s">
        <v>309</v>
      </c>
      <c r="E1" s="48" t="s">
        <v>310</v>
      </c>
      <c r="F1" s="48" t="s">
        <v>311</v>
      </c>
      <c r="G1" s="48" t="s">
        <v>312</v>
      </c>
      <c r="H1" s="48" t="s">
        <v>313</v>
      </c>
      <c r="I1" s="48" t="s">
        <v>314</v>
      </c>
      <c r="J1" s="48" t="s">
        <v>315</v>
      </c>
      <c r="K1" s="48" t="s">
        <v>316</v>
      </c>
      <c r="L1" s="48" t="s">
        <v>317</v>
      </c>
      <c r="M1" s="48" t="s">
        <v>318</v>
      </c>
      <c r="N1" s="48" t="s">
        <v>851</v>
      </c>
      <c r="O1" s="48" t="s">
        <v>320</v>
      </c>
      <c r="P1" s="48" t="s">
        <v>321</v>
      </c>
      <c r="Q1" s="87" t="s">
        <v>852</v>
      </c>
      <c r="R1" s="48" t="s">
        <v>517</v>
      </c>
      <c r="S1" t="s">
        <v>853</v>
      </c>
      <c r="T1" t="s">
        <v>322</v>
      </c>
      <c r="U1" t="s">
        <v>323</v>
      </c>
      <c r="V1" t="s">
        <v>324</v>
      </c>
      <c r="W1" t="s">
        <v>326</v>
      </c>
      <c r="X1" t="s">
        <v>327</v>
      </c>
      <c r="Y1" t="s">
        <v>328</v>
      </c>
      <c r="Z1" t="s">
        <v>338</v>
      </c>
      <c r="AA1" t="s">
        <v>339</v>
      </c>
      <c r="AB1" t="s">
        <v>340</v>
      </c>
      <c r="AE1" s="161"/>
      <c r="AF1" s="162"/>
      <c r="AG1" s="162"/>
      <c r="AH1" s="162"/>
      <c r="AI1" s="162"/>
      <c r="AJ1" s="163"/>
    </row>
    <row r="2" spans="1:36" s="23" customFormat="1">
      <c r="B2" s="90">
        <v>2011</v>
      </c>
      <c r="Q2" s="123"/>
      <c r="AE2" s="164"/>
      <c r="AF2" s="140"/>
      <c r="AG2" s="140" t="s">
        <v>854</v>
      </c>
      <c r="AH2" s="140"/>
      <c r="AI2" s="140"/>
      <c r="AJ2" s="165"/>
    </row>
    <row r="3" spans="1:36" s="81" customFormat="1">
      <c r="B3" s="82" t="s">
        <v>855</v>
      </c>
      <c r="Q3" s="122"/>
      <c r="AE3" s="105"/>
      <c r="AF3" s="109"/>
      <c r="AG3" s="109"/>
      <c r="AH3" s="109"/>
      <c r="AI3" s="109"/>
      <c r="AJ3" s="110"/>
    </row>
    <row r="4" spans="1:36">
      <c r="A4" s="57">
        <v>1</v>
      </c>
      <c r="B4" s="47">
        <v>40701</v>
      </c>
      <c r="C4" s="57" t="s">
        <v>856</v>
      </c>
      <c r="D4" s="57" t="s">
        <v>857</v>
      </c>
      <c r="E4" s="46">
        <v>0.26597222222222222</v>
      </c>
      <c r="F4" t="s">
        <v>858</v>
      </c>
      <c r="G4" t="s">
        <v>345</v>
      </c>
      <c r="H4" t="s">
        <v>345</v>
      </c>
      <c r="I4">
        <v>5</v>
      </c>
      <c r="J4">
        <v>15</v>
      </c>
      <c r="K4" t="s">
        <v>859</v>
      </c>
      <c r="L4">
        <v>500</v>
      </c>
      <c r="M4">
        <v>0.69</v>
      </c>
      <c r="N4">
        <v>34.285699999999999</v>
      </c>
      <c r="O4" t="b">
        <v>1</v>
      </c>
      <c r="P4">
        <v>1000</v>
      </c>
      <c r="Q4">
        <v>0</v>
      </c>
      <c r="S4">
        <f>20/35*60</f>
        <v>34.285714285714285</v>
      </c>
      <c r="T4">
        <v>0.7</v>
      </c>
      <c r="U4">
        <v>1.155</v>
      </c>
      <c r="V4">
        <v>0.45500000000000002</v>
      </c>
      <c r="W4">
        <v>81.918717946356594</v>
      </c>
      <c r="X4">
        <v>5.8770932459746197</v>
      </c>
      <c r="Y4">
        <v>742</v>
      </c>
      <c r="Z4" t="s">
        <v>860</v>
      </c>
      <c r="AA4" t="s">
        <v>353</v>
      </c>
      <c r="AB4" t="s">
        <v>861</v>
      </c>
      <c r="AE4" s="100">
        <v>0.70750000000000002</v>
      </c>
      <c r="AF4" s="51">
        <v>2.3849999999999998</v>
      </c>
      <c r="AG4" s="51">
        <v>1.6775</v>
      </c>
      <c r="AH4" s="51">
        <v>82.285776123883707</v>
      </c>
      <c r="AI4" s="51">
        <v>5.8390246996479203</v>
      </c>
      <c r="AJ4" s="103">
        <v>1237</v>
      </c>
    </row>
    <row r="5" spans="1:36">
      <c r="A5" s="57">
        <v>2</v>
      </c>
      <c r="L5">
        <v>1000</v>
      </c>
      <c r="T5">
        <v>0.95750000000000002</v>
      </c>
      <c r="U5">
        <v>1.9550000000000001</v>
      </c>
      <c r="V5">
        <v>0.99750000000000005</v>
      </c>
      <c r="W5">
        <v>81.893724860801697</v>
      </c>
      <c r="X5">
        <v>5.8743368497221002</v>
      </c>
      <c r="Y5">
        <v>1165</v>
      </c>
      <c r="Z5" t="s">
        <v>862</v>
      </c>
      <c r="AA5" t="s">
        <v>356</v>
      </c>
      <c r="AB5" t="s">
        <v>863</v>
      </c>
      <c r="AE5" s="100">
        <v>0.99</v>
      </c>
      <c r="AF5" s="51">
        <v>2.3849999999999998</v>
      </c>
      <c r="AG5" s="51">
        <v>1.395</v>
      </c>
      <c r="AH5" s="51">
        <v>82.129043576776596</v>
      </c>
      <c r="AI5" s="51">
        <v>5.8404424495628797</v>
      </c>
      <c r="AJ5" s="103">
        <v>1350</v>
      </c>
    </row>
    <row r="6" spans="1:36" s="73" customFormat="1">
      <c r="A6" s="57">
        <v>3</v>
      </c>
      <c r="B6" s="88">
        <v>40701</v>
      </c>
      <c r="C6" s="73" t="s">
        <v>856</v>
      </c>
      <c r="D6" s="73" t="s">
        <v>857</v>
      </c>
      <c r="E6" s="89">
        <v>0.26597222222222222</v>
      </c>
      <c r="F6" s="73" t="s">
        <v>858</v>
      </c>
      <c r="G6" s="73" t="s">
        <v>345</v>
      </c>
      <c r="H6" s="73" t="s">
        <v>345</v>
      </c>
      <c r="I6" s="73">
        <v>5</v>
      </c>
      <c r="J6" s="73">
        <v>15</v>
      </c>
      <c r="K6" s="73" t="s">
        <v>864</v>
      </c>
      <c r="L6" s="73">
        <v>5000</v>
      </c>
      <c r="M6" s="73">
        <v>0.69</v>
      </c>
      <c r="N6" s="73">
        <v>34.285699999999999</v>
      </c>
      <c r="O6" s="73" t="b">
        <v>1</v>
      </c>
      <c r="P6" s="73">
        <v>1000</v>
      </c>
      <c r="Q6" s="73">
        <v>0</v>
      </c>
      <c r="T6" s="73">
        <v>1.6174999999999999</v>
      </c>
      <c r="U6" s="73">
        <v>2.3849999999999998</v>
      </c>
      <c r="V6" s="73">
        <v>0.76749999999999996</v>
      </c>
      <c r="W6" s="73">
        <v>82.325553565566906</v>
      </c>
      <c r="X6" s="73">
        <v>5.8451940920799101</v>
      </c>
      <c r="Y6" s="73">
        <v>1601</v>
      </c>
      <c r="Z6" s="73" t="s">
        <v>865</v>
      </c>
      <c r="AA6" s="73" t="s">
        <v>361</v>
      </c>
      <c r="AB6" s="73" t="s">
        <v>866</v>
      </c>
      <c r="AE6" s="166">
        <v>1.6325000000000001</v>
      </c>
      <c r="AF6" s="78">
        <v>2.3849999999999998</v>
      </c>
      <c r="AG6" s="78">
        <v>0.75249999999999995</v>
      </c>
      <c r="AH6" s="78">
        <v>82.334972742577605</v>
      </c>
      <c r="AI6" s="78">
        <v>5.8294289890098403</v>
      </c>
      <c r="AJ6" s="167">
        <v>1607</v>
      </c>
    </row>
    <row r="7" spans="1:36">
      <c r="A7" s="57">
        <v>4</v>
      </c>
      <c r="L7">
        <v>10000</v>
      </c>
      <c r="T7">
        <v>1.91</v>
      </c>
      <c r="U7">
        <v>2.48</v>
      </c>
      <c r="V7">
        <v>0.56999999999999995</v>
      </c>
      <c r="W7">
        <v>82.308973011668698</v>
      </c>
      <c r="X7">
        <v>5.8459032582375903</v>
      </c>
      <c r="Y7">
        <v>1756</v>
      </c>
      <c r="Z7" t="s">
        <v>867</v>
      </c>
      <c r="AA7" t="s">
        <v>364</v>
      </c>
      <c r="AB7" t="s">
        <v>868</v>
      </c>
      <c r="AE7" s="100">
        <v>1.89</v>
      </c>
      <c r="AF7" s="51">
        <v>2.3849999999999998</v>
      </c>
      <c r="AG7" s="51">
        <v>0.495</v>
      </c>
      <c r="AH7" s="51">
        <v>82.291181093843505</v>
      </c>
      <c r="AI7" s="51">
        <v>5.8300403263685796</v>
      </c>
      <c r="AJ7" s="103">
        <v>1710</v>
      </c>
    </row>
    <row r="8" spans="1:36">
      <c r="A8" s="57">
        <v>5</v>
      </c>
      <c r="L8">
        <v>20000</v>
      </c>
      <c r="T8">
        <v>2.1924999999999999</v>
      </c>
      <c r="U8">
        <v>2.56</v>
      </c>
      <c r="V8">
        <v>0.36749999999999999</v>
      </c>
      <c r="W8">
        <v>82.359729605315906</v>
      </c>
      <c r="X8">
        <v>5.8401617520171003</v>
      </c>
      <c r="Y8">
        <v>1901</v>
      </c>
      <c r="Z8" t="s">
        <v>867</v>
      </c>
      <c r="AA8" t="s">
        <v>367</v>
      </c>
      <c r="AB8" t="s">
        <v>869</v>
      </c>
      <c r="AE8" s="100">
        <v>2.1949999999999998</v>
      </c>
      <c r="AF8" s="51">
        <v>2.3849999999999998</v>
      </c>
      <c r="AG8" s="51">
        <v>0.19</v>
      </c>
      <c r="AH8" s="51">
        <v>82.367852001057798</v>
      </c>
      <c r="AI8" s="51">
        <v>5.8260496154869799</v>
      </c>
      <c r="AJ8" s="103">
        <v>1832</v>
      </c>
    </row>
    <row r="9" spans="1:36" s="24" customFormat="1">
      <c r="A9" s="57">
        <v>6</v>
      </c>
      <c r="B9" s="93"/>
      <c r="C9" s="93"/>
      <c r="D9" s="93"/>
      <c r="E9" s="93"/>
      <c r="F9" s="93"/>
      <c r="G9" s="93"/>
      <c r="H9" s="93"/>
      <c r="I9" s="93">
        <v>10</v>
      </c>
      <c r="J9" s="93">
        <v>10</v>
      </c>
      <c r="K9" s="93"/>
      <c r="L9" s="93"/>
      <c r="M9" s="93"/>
      <c r="N9" s="93"/>
      <c r="O9" s="93"/>
      <c r="P9" s="93"/>
      <c r="Q9" s="93"/>
      <c r="R9" s="93"/>
      <c r="T9" s="24">
        <v>2.62</v>
      </c>
      <c r="U9" s="24">
        <v>2.3824999999999998</v>
      </c>
      <c r="V9" s="24">
        <v>0.23749999999999999</v>
      </c>
      <c r="W9" s="24">
        <v>81.977722851060605</v>
      </c>
      <c r="X9" s="24">
        <v>5.73464426157578</v>
      </c>
      <c r="Y9" s="24">
        <v>2001</v>
      </c>
      <c r="Z9" s="24" t="s">
        <v>870</v>
      </c>
      <c r="AA9" s="24" t="s">
        <v>361</v>
      </c>
      <c r="AB9" s="24" t="s">
        <v>871</v>
      </c>
      <c r="AE9" s="168">
        <v>2.645</v>
      </c>
      <c r="AF9" s="91">
        <v>2.3824999999999998</v>
      </c>
      <c r="AG9" s="91">
        <v>0.26250000000000001</v>
      </c>
      <c r="AH9" s="91">
        <v>81.574894870477806</v>
      </c>
      <c r="AI9" s="91">
        <v>5.6000608322498104</v>
      </c>
      <c r="AJ9" s="169">
        <v>2011</v>
      </c>
    </row>
    <row r="10" spans="1:36" s="24" customFormat="1">
      <c r="A10" s="57">
        <v>7</v>
      </c>
      <c r="B10" s="91"/>
      <c r="C10" s="91"/>
      <c r="D10" s="91"/>
      <c r="E10" s="91"/>
      <c r="F10" s="91"/>
      <c r="G10" s="91"/>
      <c r="H10" s="91"/>
      <c r="I10" s="91">
        <v>15</v>
      </c>
      <c r="J10" s="91">
        <v>15</v>
      </c>
      <c r="K10" s="91"/>
      <c r="L10" s="91"/>
      <c r="M10" s="91"/>
      <c r="N10" s="91"/>
      <c r="O10" s="91"/>
      <c r="P10" s="91"/>
      <c r="Q10" s="91"/>
      <c r="R10" s="91"/>
      <c r="T10" s="24">
        <v>3.5525000000000002</v>
      </c>
      <c r="U10" s="24">
        <v>2.3824999999999998</v>
      </c>
      <c r="V10" s="24">
        <v>1.17</v>
      </c>
      <c r="W10" s="24">
        <v>81.877511687529406</v>
      </c>
      <c r="X10" s="24">
        <v>5.7557692678621803</v>
      </c>
      <c r="Y10" s="24">
        <v>2374</v>
      </c>
      <c r="Z10" s="24" t="s">
        <v>872</v>
      </c>
      <c r="AA10" s="24" t="s">
        <v>361</v>
      </c>
      <c r="AB10" s="24" t="s">
        <v>873</v>
      </c>
      <c r="AE10" s="168">
        <v>3.5350000000000001</v>
      </c>
      <c r="AF10" s="91">
        <v>2.3824999999999998</v>
      </c>
      <c r="AG10" s="91">
        <v>1.1525000000000001</v>
      </c>
      <c r="AH10" s="91">
        <v>81.892019392280702</v>
      </c>
      <c r="AI10" s="91">
        <v>5.7412021538312699</v>
      </c>
      <c r="AJ10" s="169">
        <v>2367</v>
      </c>
    </row>
    <row r="11" spans="1:36">
      <c r="A11" s="57">
        <v>8</v>
      </c>
      <c r="B11" s="91"/>
      <c r="C11" s="91"/>
      <c r="D11" s="91"/>
      <c r="E11" s="91"/>
      <c r="F11" s="91"/>
      <c r="G11" s="91"/>
      <c r="H11" s="91"/>
      <c r="I11" s="91">
        <v>30</v>
      </c>
      <c r="J11" s="91">
        <v>30</v>
      </c>
      <c r="K11" s="91"/>
      <c r="L11" s="91"/>
      <c r="M11" s="91"/>
      <c r="N11" s="91"/>
      <c r="O11" s="91"/>
      <c r="P11" s="91"/>
      <c r="Q11" s="91"/>
      <c r="R11" s="91"/>
      <c r="S11" s="24"/>
      <c r="T11">
        <v>5.1875</v>
      </c>
      <c r="U11">
        <v>2.3824999999999998</v>
      </c>
      <c r="V11">
        <v>2.8050000000000002</v>
      </c>
      <c r="W11">
        <v>80.633145507757902</v>
      </c>
      <c r="X11">
        <v>5.4185699134151104</v>
      </c>
      <c r="Y11">
        <v>3028</v>
      </c>
      <c r="Z11" t="s">
        <v>874</v>
      </c>
      <c r="AA11" t="s">
        <v>361</v>
      </c>
      <c r="AB11" t="s">
        <v>875</v>
      </c>
      <c r="AE11" s="168">
        <v>5.22</v>
      </c>
      <c r="AF11" s="91">
        <v>2.3824999999999998</v>
      </c>
      <c r="AG11" s="91">
        <v>2.8374999999999999</v>
      </c>
      <c r="AH11" s="91">
        <v>80.651672259665403</v>
      </c>
      <c r="AI11" s="91">
        <v>5.3995970211861204</v>
      </c>
      <c r="AJ11" s="169">
        <v>3041</v>
      </c>
    </row>
    <row r="12" spans="1:36">
      <c r="A12" s="57">
        <v>9</v>
      </c>
      <c r="B12" s="91"/>
      <c r="C12" s="91"/>
      <c r="D12" s="91"/>
      <c r="E12" s="91"/>
      <c r="F12" s="91"/>
      <c r="G12" s="91"/>
      <c r="H12" s="91"/>
      <c r="I12" s="91">
        <v>45</v>
      </c>
      <c r="J12" s="91">
        <v>45</v>
      </c>
      <c r="K12" s="91"/>
      <c r="L12" s="91"/>
      <c r="M12" s="91"/>
      <c r="N12" s="91"/>
      <c r="O12" s="91"/>
      <c r="P12" s="91"/>
      <c r="Q12" s="91"/>
      <c r="R12" s="91"/>
      <c r="S12" s="24"/>
      <c r="T12">
        <v>6.4275000000000002</v>
      </c>
      <c r="U12">
        <v>2.3824999999999998</v>
      </c>
      <c r="V12">
        <v>4.0449999999999999</v>
      </c>
      <c r="W12">
        <v>79.560219838121995</v>
      </c>
      <c r="X12">
        <v>5.2934466534525502</v>
      </c>
      <c r="Y12">
        <v>3522</v>
      </c>
      <c r="Z12" t="s">
        <v>876</v>
      </c>
      <c r="AA12" t="s">
        <v>361</v>
      </c>
      <c r="AB12" t="s">
        <v>877</v>
      </c>
      <c r="AE12" s="168">
        <v>6.5025000000000004</v>
      </c>
      <c r="AF12" s="91">
        <v>2.3824999999999998</v>
      </c>
      <c r="AG12" s="91">
        <v>4.12</v>
      </c>
      <c r="AH12" s="91">
        <v>79.435600392142405</v>
      </c>
      <c r="AI12" s="91">
        <v>5.2811507271683702</v>
      </c>
      <c r="AJ12" s="169">
        <v>3554</v>
      </c>
    </row>
    <row r="13" spans="1:36">
      <c r="A13" s="57">
        <v>10</v>
      </c>
      <c r="B13" s="92"/>
      <c r="C13" s="92"/>
      <c r="D13" s="92"/>
      <c r="E13" s="92"/>
      <c r="F13" s="92"/>
      <c r="G13" s="92"/>
      <c r="H13" s="92"/>
      <c r="I13" s="92">
        <v>60</v>
      </c>
      <c r="J13" s="92">
        <v>60</v>
      </c>
      <c r="K13" s="92"/>
      <c r="L13" s="92"/>
      <c r="M13" s="92"/>
      <c r="N13" s="92"/>
      <c r="O13" s="92"/>
      <c r="P13" s="92"/>
      <c r="Q13" s="92"/>
      <c r="R13" s="92"/>
      <c r="S13" s="24"/>
      <c r="T13">
        <v>7.2450000000000001</v>
      </c>
      <c r="U13">
        <v>2.3824999999999998</v>
      </c>
      <c r="V13">
        <v>4.8624999999999998</v>
      </c>
      <c r="W13">
        <v>78.972163790923702</v>
      </c>
      <c r="X13">
        <v>5.1641307597220099</v>
      </c>
      <c r="Y13">
        <v>3845</v>
      </c>
      <c r="Z13" t="s">
        <v>876</v>
      </c>
      <c r="AA13" t="s">
        <v>361</v>
      </c>
      <c r="AB13" t="s">
        <v>878</v>
      </c>
      <c r="AE13" s="168">
        <v>7.23</v>
      </c>
      <c r="AF13" s="91">
        <v>2.3824999999999998</v>
      </c>
      <c r="AG13" s="91">
        <v>4.8475000000000001</v>
      </c>
      <c r="AH13" s="91">
        <v>78.958335778877895</v>
      </c>
      <c r="AI13" s="91">
        <v>5.1542266475822398</v>
      </c>
      <c r="AJ13" s="169">
        <v>3843</v>
      </c>
    </row>
    <row r="14" spans="1:36" s="57" customFormat="1">
      <c r="A14" s="57">
        <v>11</v>
      </c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 t="s">
        <v>375</v>
      </c>
      <c r="Q14" s="119"/>
      <c r="R14" s="119"/>
      <c r="T14" s="57">
        <v>1.6174999999999999</v>
      </c>
      <c r="U14" s="57">
        <v>2.3849999999999998</v>
      </c>
      <c r="V14" s="57">
        <v>0.76749999999999996</v>
      </c>
      <c r="W14" s="57">
        <v>82.325553565566906</v>
      </c>
      <c r="X14" s="57">
        <v>5.8451940920799101</v>
      </c>
      <c r="Y14" s="57">
        <v>1601</v>
      </c>
      <c r="Z14" s="57" t="s">
        <v>865</v>
      </c>
      <c r="AA14" s="57" t="s">
        <v>361</v>
      </c>
      <c r="AB14" s="57" t="s">
        <v>866</v>
      </c>
      <c r="AE14" s="170">
        <v>1.6325000000000001</v>
      </c>
      <c r="AF14" s="56">
        <v>2.3849999999999998</v>
      </c>
      <c r="AG14" s="56">
        <v>0.75249999999999995</v>
      </c>
      <c r="AH14" s="56">
        <v>82.334972742577605</v>
      </c>
      <c r="AI14" s="56">
        <v>5.8294289890098403</v>
      </c>
      <c r="AJ14" s="171">
        <v>1607</v>
      </c>
    </row>
    <row r="15" spans="1:36" s="57" customFormat="1">
      <c r="A15" s="57">
        <v>12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 t="s">
        <v>376</v>
      </c>
      <c r="Q15" s="56"/>
      <c r="R15" s="56"/>
      <c r="T15" s="57">
        <v>1.6174999999999999</v>
      </c>
      <c r="U15" s="57">
        <v>2.3849999999999998</v>
      </c>
      <c r="V15" s="57">
        <v>0.76749999999999996</v>
      </c>
      <c r="W15" s="57">
        <v>82.325553565566906</v>
      </c>
      <c r="X15" s="57">
        <v>5.8451940920799101</v>
      </c>
      <c r="Y15" s="57">
        <v>1601</v>
      </c>
      <c r="Z15" s="57" t="s">
        <v>865</v>
      </c>
      <c r="AA15" s="57" t="s">
        <v>361</v>
      </c>
      <c r="AB15" s="57" t="s">
        <v>866</v>
      </c>
      <c r="AE15" s="170">
        <v>1.6325000000000001</v>
      </c>
      <c r="AF15" s="56">
        <v>2.3849999999999998</v>
      </c>
      <c r="AG15" s="56">
        <v>0.75249999999999995</v>
      </c>
      <c r="AH15" s="56">
        <v>82.334972742577605</v>
      </c>
      <c r="AI15" s="56">
        <v>5.8294289890098403</v>
      </c>
      <c r="AJ15" s="171">
        <v>1607</v>
      </c>
    </row>
    <row r="16" spans="1:36" s="57" customFormat="1">
      <c r="A16" s="57">
        <v>13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 t="s">
        <v>377</v>
      </c>
      <c r="Q16" s="56"/>
      <c r="R16" s="56"/>
      <c r="T16" s="57">
        <v>1.6174999999999999</v>
      </c>
      <c r="U16" s="57">
        <v>2.3849999999999998</v>
      </c>
      <c r="V16" s="57">
        <v>0.76749999999999996</v>
      </c>
      <c r="W16" s="57">
        <v>82.325553565566906</v>
      </c>
      <c r="X16" s="57">
        <v>5.8451940920799101</v>
      </c>
      <c r="Y16" s="57">
        <v>1601</v>
      </c>
      <c r="Z16" s="57" t="s">
        <v>865</v>
      </c>
      <c r="AA16" s="57" t="s">
        <v>361</v>
      </c>
      <c r="AB16" s="57" t="s">
        <v>866</v>
      </c>
      <c r="AE16" s="170">
        <v>1.6325000000000001</v>
      </c>
      <c r="AF16" s="56">
        <v>2.3849999999999998</v>
      </c>
      <c r="AG16" s="56">
        <v>0.75249999999999995</v>
      </c>
      <c r="AH16" s="56">
        <v>82.334972742577605</v>
      </c>
      <c r="AI16" s="56">
        <v>5.8294289890098403</v>
      </c>
      <c r="AJ16" s="171">
        <v>1607</v>
      </c>
    </row>
    <row r="17" spans="1:36" s="57" customFormat="1">
      <c r="A17" s="57">
        <v>14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 t="s">
        <v>378</v>
      </c>
      <c r="Q17" s="56"/>
      <c r="R17" s="56"/>
      <c r="T17" s="57">
        <v>1.6174999999999999</v>
      </c>
      <c r="U17" s="57">
        <v>2.3849999999999998</v>
      </c>
      <c r="V17" s="57">
        <v>0.76749999999999996</v>
      </c>
      <c r="W17" s="57">
        <v>82.325553565566906</v>
      </c>
      <c r="X17" s="57">
        <v>5.8451940920799101</v>
      </c>
      <c r="Y17" s="57">
        <v>1601</v>
      </c>
      <c r="Z17" s="57" t="s">
        <v>865</v>
      </c>
      <c r="AA17" s="57" t="s">
        <v>361</v>
      </c>
      <c r="AB17" s="57" t="s">
        <v>866</v>
      </c>
      <c r="AE17" s="170">
        <v>1.6325000000000001</v>
      </c>
      <c r="AF17" s="56">
        <v>2.3849999999999998</v>
      </c>
      <c r="AG17" s="56">
        <v>0.75249999999999995</v>
      </c>
      <c r="AH17" s="56">
        <v>82.334972742577605</v>
      </c>
      <c r="AI17" s="56">
        <v>5.8294289890098403</v>
      </c>
      <c r="AJ17" s="171">
        <v>1607</v>
      </c>
    </row>
    <row r="18" spans="1:36" s="57" customFormat="1">
      <c r="A18" s="57">
        <v>15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 t="s">
        <v>379</v>
      </c>
      <c r="Q18" s="80"/>
      <c r="R18" s="80"/>
      <c r="T18" s="57">
        <v>1.6174999999999999</v>
      </c>
      <c r="U18" s="57">
        <v>2.3849999999999998</v>
      </c>
      <c r="V18" s="57">
        <v>0.76749999999999996</v>
      </c>
      <c r="W18" s="57">
        <v>82.325553565566906</v>
      </c>
      <c r="X18" s="57">
        <v>5.8451940920799101</v>
      </c>
      <c r="Y18" s="57">
        <v>1601</v>
      </c>
      <c r="Z18" s="57" t="s">
        <v>865</v>
      </c>
      <c r="AA18" s="57" t="s">
        <v>361</v>
      </c>
      <c r="AB18" s="57" t="s">
        <v>866</v>
      </c>
      <c r="AE18" s="170">
        <v>1.6325000000000001</v>
      </c>
      <c r="AF18" s="56">
        <v>2.3849999999999998</v>
      </c>
      <c r="AG18" s="56">
        <v>0.75249999999999995</v>
      </c>
      <c r="AH18" s="56">
        <v>82.334972742577605</v>
      </c>
      <c r="AI18" s="56">
        <v>5.8294289890098403</v>
      </c>
      <c r="AJ18" s="171">
        <v>1607</v>
      </c>
    </row>
    <row r="19" spans="1:36" s="57" customFormat="1">
      <c r="A19" s="57">
        <v>16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>
        <v>100</v>
      </c>
      <c r="R19" s="124"/>
      <c r="S19" s="24"/>
      <c r="T19" s="57">
        <v>1.8</v>
      </c>
      <c r="U19" s="57">
        <v>2.3824999999999998</v>
      </c>
      <c r="V19" s="57">
        <v>0.58250000000000002</v>
      </c>
      <c r="W19" s="57">
        <v>82.402247597592293</v>
      </c>
      <c r="X19" s="57">
        <v>5.8377703662403402</v>
      </c>
      <c r="Y19" s="57">
        <v>1673</v>
      </c>
      <c r="Z19" s="57" t="s">
        <v>879</v>
      </c>
      <c r="AA19" s="57" t="s">
        <v>361</v>
      </c>
      <c r="AB19" s="57" t="s">
        <v>880</v>
      </c>
      <c r="AE19" s="168">
        <v>1.7825</v>
      </c>
      <c r="AF19" s="91">
        <v>2.3849999999999998</v>
      </c>
      <c r="AG19" s="91">
        <v>0.60250000000000004</v>
      </c>
      <c r="AH19" s="91">
        <v>82.362116349822998</v>
      </c>
      <c r="AI19" s="91">
        <v>5.8271134988099504</v>
      </c>
      <c r="AJ19" s="169">
        <v>1667</v>
      </c>
    </row>
    <row r="20" spans="1:36" s="57" customFormat="1">
      <c r="A20" s="57">
        <v>17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3" t="s">
        <v>881</v>
      </c>
      <c r="R20" s="124"/>
      <c r="S20" s="24"/>
      <c r="T20" s="57">
        <v>2.7974999999999999</v>
      </c>
      <c r="U20" s="57">
        <v>2.3824999999999998</v>
      </c>
      <c r="V20" s="57">
        <v>0.41499999999999998</v>
      </c>
      <c r="W20" s="57">
        <v>82.195446292818303</v>
      </c>
      <c r="X20" s="57">
        <v>5.82755640269502</v>
      </c>
      <c r="Y20" s="57">
        <v>2072</v>
      </c>
      <c r="Z20" s="57" t="s">
        <v>882</v>
      </c>
      <c r="AA20" s="57" t="s">
        <v>361</v>
      </c>
      <c r="AB20" s="57" t="s">
        <v>883</v>
      </c>
      <c r="AE20" s="168">
        <v>2.7825000000000002</v>
      </c>
      <c r="AF20" s="91">
        <v>2.3824999999999998</v>
      </c>
      <c r="AG20" s="91">
        <v>0.4</v>
      </c>
      <c r="AH20" s="91">
        <v>82.250548588399994</v>
      </c>
      <c r="AI20" s="91">
        <v>5.8133170658725097</v>
      </c>
      <c r="AJ20" s="169">
        <v>2066</v>
      </c>
    </row>
    <row r="21" spans="1:36" s="57" customFormat="1">
      <c r="A21" s="57">
        <v>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 t="s">
        <v>884</v>
      </c>
      <c r="R21" s="91"/>
      <c r="S21" s="24"/>
      <c r="T21" s="57">
        <v>5.0324999999999998</v>
      </c>
      <c r="U21" s="57">
        <v>2.3824999999999998</v>
      </c>
      <c r="V21" s="57">
        <v>2.65</v>
      </c>
      <c r="W21" s="57">
        <v>81.989449484420305</v>
      </c>
      <c r="X21" s="57">
        <v>5.7922453143519501</v>
      </c>
      <c r="Y21" s="57">
        <v>2966</v>
      </c>
      <c r="Z21" s="57" t="s">
        <v>885</v>
      </c>
      <c r="AA21" s="57" t="s">
        <v>361</v>
      </c>
      <c r="AB21" s="57" t="s">
        <v>886</v>
      </c>
      <c r="AE21" s="168">
        <v>5.0199999999999996</v>
      </c>
      <c r="AF21" s="91">
        <v>2.3824999999999998</v>
      </c>
      <c r="AG21" s="91">
        <v>2.6375000000000002</v>
      </c>
      <c r="AH21" s="91">
        <v>81.989187006942302</v>
      </c>
      <c r="AI21" s="91">
        <v>5.7785596385242997</v>
      </c>
      <c r="AJ21" s="169">
        <v>2961</v>
      </c>
    </row>
    <row r="22" spans="1:36" s="81" customFormat="1">
      <c r="B22" s="82" t="s">
        <v>887</v>
      </c>
      <c r="AE22" s="105"/>
      <c r="AF22" s="109"/>
      <c r="AG22" s="109"/>
      <c r="AH22" s="109"/>
      <c r="AI22" s="109"/>
      <c r="AJ22" s="110"/>
    </row>
    <row r="23" spans="1:36">
      <c r="A23">
        <v>19</v>
      </c>
      <c r="B23" s="47">
        <v>40701</v>
      </c>
      <c r="C23" s="57" t="s">
        <v>856</v>
      </c>
      <c r="D23" s="57" t="s">
        <v>857</v>
      </c>
      <c r="E23" s="46">
        <v>0.26597222222222222</v>
      </c>
      <c r="F23" t="s">
        <v>858</v>
      </c>
      <c r="G23" t="s">
        <v>538</v>
      </c>
      <c r="H23" t="s">
        <v>345</v>
      </c>
      <c r="I23">
        <v>5</v>
      </c>
      <c r="J23">
        <v>15</v>
      </c>
      <c r="K23" t="s">
        <v>859</v>
      </c>
      <c r="L23">
        <v>500</v>
      </c>
      <c r="M23">
        <v>0.69</v>
      </c>
      <c r="N23">
        <v>34.285699999999999</v>
      </c>
      <c r="O23" t="b">
        <v>1</v>
      </c>
      <c r="P23">
        <v>1000</v>
      </c>
      <c r="Q23">
        <v>0</v>
      </c>
      <c r="T23">
        <v>0.65500000000000003</v>
      </c>
      <c r="U23">
        <v>1.155</v>
      </c>
      <c r="V23">
        <v>0.5</v>
      </c>
      <c r="W23">
        <v>63.390056874419599</v>
      </c>
      <c r="X23">
        <v>2.21890154863791</v>
      </c>
      <c r="Y23">
        <v>660</v>
      </c>
      <c r="Z23" t="s">
        <v>860</v>
      </c>
      <c r="AA23" t="s">
        <v>353</v>
      </c>
      <c r="AB23" t="s">
        <v>888</v>
      </c>
      <c r="AE23" s="100">
        <v>0.68</v>
      </c>
      <c r="AF23" s="51">
        <v>2.3725000000000001</v>
      </c>
      <c r="AG23" s="51">
        <v>1.6924999999999999</v>
      </c>
      <c r="AH23" s="51">
        <v>73.3444886532954</v>
      </c>
      <c r="AI23" s="51">
        <v>2.41876651341365</v>
      </c>
      <c r="AJ23" s="103">
        <v>1177</v>
      </c>
    </row>
    <row r="24" spans="1:36">
      <c r="A24">
        <v>20</v>
      </c>
      <c r="L24">
        <v>1000</v>
      </c>
      <c r="T24">
        <v>0.91500000000000004</v>
      </c>
      <c r="U24">
        <v>1.9550000000000001</v>
      </c>
      <c r="V24">
        <v>1.04</v>
      </c>
      <c r="W24">
        <v>63.338068863231001</v>
      </c>
      <c r="X24">
        <v>2.2158642888923898</v>
      </c>
      <c r="Y24">
        <v>990</v>
      </c>
      <c r="Z24" t="s">
        <v>862</v>
      </c>
      <c r="AA24" t="s">
        <v>356</v>
      </c>
      <c r="AB24" t="s">
        <v>889</v>
      </c>
      <c r="AE24" s="100">
        <v>0.9375</v>
      </c>
      <c r="AF24" s="51">
        <v>2.3725000000000001</v>
      </c>
      <c r="AG24" s="51">
        <v>1.4350000000000001</v>
      </c>
      <c r="AH24" s="51">
        <v>73.746467585721007</v>
      </c>
      <c r="AI24" s="51">
        <v>2.42492525753633</v>
      </c>
      <c r="AJ24" s="103">
        <v>1264</v>
      </c>
    </row>
    <row r="25" spans="1:36" s="73" customFormat="1">
      <c r="A25">
        <v>21</v>
      </c>
      <c r="B25" s="88">
        <v>40701</v>
      </c>
      <c r="C25" s="73" t="s">
        <v>856</v>
      </c>
      <c r="D25" s="73" t="s">
        <v>857</v>
      </c>
      <c r="E25" s="89">
        <v>0.26597222222222222</v>
      </c>
      <c r="F25" s="73" t="s">
        <v>858</v>
      </c>
      <c r="G25" s="73" t="s">
        <v>538</v>
      </c>
      <c r="H25" s="73" t="s">
        <v>345</v>
      </c>
      <c r="I25" s="73">
        <v>5</v>
      </c>
      <c r="J25" s="73">
        <v>15</v>
      </c>
      <c r="K25" s="73" t="s">
        <v>864</v>
      </c>
      <c r="L25" s="73">
        <v>5000</v>
      </c>
      <c r="N25" s="73">
        <v>34.285699999999999</v>
      </c>
      <c r="O25" s="73" t="b">
        <v>1</v>
      </c>
      <c r="P25" s="73">
        <v>1000</v>
      </c>
      <c r="Q25" s="73">
        <v>0</v>
      </c>
      <c r="T25" s="73">
        <v>1.51</v>
      </c>
      <c r="U25" s="73">
        <v>2.37</v>
      </c>
      <c r="V25" s="73">
        <v>0.86</v>
      </c>
      <c r="W25" s="73">
        <v>62.756129429102003</v>
      </c>
      <c r="X25" s="73">
        <v>2.1950485083384699</v>
      </c>
      <c r="Y25" s="73">
        <v>1298</v>
      </c>
      <c r="Z25" s="73" t="s">
        <v>865</v>
      </c>
      <c r="AA25" s="73" t="s">
        <v>361</v>
      </c>
      <c r="AB25" s="73" t="s">
        <v>890</v>
      </c>
      <c r="AE25" s="166">
        <v>1.5125</v>
      </c>
      <c r="AF25" s="78">
        <v>2.3725000000000001</v>
      </c>
      <c r="AG25" s="78">
        <v>0.86</v>
      </c>
      <c r="AH25" s="78">
        <v>73.360568241024197</v>
      </c>
      <c r="AI25" s="78">
        <v>2.4178044024194301</v>
      </c>
      <c r="AJ25" s="167">
        <v>1396</v>
      </c>
    </row>
    <row r="26" spans="1:36">
      <c r="A26">
        <v>22</v>
      </c>
      <c r="L26">
        <v>10000</v>
      </c>
      <c r="T26">
        <v>1.8</v>
      </c>
      <c r="U26">
        <v>2.4925000000000002</v>
      </c>
      <c r="V26">
        <v>0.6925</v>
      </c>
      <c r="W26">
        <v>62.791660905742802</v>
      </c>
      <c r="X26">
        <v>2.19466571999132</v>
      </c>
      <c r="Y26">
        <v>1409</v>
      </c>
      <c r="Z26" t="s">
        <v>867</v>
      </c>
      <c r="AA26" t="s">
        <v>364</v>
      </c>
      <c r="AB26" t="s">
        <v>891</v>
      </c>
      <c r="AE26" s="100">
        <v>1.7625</v>
      </c>
      <c r="AF26" s="51">
        <v>2.3725000000000001</v>
      </c>
      <c r="AG26" s="51">
        <v>0.61</v>
      </c>
      <c r="AH26" s="51">
        <v>73.421287529920605</v>
      </c>
      <c r="AI26" s="51">
        <v>2.4158213059425702</v>
      </c>
      <c r="AJ26" s="103">
        <v>1468</v>
      </c>
    </row>
    <row r="27" spans="1:36">
      <c r="A27">
        <v>23</v>
      </c>
      <c r="L27">
        <v>20000</v>
      </c>
      <c r="T27">
        <v>2.0924999999999998</v>
      </c>
      <c r="U27">
        <v>2.5575000000000001</v>
      </c>
      <c r="V27">
        <v>0.46500000000000002</v>
      </c>
      <c r="W27">
        <v>62.6710183221265</v>
      </c>
      <c r="X27">
        <v>2.1920740245896901</v>
      </c>
      <c r="Y27">
        <v>1542</v>
      </c>
      <c r="Z27" t="s">
        <v>867</v>
      </c>
      <c r="AA27" t="s">
        <v>367</v>
      </c>
      <c r="AB27" t="s">
        <v>892</v>
      </c>
      <c r="AE27" s="100">
        <v>2.0325000000000002</v>
      </c>
      <c r="AF27" s="51">
        <v>2.37</v>
      </c>
      <c r="AG27" s="51">
        <v>0.33750000000000002</v>
      </c>
      <c r="AH27" s="51">
        <v>73.299078250362101</v>
      </c>
      <c r="AI27" s="51">
        <v>2.4142049339140002</v>
      </c>
      <c r="AJ27" s="103">
        <v>1541</v>
      </c>
    </row>
    <row r="28" spans="1:36">
      <c r="A28">
        <v>24</v>
      </c>
      <c r="B28" s="93"/>
      <c r="C28" s="93"/>
      <c r="D28" s="93"/>
      <c r="E28" s="93"/>
      <c r="F28" s="93"/>
      <c r="G28" s="93"/>
      <c r="H28" s="93"/>
      <c r="I28" s="93">
        <v>10</v>
      </c>
      <c r="J28" s="93">
        <v>20</v>
      </c>
      <c r="K28" s="93"/>
      <c r="L28" s="93"/>
      <c r="M28" s="93"/>
      <c r="N28" s="93"/>
      <c r="O28" s="93"/>
      <c r="P28" s="93"/>
      <c r="Q28" s="93"/>
      <c r="R28" s="93"/>
      <c r="S28" s="24"/>
      <c r="T28">
        <v>2.41</v>
      </c>
      <c r="U28">
        <v>2.3675000000000002</v>
      </c>
      <c r="V28">
        <v>4.2500000000000003E-2</v>
      </c>
      <c r="W28">
        <v>70.370606642882706</v>
      </c>
      <c r="X28">
        <v>2.3456385760753902</v>
      </c>
      <c r="Y28">
        <v>1643</v>
      </c>
      <c r="Z28" t="s">
        <v>870</v>
      </c>
      <c r="AA28" t="s">
        <v>361</v>
      </c>
      <c r="AB28" t="s">
        <v>893</v>
      </c>
      <c r="AE28" s="168">
        <v>2.4275000000000002</v>
      </c>
      <c r="AF28" s="91">
        <v>2.3675000000000002</v>
      </c>
      <c r="AG28" s="91">
        <v>0.06</v>
      </c>
      <c r="AH28" s="91">
        <v>86.133504931802094</v>
      </c>
      <c r="AI28" s="91">
        <v>2.6824559886175598</v>
      </c>
      <c r="AJ28" s="169">
        <v>1822</v>
      </c>
    </row>
    <row r="29" spans="1:36">
      <c r="A29">
        <v>25</v>
      </c>
      <c r="B29" s="91"/>
      <c r="C29" s="91"/>
      <c r="D29" s="91"/>
      <c r="E29" s="91"/>
      <c r="F29" s="91"/>
      <c r="G29" s="91"/>
      <c r="H29" s="91"/>
      <c r="I29" s="91">
        <v>15</v>
      </c>
      <c r="J29" s="91">
        <v>30</v>
      </c>
      <c r="K29" s="91"/>
      <c r="L29" s="91"/>
      <c r="M29" s="91"/>
      <c r="N29" s="91"/>
      <c r="O29" s="91"/>
      <c r="P29" s="91"/>
      <c r="Q29" s="91"/>
      <c r="R29" s="91"/>
      <c r="S29" s="24"/>
      <c r="T29">
        <v>3.2875000000000001</v>
      </c>
      <c r="U29">
        <v>2.3725000000000001</v>
      </c>
      <c r="V29">
        <v>0.91500000000000004</v>
      </c>
      <c r="W29">
        <v>66.670239350444504</v>
      </c>
      <c r="X29">
        <v>2.28491771031422</v>
      </c>
      <c r="Y29">
        <v>1914</v>
      </c>
      <c r="Z29" t="s">
        <v>872</v>
      </c>
      <c r="AA29" t="s">
        <v>361</v>
      </c>
      <c r="AB29" t="s">
        <v>894</v>
      </c>
      <c r="AE29" s="168">
        <v>3.3624999999999998</v>
      </c>
      <c r="AF29" s="91">
        <v>2.3725000000000001</v>
      </c>
      <c r="AG29" s="91">
        <v>0.99</v>
      </c>
      <c r="AH29" s="91">
        <v>77.497075727025802</v>
      </c>
      <c r="AI29" s="91">
        <v>2.5154329872311298</v>
      </c>
      <c r="AJ29" s="169">
        <v>2034</v>
      </c>
    </row>
    <row r="30" spans="1:36">
      <c r="A30">
        <v>26</v>
      </c>
      <c r="B30" s="91"/>
      <c r="C30" s="91"/>
      <c r="D30" s="91"/>
      <c r="E30" s="91"/>
      <c r="F30" s="91"/>
      <c r="G30" s="91"/>
      <c r="H30" s="91"/>
      <c r="I30" s="91">
        <v>30</v>
      </c>
      <c r="J30" s="91">
        <v>30</v>
      </c>
      <c r="K30" s="91"/>
      <c r="L30" s="91"/>
      <c r="M30" s="91"/>
      <c r="N30" s="91"/>
      <c r="O30" s="91"/>
      <c r="P30" s="91"/>
      <c r="Q30" s="91"/>
      <c r="R30" s="91"/>
      <c r="S30" s="24"/>
      <c r="T30">
        <v>4.8925000000000001</v>
      </c>
      <c r="U30">
        <v>2.3774999999999999</v>
      </c>
      <c r="V30">
        <v>2.5150000000000001</v>
      </c>
      <c r="W30">
        <v>76.715893813742497</v>
      </c>
      <c r="X30">
        <v>2.4715259296201602</v>
      </c>
      <c r="Y30">
        <v>2568</v>
      </c>
      <c r="Z30" t="s">
        <v>874</v>
      </c>
      <c r="AA30" t="s">
        <v>361</v>
      </c>
      <c r="AB30" t="s">
        <v>895</v>
      </c>
      <c r="AE30" s="168">
        <v>5.0049999999999999</v>
      </c>
      <c r="AF30" s="91">
        <v>2.3824999999999998</v>
      </c>
      <c r="AG30" s="91">
        <v>2.6225000000000001</v>
      </c>
      <c r="AH30" s="91">
        <v>86.8276578895684</v>
      </c>
      <c r="AI30" s="91">
        <v>2.6975299289219699</v>
      </c>
      <c r="AJ30" s="169">
        <v>2715</v>
      </c>
    </row>
    <row r="31" spans="1:36">
      <c r="A31">
        <v>27</v>
      </c>
      <c r="B31" s="91"/>
      <c r="C31" s="91"/>
      <c r="D31" s="91"/>
      <c r="E31" s="91"/>
      <c r="F31" s="91"/>
      <c r="G31" s="91"/>
      <c r="H31" s="91"/>
      <c r="I31" s="91">
        <v>45</v>
      </c>
      <c r="J31" s="91">
        <v>45</v>
      </c>
      <c r="K31" s="91"/>
      <c r="L31" s="91"/>
      <c r="M31" s="91"/>
      <c r="N31" s="91"/>
      <c r="O31" s="91"/>
      <c r="P31" s="91"/>
      <c r="Q31" s="91"/>
      <c r="R31" s="91"/>
      <c r="S31" s="24"/>
      <c r="T31">
        <v>6.07</v>
      </c>
      <c r="U31">
        <v>2.3824999999999998</v>
      </c>
      <c r="V31">
        <v>3.6875</v>
      </c>
      <c r="W31">
        <v>88.948266662486503</v>
      </c>
      <c r="X31">
        <v>2.9411577925986498</v>
      </c>
      <c r="Y31">
        <v>3119</v>
      </c>
      <c r="Z31" t="s">
        <v>876</v>
      </c>
      <c r="AA31" t="s">
        <v>361</v>
      </c>
      <c r="AB31" t="s">
        <v>896</v>
      </c>
      <c r="AE31" s="168">
        <v>6.2125000000000004</v>
      </c>
      <c r="AF31" s="91">
        <v>2.38</v>
      </c>
      <c r="AG31" s="91">
        <v>3.8325</v>
      </c>
      <c r="AH31" s="91">
        <v>80.793271074413397</v>
      </c>
      <c r="AI31" s="91">
        <v>3.1757215191669501</v>
      </c>
      <c r="AJ31" s="169">
        <v>3257</v>
      </c>
    </row>
    <row r="32" spans="1:36">
      <c r="A32">
        <v>28</v>
      </c>
      <c r="B32" s="92"/>
      <c r="C32" s="92"/>
      <c r="D32" s="92"/>
      <c r="E32" s="92"/>
      <c r="F32" s="92"/>
      <c r="G32" s="92"/>
      <c r="H32" s="92"/>
      <c r="I32" s="92">
        <v>60</v>
      </c>
      <c r="J32" s="92">
        <v>60</v>
      </c>
      <c r="K32" s="92"/>
      <c r="L32" s="92"/>
      <c r="M32" s="92"/>
      <c r="N32" s="92"/>
      <c r="O32" s="92"/>
      <c r="P32" s="92"/>
      <c r="Q32" s="92"/>
      <c r="R32" s="92"/>
      <c r="S32" s="24"/>
      <c r="T32">
        <v>6.9850000000000003</v>
      </c>
      <c r="U32">
        <v>2.4024999999999999</v>
      </c>
      <c r="V32">
        <v>4.5824999999999996</v>
      </c>
      <c r="W32">
        <v>82.5362263395117</v>
      </c>
      <c r="X32">
        <v>2.8502820796126298</v>
      </c>
      <c r="Y32">
        <v>3529</v>
      </c>
      <c r="Z32" t="s">
        <v>876</v>
      </c>
      <c r="AA32" t="s">
        <v>361</v>
      </c>
      <c r="AB32" t="s">
        <v>897</v>
      </c>
      <c r="AE32" s="168">
        <v>6.9474999999999998</v>
      </c>
      <c r="AF32" s="91">
        <v>2.3650000000000002</v>
      </c>
      <c r="AG32" s="91">
        <v>4.5824999999999996</v>
      </c>
      <c r="AH32" s="91">
        <v>74.187474444642106</v>
      </c>
      <c r="AI32" s="91">
        <v>3.0976556356885601</v>
      </c>
      <c r="AJ32" s="169">
        <v>3577</v>
      </c>
    </row>
    <row r="33" spans="1:36">
      <c r="A33">
        <v>29</v>
      </c>
      <c r="P33">
        <v>0.17</v>
      </c>
      <c r="T33">
        <v>1.51</v>
      </c>
      <c r="U33">
        <v>2.37</v>
      </c>
      <c r="V33">
        <v>0.86</v>
      </c>
      <c r="W33">
        <v>62.756129429102003</v>
      </c>
      <c r="X33">
        <v>2.1950485083384699</v>
      </c>
      <c r="Y33">
        <v>1298</v>
      </c>
      <c r="Z33" t="s">
        <v>865</v>
      </c>
      <c r="AA33" t="s">
        <v>361</v>
      </c>
      <c r="AB33" t="s">
        <v>890</v>
      </c>
      <c r="AE33" s="100">
        <v>1.5125</v>
      </c>
      <c r="AF33" s="51">
        <v>2.3725000000000001</v>
      </c>
      <c r="AG33" s="51">
        <v>0.86</v>
      </c>
      <c r="AH33" s="51">
        <v>73.360568241024197</v>
      </c>
      <c r="AI33" s="51">
        <v>2.4178044024194301</v>
      </c>
      <c r="AJ33" s="103">
        <v>1396</v>
      </c>
    </row>
    <row r="34" spans="1:36">
      <c r="A34">
        <v>30</v>
      </c>
      <c r="P34">
        <v>2.65</v>
      </c>
      <c r="T34">
        <v>1.51</v>
      </c>
      <c r="U34">
        <v>2.37</v>
      </c>
      <c r="V34">
        <v>0.86</v>
      </c>
      <c r="W34">
        <v>62.756129429102003</v>
      </c>
      <c r="X34">
        <v>2.1950485083384699</v>
      </c>
      <c r="Y34">
        <v>1298</v>
      </c>
      <c r="Z34" t="s">
        <v>865</v>
      </c>
      <c r="AA34" t="s">
        <v>361</v>
      </c>
      <c r="AB34" t="s">
        <v>890</v>
      </c>
      <c r="AE34" s="100">
        <v>1.5125</v>
      </c>
      <c r="AF34" s="51">
        <v>2.3725000000000001</v>
      </c>
      <c r="AG34" s="51">
        <v>0.86</v>
      </c>
      <c r="AH34" s="51">
        <v>73.360568241024197</v>
      </c>
      <c r="AI34" s="51">
        <v>2.4178044024194301</v>
      </c>
      <c r="AJ34" s="103">
        <v>1396</v>
      </c>
    </row>
    <row r="35" spans="1:36">
      <c r="A35">
        <v>31</v>
      </c>
      <c r="P35">
        <v>25.7</v>
      </c>
      <c r="T35">
        <v>1.51</v>
      </c>
      <c r="U35">
        <v>2.37</v>
      </c>
      <c r="V35">
        <v>0.86</v>
      </c>
      <c r="W35">
        <v>62.756129429102003</v>
      </c>
      <c r="X35">
        <v>2.1950485083384699</v>
      </c>
      <c r="Y35">
        <v>1298</v>
      </c>
      <c r="Z35" t="s">
        <v>865</v>
      </c>
      <c r="AA35" t="s">
        <v>361</v>
      </c>
      <c r="AB35" t="s">
        <v>890</v>
      </c>
      <c r="AE35" s="100">
        <v>1.5125</v>
      </c>
      <c r="AF35" s="51">
        <v>2.3725000000000001</v>
      </c>
      <c r="AG35" s="51">
        <v>0.86</v>
      </c>
      <c r="AH35" s="51">
        <v>73.360568241024197</v>
      </c>
      <c r="AI35" s="51">
        <v>2.4178044024194301</v>
      </c>
      <c r="AJ35" s="103">
        <v>1396</v>
      </c>
    </row>
    <row r="36" spans="1:36">
      <c r="A36">
        <v>32</v>
      </c>
      <c r="P36">
        <v>125</v>
      </c>
      <c r="T36">
        <v>1.51</v>
      </c>
      <c r="U36">
        <v>2.37</v>
      </c>
      <c r="V36">
        <v>0.86</v>
      </c>
      <c r="W36">
        <v>62.756129429102003</v>
      </c>
      <c r="X36">
        <v>2.1950485083384699</v>
      </c>
      <c r="Y36">
        <v>1298</v>
      </c>
      <c r="Z36" t="s">
        <v>865</v>
      </c>
      <c r="AA36" t="s">
        <v>361</v>
      </c>
      <c r="AB36" t="s">
        <v>890</v>
      </c>
      <c r="AE36" s="100">
        <v>1.5125</v>
      </c>
      <c r="AF36" s="51">
        <v>2.3725000000000001</v>
      </c>
      <c r="AG36" s="51">
        <v>0.86</v>
      </c>
      <c r="AH36" s="51">
        <v>73.360568241024197</v>
      </c>
      <c r="AI36" s="51">
        <v>2.4178044024194301</v>
      </c>
      <c r="AJ36" s="103">
        <v>1396</v>
      </c>
    </row>
    <row r="37" spans="1:36">
      <c r="A37">
        <v>33</v>
      </c>
      <c r="P37">
        <v>500</v>
      </c>
      <c r="T37">
        <v>1.51</v>
      </c>
      <c r="U37">
        <v>2.37</v>
      </c>
      <c r="V37">
        <v>0.86</v>
      </c>
      <c r="W37">
        <v>62.756129429102003</v>
      </c>
      <c r="X37">
        <v>2.1950485083384699</v>
      </c>
      <c r="Y37">
        <v>1298</v>
      </c>
      <c r="Z37" t="s">
        <v>865</v>
      </c>
      <c r="AA37" t="s">
        <v>361</v>
      </c>
      <c r="AB37" t="s">
        <v>890</v>
      </c>
      <c r="AE37" s="100">
        <v>1.5125</v>
      </c>
      <c r="AF37" s="51">
        <v>2.3725000000000001</v>
      </c>
      <c r="AG37" s="51">
        <v>0.86</v>
      </c>
      <c r="AH37" s="51">
        <v>73.360568241024197</v>
      </c>
      <c r="AI37" s="51">
        <v>2.4178044024194301</v>
      </c>
      <c r="AJ37" s="103">
        <v>1396</v>
      </c>
    </row>
    <row r="38" spans="1:36">
      <c r="A38">
        <v>34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 t="s">
        <v>898</v>
      </c>
      <c r="R38" s="24"/>
      <c r="S38" s="24"/>
      <c r="T38">
        <v>1.7324999999999999</v>
      </c>
      <c r="U38">
        <v>2.37</v>
      </c>
      <c r="V38">
        <v>0.63749999999999996</v>
      </c>
      <c r="W38">
        <v>62.816247362779002</v>
      </c>
      <c r="X38">
        <v>2.19083753310088</v>
      </c>
      <c r="Y38">
        <v>1379</v>
      </c>
      <c r="Z38" t="s">
        <v>879</v>
      </c>
      <c r="AA38" t="s">
        <v>361</v>
      </c>
      <c r="AB38" t="s">
        <v>899</v>
      </c>
      <c r="AE38" s="168">
        <v>1.6725000000000001</v>
      </c>
      <c r="AF38" s="91">
        <v>2.3675000000000002</v>
      </c>
      <c r="AG38" s="91">
        <v>0.69499999999999995</v>
      </c>
      <c r="AH38" s="91">
        <v>73.435531891771006</v>
      </c>
      <c r="AI38" s="91">
        <v>2.41479128315699</v>
      </c>
      <c r="AJ38" s="169">
        <v>1430</v>
      </c>
    </row>
    <row r="39" spans="1:36">
      <c r="A39">
        <v>35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 t="s">
        <v>881</v>
      </c>
      <c r="R39" s="91"/>
      <c r="S39" s="24"/>
      <c r="T39">
        <v>2.6625000000000001</v>
      </c>
      <c r="U39">
        <v>2.3675000000000002</v>
      </c>
      <c r="V39">
        <v>0.29499999999999998</v>
      </c>
      <c r="W39">
        <v>62.977315327334701</v>
      </c>
      <c r="X39">
        <v>2.1896132049602901</v>
      </c>
      <c r="Y39">
        <v>1672</v>
      </c>
      <c r="Z39" t="s">
        <v>882</v>
      </c>
      <c r="AA39" t="s">
        <v>361</v>
      </c>
      <c r="AB39" t="s">
        <v>900</v>
      </c>
      <c r="AE39" s="168">
        <v>2.63</v>
      </c>
      <c r="AF39" s="91">
        <v>2.3675000000000002</v>
      </c>
      <c r="AG39" s="91">
        <v>0.26250000000000001</v>
      </c>
      <c r="AH39" s="91">
        <v>73.515931212509301</v>
      </c>
      <c r="AI39" s="91">
        <v>2.4114378739651401</v>
      </c>
      <c r="AJ39" s="169">
        <v>1743</v>
      </c>
    </row>
    <row r="40" spans="1:36">
      <c r="A40">
        <v>36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 t="s">
        <v>884</v>
      </c>
      <c r="R40" s="92"/>
      <c r="S40" s="24"/>
      <c r="T40">
        <v>4.9574999999999996</v>
      </c>
      <c r="U40">
        <v>2.3824999999999998</v>
      </c>
      <c r="V40">
        <v>2.5750000000000002</v>
      </c>
      <c r="W40">
        <v>63.077013379653799</v>
      </c>
      <c r="X40">
        <v>2.1826257106575602</v>
      </c>
      <c r="Y40">
        <v>2444</v>
      </c>
      <c r="Z40" t="s">
        <v>885</v>
      </c>
      <c r="AA40" t="s">
        <v>361</v>
      </c>
      <c r="AB40" t="s">
        <v>901</v>
      </c>
      <c r="AE40" s="168">
        <v>4.9424999999999999</v>
      </c>
      <c r="AF40" s="91">
        <v>2.3824999999999998</v>
      </c>
      <c r="AG40" s="91">
        <v>2.56</v>
      </c>
      <c r="AH40" s="91">
        <v>73.525773278626701</v>
      </c>
      <c r="AI40" s="91">
        <v>2.4028861354926399</v>
      </c>
      <c r="AJ40" s="169">
        <v>2552</v>
      </c>
    </row>
    <row r="41" spans="1:36" s="81" customFormat="1">
      <c r="B41" s="82" t="s">
        <v>902</v>
      </c>
      <c r="AE41" s="105"/>
      <c r="AF41" s="109"/>
      <c r="AG41" s="109"/>
      <c r="AH41" s="109"/>
      <c r="AI41" s="109"/>
      <c r="AJ41" s="110"/>
    </row>
    <row r="42" spans="1:36">
      <c r="A42">
        <v>37</v>
      </c>
      <c r="B42" s="47">
        <v>40701</v>
      </c>
      <c r="C42" s="57" t="s">
        <v>856</v>
      </c>
      <c r="D42" s="57" t="s">
        <v>857</v>
      </c>
      <c r="E42" s="46">
        <v>0.7270833333333333</v>
      </c>
      <c r="F42" t="s">
        <v>903</v>
      </c>
      <c r="G42" t="s">
        <v>345</v>
      </c>
      <c r="H42" t="s">
        <v>345</v>
      </c>
      <c r="I42">
        <v>5</v>
      </c>
      <c r="J42">
        <v>15</v>
      </c>
      <c r="K42" t="s">
        <v>904</v>
      </c>
      <c r="L42">
        <v>500</v>
      </c>
      <c r="M42">
        <v>0.69</v>
      </c>
      <c r="N42">
        <v>34.285699999999999</v>
      </c>
      <c r="O42" t="b">
        <v>1</v>
      </c>
      <c r="P42">
        <v>1000</v>
      </c>
      <c r="Q42">
        <v>0</v>
      </c>
      <c r="T42">
        <v>0.83</v>
      </c>
      <c r="U42">
        <v>0.7</v>
      </c>
      <c r="V42">
        <v>0.13</v>
      </c>
      <c r="W42">
        <v>30.4724613959336</v>
      </c>
      <c r="X42">
        <v>4.41645225133189</v>
      </c>
      <c r="Y42">
        <v>612</v>
      </c>
      <c r="Z42" t="s">
        <v>860</v>
      </c>
      <c r="AA42" t="s">
        <v>402</v>
      </c>
      <c r="AB42" t="s">
        <v>905</v>
      </c>
      <c r="AE42" s="100">
        <v>0.87749999999999995</v>
      </c>
      <c r="AF42" s="51">
        <v>0.88500000000000001</v>
      </c>
      <c r="AG42" s="51">
        <v>7.4999999999999997E-3</v>
      </c>
      <c r="AH42" s="51">
        <v>30.276602492044798</v>
      </c>
      <c r="AI42" s="51">
        <v>4.3825455534948503</v>
      </c>
      <c r="AJ42" s="103">
        <v>705</v>
      </c>
    </row>
    <row r="43" spans="1:36">
      <c r="A43">
        <v>38</v>
      </c>
      <c r="L43">
        <v>1000</v>
      </c>
      <c r="T43">
        <v>1.2949999999999999</v>
      </c>
      <c r="U43">
        <v>0.755</v>
      </c>
      <c r="V43">
        <v>0.54</v>
      </c>
      <c r="W43">
        <v>30.400193184348201</v>
      </c>
      <c r="X43">
        <v>4.4072170411026299</v>
      </c>
      <c r="Y43">
        <v>820</v>
      </c>
      <c r="Z43" t="s">
        <v>862</v>
      </c>
      <c r="AA43" t="s">
        <v>405</v>
      </c>
      <c r="AB43" t="s">
        <v>906</v>
      </c>
      <c r="AE43" s="100">
        <v>1.3125</v>
      </c>
      <c r="AF43" s="51">
        <v>0.87749999999999995</v>
      </c>
      <c r="AG43" s="51">
        <v>0.435</v>
      </c>
      <c r="AH43" s="51">
        <v>30.2543826388982</v>
      </c>
      <c r="AI43" s="51">
        <v>4.3788918794087204</v>
      </c>
      <c r="AJ43" s="103">
        <v>876</v>
      </c>
    </row>
    <row r="44" spans="1:36" s="73" customFormat="1">
      <c r="A44" s="73">
        <v>39</v>
      </c>
      <c r="B44" s="88">
        <v>40701</v>
      </c>
      <c r="C44" s="73" t="s">
        <v>856</v>
      </c>
      <c r="D44" s="73" t="s">
        <v>857</v>
      </c>
      <c r="E44" s="89">
        <v>0.7270833333333333</v>
      </c>
      <c r="F44" s="73" t="s">
        <v>903</v>
      </c>
      <c r="G44" s="73" t="s">
        <v>345</v>
      </c>
      <c r="H44" s="73" t="s">
        <v>345</v>
      </c>
      <c r="I44" s="73">
        <v>5</v>
      </c>
      <c r="J44" s="73">
        <v>15</v>
      </c>
      <c r="K44" s="73" t="s">
        <v>907</v>
      </c>
      <c r="L44" s="73">
        <v>5000</v>
      </c>
      <c r="M44" s="73">
        <v>0.69</v>
      </c>
      <c r="N44" s="73">
        <v>34.285699999999999</v>
      </c>
      <c r="O44" s="73" t="b">
        <v>1</v>
      </c>
      <c r="P44" s="73">
        <v>1000</v>
      </c>
      <c r="Q44" s="73">
        <v>0</v>
      </c>
      <c r="T44" s="73">
        <v>2.4874999999999998</v>
      </c>
      <c r="U44" s="73">
        <v>0.89</v>
      </c>
      <c r="V44" s="73">
        <v>1.5974999999999999</v>
      </c>
      <c r="W44" s="73">
        <v>30.228746379040299</v>
      </c>
      <c r="X44" s="73">
        <v>4.3866825180402698</v>
      </c>
      <c r="Y44" s="73">
        <v>1351</v>
      </c>
      <c r="Z44" s="73" t="s">
        <v>865</v>
      </c>
      <c r="AA44" s="73" t="s">
        <v>408</v>
      </c>
      <c r="AB44" s="73" t="s">
        <v>908</v>
      </c>
      <c r="AE44" s="166">
        <v>2.62</v>
      </c>
      <c r="AF44" s="78">
        <v>0.88500000000000001</v>
      </c>
      <c r="AG44" s="78">
        <v>1.7350000000000001</v>
      </c>
      <c r="AH44" s="78">
        <v>30.0945989408185</v>
      </c>
      <c r="AI44" s="78">
        <v>4.3650312932017998</v>
      </c>
      <c r="AJ44" s="167">
        <v>1402</v>
      </c>
    </row>
    <row r="45" spans="1:36">
      <c r="A45">
        <v>40</v>
      </c>
      <c r="L45">
        <v>10000</v>
      </c>
      <c r="T45">
        <v>3.3025000000000002</v>
      </c>
      <c r="U45">
        <v>0.90749999999999997</v>
      </c>
      <c r="V45">
        <v>2.395</v>
      </c>
      <c r="W45">
        <v>30.284473053215699</v>
      </c>
      <c r="X45">
        <v>4.3879949715606799</v>
      </c>
      <c r="Y45">
        <v>1684</v>
      </c>
      <c r="Z45" t="s">
        <v>867</v>
      </c>
      <c r="AA45" t="s">
        <v>411</v>
      </c>
      <c r="AB45" t="s">
        <v>909</v>
      </c>
      <c r="AE45" s="100">
        <v>3.1425000000000001</v>
      </c>
      <c r="AF45" s="51">
        <v>0.88500000000000001</v>
      </c>
      <c r="AG45" s="51">
        <v>2.2574999999999998</v>
      </c>
      <c r="AH45" s="51">
        <v>30.109297127188299</v>
      </c>
      <c r="AI45" s="51">
        <v>4.3648850021228496</v>
      </c>
      <c r="AJ45" s="103">
        <v>1611</v>
      </c>
    </row>
    <row r="46" spans="1:36">
      <c r="A46">
        <v>41</v>
      </c>
      <c r="L46">
        <v>20000</v>
      </c>
      <c r="T46">
        <v>3.3374999999999999</v>
      </c>
      <c r="U46">
        <v>0.92500000000000004</v>
      </c>
      <c r="V46">
        <v>2.4125000000000001</v>
      </c>
      <c r="W46">
        <v>63.314275193809799</v>
      </c>
      <c r="X46">
        <v>7.0450159399843297</v>
      </c>
      <c r="Y46">
        <v>1705</v>
      </c>
      <c r="Z46" t="s">
        <v>867</v>
      </c>
      <c r="AA46" t="s">
        <v>414</v>
      </c>
      <c r="AB46" t="s">
        <v>910</v>
      </c>
      <c r="AE46" s="100">
        <v>3.8650000000000002</v>
      </c>
      <c r="AF46" s="51">
        <v>0.88500000000000001</v>
      </c>
      <c r="AG46" s="51">
        <v>2.98</v>
      </c>
      <c r="AH46" s="51">
        <v>30.1108228907834</v>
      </c>
      <c r="AI46" s="51">
        <v>4.3642484862750504</v>
      </c>
      <c r="AJ46" s="103">
        <v>1900</v>
      </c>
    </row>
    <row r="47" spans="1:36">
      <c r="A47">
        <v>42</v>
      </c>
      <c r="B47" s="93"/>
      <c r="C47" s="93"/>
      <c r="D47" s="93"/>
      <c r="E47" s="93"/>
      <c r="F47" s="93"/>
      <c r="G47" s="93"/>
      <c r="H47" s="93"/>
      <c r="I47" s="93">
        <v>10</v>
      </c>
      <c r="J47" s="93">
        <v>20</v>
      </c>
      <c r="K47" s="93"/>
      <c r="L47" s="93"/>
      <c r="M47" s="93"/>
      <c r="N47" s="93"/>
      <c r="O47" s="93"/>
      <c r="P47" s="93"/>
      <c r="Q47" s="93"/>
      <c r="R47" s="93"/>
      <c r="T47">
        <v>3.895</v>
      </c>
      <c r="U47">
        <v>0.88500000000000001</v>
      </c>
      <c r="V47">
        <v>3.01</v>
      </c>
      <c r="W47">
        <v>30.315758139755999</v>
      </c>
      <c r="X47">
        <v>4.3538386646508496</v>
      </c>
      <c r="Y47">
        <v>1912</v>
      </c>
      <c r="Z47" t="s">
        <v>870</v>
      </c>
      <c r="AA47" t="s">
        <v>408</v>
      </c>
      <c r="AB47" t="s">
        <v>911</v>
      </c>
      <c r="AE47" s="100">
        <v>3.8774999999999999</v>
      </c>
      <c r="AF47" s="51">
        <v>0.88249999999999995</v>
      </c>
      <c r="AG47" s="51">
        <v>2.9950000000000001</v>
      </c>
      <c r="AH47" s="51">
        <v>30.422733731721902</v>
      </c>
      <c r="AI47" s="51">
        <v>4.3172304265700303</v>
      </c>
      <c r="AJ47" s="103">
        <v>1904</v>
      </c>
    </row>
    <row r="48" spans="1:36">
      <c r="A48">
        <v>43</v>
      </c>
      <c r="B48" s="91"/>
      <c r="C48" s="91"/>
      <c r="D48" s="91"/>
      <c r="E48" s="91"/>
      <c r="F48" s="91"/>
      <c r="G48" s="91"/>
      <c r="H48" s="91"/>
      <c r="I48" s="91">
        <v>15</v>
      </c>
      <c r="J48" s="91">
        <v>15</v>
      </c>
      <c r="K48" s="91"/>
      <c r="L48" s="91"/>
      <c r="M48" s="91"/>
      <c r="N48" s="91"/>
      <c r="O48" s="91"/>
      <c r="P48" s="91"/>
      <c r="Q48" s="91"/>
      <c r="R48" s="91"/>
      <c r="T48">
        <v>4.9424999999999999</v>
      </c>
      <c r="U48">
        <v>0.89500000000000002</v>
      </c>
      <c r="V48">
        <v>4.0475000000000003</v>
      </c>
      <c r="W48">
        <v>30.189098941021101</v>
      </c>
      <c r="X48">
        <v>4.3377027138345898</v>
      </c>
      <c r="Y48">
        <v>2335</v>
      </c>
      <c r="Z48" t="s">
        <v>872</v>
      </c>
      <c r="AA48" t="s">
        <v>408</v>
      </c>
      <c r="AB48" t="s">
        <v>912</v>
      </c>
      <c r="AE48" s="100">
        <v>4.9924999999999997</v>
      </c>
      <c r="AF48" s="51">
        <v>0.88500000000000001</v>
      </c>
      <c r="AG48" s="51">
        <v>4.1074999999999999</v>
      </c>
      <c r="AH48" s="51">
        <v>30.047110060605299</v>
      </c>
      <c r="AI48" s="51">
        <v>4.3157616724608001</v>
      </c>
      <c r="AJ48" s="103">
        <v>2351</v>
      </c>
    </row>
    <row r="49" spans="1:36">
      <c r="A49">
        <v>44</v>
      </c>
      <c r="B49" s="91"/>
      <c r="C49" s="91"/>
      <c r="D49" s="91"/>
      <c r="E49" s="91"/>
      <c r="F49" s="91"/>
      <c r="G49" s="91"/>
      <c r="H49" s="91"/>
      <c r="I49" s="91">
        <v>30</v>
      </c>
      <c r="J49" s="91">
        <v>30</v>
      </c>
      <c r="K49" s="91"/>
      <c r="L49" s="91"/>
      <c r="M49" s="91"/>
      <c r="N49" s="91"/>
      <c r="O49" s="91"/>
      <c r="P49" s="91"/>
      <c r="Q49" s="91"/>
      <c r="R49" s="91"/>
      <c r="T49">
        <v>6.7549999999999999</v>
      </c>
      <c r="U49">
        <v>0.89</v>
      </c>
      <c r="V49">
        <v>5.8650000000000002</v>
      </c>
      <c r="W49">
        <v>30.1836038972409</v>
      </c>
      <c r="X49">
        <v>4.2501849723359904</v>
      </c>
      <c r="Y49">
        <v>3058</v>
      </c>
      <c r="Z49" t="s">
        <v>874</v>
      </c>
      <c r="AA49" t="s">
        <v>408</v>
      </c>
      <c r="AB49" t="s">
        <v>913</v>
      </c>
      <c r="AE49" s="100">
        <v>6.8875000000000002</v>
      </c>
      <c r="AF49" s="51">
        <v>0.88500000000000001</v>
      </c>
      <c r="AG49" s="51">
        <v>6.0025000000000004</v>
      </c>
      <c r="AH49" s="51">
        <v>29.875858882022499</v>
      </c>
      <c r="AI49" s="51">
        <v>4.20619534293093</v>
      </c>
      <c r="AJ49" s="103">
        <v>3109</v>
      </c>
    </row>
    <row r="50" spans="1:36">
      <c r="A50">
        <v>45</v>
      </c>
      <c r="B50" s="91"/>
      <c r="C50" s="91"/>
      <c r="D50" s="91"/>
      <c r="E50" s="91"/>
      <c r="F50" s="91"/>
      <c r="G50" s="91"/>
      <c r="H50" s="91"/>
      <c r="I50" s="91">
        <v>45</v>
      </c>
      <c r="J50" s="91">
        <v>45</v>
      </c>
      <c r="K50" s="91"/>
      <c r="L50" s="91"/>
      <c r="M50" s="91"/>
      <c r="N50" s="91"/>
      <c r="O50" s="91"/>
      <c r="P50" s="91"/>
      <c r="Q50" s="91"/>
      <c r="R50" s="91"/>
      <c r="T50">
        <v>7.835</v>
      </c>
      <c r="U50">
        <v>0.88249999999999995</v>
      </c>
      <c r="V50">
        <v>6.9524999999999997</v>
      </c>
      <c r="W50">
        <v>29.718583568542901</v>
      </c>
      <c r="X50">
        <v>4.2063019634385199</v>
      </c>
      <c r="Y50">
        <v>3485</v>
      </c>
      <c r="Z50" t="s">
        <v>876</v>
      </c>
      <c r="AA50" t="s">
        <v>408</v>
      </c>
      <c r="AB50" t="s">
        <v>914</v>
      </c>
      <c r="AE50" s="100">
        <v>8.1050000000000004</v>
      </c>
      <c r="AF50" s="51">
        <v>0.85750000000000004</v>
      </c>
      <c r="AG50" s="51">
        <v>7.2474999999999996</v>
      </c>
      <c r="AH50" s="51">
        <v>29.625868048584</v>
      </c>
      <c r="AI50" s="51">
        <v>4.1830334492543102</v>
      </c>
      <c r="AJ50" s="103">
        <v>3585</v>
      </c>
    </row>
    <row r="51" spans="1:36">
      <c r="A51">
        <v>46</v>
      </c>
      <c r="B51" s="92"/>
      <c r="C51" s="92"/>
      <c r="D51" s="92"/>
      <c r="E51" s="92"/>
      <c r="F51" s="92"/>
      <c r="G51" s="92"/>
      <c r="H51" s="92"/>
      <c r="I51" s="92">
        <v>60</v>
      </c>
      <c r="J51" s="92">
        <v>60</v>
      </c>
      <c r="K51" s="92"/>
      <c r="L51" s="92"/>
      <c r="M51" s="92"/>
      <c r="N51" s="92"/>
      <c r="O51" s="92"/>
      <c r="P51" s="92"/>
      <c r="Q51" s="92"/>
      <c r="R51" s="92"/>
      <c r="T51">
        <v>8.4924999999999997</v>
      </c>
      <c r="U51">
        <v>0.88249999999999995</v>
      </c>
      <c r="V51">
        <v>7.61</v>
      </c>
      <c r="W51">
        <v>29.9130309551742</v>
      </c>
      <c r="X51">
        <v>4.1973697453149903</v>
      </c>
      <c r="Y51">
        <v>3744</v>
      </c>
      <c r="Z51" t="s">
        <v>876</v>
      </c>
      <c r="AA51" t="s">
        <v>408</v>
      </c>
      <c r="AB51" t="s">
        <v>915</v>
      </c>
      <c r="AE51" s="100">
        <v>8.7850000000000001</v>
      </c>
      <c r="AF51" s="51">
        <v>0.87749999999999995</v>
      </c>
      <c r="AG51" s="51">
        <v>7.9074999999999998</v>
      </c>
      <c r="AH51" s="51">
        <v>29.8869020583412</v>
      </c>
      <c r="AI51" s="51">
        <v>4.1812435576338904</v>
      </c>
      <c r="AJ51" s="103">
        <v>3857</v>
      </c>
    </row>
    <row r="52" spans="1:36">
      <c r="A52">
        <v>47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 t="s">
        <v>375</v>
      </c>
      <c r="Q52" s="119"/>
      <c r="R52" s="119"/>
      <c r="T52">
        <v>2.4874999999999998</v>
      </c>
      <c r="U52">
        <v>0.89</v>
      </c>
      <c r="V52">
        <v>1.5974999999999999</v>
      </c>
      <c r="W52">
        <v>30.228746379040299</v>
      </c>
      <c r="X52">
        <v>4.3866825180402698</v>
      </c>
      <c r="Y52">
        <v>1351</v>
      </c>
      <c r="Z52" t="s">
        <v>865</v>
      </c>
      <c r="AA52" t="s">
        <v>408</v>
      </c>
      <c r="AB52" t="s">
        <v>908</v>
      </c>
      <c r="AE52" s="100">
        <v>2.62</v>
      </c>
      <c r="AF52" s="51">
        <v>0.88500000000000001</v>
      </c>
      <c r="AG52" s="51">
        <v>1.7350000000000001</v>
      </c>
      <c r="AH52" s="51">
        <v>30.0945989408185</v>
      </c>
      <c r="AI52" s="51">
        <v>4.3650312932017998</v>
      </c>
      <c r="AJ52" s="103">
        <v>1402</v>
      </c>
    </row>
    <row r="53" spans="1:36">
      <c r="A53">
        <v>48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 t="s">
        <v>376</v>
      </c>
      <c r="Q53" s="56"/>
      <c r="R53" s="56"/>
      <c r="T53">
        <v>2.4874999999999998</v>
      </c>
      <c r="U53">
        <v>0.89</v>
      </c>
      <c r="V53">
        <v>1.5974999999999999</v>
      </c>
      <c r="W53">
        <v>30.228746379040299</v>
      </c>
      <c r="X53">
        <v>4.3866825180402698</v>
      </c>
      <c r="Y53">
        <v>1351</v>
      </c>
      <c r="Z53" t="s">
        <v>865</v>
      </c>
      <c r="AA53" t="s">
        <v>408</v>
      </c>
      <c r="AB53" t="s">
        <v>908</v>
      </c>
      <c r="AE53" s="100">
        <v>2.62</v>
      </c>
      <c r="AF53" s="51">
        <v>0.88500000000000001</v>
      </c>
      <c r="AG53" s="51">
        <v>1.7350000000000001</v>
      </c>
      <c r="AH53" s="51">
        <v>30.0945989408185</v>
      </c>
      <c r="AI53" s="51">
        <v>4.3650312932017998</v>
      </c>
      <c r="AJ53" s="103">
        <v>1402</v>
      </c>
    </row>
    <row r="54" spans="1:36">
      <c r="A54">
        <v>49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 t="s">
        <v>377</v>
      </c>
      <c r="Q54" s="56"/>
      <c r="R54" s="56"/>
      <c r="T54">
        <v>2.4874999999999998</v>
      </c>
      <c r="U54">
        <v>0.89</v>
      </c>
      <c r="V54">
        <v>1.5974999999999999</v>
      </c>
      <c r="W54">
        <v>30.228746379040299</v>
      </c>
      <c r="X54">
        <v>4.3866825180402698</v>
      </c>
      <c r="Y54">
        <v>1351</v>
      </c>
      <c r="Z54" t="s">
        <v>865</v>
      </c>
      <c r="AA54" t="s">
        <v>408</v>
      </c>
      <c r="AB54" t="s">
        <v>908</v>
      </c>
      <c r="AE54" s="100">
        <v>2.62</v>
      </c>
      <c r="AF54" s="51">
        <v>0.88500000000000001</v>
      </c>
      <c r="AG54" s="51">
        <v>1.7350000000000001</v>
      </c>
      <c r="AH54" s="51">
        <v>30.0945989408185</v>
      </c>
      <c r="AI54" s="51">
        <v>4.3650312932017998</v>
      </c>
      <c r="AJ54" s="103">
        <v>1402</v>
      </c>
    </row>
    <row r="55" spans="1:36">
      <c r="A55">
        <v>50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 t="s">
        <v>378</v>
      </c>
      <c r="Q55" s="56"/>
      <c r="R55" s="56"/>
      <c r="T55">
        <v>2.4874999999999998</v>
      </c>
      <c r="U55">
        <v>0.89</v>
      </c>
      <c r="V55">
        <v>1.5974999999999999</v>
      </c>
      <c r="W55">
        <v>30.228746379040299</v>
      </c>
      <c r="X55">
        <v>4.3866825180402698</v>
      </c>
      <c r="Y55">
        <v>1351</v>
      </c>
      <c r="Z55" t="s">
        <v>865</v>
      </c>
      <c r="AA55" t="s">
        <v>408</v>
      </c>
      <c r="AB55" t="s">
        <v>908</v>
      </c>
      <c r="AE55" s="100">
        <v>2.62</v>
      </c>
      <c r="AF55" s="51">
        <v>0.88500000000000001</v>
      </c>
      <c r="AG55" s="51">
        <v>1.7350000000000001</v>
      </c>
      <c r="AH55" s="51">
        <v>30.0945989408185</v>
      </c>
      <c r="AI55" s="51">
        <v>4.3650312932017998</v>
      </c>
      <c r="AJ55" s="103">
        <v>1402</v>
      </c>
    </row>
    <row r="56" spans="1:36">
      <c r="A56">
        <v>51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 t="s">
        <v>379</v>
      </c>
      <c r="Q56" s="80"/>
      <c r="R56" s="80"/>
      <c r="T56">
        <v>2.4874999999999998</v>
      </c>
      <c r="U56">
        <v>0.89</v>
      </c>
      <c r="V56">
        <v>1.5974999999999999</v>
      </c>
      <c r="W56">
        <v>30.228746379040299</v>
      </c>
      <c r="X56">
        <v>4.3866825180402698</v>
      </c>
      <c r="Y56">
        <v>1351</v>
      </c>
      <c r="Z56" t="s">
        <v>865</v>
      </c>
      <c r="AA56" t="s">
        <v>408</v>
      </c>
      <c r="AB56" t="s">
        <v>908</v>
      </c>
      <c r="AE56" s="100">
        <v>2.62</v>
      </c>
      <c r="AF56" s="51">
        <v>0.88500000000000001</v>
      </c>
      <c r="AG56" s="51">
        <v>1.7350000000000001</v>
      </c>
      <c r="AH56" s="51">
        <v>30.0945989408185</v>
      </c>
      <c r="AI56" s="51">
        <v>4.3650312932017998</v>
      </c>
      <c r="AJ56" s="103">
        <v>1402</v>
      </c>
    </row>
    <row r="57" spans="1:36">
      <c r="A57">
        <v>52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 t="s">
        <v>898</v>
      </c>
      <c r="R57" s="24"/>
      <c r="T57">
        <v>2.8424999999999998</v>
      </c>
      <c r="U57">
        <v>0.87250000000000005</v>
      </c>
      <c r="V57">
        <v>1.97</v>
      </c>
      <c r="W57">
        <v>30.196298947594499</v>
      </c>
      <c r="X57">
        <v>4.3797170151895797</v>
      </c>
      <c r="Y57">
        <v>1486</v>
      </c>
      <c r="Z57" t="s">
        <v>879</v>
      </c>
      <c r="AA57" t="s">
        <v>408</v>
      </c>
      <c r="AB57" t="s">
        <v>916</v>
      </c>
      <c r="AE57" s="100">
        <v>2.68</v>
      </c>
      <c r="AF57" s="51">
        <v>0.87749999999999995</v>
      </c>
      <c r="AG57" s="51">
        <v>1.8025</v>
      </c>
      <c r="AH57" s="51">
        <v>30.118961169595199</v>
      </c>
      <c r="AI57" s="51">
        <v>4.3658275588713904</v>
      </c>
      <c r="AJ57" s="103">
        <v>1423</v>
      </c>
    </row>
    <row r="58" spans="1:36">
      <c r="A58">
        <v>53</v>
      </c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 t="s">
        <v>881</v>
      </c>
      <c r="R58" s="91"/>
      <c r="T58">
        <v>3.6724999999999999</v>
      </c>
      <c r="U58">
        <v>0.86250000000000004</v>
      </c>
      <c r="V58">
        <v>2.81</v>
      </c>
      <c r="W58">
        <v>30.1715263509553</v>
      </c>
      <c r="X58">
        <v>4.3625854272680202</v>
      </c>
      <c r="Y58">
        <v>1814</v>
      </c>
      <c r="Z58" t="s">
        <v>882</v>
      </c>
      <c r="AA58" t="s">
        <v>408</v>
      </c>
      <c r="AB58" t="s">
        <v>917</v>
      </c>
      <c r="AE58" s="100">
        <v>3.67</v>
      </c>
      <c r="AF58" s="51">
        <v>0.88</v>
      </c>
      <c r="AG58" s="51">
        <v>2.79</v>
      </c>
      <c r="AH58" s="51">
        <v>30.0271195028613</v>
      </c>
      <c r="AI58" s="51">
        <v>4.3435829554818097</v>
      </c>
      <c r="AJ58" s="103">
        <v>1820</v>
      </c>
    </row>
    <row r="59" spans="1:36">
      <c r="A59">
        <v>54</v>
      </c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 t="s">
        <v>884</v>
      </c>
      <c r="R59" s="92"/>
      <c r="T59">
        <v>5.6174999999999997</v>
      </c>
      <c r="U59">
        <v>0.89249999999999996</v>
      </c>
      <c r="V59">
        <v>4.7249999999999996</v>
      </c>
      <c r="W59">
        <v>30.003224528597901</v>
      </c>
      <c r="X59">
        <v>4.3232316215119297</v>
      </c>
      <c r="Y59">
        <v>2604</v>
      </c>
      <c r="Z59" t="s">
        <v>885</v>
      </c>
      <c r="AA59" t="s">
        <v>408</v>
      </c>
      <c r="AB59" t="s">
        <v>918</v>
      </c>
      <c r="AE59" s="100">
        <v>5.78</v>
      </c>
      <c r="AF59" s="51">
        <v>0.86750000000000005</v>
      </c>
      <c r="AG59" s="51">
        <v>4.9124999999999996</v>
      </c>
      <c r="AH59" s="51">
        <v>29.8986141587365</v>
      </c>
      <c r="AI59" s="51">
        <v>4.3028820646758197</v>
      </c>
      <c r="AJ59" s="103">
        <v>2659</v>
      </c>
    </row>
    <row r="60" spans="1:36" s="81" customFormat="1">
      <c r="B60" s="82" t="s">
        <v>919</v>
      </c>
      <c r="AE60" s="105"/>
      <c r="AF60" s="109"/>
      <c r="AG60" s="109"/>
      <c r="AH60" s="109"/>
      <c r="AI60" s="109"/>
      <c r="AJ60" s="110"/>
    </row>
    <row r="61" spans="1:36">
      <c r="A61">
        <v>55</v>
      </c>
      <c r="B61" s="47">
        <v>40701</v>
      </c>
      <c r="C61" s="57" t="s">
        <v>856</v>
      </c>
      <c r="D61" s="57" t="s">
        <v>857</v>
      </c>
      <c r="E61" s="46">
        <v>0.7270833333333333</v>
      </c>
      <c r="F61" t="s">
        <v>903</v>
      </c>
      <c r="G61" t="s">
        <v>538</v>
      </c>
      <c r="H61" t="s">
        <v>345</v>
      </c>
      <c r="I61">
        <v>5</v>
      </c>
      <c r="J61">
        <v>15</v>
      </c>
      <c r="K61" t="s">
        <v>904</v>
      </c>
      <c r="L61">
        <v>500</v>
      </c>
      <c r="M61">
        <v>0.69</v>
      </c>
      <c r="N61">
        <v>34.285699999999999</v>
      </c>
      <c r="O61" t="b">
        <v>1</v>
      </c>
      <c r="P61">
        <v>1000</v>
      </c>
      <c r="Q61">
        <v>0</v>
      </c>
      <c r="T61">
        <v>0.76500000000000001</v>
      </c>
      <c r="U61">
        <v>0.69499999999999995</v>
      </c>
      <c r="V61">
        <v>7.0000000000000007E-2</v>
      </c>
      <c r="W61">
        <v>6.3623814425320901</v>
      </c>
      <c r="X61">
        <v>1.3732537898037001</v>
      </c>
      <c r="Y61">
        <v>546</v>
      </c>
      <c r="Z61" t="s">
        <v>860</v>
      </c>
      <c r="AA61" t="s">
        <v>402</v>
      </c>
      <c r="AB61" t="s">
        <v>920</v>
      </c>
      <c r="AE61" s="100">
        <v>0.77500000000000002</v>
      </c>
      <c r="AF61" s="51">
        <v>0.87749999999999995</v>
      </c>
      <c r="AG61" s="51">
        <v>0.10249999999999999</v>
      </c>
      <c r="AH61" s="51">
        <v>7.1910575240132699</v>
      </c>
      <c r="AI61" s="51">
        <v>1.44696288474138</v>
      </c>
      <c r="AJ61" s="103">
        <v>627</v>
      </c>
    </row>
    <row r="62" spans="1:36">
      <c r="A62">
        <v>56</v>
      </c>
      <c r="L62">
        <v>1000</v>
      </c>
      <c r="T62">
        <v>1.26</v>
      </c>
      <c r="U62">
        <v>0.755</v>
      </c>
      <c r="V62">
        <v>0.505</v>
      </c>
      <c r="W62">
        <v>6.1610739262305696</v>
      </c>
      <c r="X62">
        <v>1.34360429623926</v>
      </c>
      <c r="Y62">
        <v>738</v>
      </c>
      <c r="Z62" t="s">
        <v>862</v>
      </c>
      <c r="AA62" t="s">
        <v>405</v>
      </c>
      <c r="AB62" t="s">
        <v>921</v>
      </c>
      <c r="AE62" s="100">
        <v>1.21</v>
      </c>
      <c r="AF62" s="51">
        <v>0.87749999999999995</v>
      </c>
      <c r="AG62" s="51">
        <v>0.33250000000000002</v>
      </c>
      <c r="AH62" s="51">
        <v>7.1167276478810901</v>
      </c>
      <c r="AI62" s="51">
        <v>1.44860776613848</v>
      </c>
      <c r="AJ62" s="103">
        <v>755</v>
      </c>
    </row>
    <row r="63" spans="1:36" s="73" customFormat="1">
      <c r="A63" s="73">
        <v>57</v>
      </c>
      <c r="B63" s="88">
        <v>40701</v>
      </c>
      <c r="C63" s="73" t="s">
        <v>856</v>
      </c>
      <c r="D63" s="73" t="s">
        <v>857</v>
      </c>
      <c r="E63" s="89">
        <v>0.7270833333333333</v>
      </c>
      <c r="F63" s="73" t="s">
        <v>903</v>
      </c>
      <c r="G63" s="73" t="s">
        <v>538</v>
      </c>
      <c r="H63" s="73" t="s">
        <v>345</v>
      </c>
      <c r="I63" s="73">
        <v>5</v>
      </c>
      <c r="J63" s="73">
        <v>15</v>
      </c>
      <c r="K63" s="73" t="s">
        <v>907</v>
      </c>
      <c r="L63" s="73">
        <v>5000</v>
      </c>
      <c r="M63" s="73">
        <v>0.69</v>
      </c>
      <c r="N63" s="73">
        <v>34.285699999999999</v>
      </c>
      <c r="O63" s="73" t="b">
        <v>1</v>
      </c>
      <c r="P63" s="73">
        <v>1000</v>
      </c>
      <c r="Q63" s="73">
        <v>0</v>
      </c>
      <c r="T63" s="73">
        <v>2.5225</v>
      </c>
      <c r="U63" s="73">
        <v>0.86499999999999999</v>
      </c>
      <c r="V63" s="73">
        <v>1.6575</v>
      </c>
      <c r="W63" s="73">
        <v>6.0125781344088196</v>
      </c>
      <c r="X63" s="73">
        <v>1.33695773591939</v>
      </c>
      <c r="Y63" s="73">
        <v>1187</v>
      </c>
      <c r="Z63" s="73" t="s">
        <v>865</v>
      </c>
      <c r="AA63" s="73" t="s">
        <v>408</v>
      </c>
      <c r="AB63" s="73" t="s">
        <v>922</v>
      </c>
      <c r="AE63" s="166">
        <v>2.42</v>
      </c>
      <c r="AF63" s="78">
        <v>0.88249999999999995</v>
      </c>
      <c r="AG63" s="78">
        <v>1.5375000000000001</v>
      </c>
      <c r="AH63" s="78">
        <v>7.1181232157828003</v>
      </c>
      <c r="AI63" s="78">
        <v>1.4502570445179499</v>
      </c>
      <c r="AJ63" s="167">
        <v>1161</v>
      </c>
    </row>
    <row r="64" spans="1:36">
      <c r="A64">
        <v>58</v>
      </c>
      <c r="L64">
        <v>10000</v>
      </c>
      <c r="T64">
        <v>3.2825000000000002</v>
      </c>
      <c r="U64">
        <v>0.91</v>
      </c>
      <c r="V64">
        <v>2.3725000000000001</v>
      </c>
      <c r="W64">
        <v>5.97536304251296</v>
      </c>
      <c r="X64">
        <v>1.33089188927427</v>
      </c>
      <c r="Y64">
        <v>1449</v>
      </c>
      <c r="Z64" t="s">
        <v>867</v>
      </c>
      <c r="AA64" t="s">
        <v>411</v>
      </c>
      <c r="AB64" t="s">
        <v>923</v>
      </c>
      <c r="AE64" s="100">
        <v>3.0425</v>
      </c>
      <c r="AF64" s="51">
        <v>0.89249999999999996</v>
      </c>
      <c r="AG64" s="51">
        <v>2.15</v>
      </c>
      <c r="AH64" s="51">
        <v>7.0750310789793298</v>
      </c>
      <c r="AI64" s="51">
        <v>1.44262530094875</v>
      </c>
      <c r="AJ64" s="103">
        <v>1344</v>
      </c>
    </row>
    <row r="65" spans="1:36">
      <c r="A65">
        <v>59</v>
      </c>
      <c r="L65">
        <v>20000</v>
      </c>
      <c r="T65">
        <v>4.2300000000000004</v>
      </c>
      <c r="U65">
        <v>0.93500000000000005</v>
      </c>
      <c r="V65">
        <v>3.2949999999999999</v>
      </c>
      <c r="W65">
        <v>5.9629080744615601</v>
      </c>
      <c r="X65">
        <v>1.3327316092828401</v>
      </c>
      <c r="Y65">
        <v>1780</v>
      </c>
      <c r="Z65" t="s">
        <v>867</v>
      </c>
      <c r="AA65" t="s">
        <v>414</v>
      </c>
      <c r="AB65" t="s">
        <v>924</v>
      </c>
      <c r="AE65" s="100">
        <v>3.71</v>
      </c>
      <c r="AF65" s="51">
        <v>0.88500000000000001</v>
      </c>
      <c r="AG65" s="51">
        <v>2.8250000000000002</v>
      </c>
      <c r="AH65" s="51">
        <v>7.0665781979030804</v>
      </c>
      <c r="AI65" s="51">
        <v>1.44208745461076</v>
      </c>
      <c r="AJ65" s="103">
        <v>1574</v>
      </c>
    </row>
    <row r="66" spans="1:36">
      <c r="A66">
        <v>60</v>
      </c>
      <c r="B66" s="93"/>
      <c r="C66" s="93"/>
      <c r="D66" s="93"/>
      <c r="E66" s="93"/>
      <c r="F66" s="93"/>
      <c r="G66" s="93"/>
      <c r="H66" s="93"/>
      <c r="I66" s="93">
        <v>10</v>
      </c>
      <c r="J66" s="93">
        <v>10</v>
      </c>
      <c r="K66" s="93"/>
      <c r="L66" s="93"/>
      <c r="M66" s="93"/>
      <c r="N66" s="93"/>
      <c r="O66" s="93"/>
      <c r="P66" s="93"/>
      <c r="Q66" s="93"/>
      <c r="R66" s="93"/>
      <c r="T66">
        <v>3.55</v>
      </c>
      <c r="U66">
        <v>0.88500000000000001</v>
      </c>
      <c r="V66">
        <v>2.665</v>
      </c>
      <c r="W66">
        <v>6.7070919499934698</v>
      </c>
      <c r="X66">
        <v>1.4596711863293499</v>
      </c>
      <c r="Y66">
        <v>1548</v>
      </c>
      <c r="Z66" t="s">
        <v>870</v>
      </c>
      <c r="AA66" t="s">
        <v>408</v>
      </c>
      <c r="AB66" t="s">
        <v>925</v>
      </c>
      <c r="AE66" s="100">
        <v>3.57</v>
      </c>
      <c r="AF66" s="51">
        <v>0.87749999999999995</v>
      </c>
      <c r="AG66" s="51">
        <v>2.6924999999999999</v>
      </c>
      <c r="AH66" s="51">
        <v>8.3736981954438399</v>
      </c>
      <c r="AI66" s="51">
        <v>1.6588840699132099</v>
      </c>
      <c r="AJ66" s="103">
        <v>1591</v>
      </c>
    </row>
    <row r="67" spans="1:36">
      <c r="A67">
        <v>61</v>
      </c>
      <c r="B67" s="91"/>
      <c r="C67" s="91"/>
      <c r="D67" s="91"/>
      <c r="E67" s="91"/>
      <c r="F67" s="91"/>
      <c r="G67" s="91"/>
      <c r="H67" s="91"/>
      <c r="I67" s="91">
        <v>15</v>
      </c>
      <c r="J67" s="91">
        <v>15</v>
      </c>
      <c r="K67" s="91"/>
      <c r="L67" s="91"/>
      <c r="M67" s="91"/>
      <c r="N67" s="91"/>
      <c r="O67" s="91"/>
      <c r="P67" s="91"/>
      <c r="Q67" s="91"/>
      <c r="R67" s="91"/>
      <c r="T67">
        <v>4.4325000000000001</v>
      </c>
      <c r="U67">
        <v>0.89</v>
      </c>
      <c r="V67">
        <v>3.5425</v>
      </c>
      <c r="W67">
        <v>6.4328386169535401</v>
      </c>
      <c r="X67">
        <v>1.4646608981051501</v>
      </c>
      <c r="Y67">
        <v>1877</v>
      </c>
      <c r="Z67" t="s">
        <v>872</v>
      </c>
      <c r="AA67" t="s">
        <v>408</v>
      </c>
      <c r="AB67" t="s">
        <v>926</v>
      </c>
      <c r="AE67" s="100">
        <v>4.4850000000000003</v>
      </c>
      <c r="AF67" s="51">
        <v>0.88249999999999995</v>
      </c>
      <c r="AG67" s="51">
        <v>3.6025</v>
      </c>
      <c r="AH67" s="51">
        <v>7.6708579092742601</v>
      </c>
      <c r="AI67" s="51">
        <v>1.57506967370651</v>
      </c>
      <c r="AJ67" s="103">
        <v>1873</v>
      </c>
    </row>
    <row r="68" spans="1:36">
      <c r="A68">
        <v>62</v>
      </c>
      <c r="B68" s="91"/>
      <c r="C68" s="91"/>
      <c r="D68" s="91"/>
      <c r="E68" s="91"/>
      <c r="F68" s="91"/>
      <c r="G68" s="91"/>
      <c r="H68" s="91"/>
      <c r="I68" s="91">
        <v>30</v>
      </c>
      <c r="J68" s="91">
        <v>30</v>
      </c>
      <c r="K68" s="91"/>
      <c r="L68" s="91"/>
      <c r="M68" s="91"/>
      <c r="N68" s="91"/>
      <c r="O68" s="91"/>
      <c r="P68" s="91"/>
      <c r="Q68" s="91"/>
      <c r="R68" s="91"/>
      <c r="T68">
        <v>6.1025</v>
      </c>
      <c r="U68">
        <v>0.86250000000000004</v>
      </c>
      <c r="V68">
        <v>5.24</v>
      </c>
      <c r="W68">
        <v>6.6472033642705703</v>
      </c>
      <c r="X68">
        <v>1.5919761617603501</v>
      </c>
      <c r="Y68">
        <v>2566</v>
      </c>
      <c r="Z68" t="s">
        <v>874</v>
      </c>
      <c r="AA68" t="s">
        <v>408</v>
      </c>
      <c r="AB68" t="s">
        <v>927</v>
      </c>
      <c r="AE68" s="100">
        <v>6.3574999999999999</v>
      </c>
      <c r="AF68" s="51">
        <v>0.88749999999999996</v>
      </c>
      <c r="AG68" s="51">
        <v>5.47</v>
      </c>
      <c r="AH68" s="51">
        <v>7.9541421967346499</v>
      </c>
      <c r="AI68" s="51">
        <v>1.6948505703237</v>
      </c>
      <c r="AJ68" s="103">
        <v>2642</v>
      </c>
    </row>
    <row r="69" spans="1:36">
      <c r="A69">
        <v>63</v>
      </c>
      <c r="B69" s="91"/>
      <c r="C69" s="91"/>
      <c r="D69" s="91"/>
      <c r="E69" s="91"/>
      <c r="F69" s="91"/>
      <c r="G69" s="91"/>
      <c r="H69" s="91"/>
      <c r="I69" s="91">
        <v>45</v>
      </c>
      <c r="J69" s="91">
        <v>45</v>
      </c>
      <c r="K69" s="91"/>
      <c r="L69" s="91"/>
      <c r="M69" s="91"/>
      <c r="N69" s="91"/>
      <c r="O69" s="91"/>
      <c r="P69" s="91"/>
      <c r="Q69" s="91"/>
      <c r="R69" s="91"/>
      <c r="T69">
        <v>7.0625</v>
      </c>
      <c r="U69">
        <v>0.86499999999999999</v>
      </c>
      <c r="V69">
        <v>6.1974999999999998</v>
      </c>
      <c r="W69">
        <v>8.6169603676187698</v>
      </c>
      <c r="X69">
        <v>1.8222468133607601</v>
      </c>
      <c r="Y69">
        <v>2963</v>
      </c>
      <c r="Z69" t="s">
        <v>876</v>
      </c>
      <c r="AA69" t="s">
        <v>408</v>
      </c>
      <c r="AB69" t="s">
        <v>928</v>
      </c>
      <c r="AE69" s="100">
        <v>7.4249999999999998</v>
      </c>
      <c r="AF69" s="51">
        <v>0.86</v>
      </c>
      <c r="AG69" s="51">
        <v>6.5650000000000004</v>
      </c>
      <c r="AH69" s="51">
        <v>10.1462636698061</v>
      </c>
      <c r="AI69" s="51">
        <v>1.9641952619421399</v>
      </c>
      <c r="AJ69" s="103">
        <v>3116</v>
      </c>
    </row>
    <row r="70" spans="1:36">
      <c r="A70">
        <v>64</v>
      </c>
      <c r="B70" s="92"/>
      <c r="C70" s="92"/>
      <c r="D70" s="92"/>
      <c r="E70" s="92"/>
      <c r="F70" s="92"/>
      <c r="G70" s="92"/>
      <c r="H70" s="92"/>
      <c r="I70" s="92">
        <v>60</v>
      </c>
      <c r="J70" s="92">
        <v>60</v>
      </c>
      <c r="K70" s="92"/>
      <c r="L70" s="92"/>
      <c r="M70" s="92"/>
      <c r="N70" s="92"/>
      <c r="O70" s="92"/>
      <c r="P70" s="92"/>
      <c r="Q70" s="92"/>
      <c r="R70" s="92"/>
      <c r="T70">
        <v>7.6325000000000003</v>
      </c>
      <c r="U70">
        <v>0.87749999999999995</v>
      </c>
      <c r="V70">
        <v>6.7549999999999999</v>
      </c>
      <c r="W70">
        <v>8.1071845238651292</v>
      </c>
      <c r="X70">
        <v>1.58638422721712</v>
      </c>
      <c r="Y70">
        <v>3138</v>
      </c>
      <c r="Z70" t="s">
        <v>876</v>
      </c>
      <c r="AA70" t="s">
        <v>408</v>
      </c>
      <c r="AB70" t="s">
        <v>929</v>
      </c>
      <c r="AE70" s="100">
        <v>8.2249999999999996</v>
      </c>
      <c r="AF70" s="51">
        <v>0.875</v>
      </c>
      <c r="AG70" s="51">
        <v>7.35</v>
      </c>
      <c r="AH70" s="51">
        <v>9.6522549484124305</v>
      </c>
      <c r="AI70" s="51">
        <v>1.77012626930132</v>
      </c>
      <c r="AJ70" s="103">
        <v>3362</v>
      </c>
    </row>
    <row r="71" spans="1:36">
      <c r="A71">
        <v>65</v>
      </c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 t="s">
        <v>375</v>
      </c>
      <c r="Q71" s="119"/>
      <c r="R71" s="119"/>
      <c r="T71">
        <v>2.5225</v>
      </c>
      <c r="U71">
        <v>0.86499999999999999</v>
      </c>
      <c r="V71">
        <v>1.6575</v>
      </c>
      <c r="W71">
        <v>6.0125781344088196</v>
      </c>
      <c r="X71">
        <v>1.33695773591939</v>
      </c>
      <c r="Y71">
        <v>1187</v>
      </c>
      <c r="Z71" t="s">
        <v>865</v>
      </c>
      <c r="AA71" t="s">
        <v>408</v>
      </c>
      <c r="AB71" t="s">
        <v>922</v>
      </c>
      <c r="AE71" s="100">
        <v>2.42</v>
      </c>
      <c r="AF71" s="51">
        <v>0.88249999999999995</v>
      </c>
      <c r="AG71" s="51">
        <v>1.5375000000000001</v>
      </c>
      <c r="AH71" s="51">
        <v>7.1181232157828003</v>
      </c>
      <c r="AI71" s="51">
        <v>1.4502570445179499</v>
      </c>
      <c r="AJ71" s="103">
        <v>1161</v>
      </c>
    </row>
    <row r="72" spans="1:36">
      <c r="A72">
        <v>66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 t="s">
        <v>376</v>
      </c>
      <c r="Q72" s="56"/>
      <c r="R72" s="56"/>
      <c r="T72">
        <v>2.5225</v>
      </c>
      <c r="U72">
        <v>0.86499999999999999</v>
      </c>
      <c r="V72">
        <v>1.6575</v>
      </c>
      <c r="W72">
        <v>6.0125781344088196</v>
      </c>
      <c r="X72">
        <v>1.33695773591939</v>
      </c>
      <c r="Y72">
        <v>1187</v>
      </c>
      <c r="Z72" t="s">
        <v>865</v>
      </c>
      <c r="AA72" t="s">
        <v>408</v>
      </c>
      <c r="AB72" t="s">
        <v>922</v>
      </c>
      <c r="AE72" s="100">
        <v>2.42</v>
      </c>
      <c r="AF72" s="51">
        <v>0.88249999999999995</v>
      </c>
      <c r="AG72" s="51">
        <v>1.5375000000000001</v>
      </c>
      <c r="AH72" s="51">
        <v>7.1181232157828003</v>
      </c>
      <c r="AI72" s="51">
        <v>1.4502570445179499</v>
      </c>
      <c r="AJ72" s="103">
        <v>1161</v>
      </c>
    </row>
    <row r="73" spans="1:36">
      <c r="A73">
        <v>67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 t="s">
        <v>377</v>
      </c>
      <c r="Q73" s="56"/>
      <c r="R73" s="56"/>
      <c r="T73">
        <v>2.5225</v>
      </c>
      <c r="U73">
        <v>0.86499999999999999</v>
      </c>
      <c r="V73">
        <v>1.6575</v>
      </c>
      <c r="W73">
        <v>6.0125781344088196</v>
      </c>
      <c r="X73">
        <v>1.33695773591939</v>
      </c>
      <c r="Y73">
        <v>1187</v>
      </c>
      <c r="Z73" t="s">
        <v>865</v>
      </c>
      <c r="AA73" t="s">
        <v>408</v>
      </c>
      <c r="AB73" t="s">
        <v>922</v>
      </c>
      <c r="AE73" s="100">
        <v>2.42</v>
      </c>
      <c r="AF73" s="51">
        <v>0.88249999999999995</v>
      </c>
      <c r="AG73" s="51">
        <v>1.5375000000000001</v>
      </c>
      <c r="AH73" s="51">
        <v>7.1181232157828003</v>
      </c>
      <c r="AI73" s="51">
        <v>1.4502570445179499</v>
      </c>
      <c r="AJ73" s="103">
        <v>1161</v>
      </c>
    </row>
    <row r="74" spans="1:36">
      <c r="A74">
        <v>68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 t="s">
        <v>378</v>
      </c>
      <c r="Q74" s="56"/>
      <c r="R74" s="56"/>
      <c r="T74">
        <v>2.5225</v>
      </c>
      <c r="U74">
        <v>0.86499999999999999</v>
      </c>
      <c r="V74">
        <v>1.6575</v>
      </c>
      <c r="W74">
        <v>6.0125781344088196</v>
      </c>
      <c r="X74">
        <v>1.33695773591939</v>
      </c>
      <c r="Y74">
        <v>1187</v>
      </c>
      <c r="Z74" t="s">
        <v>865</v>
      </c>
      <c r="AA74" t="s">
        <v>408</v>
      </c>
      <c r="AB74" t="s">
        <v>922</v>
      </c>
      <c r="AE74" s="100">
        <v>2.42</v>
      </c>
      <c r="AF74" s="51">
        <v>0.88249999999999995</v>
      </c>
      <c r="AG74" s="51">
        <v>1.5375000000000001</v>
      </c>
      <c r="AH74" s="51">
        <v>7.1181232157828003</v>
      </c>
      <c r="AI74" s="51">
        <v>1.4502570445179499</v>
      </c>
      <c r="AJ74" s="103">
        <v>1161</v>
      </c>
    </row>
    <row r="75" spans="1:36">
      <c r="A75">
        <v>69</v>
      </c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 t="s">
        <v>379</v>
      </c>
      <c r="Q75" s="80"/>
      <c r="R75" s="80"/>
      <c r="T75">
        <v>2.5225</v>
      </c>
      <c r="U75">
        <v>0.86499999999999999</v>
      </c>
      <c r="V75">
        <v>1.6575</v>
      </c>
      <c r="W75">
        <v>6.0125781344088196</v>
      </c>
      <c r="X75">
        <v>1.33695773591939</v>
      </c>
      <c r="Y75">
        <v>1187</v>
      </c>
      <c r="Z75" t="s">
        <v>865</v>
      </c>
      <c r="AA75" t="s">
        <v>408</v>
      </c>
      <c r="AB75" t="s">
        <v>922</v>
      </c>
      <c r="AE75" s="100">
        <v>2.42</v>
      </c>
      <c r="AF75" s="51">
        <v>0.88249999999999995</v>
      </c>
      <c r="AG75" s="51">
        <v>1.5375000000000001</v>
      </c>
      <c r="AH75" s="51">
        <v>7.1181232157828003</v>
      </c>
      <c r="AI75" s="51">
        <v>1.4502570445179499</v>
      </c>
      <c r="AJ75" s="103">
        <v>1161</v>
      </c>
    </row>
    <row r="76" spans="1:36">
      <c r="A76">
        <v>70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 t="s">
        <v>898</v>
      </c>
      <c r="R76" s="24"/>
      <c r="T76">
        <v>2.6375000000000002</v>
      </c>
      <c r="U76">
        <v>0.86250000000000004</v>
      </c>
      <c r="V76">
        <v>1.7749999999999999</v>
      </c>
      <c r="W76">
        <v>5.9782668724224601</v>
      </c>
      <c r="X76">
        <v>1.3363791455602601</v>
      </c>
      <c r="Y76">
        <v>1224</v>
      </c>
      <c r="Z76" t="s">
        <v>879</v>
      </c>
      <c r="AA76" t="s">
        <v>408</v>
      </c>
      <c r="AB76" t="s">
        <v>930</v>
      </c>
      <c r="AE76" s="100">
        <v>2.4849999999999999</v>
      </c>
      <c r="AF76" s="51">
        <v>0.88</v>
      </c>
      <c r="AG76" s="51">
        <v>1.605</v>
      </c>
      <c r="AH76" s="51">
        <v>7.0353469023159096</v>
      </c>
      <c r="AI76" s="51">
        <v>1.44094219533481</v>
      </c>
      <c r="AJ76" s="103">
        <v>1146</v>
      </c>
    </row>
    <row r="77" spans="1:36">
      <c r="A77">
        <v>71</v>
      </c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 t="s">
        <v>881</v>
      </c>
      <c r="R77" s="91"/>
      <c r="T77">
        <v>3.38</v>
      </c>
      <c r="U77">
        <v>0.86250000000000004</v>
      </c>
      <c r="V77">
        <v>2.5175000000000001</v>
      </c>
      <c r="W77">
        <v>5.9435361202653496</v>
      </c>
      <c r="X77">
        <v>1.33279310564552</v>
      </c>
      <c r="Y77">
        <v>1457</v>
      </c>
      <c r="Z77" t="s">
        <v>882</v>
      </c>
      <c r="AA77" t="s">
        <v>408</v>
      </c>
      <c r="AB77" t="s">
        <v>931</v>
      </c>
      <c r="AE77" s="100">
        <v>3.3325</v>
      </c>
      <c r="AF77" s="51">
        <v>0.88500000000000001</v>
      </c>
      <c r="AG77" s="51">
        <v>2.4474999999999998</v>
      </c>
      <c r="AH77" s="51">
        <v>7.0293732283898303</v>
      </c>
      <c r="AI77" s="51">
        <v>1.4420391826037999</v>
      </c>
      <c r="AJ77" s="103">
        <v>1435</v>
      </c>
    </row>
    <row r="78" spans="1:36">
      <c r="A78">
        <v>72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 t="s">
        <v>884</v>
      </c>
      <c r="R78" s="92"/>
      <c r="T78">
        <v>5.21</v>
      </c>
      <c r="U78">
        <v>0.87250000000000005</v>
      </c>
      <c r="V78">
        <v>4.3375000000000004</v>
      </c>
      <c r="W78">
        <v>5.8361860918435502</v>
      </c>
      <c r="X78">
        <v>1.33466973598514</v>
      </c>
      <c r="Y78">
        <v>2117</v>
      </c>
      <c r="Z78" t="s">
        <v>885</v>
      </c>
      <c r="AA78" t="s">
        <v>408</v>
      </c>
      <c r="AB78" t="s">
        <v>932</v>
      </c>
      <c r="AE78" s="100">
        <v>5.26</v>
      </c>
      <c r="AF78" s="51">
        <v>0.87749999999999995</v>
      </c>
      <c r="AG78" s="51">
        <v>4.3825000000000003</v>
      </c>
      <c r="AH78" s="51">
        <v>6.9892441802310303</v>
      </c>
      <c r="AI78" s="51">
        <v>1.4413328254262601</v>
      </c>
      <c r="AJ78" s="103">
        <v>2143</v>
      </c>
    </row>
    <row r="79" spans="1:36" s="81" customFormat="1">
      <c r="B79" s="82" t="s">
        <v>933</v>
      </c>
      <c r="T79" s="157"/>
      <c r="AE79" s="105"/>
      <c r="AF79" s="109"/>
      <c r="AG79" s="109"/>
      <c r="AH79" s="109"/>
      <c r="AI79" s="109"/>
      <c r="AJ79" s="110"/>
    </row>
    <row r="80" spans="1:36">
      <c r="A80">
        <v>73</v>
      </c>
      <c r="B80" s="47">
        <v>40702</v>
      </c>
      <c r="C80" s="57" t="s">
        <v>934</v>
      </c>
      <c r="D80" s="57" t="s">
        <v>935</v>
      </c>
      <c r="E80" s="46">
        <v>0.7270833333333333</v>
      </c>
      <c r="F80" t="s">
        <v>285</v>
      </c>
      <c r="G80" t="s">
        <v>345</v>
      </c>
      <c r="H80" t="s">
        <v>345</v>
      </c>
      <c r="I80">
        <v>5</v>
      </c>
      <c r="J80">
        <v>20</v>
      </c>
      <c r="K80" t="s">
        <v>936</v>
      </c>
      <c r="L80">
        <v>500</v>
      </c>
      <c r="M80">
        <v>0</v>
      </c>
      <c r="N80">
        <v>4.8</v>
      </c>
      <c r="O80" t="b">
        <v>1</v>
      </c>
      <c r="P80">
        <v>1000</v>
      </c>
      <c r="Q80">
        <v>0</v>
      </c>
      <c r="R80">
        <f>0.4/5*60</f>
        <v>4.8</v>
      </c>
      <c r="T80">
        <v>0.11749999999999999</v>
      </c>
      <c r="U80">
        <v>1.2</v>
      </c>
      <c r="V80">
        <v>1.0825</v>
      </c>
      <c r="W80">
        <v>3.83197280290638</v>
      </c>
      <c r="X80">
        <v>0.85248456143579998</v>
      </c>
      <c r="Y80">
        <v>501</v>
      </c>
      <c r="Z80" t="s">
        <v>937</v>
      </c>
      <c r="AA80" t="s">
        <v>442</v>
      </c>
      <c r="AB80" t="s">
        <v>938</v>
      </c>
    </row>
    <row r="81" spans="1:36">
      <c r="A81">
        <v>74</v>
      </c>
      <c r="L81">
        <v>1000</v>
      </c>
      <c r="T81">
        <v>0.16500000000000001</v>
      </c>
      <c r="U81">
        <v>1.7224999999999999</v>
      </c>
      <c r="V81">
        <v>1.5575000000000001</v>
      </c>
      <c r="W81">
        <v>3.9339677318438402</v>
      </c>
      <c r="X81">
        <v>1.10112166506966</v>
      </c>
      <c r="Y81">
        <v>703</v>
      </c>
      <c r="Z81" t="s">
        <v>937</v>
      </c>
      <c r="AA81" t="s">
        <v>445</v>
      </c>
      <c r="AB81" t="s">
        <v>939</v>
      </c>
    </row>
    <row r="82" spans="1:36" s="73" customFormat="1">
      <c r="A82">
        <v>75</v>
      </c>
      <c r="B82" s="88">
        <v>40702</v>
      </c>
      <c r="C82" s="73" t="s">
        <v>934</v>
      </c>
      <c r="D82" s="73" t="s">
        <v>935</v>
      </c>
      <c r="E82" s="89">
        <v>0.7270833333333333</v>
      </c>
      <c r="F82" s="73" t="s">
        <v>285</v>
      </c>
      <c r="G82" s="73" t="s">
        <v>345</v>
      </c>
      <c r="H82" s="73" t="s">
        <v>345</v>
      </c>
      <c r="I82" s="73">
        <v>5</v>
      </c>
      <c r="J82" s="73">
        <v>20</v>
      </c>
      <c r="K82" s="73" t="s">
        <v>940</v>
      </c>
      <c r="L82" s="73">
        <v>5000</v>
      </c>
      <c r="M82" s="73">
        <v>0</v>
      </c>
      <c r="N82" s="73">
        <v>4.8</v>
      </c>
      <c r="O82" s="73" t="b">
        <v>1</v>
      </c>
      <c r="P82" s="73">
        <v>1000</v>
      </c>
      <c r="Q82" s="73">
        <v>0</v>
      </c>
      <c r="T82" s="73">
        <v>0.79749999999999999</v>
      </c>
      <c r="U82" s="73">
        <v>1.8374999999999999</v>
      </c>
      <c r="V82" s="73">
        <v>1.04</v>
      </c>
      <c r="W82" s="73">
        <v>3.2485059441609003E-2</v>
      </c>
      <c r="X82" s="73">
        <v>0.72998660590220299</v>
      </c>
      <c r="Y82" s="73">
        <v>900</v>
      </c>
      <c r="Z82" s="73" t="s">
        <v>941</v>
      </c>
      <c r="AA82" s="73" t="s">
        <v>448</v>
      </c>
      <c r="AB82" s="73" t="s">
        <v>942</v>
      </c>
      <c r="AE82" s="166"/>
      <c r="AF82" s="78"/>
      <c r="AG82" s="78"/>
      <c r="AH82" s="78"/>
      <c r="AI82" s="78"/>
      <c r="AJ82" s="167"/>
    </row>
    <row r="83" spans="1:36">
      <c r="A83">
        <v>76</v>
      </c>
      <c r="L83">
        <v>10000</v>
      </c>
      <c r="T83">
        <v>1.7124999999999999</v>
      </c>
      <c r="U83">
        <v>1.865</v>
      </c>
      <c r="V83">
        <v>0.1525</v>
      </c>
      <c r="W83">
        <v>2.6758313433246999</v>
      </c>
      <c r="X83">
        <v>0.395447804257609</v>
      </c>
      <c r="Y83">
        <v>1129</v>
      </c>
      <c r="Z83" t="s">
        <v>941</v>
      </c>
      <c r="AA83" t="s">
        <v>451</v>
      </c>
      <c r="AB83" t="s">
        <v>943</v>
      </c>
    </row>
    <row r="84" spans="1:36">
      <c r="A84">
        <v>77</v>
      </c>
      <c r="L84">
        <v>20000</v>
      </c>
      <c r="T84">
        <v>3.1074999999999999</v>
      </c>
      <c r="U84">
        <v>1.885</v>
      </c>
      <c r="V84">
        <v>1.2224999999999999</v>
      </c>
      <c r="W84">
        <v>2.49545712953674</v>
      </c>
      <c r="X84">
        <v>0.35639858681949699</v>
      </c>
      <c r="Y84">
        <v>1417</v>
      </c>
      <c r="Z84" t="s">
        <v>941</v>
      </c>
      <c r="AA84" t="s">
        <v>454</v>
      </c>
      <c r="AB84" t="s">
        <v>944</v>
      </c>
    </row>
    <row r="85" spans="1:36">
      <c r="A85">
        <v>78</v>
      </c>
      <c r="B85" s="93"/>
      <c r="C85" s="93"/>
      <c r="D85" s="93"/>
      <c r="E85" s="93"/>
      <c r="F85" s="93"/>
      <c r="G85" s="93"/>
      <c r="H85" s="93"/>
      <c r="I85" s="93">
        <v>10</v>
      </c>
      <c r="J85" s="93">
        <v>20</v>
      </c>
      <c r="K85" s="93"/>
      <c r="L85" s="93"/>
      <c r="M85" s="93"/>
      <c r="N85" s="93"/>
      <c r="O85" s="93"/>
      <c r="P85" s="93"/>
      <c r="Q85" s="93"/>
      <c r="R85" s="93"/>
      <c r="T85">
        <v>0.70250000000000001</v>
      </c>
      <c r="U85">
        <v>1.8274999999999999</v>
      </c>
      <c r="V85">
        <v>1.125</v>
      </c>
      <c r="W85">
        <v>2.3619395617579801</v>
      </c>
      <c r="X85">
        <v>0.37939007542589398</v>
      </c>
      <c r="Y85">
        <v>892</v>
      </c>
      <c r="Z85" t="s">
        <v>941</v>
      </c>
      <c r="AA85" t="s">
        <v>448</v>
      </c>
      <c r="AB85" t="s">
        <v>945</v>
      </c>
    </row>
    <row r="86" spans="1:36">
      <c r="A86">
        <v>79</v>
      </c>
      <c r="B86" s="91"/>
      <c r="C86" s="91"/>
      <c r="D86" s="91"/>
      <c r="E86" s="91"/>
      <c r="F86" s="91"/>
      <c r="G86" s="91"/>
      <c r="H86" s="91"/>
      <c r="I86" s="91">
        <v>15</v>
      </c>
      <c r="J86" s="91">
        <v>15</v>
      </c>
      <c r="K86" s="91"/>
      <c r="L86" s="91"/>
      <c r="M86" s="91"/>
      <c r="N86" s="91"/>
      <c r="O86" s="91"/>
      <c r="P86" s="91"/>
      <c r="Q86" s="91"/>
      <c r="R86" s="91"/>
      <c r="T86">
        <v>0.74</v>
      </c>
      <c r="U86">
        <v>1.835</v>
      </c>
      <c r="V86">
        <v>1.095</v>
      </c>
      <c r="W86">
        <v>3.866348254484</v>
      </c>
      <c r="X86">
        <v>0.25655598282284903</v>
      </c>
      <c r="Y86">
        <v>936</v>
      </c>
      <c r="Z86" t="s">
        <v>941</v>
      </c>
      <c r="AA86" t="s">
        <v>448</v>
      </c>
      <c r="AB86" t="s">
        <v>946</v>
      </c>
    </row>
    <row r="87" spans="1:36">
      <c r="A87">
        <v>80</v>
      </c>
      <c r="B87" s="91"/>
      <c r="C87" s="91"/>
      <c r="D87" s="91"/>
      <c r="E87" s="91"/>
      <c r="F87" s="91"/>
      <c r="G87" s="91"/>
      <c r="H87" s="91"/>
      <c r="I87" s="91">
        <v>30</v>
      </c>
      <c r="J87" s="91">
        <v>30</v>
      </c>
      <c r="K87" s="91"/>
      <c r="L87" s="91"/>
      <c r="M87" s="91"/>
      <c r="N87" s="91"/>
      <c r="O87" s="91"/>
      <c r="P87" s="91"/>
      <c r="Q87" s="91"/>
      <c r="R87" s="91"/>
      <c r="T87">
        <v>0.72499999999999998</v>
      </c>
      <c r="U87">
        <v>1.835</v>
      </c>
      <c r="V87">
        <v>1.1100000000000001</v>
      </c>
      <c r="W87">
        <v>6.2631218291646196</v>
      </c>
      <c r="X87">
        <v>0.53924891005428699</v>
      </c>
      <c r="Y87">
        <v>966</v>
      </c>
      <c r="Z87" t="s">
        <v>941</v>
      </c>
      <c r="AA87" t="s">
        <v>448</v>
      </c>
      <c r="AB87" t="s">
        <v>947</v>
      </c>
    </row>
    <row r="88" spans="1:36">
      <c r="A88">
        <v>81</v>
      </c>
      <c r="B88" s="91"/>
      <c r="C88" s="91"/>
      <c r="D88" s="91"/>
      <c r="E88" s="91"/>
      <c r="F88" s="91"/>
      <c r="G88" s="91"/>
      <c r="H88" s="91"/>
      <c r="I88" s="91">
        <v>45</v>
      </c>
      <c r="J88" s="91">
        <v>45</v>
      </c>
      <c r="K88" s="91"/>
      <c r="L88" s="91"/>
      <c r="M88" s="91"/>
      <c r="N88" s="91"/>
      <c r="O88" s="91"/>
      <c r="P88" s="91"/>
      <c r="Q88" s="91"/>
      <c r="R88" s="91"/>
      <c r="T88">
        <v>0.77</v>
      </c>
      <c r="U88">
        <v>1.83</v>
      </c>
      <c r="V88">
        <v>1.06</v>
      </c>
      <c r="W88">
        <v>7.9372836975239904</v>
      </c>
      <c r="X88">
        <v>0.82037494878208805</v>
      </c>
      <c r="Y88">
        <v>1006</v>
      </c>
      <c r="Z88" t="s">
        <v>941</v>
      </c>
      <c r="AA88" t="s">
        <v>448</v>
      </c>
      <c r="AB88" t="s">
        <v>948</v>
      </c>
    </row>
    <row r="89" spans="1:36">
      <c r="A89">
        <v>82</v>
      </c>
      <c r="B89" s="92"/>
      <c r="C89" s="92"/>
      <c r="D89" s="92"/>
      <c r="E89" s="92"/>
      <c r="F89" s="92"/>
      <c r="G89" s="92"/>
      <c r="H89" s="92"/>
      <c r="I89" s="92">
        <v>60</v>
      </c>
      <c r="J89" s="92">
        <v>60</v>
      </c>
      <c r="K89" s="92"/>
      <c r="L89" s="92"/>
      <c r="M89" s="92"/>
      <c r="N89" s="92"/>
      <c r="O89" s="92"/>
      <c r="P89" s="92"/>
      <c r="Q89" s="92"/>
      <c r="R89" s="92"/>
      <c r="T89">
        <v>0.76249999999999996</v>
      </c>
      <c r="U89">
        <v>1.83</v>
      </c>
      <c r="V89">
        <v>1.0674999999999999</v>
      </c>
      <c r="W89">
        <v>6.6616520953790701</v>
      </c>
      <c r="X89">
        <v>1.0609939795063701</v>
      </c>
      <c r="Y89">
        <v>1005</v>
      </c>
      <c r="Z89" t="s">
        <v>941</v>
      </c>
      <c r="AA89" t="s">
        <v>448</v>
      </c>
      <c r="AB89" t="s">
        <v>949</v>
      </c>
    </row>
    <row r="90" spans="1:36">
      <c r="A90">
        <v>83</v>
      </c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 t="s">
        <v>375</v>
      </c>
      <c r="Q90" s="119"/>
      <c r="R90" s="119"/>
      <c r="T90">
        <v>0.79749999999999999</v>
      </c>
      <c r="U90">
        <v>1.8374999999999999</v>
      </c>
      <c r="V90">
        <v>1.04</v>
      </c>
      <c r="W90">
        <v>3.2485059441609003E-2</v>
      </c>
      <c r="X90">
        <v>0.72998660590220299</v>
      </c>
      <c r="Y90">
        <v>900</v>
      </c>
      <c r="Z90" t="s">
        <v>941</v>
      </c>
      <c r="AA90" t="s">
        <v>448</v>
      </c>
      <c r="AB90" t="s">
        <v>942</v>
      </c>
    </row>
    <row r="91" spans="1:36">
      <c r="A91">
        <v>84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 t="s">
        <v>376</v>
      </c>
      <c r="Q91" s="56"/>
      <c r="R91" s="56"/>
      <c r="T91">
        <v>0.79749999999999999</v>
      </c>
      <c r="U91">
        <v>1.8374999999999999</v>
      </c>
      <c r="V91">
        <v>1.04</v>
      </c>
      <c r="W91">
        <v>3.2485059441609003E-2</v>
      </c>
      <c r="X91">
        <v>0.72998660590220299</v>
      </c>
      <c r="Y91">
        <v>900</v>
      </c>
      <c r="Z91" t="s">
        <v>941</v>
      </c>
      <c r="AA91" t="s">
        <v>448</v>
      </c>
      <c r="AB91" t="s">
        <v>942</v>
      </c>
    </row>
    <row r="92" spans="1:36">
      <c r="A92">
        <v>85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 t="s">
        <v>377</v>
      </c>
      <c r="Q92" s="56"/>
      <c r="R92" s="56"/>
      <c r="T92">
        <v>0.79749999999999999</v>
      </c>
      <c r="U92">
        <v>1.8374999999999999</v>
      </c>
      <c r="V92">
        <v>1.04</v>
      </c>
      <c r="W92">
        <v>3.2485059441609003E-2</v>
      </c>
      <c r="X92">
        <v>0.72998660590220299</v>
      </c>
      <c r="Y92">
        <v>900</v>
      </c>
      <c r="Z92" t="s">
        <v>941</v>
      </c>
      <c r="AA92" t="s">
        <v>448</v>
      </c>
      <c r="AB92" t="s">
        <v>942</v>
      </c>
    </row>
    <row r="93" spans="1:36">
      <c r="A93">
        <v>86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 t="s">
        <v>378</v>
      </c>
      <c r="Q93" s="56"/>
      <c r="R93" s="56"/>
      <c r="T93">
        <v>0.79749999999999999</v>
      </c>
      <c r="U93">
        <v>1.8374999999999999</v>
      </c>
      <c r="V93">
        <v>1.04</v>
      </c>
      <c r="W93">
        <v>3.2485059441609003E-2</v>
      </c>
      <c r="X93">
        <v>0.72998660590220299</v>
      </c>
      <c r="Y93">
        <v>900</v>
      </c>
      <c r="Z93" t="s">
        <v>941</v>
      </c>
      <c r="AA93" t="s">
        <v>448</v>
      </c>
      <c r="AB93" t="s">
        <v>942</v>
      </c>
    </row>
    <row r="94" spans="1:36">
      <c r="A94">
        <v>87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 t="s">
        <v>379</v>
      </c>
      <c r="Q94" s="80"/>
      <c r="R94" s="80"/>
      <c r="T94">
        <v>0.79749999999999999</v>
      </c>
      <c r="U94">
        <v>1.8374999999999999</v>
      </c>
      <c r="V94">
        <v>1.04</v>
      </c>
      <c r="W94">
        <v>3.2485059441609003E-2</v>
      </c>
      <c r="X94">
        <v>0.72998660590220299</v>
      </c>
      <c r="Y94">
        <v>900</v>
      </c>
      <c r="Z94" t="s">
        <v>941</v>
      </c>
      <c r="AA94" t="s">
        <v>448</v>
      </c>
      <c r="AB94" t="s">
        <v>942</v>
      </c>
    </row>
    <row r="95" spans="1:36">
      <c r="A95">
        <v>88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 t="s">
        <v>898</v>
      </c>
      <c r="R95" s="24"/>
      <c r="T95">
        <v>0.67249999999999999</v>
      </c>
      <c r="U95">
        <v>1.83</v>
      </c>
      <c r="V95">
        <v>1.1575</v>
      </c>
      <c r="W95">
        <v>1.6567237667588</v>
      </c>
      <c r="X95">
        <v>0.484422413096886</v>
      </c>
      <c r="Y95">
        <v>903</v>
      </c>
      <c r="Z95" t="s">
        <v>950</v>
      </c>
      <c r="AA95" t="s">
        <v>448</v>
      </c>
      <c r="AB95" t="s">
        <v>951</v>
      </c>
    </row>
    <row r="96" spans="1:36">
      <c r="A96">
        <v>89</v>
      </c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 t="s">
        <v>881</v>
      </c>
      <c r="R96" s="91"/>
      <c r="T96">
        <v>0.52500000000000002</v>
      </c>
      <c r="U96">
        <v>1.845</v>
      </c>
      <c r="V96">
        <v>1.32</v>
      </c>
      <c r="W96">
        <v>5.7616954722052602</v>
      </c>
      <c r="X96">
        <v>0.519904522451059</v>
      </c>
      <c r="Y96">
        <v>882</v>
      </c>
      <c r="Z96" t="s">
        <v>952</v>
      </c>
      <c r="AA96" t="s">
        <v>448</v>
      </c>
      <c r="AB96" t="s">
        <v>953</v>
      </c>
    </row>
    <row r="97" spans="1:36">
      <c r="A97">
        <v>90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 t="s">
        <v>884</v>
      </c>
      <c r="R97" s="92"/>
      <c r="T97">
        <v>0.42749999999999999</v>
      </c>
      <c r="U97">
        <v>1.8374999999999999</v>
      </c>
      <c r="V97">
        <v>1.41</v>
      </c>
      <c r="W97">
        <v>7.7543306789072197</v>
      </c>
      <c r="X97">
        <v>1.5520181546343801</v>
      </c>
      <c r="Y97">
        <v>888</v>
      </c>
      <c r="Z97" t="s">
        <v>954</v>
      </c>
      <c r="AA97" t="s">
        <v>448</v>
      </c>
      <c r="AB97" t="s">
        <v>955</v>
      </c>
    </row>
    <row r="98" spans="1:36" s="81" customFormat="1">
      <c r="B98" s="82" t="s">
        <v>956</v>
      </c>
      <c r="T98" s="157"/>
      <c r="AE98" s="105"/>
      <c r="AF98" s="109"/>
      <c r="AG98" s="109"/>
      <c r="AH98" s="109"/>
      <c r="AI98" s="109"/>
      <c r="AJ98" s="110"/>
    </row>
    <row r="99" spans="1:36">
      <c r="A99">
        <v>91</v>
      </c>
      <c r="B99" s="47">
        <v>40702</v>
      </c>
      <c r="C99" s="57" t="s">
        <v>934</v>
      </c>
      <c r="D99" s="57" t="s">
        <v>935</v>
      </c>
      <c r="E99" s="46">
        <v>0.7270833333333333</v>
      </c>
      <c r="F99" t="s">
        <v>285</v>
      </c>
      <c r="G99" t="s">
        <v>538</v>
      </c>
      <c r="H99" t="s">
        <v>345</v>
      </c>
      <c r="I99">
        <v>5</v>
      </c>
      <c r="J99">
        <v>20</v>
      </c>
      <c r="K99" t="s">
        <v>936</v>
      </c>
      <c r="L99">
        <v>500</v>
      </c>
      <c r="M99">
        <v>0</v>
      </c>
      <c r="N99">
        <v>4.8</v>
      </c>
      <c r="O99" t="b">
        <v>1</v>
      </c>
      <c r="P99">
        <v>1000</v>
      </c>
      <c r="Q99">
        <v>0</v>
      </c>
      <c r="T99">
        <v>0.08</v>
      </c>
      <c r="U99">
        <v>1.2</v>
      </c>
      <c r="V99">
        <v>1.1200000000000001</v>
      </c>
      <c r="W99">
        <v>10.4868585618301</v>
      </c>
      <c r="X99">
        <v>2.3457978682148899</v>
      </c>
      <c r="Y99">
        <v>500</v>
      </c>
      <c r="Z99" t="s">
        <v>937</v>
      </c>
      <c r="AA99" t="s">
        <v>442</v>
      </c>
      <c r="AB99" t="s">
        <v>957</v>
      </c>
    </row>
    <row r="100" spans="1:36">
      <c r="A100">
        <v>92</v>
      </c>
      <c r="L100">
        <v>1000</v>
      </c>
      <c r="T100">
        <v>0.13750000000000001</v>
      </c>
      <c r="U100">
        <v>1.7</v>
      </c>
      <c r="V100">
        <v>1.5625</v>
      </c>
      <c r="W100">
        <v>11.8114553106383</v>
      </c>
      <c r="X100">
        <v>2.5488289551833199</v>
      </c>
      <c r="Y100">
        <v>717</v>
      </c>
      <c r="Z100" t="s">
        <v>937</v>
      </c>
      <c r="AA100" t="s">
        <v>445</v>
      </c>
      <c r="AB100" t="s">
        <v>958</v>
      </c>
    </row>
    <row r="101" spans="1:36" s="73" customFormat="1">
      <c r="A101">
        <v>93</v>
      </c>
      <c r="B101" s="88">
        <v>40702</v>
      </c>
      <c r="C101" s="73" t="s">
        <v>934</v>
      </c>
      <c r="D101" s="73" t="s">
        <v>935</v>
      </c>
      <c r="E101" s="89">
        <v>0.7270833333333333</v>
      </c>
      <c r="F101" s="73" t="s">
        <v>285</v>
      </c>
      <c r="G101" s="73" t="s">
        <v>538</v>
      </c>
      <c r="H101" s="73" t="s">
        <v>345</v>
      </c>
      <c r="I101" s="73">
        <v>5</v>
      </c>
      <c r="J101" s="73">
        <v>20</v>
      </c>
      <c r="K101" s="73" t="s">
        <v>940</v>
      </c>
      <c r="L101" s="73">
        <v>5000</v>
      </c>
      <c r="M101" s="73">
        <v>0</v>
      </c>
      <c r="N101" s="73">
        <v>4.8</v>
      </c>
      <c r="O101" s="73" t="b">
        <v>1</v>
      </c>
      <c r="P101" s="73">
        <v>1000</v>
      </c>
      <c r="Q101" s="73">
        <v>0</v>
      </c>
      <c r="T101" s="73">
        <v>0.59750000000000003</v>
      </c>
      <c r="U101" s="73">
        <v>1.8274999999999999</v>
      </c>
      <c r="V101" s="73">
        <v>1.23</v>
      </c>
      <c r="W101" s="73">
        <v>13.057129828980999</v>
      </c>
      <c r="X101" s="73">
        <v>2.87939467061392</v>
      </c>
      <c r="Y101" s="73">
        <v>914</v>
      </c>
      <c r="Z101" s="73" t="s">
        <v>941</v>
      </c>
      <c r="AA101" s="73" t="s">
        <v>448</v>
      </c>
      <c r="AB101" s="73" t="s">
        <v>959</v>
      </c>
      <c r="AE101" s="166"/>
      <c r="AF101" s="78"/>
      <c r="AG101" s="78"/>
      <c r="AH101" s="78"/>
      <c r="AI101" s="78"/>
      <c r="AJ101" s="167"/>
    </row>
    <row r="102" spans="1:36">
      <c r="A102">
        <v>94</v>
      </c>
      <c r="L102">
        <v>10000</v>
      </c>
      <c r="T102">
        <v>1.325</v>
      </c>
      <c r="U102">
        <v>1.86</v>
      </c>
      <c r="V102">
        <v>0.53500000000000003</v>
      </c>
      <c r="W102">
        <v>14.0774649229927</v>
      </c>
      <c r="X102">
        <v>3.2031793300493998</v>
      </c>
      <c r="Y102">
        <v>1182</v>
      </c>
      <c r="Z102" t="s">
        <v>941</v>
      </c>
      <c r="AA102" t="s">
        <v>451</v>
      </c>
      <c r="AB102" t="s">
        <v>960</v>
      </c>
    </row>
    <row r="103" spans="1:36">
      <c r="A103">
        <v>95</v>
      </c>
      <c r="L103">
        <v>20000</v>
      </c>
      <c r="T103">
        <v>2.5</v>
      </c>
      <c r="U103">
        <v>1.89</v>
      </c>
      <c r="V103">
        <v>0.61</v>
      </c>
      <c r="W103">
        <v>14.141958502740501</v>
      </c>
      <c r="X103">
        <v>3.2143590403486799</v>
      </c>
      <c r="Y103">
        <v>1540</v>
      </c>
      <c r="Z103" t="s">
        <v>941</v>
      </c>
      <c r="AA103" t="s">
        <v>454</v>
      </c>
      <c r="AB103" t="s">
        <v>961</v>
      </c>
    </row>
    <row r="104" spans="1:36">
      <c r="A104">
        <v>96</v>
      </c>
      <c r="B104" s="93"/>
      <c r="C104" s="93"/>
      <c r="D104" s="93"/>
      <c r="E104" s="93"/>
      <c r="F104" s="93"/>
      <c r="G104" s="93"/>
      <c r="H104" s="93"/>
      <c r="I104" s="93">
        <v>10</v>
      </c>
      <c r="J104" s="93">
        <v>20</v>
      </c>
      <c r="K104" s="93"/>
      <c r="L104" s="93"/>
      <c r="M104" s="93"/>
      <c r="N104" s="93"/>
      <c r="O104" s="93"/>
      <c r="P104" s="93"/>
      <c r="Q104" s="93"/>
      <c r="R104" s="93"/>
      <c r="T104">
        <v>0.59750000000000003</v>
      </c>
      <c r="U104">
        <v>1.8325</v>
      </c>
      <c r="V104">
        <v>1.2350000000000001</v>
      </c>
      <c r="W104">
        <v>13.852219541216799</v>
      </c>
      <c r="X104">
        <v>3.12647735528815</v>
      </c>
      <c r="Y104">
        <v>914</v>
      </c>
      <c r="Z104" t="s">
        <v>941</v>
      </c>
      <c r="AA104" t="s">
        <v>448</v>
      </c>
      <c r="AB104" t="s">
        <v>962</v>
      </c>
    </row>
    <row r="105" spans="1:36">
      <c r="A105">
        <v>97</v>
      </c>
      <c r="B105" s="91"/>
      <c r="C105" s="91"/>
      <c r="D105" s="91"/>
      <c r="E105" s="91"/>
      <c r="F105" s="91"/>
      <c r="G105" s="91"/>
      <c r="H105" s="91"/>
      <c r="I105" s="91">
        <v>15</v>
      </c>
      <c r="J105" s="91">
        <v>15</v>
      </c>
      <c r="K105" s="91"/>
      <c r="L105" s="91"/>
      <c r="M105" s="91"/>
      <c r="N105" s="91"/>
      <c r="O105" s="91"/>
      <c r="P105" s="91"/>
      <c r="Q105" s="91"/>
      <c r="R105" s="91"/>
      <c r="T105">
        <v>0.5625</v>
      </c>
      <c r="U105">
        <v>1.8374999999999999</v>
      </c>
      <c r="V105">
        <v>1.2749999999999999</v>
      </c>
      <c r="W105">
        <v>14.3538319215507</v>
      </c>
      <c r="X105">
        <v>3.4165661574141502</v>
      </c>
      <c r="Y105">
        <v>922</v>
      </c>
      <c r="Z105" t="s">
        <v>941</v>
      </c>
      <c r="AA105" t="s">
        <v>448</v>
      </c>
      <c r="AB105" t="s">
        <v>963</v>
      </c>
    </row>
    <row r="106" spans="1:36">
      <c r="A106">
        <v>98</v>
      </c>
      <c r="B106" s="91"/>
      <c r="C106" s="91"/>
      <c r="D106" s="91"/>
      <c r="E106" s="91"/>
      <c r="F106" s="91"/>
      <c r="G106" s="91"/>
      <c r="H106" s="91"/>
      <c r="I106" s="91">
        <v>30</v>
      </c>
      <c r="J106" s="91">
        <v>30</v>
      </c>
      <c r="K106" s="91"/>
      <c r="L106" s="91"/>
      <c r="M106" s="91"/>
      <c r="N106" s="91"/>
      <c r="O106" s="91"/>
      <c r="P106" s="91"/>
      <c r="Q106" s="91"/>
      <c r="R106" s="91"/>
      <c r="T106">
        <v>0.505</v>
      </c>
      <c r="U106">
        <v>1.83</v>
      </c>
      <c r="V106">
        <v>1.325</v>
      </c>
      <c r="W106">
        <v>14.333333094799</v>
      </c>
      <c r="X106">
        <v>3.7998979404565598</v>
      </c>
      <c r="Y106">
        <v>908</v>
      </c>
      <c r="Z106" t="s">
        <v>941</v>
      </c>
      <c r="AA106" t="s">
        <v>448</v>
      </c>
      <c r="AB106" t="s">
        <v>964</v>
      </c>
    </row>
    <row r="107" spans="1:36">
      <c r="A107">
        <v>99</v>
      </c>
      <c r="B107" s="91"/>
      <c r="C107" s="91"/>
      <c r="D107" s="91"/>
      <c r="E107" s="91"/>
      <c r="F107" s="91"/>
      <c r="G107" s="91"/>
      <c r="H107" s="91"/>
      <c r="I107" s="91">
        <v>45</v>
      </c>
      <c r="J107" s="91">
        <v>45</v>
      </c>
      <c r="K107" s="91"/>
      <c r="L107" s="91"/>
      <c r="M107" s="91"/>
      <c r="N107" s="91"/>
      <c r="O107" s="91"/>
      <c r="P107" s="91"/>
      <c r="Q107" s="91"/>
      <c r="R107" s="91"/>
      <c r="T107">
        <v>0.50249999999999995</v>
      </c>
      <c r="U107">
        <v>1.83</v>
      </c>
      <c r="V107">
        <v>1.3274999999999999</v>
      </c>
      <c r="W107">
        <v>14.539735465057401</v>
      </c>
      <c r="X107">
        <v>4.0209477343883897</v>
      </c>
      <c r="Y107">
        <v>915</v>
      </c>
      <c r="Z107" t="s">
        <v>941</v>
      </c>
      <c r="AA107" t="s">
        <v>448</v>
      </c>
      <c r="AB107" t="s">
        <v>965</v>
      </c>
    </row>
    <row r="108" spans="1:36">
      <c r="A108">
        <v>100</v>
      </c>
      <c r="B108" s="92"/>
      <c r="C108" s="92"/>
      <c r="D108" s="92"/>
      <c r="E108" s="92"/>
      <c r="F108" s="92"/>
      <c r="G108" s="92"/>
      <c r="H108" s="92"/>
      <c r="I108" s="92">
        <v>60</v>
      </c>
      <c r="J108" s="92">
        <v>60</v>
      </c>
      <c r="K108" s="92"/>
      <c r="L108" s="92"/>
      <c r="M108" s="92"/>
      <c r="N108" s="92"/>
      <c r="O108" s="92"/>
      <c r="P108" s="92"/>
      <c r="Q108" s="92"/>
      <c r="R108" s="92"/>
      <c r="T108">
        <v>0.61499999999999999</v>
      </c>
      <c r="U108">
        <v>1.84</v>
      </c>
      <c r="V108">
        <v>1.2250000000000001</v>
      </c>
      <c r="W108">
        <v>15.3118898586151</v>
      </c>
      <c r="X108">
        <v>4.1480215044051496</v>
      </c>
      <c r="Y108">
        <v>958</v>
      </c>
      <c r="Z108" t="s">
        <v>941</v>
      </c>
      <c r="AA108" t="s">
        <v>448</v>
      </c>
      <c r="AB108" t="s">
        <v>966</v>
      </c>
    </row>
    <row r="109" spans="1:36">
      <c r="A109">
        <v>101</v>
      </c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 t="s">
        <v>375</v>
      </c>
      <c r="Q109" s="119"/>
      <c r="R109" s="119"/>
      <c r="T109">
        <v>0.59750000000000003</v>
      </c>
      <c r="U109">
        <v>1.8274999999999999</v>
      </c>
      <c r="V109">
        <v>1.23</v>
      </c>
      <c r="W109">
        <v>13.057129828980999</v>
      </c>
      <c r="X109">
        <v>2.87939467061392</v>
      </c>
      <c r="Y109">
        <v>914</v>
      </c>
      <c r="Z109" t="s">
        <v>941</v>
      </c>
      <c r="AA109" t="s">
        <v>448</v>
      </c>
      <c r="AB109" t="s">
        <v>959</v>
      </c>
    </row>
    <row r="110" spans="1:36">
      <c r="A110">
        <v>102</v>
      </c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 t="s">
        <v>376</v>
      </c>
      <c r="Q110" s="56"/>
      <c r="R110" s="56"/>
      <c r="T110">
        <v>0.59750000000000003</v>
      </c>
      <c r="U110">
        <v>1.8274999999999999</v>
      </c>
      <c r="V110">
        <v>1.23</v>
      </c>
      <c r="W110">
        <v>13.057129828980999</v>
      </c>
      <c r="X110">
        <v>2.87939467061392</v>
      </c>
      <c r="Y110">
        <v>914</v>
      </c>
      <c r="Z110" t="s">
        <v>941</v>
      </c>
      <c r="AA110" t="s">
        <v>448</v>
      </c>
      <c r="AB110" t="s">
        <v>959</v>
      </c>
    </row>
    <row r="111" spans="1:36">
      <c r="A111">
        <v>103</v>
      </c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 t="s">
        <v>377</v>
      </c>
      <c r="Q111" s="56"/>
      <c r="R111" s="56"/>
      <c r="T111">
        <v>0.59750000000000003</v>
      </c>
      <c r="U111">
        <v>1.8274999999999999</v>
      </c>
      <c r="V111">
        <v>1.23</v>
      </c>
      <c r="W111">
        <v>13.057129828980999</v>
      </c>
      <c r="X111">
        <v>2.87939467061392</v>
      </c>
      <c r="Y111">
        <v>914</v>
      </c>
      <c r="Z111" t="s">
        <v>941</v>
      </c>
      <c r="AA111" t="s">
        <v>448</v>
      </c>
      <c r="AB111" t="s">
        <v>959</v>
      </c>
    </row>
    <row r="112" spans="1:36">
      <c r="A112">
        <v>104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 t="s">
        <v>378</v>
      </c>
      <c r="Q112" s="56"/>
      <c r="R112" s="56"/>
      <c r="T112">
        <v>0.59750000000000003</v>
      </c>
      <c r="U112">
        <v>1.8274999999999999</v>
      </c>
      <c r="V112">
        <v>1.23</v>
      </c>
      <c r="W112">
        <v>13.057129828980999</v>
      </c>
      <c r="X112">
        <v>2.87939467061392</v>
      </c>
      <c r="Y112">
        <v>914</v>
      </c>
      <c r="Z112" t="s">
        <v>941</v>
      </c>
      <c r="AA112" t="s">
        <v>448</v>
      </c>
      <c r="AB112" t="s">
        <v>959</v>
      </c>
    </row>
    <row r="113" spans="1:36">
      <c r="A113">
        <v>105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 t="s">
        <v>379</v>
      </c>
      <c r="Q113" s="80"/>
      <c r="R113" s="80"/>
      <c r="T113">
        <v>0.59750000000000003</v>
      </c>
      <c r="U113">
        <v>1.8274999999999999</v>
      </c>
      <c r="V113">
        <v>1.23</v>
      </c>
      <c r="W113">
        <v>13.057129828980999</v>
      </c>
      <c r="X113">
        <v>2.87939467061392</v>
      </c>
      <c r="Y113">
        <v>914</v>
      </c>
      <c r="Z113" t="s">
        <v>941</v>
      </c>
      <c r="AA113" t="s">
        <v>448</v>
      </c>
      <c r="AB113" t="s">
        <v>959</v>
      </c>
    </row>
    <row r="114" spans="1:36">
      <c r="A114">
        <v>106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 t="s">
        <v>898</v>
      </c>
      <c r="R114" s="24"/>
      <c r="T114">
        <v>0.48499999999999999</v>
      </c>
      <c r="U114">
        <v>1.8274999999999999</v>
      </c>
      <c r="V114">
        <v>1.3425</v>
      </c>
      <c r="W114">
        <v>13.788203831063701</v>
      </c>
      <c r="X114">
        <v>3.0499010116658201</v>
      </c>
      <c r="Y114">
        <v>877</v>
      </c>
      <c r="Z114" t="s">
        <v>950</v>
      </c>
      <c r="AA114" t="s">
        <v>448</v>
      </c>
      <c r="AB114" t="s">
        <v>967</v>
      </c>
    </row>
    <row r="115" spans="1:36">
      <c r="A115">
        <v>107</v>
      </c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 t="s">
        <v>881</v>
      </c>
      <c r="R115" s="91"/>
      <c r="T115">
        <v>0.36249999999999999</v>
      </c>
      <c r="U115">
        <v>1.8374999999999999</v>
      </c>
      <c r="V115">
        <v>1.4750000000000001</v>
      </c>
      <c r="W115">
        <v>14.4803374906109</v>
      </c>
      <c r="X115">
        <v>3.3786086222430001</v>
      </c>
      <c r="Y115">
        <v>852</v>
      </c>
      <c r="Z115" t="s">
        <v>952</v>
      </c>
      <c r="AA115" t="s">
        <v>448</v>
      </c>
      <c r="AB115" t="s">
        <v>968</v>
      </c>
    </row>
    <row r="116" spans="1:36">
      <c r="A116">
        <v>108</v>
      </c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 t="s">
        <v>884</v>
      </c>
      <c r="R116" s="92"/>
      <c r="T116">
        <v>0.33500000000000002</v>
      </c>
      <c r="U116">
        <v>1.8374999999999999</v>
      </c>
      <c r="V116">
        <v>1.5024999999999999</v>
      </c>
      <c r="W116">
        <v>16.814630702628499</v>
      </c>
      <c r="X116">
        <v>4.4503008404780697</v>
      </c>
      <c r="Y116">
        <v>853</v>
      </c>
      <c r="Z116" t="s">
        <v>954</v>
      </c>
      <c r="AA116" t="s">
        <v>448</v>
      </c>
      <c r="AB116" t="s">
        <v>969</v>
      </c>
    </row>
    <row r="117" spans="1:36" s="23" customFormat="1">
      <c r="B117" s="152">
        <v>2012</v>
      </c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AE117" s="164"/>
      <c r="AF117" s="140"/>
      <c r="AG117" s="140"/>
      <c r="AH117" s="140"/>
      <c r="AI117" s="140"/>
      <c r="AJ117" s="165"/>
    </row>
    <row r="118" spans="1:36" s="81" customFormat="1">
      <c r="B118" s="159" t="s">
        <v>970</v>
      </c>
      <c r="T118" s="150"/>
      <c r="W118" s="151"/>
      <c r="AE118" s="105"/>
      <c r="AF118" s="109"/>
      <c r="AG118" s="109"/>
      <c r="AH118" s="109"/>
      <c r="AI118" s="109"/>
      <c r="AJ118" s="110"/>
    </row>
    <row r="119" spans="1:36">
      <c r="A119">
        <v>109</v>
      </c>
      <c r="B119" s="47">
        <v>41074</v>
      </c>
      <c r="C119" s="57" t="s">
        <v>971</v>
      </c>
      <c r="D119" s="57" t="s">
        <v>972</v>
      </c>
      <c r="E119" s="46" t="s">
        <v>973</v>
      </c>
      <c r="F119" t="s">
        <v>974</v>
      </c>
      <c r="G119" t="s">
        <v>345</v>
      </c>
      <c r="H119" t="s">
        <v>345</v>
      </c>
      <c r="I119">
        <v>5</v>
      </c>
      <c r="J119">
        <v>10</v>
      </c>
      <c r="K119" t="s">
        <v>289</v>
      </c>
      <c r="L119">
        <v>500</v>
      </c>
      <c r="M119">
        <v>0.57999999999999996</v>
      </c>
      <c r="N119">
        <v>60</v>
      </c>
      <c r="O119" t="b">
        <v>1</v>
      </c>
      <c r="P119">
        <v>1000</v>
      </c>
      <c r="Q119">
        <v>0</v>
      </c>
      <c r="S119">
        <f>10/10*60</f>
        <v>60</v>
      </c>
      <c r="T119">
        <v>0.76500000000000001</v>
      </c>
      <c r="U119">
        <v>1.155</v>
      </c>
      <c r="V119">
        <v>0.39</v>
      </c>
      <c r="W119">
        <v>2.9262140426687999</v>
      </c>
      <c r="X119">
        <v>1.57702195453636</v>
      </c>
      <c r="Y119">
        <v>714</v>
      </c>
      <c r="Z119" t="s">
        <v>975</v>
      </c>
      <c r="AA119" t="s">
        <v>556</v>
      </c>
      <c r="AB119" t="s">
        <v>976</v>
      </c>
    </row>
    <row r="120" spans="1:36">
      <c r="A120">
        <v>110</v>
      </c>
      <c r="L120">
        <v>1000</v>
      </c>
      <c r="T120">
        <v>1.25</v>
      </c>
      <c r="U120">
        <v>2.2974999999999999</v>
      </c>
      <c r="V120">
        <v>1.0475000000000001</v>
      </c>
      <c r="W120">
        <v>2.9936663111340098</v>
      </c>
      <c r="X120">
        <v>1.4816936058912</v>
      </c>
      <c r="Y120">
        <v>1251</v>
      </c>
      <c r="Z120" t="s">
        <v>975</v>
      </c>
      <c r="AA120" t="s">
        <v>558</v>
      </c>
      <c r="AB120" t="s">
        <v>977</v>
      </c>
    </row>
    <row r="121" spans="1:36">
      <c r="A121">
        <v>111</v>
      </c>
      <c r="B121" s="88">
        <v>41074</v>
      </c>
      <c r="C121" s="73" t="s">
        <v>971</v>
      </c>
      <c r="D121" s="73" t="s">
        <v>972</v>
      </c>
      <c r="E121" s="89">
        <v>0.2638888888888889</v>
      </c>
      <c r="F121" s="73" t="s">
        <v>289</v>
      </c>
      <c r="G121" s="73" t="s">
        <v>345</v>
      </c>
      <c r="H121" s="73" t="s">
        <v>345</v>
      </c>
      <c r="I121" s="73">
        <v>5</v>
      </c>
      <c r="J121" s="73">
        <v>10</v>
      </c>
      <c r="K121" s="73" t="s">
        <v>289</v>
      </c>
      <c r="L121" s="73">
        <v>5000</v>
      </c>
      <c r="M121" s="73">
        <v>0.57999999999999996</v>
      </c>
      <c r="N121" s="73">
        <v>60</v>
      </c>
      <c r="O121" s="73" t="b">
        <v>1</v>
      </c>
      <c r="P121" s="73">
        <v>1000</v>
      </c>
      <c r="Q121" s="73">
        <v>0</v>
      </c>
      <c r="R121" s="73"/>
      <c r="T121">
        <v>3.415</v>
      </c>
      <c r="U121">
        <v>6.6025</v>
      </c>
      <c r="V121">
        <v>3.1875</v>
      </c>
      <c r="W121">
        <v>2.51117953412836</v>
      </c>
      <c r="X121">
        <v>1.56007816145432</v>
      </c>
      <c r="Y121">
        <v>3083</v>
      </c>
      <c r="Z121" t="s">
        <v>978</v>
      </c>
      <c r="AA121" t="s">
        <v>560</v>
      </c>
      <c r="AB121" t="s">
        <v>979</v>
      </c>
    </row>
    <row r="122" spans="1:36">
      <c r="A122">
        <v>112</v>
      </c>
      <c r="L122">
        <v>10000</v>
      </c>
      <c r="T122">
        <v>4.9249999999999998</v>
      </c>
      <c r="U122">
        <v>7.1825000000000001</v>
      </c>
      <c r="V122">
        <v>2.2574999999999998</v>
      </c>
      <c r="W122">
        <v>2.36595868937161</v>
      </c>
      <c r="X122">
        <v>1.5769117504200401</v>
      </c>
      <c r="Y122">
        <v>3583</v>
      </c>
      <c r="Z122" t="s">
        <v>980</v>
      </c>
      <c r="AA122" t="s">
        <v>562</v>
      </c>
      <c r="AB122" t="s">
        <v>981</v>
      </c>
    </row>
    <row r="123" spans="1:36">
      <c r="A123">
        <v>113</v>
      </c>
      <c r="L123">
        <v>20000</v>
      </c>
      <c r="T123">
        <v>6.5674999999999999</v>
      </c>
      <c r="U123">
        <v>7.71</v>
      </c>
      <c r="V123">
        <v>1.1425000000000001</v>
      </c>
      <c r="W123">
        <v>2.2279940438714498</v>
      </c>
      <c r="X123">
        <v>1.61148555430019</v>
      </c>
      <c r="Y123">
        <v>4165</v>
      </c>
      <c r="Z123" t="s">
        <v>980</v>
      </c>
      <c r="AA123" t="s">
        <v>564</v>
      </c>
      <c r="AB123" t="s">
        <v>982</v>
      </c>
    </row>
    <row r="124" spans="1:36">
      <c r="A124">
        <v>114</v>
      </c>
      <c r="B124" s="93"/>
      <c r="C124" s="93"/>
      <c r="D124" s="93"/>
      <c r="E124" s="93"/>
      <c r="F124" s="93"/>
      <c r="G124" s="93"/>
      <c r="H124" s="93"/>
      <c r="I124" s="93">
        <v>10</v>
      </c>
      <c r="J124" s="93">
        <v>10</v>
      </c>
      <c r="K124" s="93"/>
      <c r="L124" s="93"/>
      <c r="M124" s="93"/>
      <c r="N124" s="93"/>
      <c r="O124" s="93"/>
      <c r="P124" s="93"/>
      <c r="Q124" s="93"/>
      <c r="R124" s="93"/>
      <c r="T124">
        <v>3.9649999999999999</v>
      </c>
      <c r="U124">
        <v>6.6025</v>
      </c>
      <c r="V124">
        <v>2.6375000000000002</v>
      </c>
      <c r="W124">
        <v>1.7661582039652799</v>
      </c>
      <c r="X124">
        <v>1.5361344450675201</v>
      </c>
      <c r="Y124">
        <v>3231</v>
      </c>
      <c r="Z124" t="s">
        <v>983</v>
      </c>
      <c r="AA124" t="s">
        <v>560</v>
      </c>
      <c r="AB124" t="s">
        <v>984</v>
      </c>
    </row>
    <row r="125" spans="1:36">
      <c r="A125">
        <v>115</v>
      </c>
      <c r="B125" s="91"/>
      <c r="C125" s="91"/>
      <c r="D125" s="91"/>
      <c r="E125" s="91"/>
      <c r="F125" s="91"/>
      <c r="G125" s="91"/>
      <c r="H125" s="91"/>
      <c r="I125" s="91">
        <v>15</v>
      </c>
      <c r="J125" s="91">
        <v>15</v>
      </c>
      <c r="K125" s="91"/>
      <c r="L125" s="91"/>
      <c r="M125" s="91"/>
      <c r="N125" s="91"/>
      <c r="O125" s="91"/>
      <c r="P125" s="91"/>
      <c r="Q125" s="91"/>
      <c r="R125" s="91"/>
      <c r="T125">
        <v>4.5149999999999997</v>
      </c>
      <c r="U125">
        <v>6.6025</v>
      </c>
      <c r="V125">
        <v>2.0874999999999999</v>
      </c>
      <c r="W125">
        <v>1.4534191204823601</v>
      </c>
      <c r="X125">
        <v>1.44556297834183</v>
      </c>
      <c r="Y125">
        <v>3373</v>
      </c>
      <c r="Z125" t="s">
        <v>983</v>
      </c>
      <c r="AA125" t="s">
        <v>560</v>
      </c>
      <c r="AB125" t="s">
        <v>985</v>
      </c>
    </row>
    <row r="126" spans="1:36">
      <c r="A126">
        <v>116</v>
      </c>
      <c r="B126" s="91"/>
      <c r="C126" s="91"/>
      <c r="D126" s="91"/>
      <c r="E126" s="91"/>
      <c r="F126" s="91"/>
      <c r="G126" s="91"/>
      <c r="H126" s="91"/>
      <c r="I126" s="91">
        <v>30</v>
      </c>
      <c r="J126" s="91">
        <v>30</v>
      </c>
      <c r="K126" s="91"/>
      <c r="L126" s="91"/>
      <c r="M126" s="91"/>
      <c r="N126" s="91"/>
      <c r="O126" s="91"/>
      <c r="P126" s="91"/>
      <c r="Q126" s="91"/>
      <c r="R126" s="91"/>
      <c r="T126">
        <v>5.22</v>
      </c>
      <c r="U126">
        <v>6.6025</v>
      </c>
      <c r="V126">
        <v>1.3825000000000001</v>
      </c>
      <c r="W126">
        <v>0.56123123886955395</v>
      </c>
      <c r="X126">
        <v>1.2698262595804899</v>
      </c>
      <c r="Y126">
        <v>3601</v>
      </c>
      <c r="Z126" t="s">
        <v>983</v>
      </c>
      <c r="AA126" t="s">
        <v>560</v>
      </c>
      <c r="AB126" t="s">
        <v>986</v>
      </c>
    </row>
    <row r="127" spans="1:36">
      <c r="A127">
        <v>117</v>
      </c>
      <c r="B127" s="91"/>
      <c r="C127" s="91"/>
      <c r="D127" s="91"/>
      <c r="E127" s="91"/>
      <c r="F127" s="91"/>
      <c r="G127" s="91"/>
      <c r="H127" s="91"/>
      <c r="I127" s="91">
        <v>45</v>
      </c>
      <c r="J127" s="91">
        <v>45</v>
      </c>
      <c r="K127" s="91"/>
      <c r="L127" s="91"/>
      <c r="M127" s="91"/>
      <c r="N127" s="91"/>
      <c r="O127" s="91"/>
      <c r="P127" s="91"/>
      <c r="Q127" s="91"/>
      <c r="R127" s="91"/>
      <c r="T127">
        <v>5.84</v>
      </c>
      <c r="U127">
        <v>6.5449999999999999</v>
      </c>
      <c r="V127">
        <v>0.70499999999999996</v>
      </c>
      <c r="W127">
        <v>0.52889304053483699</v>
      </c>
      <c r="X127">
        <v>1.29616946606484</v>
      </c>
      <c r="Y127">
        <v>3856</v>
      </c>
      <c r="Z127" t="s">
        <v>983</v>
      </c>
      <c r="AA127" t="s">
        <v>560</v>
      </c>
      <c r="AB127" t="s">
        <v>987</v>
      </c>
    </row>
    <row r="128" spans="1:36">
      <c r="A128">
        <v>118</v>
      </c>
      <c r="B128" s="92"/>
      <c r="C128" s="92"/>
      <c r="D128" s="92"/>
      <c r="E128" s="92"/>
      <c r="F128" s="92"/>
      <c r="G128" s="92"/>
      <c r="H128" s="92"/>
      <c r="I128" s="92">
        <v>60</v>
      </c>
      <c r="J128" s="92">
        <v>60</v>
      </c>
      <c r="K128" s="92"/>
      <c r="L128" s="92"/>
      <c r="M128" s="92"/>
      <c r="N128" s="92"/>
      <c r="O128" s="92"/>
      <c r="P128" s="92"/>
      <c r="Q128" s="92"/>
      <c r="R128" s="92"/>
      <c r="T128">
        <v>6.2824999999999998</v>
      </c>
      <c r="U128">
        <v>6.6375000000000002</v>
      </c>
      <c r="V128">
        <v>0.35499999999999998</v>
      </c>
      <c r="W128">
        <v>2.1045668820379602</v>
      </c>
      <c r="X128">
        <v>1.12122565074469</v>
      </c>
      <c r="Y128">
        <v>3964</v>
      </c>
      <c r="Z128" t="s">
        <v>983</v>
      </c>
      <c r="AA128" t="s">
        <v>560</v>
      </c>
      <c r="AB128" t="s">
        <v>988</v>
      </c>
    </row>
    <row r="129" spans="1:36">
      <c r="A129">
        <v>119</v>
      </c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P129" s="119" t="s">
        <v>375</v>
      </c>
      <c r="Q129" s="119"/>
      <c r="R129" s="119"/>
      <c r="T129">
        <v>3.415</v>
      </c>
      <c r="U129">
        <v>6.6025</v>
      </c>
      <c r="V129">
        <v>3.1875</v>
      </c>
      <c r="W129">
        <v>2.51117953412836</v>
      </c>
      <c r="X129">
        <v>1.56007816145432</v>
      </c>
      <c r="Y129">
        <v>3083</v>
      </c>
      <c r="Z129" t="s">
        <v>978</v>
      </c>
      <c r="AA129" t="s">
        <v>560</v>
      </c>
      <c r="AB129" t="s">
        <v>979</v>
      </c>
    </row>
    <row r="130" spans="1:36">
      <c r="A130">
        <v>120</v>
      </c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P130" s="56" t="s">
        <v>376</v>
      </c>
      <c r="Q130" s="56"/>
      <c r="R130" s="56"/>
      <c r="T130">
        <v>3.415</v>
      </c>
      <c r="U130">
        <v>6.6025</v>
      </c>
      <c r="V130">
        <v>3.1875</v>
      </c>
      <c r="W130">
        <v>2.51117953412836</v>
      </c>
      <c r="X130">
        <v>1.56007816145432</v>
      </c>
      <c r="Y130">
        <v>3083</v>
      </c>
      <c r="Z130" t="s">
        <v>978</v>
      </c>
      <c r="AA130" t="s">
        <v>560</v>
      </c>
      <c r="AB130" t="s">
        <v>979</v>
      </c>
    </row>
    <row r="131" spans="1:36">
      <c r="A131">
        <v>121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P131" s="56" t="s">
        <v>377</v>
      </c>
      <c r="Q131" s="56"/>
      <c r="R131" s="56"/>
      <c r="T131">
        <v>3.415</v>
      </c>
      <c r="U131">
        <v>6.6025</v>
      </c>
      <c r="V131">
        <v>3.1875</v>
      </c>
      <c r="W131">
        <v>2.51117953412836</v>
      </c>
      <c r="X131">
        <v>1.56007816145432</v>
      </c>
      <c r="Y131">
        <v>3083</v>
      </c>
      <c r="Z131" t="s">
        <v>978</v>
      </c>
      <c r="AA131" t="s">
        <v>560</v>
      </c>
      <c r="AB131" t="s">
        <v>979</v>
      </c>
    </row>
    <row r="132" spans="1:36">
      <c r="A132">
        <v>122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P132" s="56" t="s">
        <v>378</v>
      </c>
      <c r="Q132" s="56"/>
      <c r="R132" s="56"/>
      <c r="T132">
        <v>3.415</v>
      </c>
      <c r="U132">
        <v>6.6025</v>
      </c>
      <c r="V132">
        <v>3.1875</v>
      </c>
      <c r="W132">
        <v>2.51117953412836</v>
      </c>
      <c r="X132">
        <v>1.56007816145432</v>
      </c>
      <c r="Y132">
        <v>3083</v>
      </c>
      <c r="Z132" t="s">
        <v>978</v>
      </c>
      <c r="AA132" t="s">
        <v>560</v>
      </c>
      <c r="AB132" t="s">
        <v>979</v>
      </c>
    </row>
    <row r="133" spans="1:36">
      <c r="A133">
        <v>123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10"/>
      <c r="P133" s="80" t="s">
        <v>379</v>
      </c>
      <c r="Q133" s="80"/>
      <c r="R133" s="80"/>
      <c r="T133">
        <v>3.415</v>
      </c>
      <c r="U133">
        <v>6.6025</v>
      </c>
      <c r="V133">
        <v>3.1875</v>
      </c>
      <c r="W133">
        <v>2.51117953412836</v>
      </c>
      <c r="X133">
        <v>1.56007816145432</v>
      </c>
      <c r="Y133">
        <v>3083</v>
      </c>
      <c r="Z133" t="s">
        <v>978</v>
      </c>
      <c r="AA133" t="s">
        <v>560</v>
      </c>
      <c r="AB133" t="s">
        <v>979</v>
      </c>
    </row>
    <row r="134" spans="1:36">
      <c r="A134">
        <v>124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 t="s">
        <v>898</v>
      </c>
      <c r="R134" s="24"/>
      <c r="T134">
        <v>3.5924999999999998</v>
      </c>
      <c r="U134">
        <v>6.6025</v>
      </c>
      <c r="V134">
        <v>3.01</v>
      </c>
      <c r="W134">
        <v>2.0108819756541099</v>
      </c>
      <c r="X134">
        <v>1.3376768523685301</v>
      </c>
      <c r="Y134">
        <v>3128</v>
      </c>
      <c r="Z134" t="s">
        <v>989</v>
      </c>
      <c r="AA134" t="s">
        <v>560</v>
      </c>
      <c r="AB134" t="s">
        <v>990</v>
      </c>
    </row>
    <row r="135" spans="1:36">
      <c r="A135">
        <v>125</v>
      </c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 t="s">
        <v>881</v>
      </c>
      <c r="R135" s="91"/>
      <c r="T135">
        <v>3.4775</v>
      </c>
      <c r="U135">
        <v>6.5949999999999998</v>
      </c>
      <c r="V135">
        <v>3.1175000000000002</v>
      </c>
      <c r="W135">
        <v>1.8578171629432301</v>
      </c>
      <c r="X135">
        <v>1.6120586474734999</v>
      </c>
      <c r="Y135">
        <v>3143</v>
      </c>
      <c r="Z135" t="s">
        <v>991</v>
      </c>
      <c r="AA135" t="s">
        <v>560</v>
      </c>
      <c r="AB135" t="s">
        <v>992</v>
      </c>
    </row>
    <row r="136" spans="1:36">
      <c r="A136">
        <v>126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 t="s">
        <v>884</v>
      </c>
      <c r="R136" s="92"/>
      <c r="T136">
        <v>4.3049999999999997</v>
      </c>
      <c r="U136">
        <v>6.6</v>
      </c>
      <c r="V136">
        <v>2.2949999999999999</v>
      </c>
      <c r="W136">
        <v>1.43263616891248</v>
      </c>
      <c r="X136">
        <v>1.86173315495837</v>
      </c>
      <c r="Y136">
        <v>3578</v>
      </c>
      <c r="Z136" t="s">
        <v>993</v>
      </c>
      <c r="AA136" t="s">
        <v>560</v>
      </c>
      <c r="AB136" t="s">
        <v>994</v>
      </c>
    </row>
    <row r="137" spans="1:36" s="81" customFormat="1">
      <c r="B137" s="159" t="s">
        <v>995</v>
      </c>
      <c r="T137" s="150"/>
      <c r="W137" s="151"/>
      <c r="AE137" s="105"/>
      <c r="AF137" s="109"/>
      <c r="AG137" s="109"/>
      <c r="AH137" s="109"/>
      <c r="AI137" s="109"/>
      <c r="AJ137" s="110"/>
    </row>
    <row r="138" spans="1:36">
      <c r="A138">
        <v>127</v>
      </c>
      <c r="B138" s="47">
        <v>41074</v>
      </c>
      <c r="C138" s="57" t="s">
        <v>971</v>
      </c>
      <c r="D138" s="57" t="s">
        <v>972</v>
      </c>
      <c r="E138" s="46" t="s">
        <v>996</v>
      </c>
      <c r="F138" t="s">
        <v>997</v>
      </c>
      <c r="G138" t="s">
        <v>345</v>
      </c>
      <c r="H138" t="s">
        <v>345</v>
      </c>
      <c r="I138">
        <v>5</v>
      </c>
      <c r="J138">
        <v>20</v>
      </c>
      <c r="K138" t="s">
        <v>998</v>
      </c>
      <c r="L138">
        <v>500</v>
      </c>
      <c r="M138">
        <v>0.57999999999999996</v>
      </c>
      <c r="N138">
        <v>60</v>
      </c>
      <c r="O138" t="b">
        <v>1</v>
      </c>
      <c r="P138">
        <v>1000</v>
      </c>
      <c r="Q138">
        <v>0</v>
      </c>
      <c r="S138">
        <f>10/10*60</f>
        <v>60</v>
      </c>
      <c r="T138">
        <v>0.76749999999999996</v>
      </c>
      <c r="U138">
        <v>0.875</v>
      </c>
      <c r="V138">
        <v>0.1075</v>
      </c>
      <c r="W138">
        <v>3.7411628477145502</v>
      </c>
      <c r="X138">
        <v>2.5786584892445301</v>
      </c>
      <c r="Y138">
        <v>655</v>
      </c>
      <c r="Z138" t="s">
        <v>975</v>
      </c>
      <c r="AA138" t="s">
        <v>470</v>
      </c>
      <c r="AB138" t="s">
        <v>999</v>
      </c>
    </row>
    <row r="139" spans="1:36">
      <c r="A139">
        <v>128</v>
      </c>
      <c r="L139">
        <v>1000</v>
      </c>
      <c r="T139">
        <v>1.3975</v>
      </c>
      <c r="U139">
        <v>0.95750000000000002</v>
      </c>
      <c r="V139">
        <v>0.44</v>
      </c>
      <c r="W139">
        <v>3.9228505584131499</v>
      </c>
      <c r="X139">
        <v>2.2389994550624301</v>
      </c>
      <c r="Y139">
        <v>942</v>
      </c>
      <c r="Z139" t="s">
        <v>975</v>
      </c>
      <c r="AA139" t="s">
        <v>473</v>
      </c>
      <c r="AB139" t="s">
        <v>1000</v>
      </c>
    </row>
    <row r="140" spans="1:36">
      <c r="A140">
        <v>129</v>
      </c>
      <c r="B140" s="88">
        <v>41074</v>
      </c>
      <c r="C140" s="73" t="s">
        <v>971</v>
      </c>
      <c r="D140" s="73" t="s">
        <v>972</v>
      </c>
      <c r="E140" s="89">
        <v>0.7416666666666667</v>
      </c>
      <c r="F140" s="73" t="s">
        <v>997</v>
      </c>
      <c r="G140" s="73" t="s">
        <v>345</v>
      </c>
      <c r="H140" s="73" t="s">
        <v>345</v>
      </c>
      <c r="I140" s="73">
        <v>5</v>
      </c>
      <c r="J140" s="73">
        <v>20</v>
      </c>
      <c r="K140" s="73" t="s">
        <v>998</v>
      </c>
      <c r="L140" s="73">
        <v>5000</v>
      </c>
      <c r="M140" s="73">
        <v>0.57999999999999996</v>
      </c>
      <c r="N140" s="73">
        <v>60</v>
      </c>
      <c r="O140" s="73" t="b">
        <v>1</v>
      </c>
      <c r="P140" s="73">
        <v>1000</v>
      </c>
      <c r="Q140" s="73">
        <v>0</v>
      </c>
      <c r="R140" s="73"/>
      <c r="T140">
        <v>4.05</v>
      </c>
      <c r="U140">
        <v>1.085</v>
      </c>
      <c r="V140">
        <v>2.9649999999999999</v>
      </c>
      <c r="W140">
        <v>3.94561505390846</v>
      </c>
      <c r="X140">
        <v>2.1831086390052001</v>
      </c>
      <c r="Y140">
        <v>2048</v>
      </c>
      <c r="Z140" t="s">
        <v>978</v>
      </c>
      <c r="AA140" t="s">
        <v>476</v>
      </c>
      <c r="AB140" t="s">
        <v>1001</v>
      </c>
    </row>
    <row r="141" spans="1:36">
      <c r="A141">
        <v>130</v>
      </c>
      <c r="L141">
        <v>10000</v>
      </c>
      <c r="T141">
        <v>5.9524999999999997</v>
      </c>
      <c r="U141">
        <v>1.0974999999999999</v>
      </c>
      <c r="V141">
        <v>4.8550000000000004</v>
      </c>
      <c r="W141">
        <v>3.95096962261462</v>
      </c>
      <c r="X141">
        <v>2.17765977920378</v>
      </c>
      <c r="Y141">
        <v>2818</v>
      </c>
      <c r="Z141" t="s">
        <v>980</v>
      </c>
      <c r="AA141" t="s">
        <v>479</v>
      </c>
      <c r="AB141" t="s">
        <v>1002</v>
      </c>
    </row>
    <row r="142" spans="1:36">
      <c r="A142">
        <v>131</v>
      </c>
      <c r="L142">
        <v>20000</v>
      </c>
      <c r="T142">
        <v>9.1775000000000002</v>
      </c>
      <c r="U142">
        <v>1.115</v>
      </c>
      <c r="V142">
        <v>8.0625</v>
      </c>
      <c r="W142">
        <v>3.9523780967928799</v>
      </c>
      <c r="X142">
        <v>2.0712783777516801</v>
      </c>
      <c r="Y142">
        <v>4109</v>
      </c>
      <c r="Z142" t="s">
        <v>980</v>
      </c>
      <c r="AA142" t="s">
        <v>482</v>
      </c>
      <c r="AB142" t="s">
        <v>1003</v>
      </c>
    </row>
    <row r="143" spans="1:36">
      <c r="A143">
        <v>132</v>
      </c>
      <c r="B143" s="93"/>
      <c r="C143" s="93"/>
      <c r="D143" s="93"/>
      <c r="E143" s="93"/>
      <c r="F143" s="93"/>
      <c r="G143" s="93"/>
      <c r="H143" s="93"/>
      <c r="I143" s="93">
        <v>10</v>
      </c>
      <c r="J143" s="93">
        <v>20</v>
      </c>
      <c r="K143" s="93"/>
      <c r="L143" s="93"/>
      <c r="M143" s="93"/>
      <c r="N143" s="93"/>
      <c r="O143" s="93"/>
      <c r="P143" s="93"/>
      <c r="Q143" s="93"/>
      <c r="R143" s="93"/>
      <c r="T143">
        <v>4.6050000000000004</v>
      </c>
      <c r="U143">
        <v>1.0774999999999999</v>
      </c>
      <c r="V143">
        <v>3.5274999999999999</v>
      </c>
      <c r="W143">
        <v>3.7817976914923501</v>
      </c>
      <c r="X143">
        <v>2.05773586164484</v>
      </c>
      <c r="Y143">
        <v>2269</v>
      </c>
      <c r="Z143" t="s">
        <v>983</v>
      </c>
      <c r="AA143" t="s">
        <v>476</v>
      </c>
      <c r="AB143" t="s">
        <v>1004</v>
      </c>
    </row>
    <row r="144" spans="1:36">
      <c r="A144">
        <v>133</v>
      </c>
      <c r="B144" s="91"/>
      <c r="C144" s="91"/>
      <c r="D144" s="91"/>
      <c r="E144" s="91"/>
      <c r="F144" s="91"/>
      <c r="G144" s="91"/>
      <c r="H144" s="91"/>
      <c r="I144" s="91">
        <v>15</v>
      </c>
      <c r="J144" s="91">
        <v>15</v>
      </c>
      <c r="K144" s="91"/>
      <c r="L144" s="91"/>
      <c r="M144" s="91"/>
      <c r="N144" s="91"/>
      <c r="O144" s="91"/>
      <c r="P144" s="91"/>
      <c r="Q144" s="91"/>
      <c r="R144" s="91"/>
      <c r="T144">
        <v>5.1449999999999996</v>
      </c>
      <c r="U144">
        <v>1.0874999999999999</v>
      </c>
      <c r="V144">
        <v>4.0575000000000001</v>
      </c>
      <c r="W144">
        <v>3.5322683952337202</v>
      </c>
      <c r="X144">
        <v>1.96129083221385</v>
      </c>
      <c r="Y144">
        <v>2489</v>
      </c>
      <c r="Z144" t="s">
        <v>983</v>
      </c>
      <c r="AA144" t="s">
        <v>476</v>
      </c>
      <c r="AB144" t="s">
        <v>1005</v>
      </c>
    </row>
    <row r="145" spans="1:38">
      <c r="A145">
        <v>134</v>
      </c>
      <c r="B145" s="91"/>
      <c r="C145" s="91"/>
      <c r="D145" s="91"/>
      <c r="E145" s="91"/>
      <c r="F145" s="91"/>
      <c r="G145" s="91"/>
      <c r="H145" s="91"/>
      <c r="I145" s="91">
        <v>30</v>
      </c>
      <c r="J145" s="91">
        <v>30</v>
      </c>
      <c r="K145" s="91"/>
      <c r="L145" s="91"/>
      <c r="M145" s="91"/>
      <c r="N145" s="91"/>
      <c r="O145" s="91"/>
      <c r="P145" s="91"/>
      <c r="Q145" s="91"/>
      <c r="R145" s="91"/>
      <c r="T145">
        <v>5.9950000000000001</v>
      </c>
      <c r="U145">
        <v>1.095</v>
      </c>
      <c r="V145">
        <v>4.9000000000000004</v>
      </c>
      <c r="W145">
        <v>2.7497458628396401</v>
      </c>
      <c r="X145">
        <v>1.58620915901422</v>
      </c>
      <c r="Y145">
        <v>2810</v>
      </c>
      <c r="Z145" t="s">
        <v>983</v>
      </c>
      <c r="AA145" t="s">
        <v>476</v>
      </c>
      <c r="AB145" t="s">
        <v>1006</v>
      </c>
    </row>
    <row r="146" spans="1:38">
      <c r="A146">
        <v>135</v>
      </c>
      <c r="B146" s="91"/>
      <c r="C146" s="91"/>
      <c r="D146" s="91"/>
      <c r="E146" s="91"/>
      <c r="F146" s="91"/>
      <c r="G146" s="91"/>
      <c r="H146" s="91"/>
      <c r="I146" s="91">
        <v>45</v>
      </c>
      <c r="J146" s="91">
        <v>45</v>
      </c>
      <c r="K146" s="91"/>
      <c r="L146" s="91"/>
      <c r="M146" s="91"/>
      <c r="N146" s="91"/>
      <c r="O146" s="91"/>
      <c r="P146" s="91"/>
      <c r="Q146" s="91"/>
      <c r="R146" s="91"/>
      <c r="T146">
        <v>6.59</v>
      </c>
      <c r="U146">
        <v>1.1000000000000001</v>
      </c>
      <c r="V146">
        <v>5.49</v>
      </c>
      <c r="W146">
        <v>1.9212653398099699</v>
      </c>
      <c r="X146">
        <v>1.29738992790283</v>
      </c>
      <c r="Y146">
        <v>2958</v>
      </c>
      <c r="Z146" t="s">
        <v>983</v>
      </c>
      <c r="AA146" t="s">
        <v>476</v>
      </c>
      <c r="AB146" t="s">
        <v>1007</v>
      </c>
    </row>
    <row r="147" spans="1:38">
      <c r="A147">
        <v>136</v>
      </c>
      <c r="B147" s="92"/>
      <c r="C147" s="92"/>
      <c r="D147" s="92"/>
      <c r="E147" s="92"/>
      <c r="F147" s="92"/>
      <c r="G147" s="92"/>
      <c r="H147" s="92"/>
      <c r="I147" s="92">
        <v>60</v>
      </c>
      <c r="J147" s="92">
        <v>60</v>
      </c>
      <c r="K147" s="92"/>
      <c r="L147" s="92"/>
      <c r="M147" s="92"/>
      <c r="N147" s="92"/>
      <c r="O147" s="92"/>
      <c r="P147" s="92"/>
      <c r="Q147" s="92"/>
      <c r="R147" s="92"/>
      <c r="T147">
        <v>7.0475000000000003</v>
      </c>
      <c r="U147">
        <v>1.085</v>
      </c>
      <c r="V147">
        <v>5.9625000000000004</v>
      </c>
      <c r="W147">
        <v>1.75975123986189</v>
      </c>
      <c r="X147">
        <v>1.42820645992715</v>
      </c>
      <c r="Y147">
        <v>3125</v>
      </c>
      <c r="Z147" t="s">
        <v>983</v>
      </c>
      <c r="AA147" t="s">
        <v>476</v>
      </c>
      <c r="AB147" t="s">
        <v>1008</v>
      </c>
    </row>
    <row r="148" spans="1:38">
      <c r="A148">
        <v>137</v>
      </c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P148" s="119" t="s">
        <v>375</v>
      </c>
      <c r="Q148" s="119"/>
      <c r="R148" s="119"/>
      <c r="T148">
        <v>4.05</v>
      </c>
      <c r="U148">
        <v>1.085</v>
      </c>
      <c r="V148">
        <v>2.9649999999999999</v>
      </c>
      <c r="W148">
        <v>3.94561505390846</v>
      </c>
      <c r="X148">
        <v>2.1831086390052001</v>
      </c>
      <c r="Y148">
        <v>2048</v>
      </c>
      <c r="Z148" t="s">
        <v>978</v>
      </c>
      <c r="AA148" t="s">
        <v>476</v>
      </c>
      <c r="AB148" t="s">
        <v>1001</v>
      </c>
    </row>
    <row r="149" spans="1:38">
      <c r="A149">
        <v>138</v>
      </c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P149" s="56" t="s">
        <v>376</v>
      </c>
      <c r="Q149" s="56"/>
      <c r="R149" s="56"/>
      <c r="T149">
        <v>4.05</v>
      </c>
      <c r="U149">
        <v>1.085</v>
      </c>
      <c r="V149">
        <v>2.9649999999999999</v>
      </c>
      <c r="W149">
        <v>3.94561505390846</v>
      </c>
      <c r="X149">
        <v>2.1831086390052001</v>
      </c>
      <c r="Y149">
        <v>2048</v>
      </c>
      <c r="Z149" t="s">
        <v>978</v>
      </c>
      <c r="AA149" t="s">
        <v>476</v>
      </c>
      <c r="AB149" t="s">
        <v>1001</v>
      </c>
    </row>
    <row r="150" spans="1:38">
      <c r="A150">
        <v>139</v>
      </c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P150" s="56" t="s">
        <v>377</v>
      </c>
      <c r="Q150" s="56"/>
      <c r="R150" s="56"/>
      <c r="T150">
        <v>4.05</v>
      </c>
      <c r="U150">
        <v>1.085</v>
      </c>
      <c r="V150">
        <v>2.9649999999999999</v>
      </c>
      <c r="W150">
        <v>3.94561505390846</v>
      </c>
      <c r="X150">
        <v>2.1831086390052001</v>
      </c>
      <c r="Y150">
        <v>2048</v>
      </c>
      <c r="Z150" t="s">
        <v>978</v>
      </c>
      <c r="AA150" t="s">
        <v>476</v>
      </c>
      <c r="AB150" t="s">
        <v>1001</v>
      </c>
    </row>
    <row r="151" spans="1:38">
      <c r="A151">
        <v>140</v>
      </c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P151" s="56" t="s">
        <v>378</v>
      </c>
      <c r="Q151" s="56"/>
      <c r="R151" s="56"/>
      <c r="T151">
        <v>4.05</v>
      </c>
      <c r="U151">
        <v>1.085</v>
      </c>
      <c r="V151">
        <v>2.9649999999999999</v>
      </c>
      <c r="W151">
        <v>3.94561505390846</v>
      </c>
      <c r="X151">
        <v>2.1831086390052001</v>
      </c>
      <c r="Y151">
        <v>2048</v>
      </c>
      <c r="Z151" t="s">
        <v>978</v>
      </c>
      <c r="AA151" t="s">
        <v>476</v>
      </c>
      <c r="AB151" t="s">
        <v>1001</v>
      </c>
    </row>
    <row r="152" spans="1:38">
      <c r="A152">
        <v>141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10"/>
      <c r="P152" s="80" t="s">
        <v>379</v>
      </c>
      <c r="Q152" s="80"/>
      <c r="R152" s="80"/>
      <c r="T152">
        <v>4.05</v>
      </c>
      <c r="U152">
        <v>1.085</v>
      </c>
      <c r="V152">
        <v>2.9649999999999999</v>
      </c>
      <c r="W152">
        <v>3.94561505390846</v>
      </c>
      <c r="X152">
        <v>2.1831086390052001</v>
      </c>
      <c r="Y152">
        <v>2048</v>
      </c>
      <c r="Z152" t="s">
        <v>978</v>
      </c>
      <c r="AA152" t="s">
        <v>476</v>
      </c>
      <c r="AB152" t="s">
        <v>1001</v>
      </c>
    </row>
    <row r="153" spans="1:38">
      <c r="A153">
        <v>142</v>
      </c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 t="s">
        <v>898</v>
      </c>
      <c r="R153" s="24"/>
      <c r="T153">
        <v>4.0999999999999996</v>
      </c>
      <c r="U153">
        <v>1.06</v>
      </c>
      <c r="V153">
        <v>3.04</v>
      </c>
      <c r="W153">
        <v>4.0868830445516799</v>
      </c>
      <c r="X153">
        <v>1.8456203835931599</v>
      </c>
      <c r="Y153">
        <v>2064</v>
      </c>
      <c r="Z153" t="s">
        <v>989</v>
      </c>
      <c r="AA153" t="s">
        <v>476</v>
      </c>
      <c r="AB153" t="s">
        <v>1009</v>
      </c>
    </row>
    <row r="154" spans="1:38">
      <c r="A154">
        <v>143</v>
      </c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 t="s">
        <v>881</v>
      </c>
      <c r="R154" s="91"/>
      <c r="T154">
        <v>3.83</v>
      </c>
      <c r="U154">
        <v>1.085</v>
      </c>
      <c r="V154">
        <v>2.7450000000000001</v>
      </c>
      <c r="W154">
        <v>3.8013729784007202</v>
      </c>
      <c r="X154">
        <v>1.9292850714541301</v>
      </c>
      <c r="Y154">
        <v>1962</v>
      </c>
      <c r="Z154" t="s">
        <v>991</v>
      </c>
      <c r="AA154" t="s">
        <v>476</v>
      </c>
      <c r="AB154" t="s">
        <v>1010</v>
      </c>
    </row>
    <row r="155" spans="1:38">
      <c r="A155">
        <v>144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 t="s">
        <v>884</v>
      </c>
      <c r="R155" s="92"/>
      <c r="T155">
        <v>4.2249999999999996</v>
      </c>
      <c r="U155">
        <v>1.085</v>
      </c>
      <c r="V155">
        <v>3.14</v>
      </c>
      <c r="W155">
        <v>3.5141978167105599</v>
      </c>
      <c r="X155">
        <v>2.2257071742295</v>
      </c>
      <c r="Y155">
        <v>2118</v>
      </c>
      <c r="Z155" t="s">
        <v>993</v>
      </c>
      <c r="AA155" t="s">
        <v>476</v>
      </c>
      <c r="AB155" t="s">
        <v>1011</v>
      </c>
    </row>
    <row r="156" spans="1:38" s="81" customFormat="1">
      <c r="B156" s="82" t="s">
        <v>1012</v>
      </c>
      <c r="AE156" s="172" t="s">
        <v>1013</v>
      </c>
      <c r="AF156" s="109"/>
      <c r="AG156" s="109"/>
      <c r="AH156" s="109"/>
      <c r="AI156" s="109"/>
      <c r="AJ156" s="110"/>
    </row>
    <row r="157" spans="1:38">
      <c r="A157">
        <v>145</v>
      </c>
      <c r="B157" s="47">
        <v>41074</v>
      </c>
      <c r="C157" s="57" t="s">
        <v>1014</v>
      </c>
      <c r="D157" s="57" t="s">
        <v>1015</v>
      </c>
      <c r="E157" s="46">
        <v>0.2638888888888889</v>
      </c>
      <c r="F157" t="s">
        <v>1016</v>
      </c>
      <c r="G157" t="s">
        <v>345</v>
      </c>
      <c r="H157" t="s">
        <v>345</v>
      </c>
      <c r="I157">
        <v>5</v>
      </c>
      <c r="J157">
        <v>10</v>
      </c>
      <c r="K157" t="s">
        <v>287</v>
      </c>
      <c r="L157">
        <v>500</v>
      </c>
      <c r="M157">
        <v>0</v>
      </c>
      <c r="N157">
        <v>4.8</v>
      </c>
      <c r="O157" t="b">
        <v>1</v>
      </c>
      <c r="P157">
        <v>1000</v>
      </c>
      <c r="Q157">
        <v>0</v>
      </c>
      <c r="S157">
        <f>0.4*60/5</f>
        <v>4.8</v>
      </c>
      <c r="T157">
        <v>0.51749999999999996</v>
      </c>
      <c r="U157">
        <v>1.1950000000000001</v>
      </c>
      <c r="V157">
        <v>0.67749999999999999</v>
      </c>
      <c r="W157">
        <v>32.5143237847725</v>
      </c>
      <c r="X157">
        <v>1.7732172832136399</v>
      </c>
      <c r="Y157">
        <v>685</v>
      </c>
      <c r="Z157" t="s">
        <v>1017</v>
      </c>
      <c r="AA157" t="s">
        <v>1018</v>
      </c>
      <c r="AB157" t="s">
        <v>1019</v>
      </c>
      <c r="AE157" s="100">
        <v>0.75</v>
      </c>
      <c r="AF157" s="51">
        <v>1.825</v>
      </c>
      <c r="AG157" s="51">
        <v>1.075</v>
      </c>
      <c r="AH157" s="51">
        <v>22.816537094052801</v>
      </c>
      <c r="AI157" s="51">
        <v>3.5388719528444699</v>
      </c>
      <c r="AJ157" s="103">
        <v>1030</v>
      </c>
      <c r="AK157" t="s">
        <v>1017</v>
      </c>
      <c r="AL157" t="s">
        <v>1020</v>
      </c>
    </row>
    <row r="158" spans="1:38">
      <c r="A158">
        <v>146</v>
      </c>
      <c r="L158">
        <v>1000</v>
      </c>
      <c r="T158">
        <v>0.9375</v>
      </c>
      <c r="U158">
        <v>1.5225</v>
      </c>
      <c r="V158">
        <v>0.58499999999999996</v>
      </c>
      <c r="W158">
        <v>32.110720144014998</v>
      </c>
      <c r="X158">
        <v>1.75391425327791</v>
      </c>
      <c r="Y158">
        <v>984</v>
      </c>
      <c r="Z158" t="s">
        <v>1021</v>
      </c>
      <c r="AA158" t="s">
        <v>1022</v>
      </c>
      <c r="AB158" t="s">
        <v>1023</v>
      </c>
      <c r="AE158" s="100">
        <v>1.2424999999999999</v>
      </c>
      <c r="AF158" s="51">
        <v>1.845</v>
      </c>
      <c r="AG158" s="51">
        <v>0.60250000000000004</v>
      </c>
      <c r="AH158" s="51">
        <v>22.269256239756199</v>
      </c>
      <c r="AI158" s="51">
        <v>3.6186235646021698</v>
      </c>
      <c r="AJ158" s="103">
        <v>1235</v>
      </c>
      <c r="AK158" t="s">
        <v>1021</v>
      </c>
      <c r="AL158" t="s">
        <v>1020</v>
      </c>
    </row>
    <row r="159" spans="1:38" s="73" customFormat="1">
      <c r="A159">
        <v>147</v>
      </c>
      <c r="B159" s="88">
        <v>41074</v>
      </c>
      <c r="C159" s="73" t="s">
        <v>1014</v>
      </c>
      <c r="D159" s="73" t="s">
        <v>1015</v>
      </c>
      <c r="E159" s="89">
        <v>0.2638888888888889</v>
      </c>
      <c r="F159" s="73" t="s">
        <v>287</v>
      </c>
      <c r="G159" s="73" t="s">
        <v>345</v>
      </c>
      <c r="H159" s="73" t="s">
        <v>345</v>
      </c>
      <c r="I159" s="73">
        <v>5</v>
      </c>
      <c r="J159" s="73">
        <v>10</v>
      </c>
      <c r="K159" s="73" t="s">
        <v>287</v>
      </c>
      <c r="L159" s="73">
        <v>5000</v>
      </c>
      <c r="M159" s="73">
        <v>0</v>
      </c>
      <c r="N159" s="73">
        <v>4.8</v>
      </c>
      <c r="O159" s="73" t="b">
        <v>1</v>
      </c>
      <c r="P159" s="73">
        <v>1000</v>
      </c>
      <c r="Q159" s="73">
        <v>0</v>
      </c>
      <c r="T159" s="73">
        <v>3.1675</v>
      </c>
      <c r="U159" s="73">
        <v>1.8149999999999999</v>
      </c>
      <c r="V159" s="73">
        <v>1.3525</v>
      </c>
      <c r="W159" s="73">
        <v>33.840613312885203</v>
      </c>
      <c r="X159" s="73">
        <v>1.8084376554508601</v>
      </c>
      <c r="Y159" s="73">
        <v>1993</v>
      </c>
      <c r="Z159" s="73" t="s">
        <v>1024</v>
      </c>
      <c r="AA159" s="73" t="s">
        <v>1020</v>
      </c>
      <c r="AB159" s="73" t="s">
        <v>1025</v>
      </c>
      <c r="AE159" s="166">
        <v>3.1074999999999999</v>
      </c>
      <c r="AF159" s="78">
        <v>1.8474999999999999</v>
      </c>
      <c r="AG159" s="78">
        <v>1.26</v>
      </c>
      <c r="AH159" s="78">
        <v>22.2912199820701</v>
      </c>
      <c r="AI159" s="78">
        <v>3.7189288005586199</v>
      </c>
      <c r="AJ159" s="167">
        <v>1982</v>
      </c>
      <c r="AK159" s="73" t="s">
        <v>1024</v>
      </c>
      <c r="AL159" s="73" t="s">
        <v>1020</v>
      </c>
    </row>
    <row r="160" spans="1:38">
      <c r="A160">
        <v>148</v>
      </c>
      <c r="L160">
        <v>10000</v>
      </c>
      <c r="T160">
        <v>5.01</v>
      </c>
      <c r="U160">
        <v>1.9025000000000001</v>
      </c>
      <c r="V160">
        <v>3.1074999999999999</v>
      </c>
      <c r="W160">
        <v>32.568634153987901</v>
      </c>
      <c r="X160">
        <v>1.7698578464839201</v>
      </c>
      <c r="Y160">
        <v>2765</v>
      </c>
      <c r="Z160" t="s">
        <v>1017</v>
      </c>
      <c r="AA160" t="s">
        <v>1026</v>
      </c>
      <c r="AB160" t="s">
        <v>1027</v>
      </c>
      <c r="AE160" s="100">
        <v>4.17</v>
      </c>
      <c r="AF160" s="51">
        <v>1.8325</v>
      </c>
      <c r="AG160" s="51">
        <v>2.3374999999999999</v>
      </c>
      <c r="AH160" s="51">
        <v>22.1317927634284</v>
      </c>
      <c r="AI160" s="51">
        <v>3.7776952650624702</v>
      </c>
      <c r="AJ160" s="103">
        <v>2401</v>
      </c>
      <c r="AK160" t="s">
        <v>1017</v>
      </c>
      <c r="AL160" t="s">
        <v>1020</v>
      </c>
    </row>
    <row r="161" spans="1:38">
      <c r="A161">
        <v>149</v>
      </c>
      <c r="L161">
        <v>20000</v>
      </c>
      <c r="T161">
        <v>7.1</v>
      </c>
      <c r="U161">
        <v>1.9325000000000001</v>
      </c>
      <c r="V161">
        <v>5.1675000000000004</v>
      </c>
      <c r="W161">
        <v>32.542949379913203</v>
      </c>
      <c r="X161">
        <v>1.7747429687691001</v>
      </c>
      <c r="Y161">
        <v>3613</v>
      </c>
      <c r="Z161" t="s">
        <v>1017</v>
      </c>
      <c r="AA161" t="s">
        <v>1028</v>
      </c>
      <c r="AB161" t="s">
        <v>1029</v>
      </c>
      <c r="AE161" s="100">
        <v>0.44</v>
      </c>
      <c r="AF161" s="51">
        <v>1.8374999999999999</v>
      </c>
      <c r="AG161" s="51">
        <v>1.3975</v>
      </c>
      <c r="AH161" s="51">
        <v>71.7010528846466</v>
      </c>
      <c r="AI161" s="51">
        <v>5.3174649841269499</v>
      </c>
      <c r="AJ161" s="103">
        <v>911</v>
      </c>
      <c r="AK161" t="s">
        <v>1017</v>
      </c>
      <c r="AL161" t="s">
        <v>1020</v>
      </c>
    </row>
    <row r="162" spans="1:38">
      <c r="A162">
        <v>150</v>
      </c>
      <c r="B162" s="93"/>
      <c r="C162" s="93"/>
      <c r="D162" s="93"/>
      <c r="E162" s="93"/>
      <c r="F162" s="93"/>
      <c r="G162" s="93"/>
      <c r="H162" s="93"/>
      <c r="I162" s="93">
        <v>10</v>
      </c>
      <c r="J162" s="93">
        <v>10</v>
      </c>
      <c r="K162" s="93"/>
      <c r="L162" s="93"/>
      <c r="M162" s="93"/>
      <c r="N162" s="93"/>
      <c r="O162" s="93"/>
      <c r="P162" s="93"/>
      <c r="Q162" s="93"/>
      <c r="R162" s="93"/>
      <c r="T162">
        <v>3.4849999999999999</v>
      </c>
      <c r="U162">
        <v>1.84</v>
      </c>
      <c r="V162">
        <v>1.645</v>
      </c>
      <c r="W162">
        <v>31.592552433149201</v>
      </c>
      <c r="X162">
        <v>1.7769647993992801</v>
      </c>
      <c r="Y162">
        <v>2130</v>
      </c>
      <c r="Z162" t="s">
        <v>1024</v>
      </c>
      <c r="AA162" t="s">
        <v>1020</v>
      </c>
      <c r="AB162" t="s">
        <v>1030</v>
      </c>
      <c r="AE162" s="100">
        <v>3.3450000000000002</v>
      </c>
      <c r="AF162" s="51">
        <v>1.8525</v>
      </c>
      <c r="AG162" s="51">
        <v>1.4924999999999999</v>
      </c>
      <c r="AH162" s="51">
        <v>22.4754538925772</v>
      </c>
      <c r="AI162" s="51">
        <v>3.8105349392435501</v>
      </c>
      <c r="AJ162" s="103">
        <v>2075</v>
      </c>
      <c r="AK162" t="s">
        <v>1024</v>
      </c>
      <c r="AL162" t="s">
        <v>1020</v>
      </c>
    </row>
    <row r="163" spans="1:38">
      <c r="A163">
        <v>151</v>
      </c>
      <c r="B163" s="91"/>
      <c r="C163" s="91"/>
      <c r="D163" s="91"/>
      <c r="E163" s="91"/>
      <c r="F163" s="91"/>
      <c r="G163" s="91"/>
      <c r="H163" s="91"/>
      <c r="I163" s="91">
        <v>15</v>
      </c>
      <c r="J163" s="91">
        <v>15</v>
      </c>
      <c r="K163" s="91"/>
      <c r="L163" s="91"/>
      <c r="M163" s="91"/>
      <c r="N163" s="91"/>
      <c r="O163" s="91"/>
      <c r="P163" s="91"/>
      <c r="Q163" s="91"/>
      <c r="R163" s="91"/>
      <c r="T163">
        <v>3.8824999999999998</v>
      </c>
      <c r="U163">
        <v>1.835</v>
      </c>
      <c r="V163">
        <v>2.0474999999999999</v>
      </c>
      <c r="W163">
        <v>30.468440202130498</v>
      </c>
      <c r="X163">
        <v>1.7748174468167</v>
      </c>
      <c r="Y163">
        <v>2287</v>
      </c>
      <c r="Z163" t="s">
        <v>1024</v>
      </c>
      <c r="AA163" t="s">
        <v>1020</v>
      </c>
      <c r="AB163" t="s">
        <v>1031</v>
      </c>
      <c r="AE163" s="100">
        <v>3.9449999999999998</v>
      </c>
      <c r="AF163" s="51">
        <v>1.835</v>
      </c>
      <c r="AG163" s="51">
        <v>2.11</v>
      </c>
      <c r="AH163" s="51">
        <v>23.184296443632601</v>
      </c>
      <c r="AI163" s="51">
        <v>3.7171418321699701</v>
      </c>
      <c r="AJ163" s="103">
        <v>2308</v>
      </c>
      <c r="AK163" t="s">
        <v>1024</v>
      </c>
      <c r="AL163" t="s">
        <v>1020</v>
      </c>
    </row>
    <row r="164" spans="1:38">
      <c r="A164">
        <v>152</v>
      </c>
      <c r="B164" s="91"/>
      <c r="C164" s="91"/>
      <c r="D164" s="91"/>
      <c r="E164" s="91"/>
      <c r="F164" s="91"/>
      <c r="G164" s="91"/>
      <c r="H164" s="91"/>
      <c r="I164" s="91">
        <v>30</v>
      </c>
      <c r="J164" s="91">
        <v>30</v>
      </c>
      <c r="K164" s="91"/>
      <c r="L164" s="91"/>
      <c r="M164" s="91"/>
      <c r="N164" s="91"/>
      <c r="O164" s="91"/>
      <c r="P164" s="91"/>
      <c r="Q164" s="91"/>
      <c r="R164" s="91"/>
      <c r="T164">
        <v>4.5975000000000001</v>
      </c>
      <c r="U164">
        <v>1.845</v>
      </c>
      <c r="V164">
        <v>2.7524999999999999</v>
      </c>
      <c r="W164">
        <v>29.637251455177399</v>
      </c>
      <c r="X164">
        <v>1.98922389575874</v>
      </c>
      <c r="Y164">
        <v>2569</v>
      </c>
      <c r="Z164" t="s">
        <v>1024</v>
      </c>
      <c r="AA164" t="s">
        <v>1020</v>
      </c>
      <c r="AB164" t="s">
        <v>1032</v>
      </c>
      <c r="AE164" s="100">
        <v>4.7625000000000002</v>
      </c>
      <c r="AF164" s="51">
        <v>1.8274999999999999</v>
      </c>
      <c r="AG164" s="51">
        <v>2.9350000000000001</v>
      </c>
      <c r="AH164" s="51">
        <v>24.191485229147599</v>
      </c>
      <c r="AI164" s="51">
        <v>3.7913276435030201</v>
      </c>
      <c r="AJ164" s="103">
        <v>2628</v>
      </c>
      <c r="AK164" t="s">
        <v>1024</v>
      </c>
      <c r="AL164" t="s">
        <v>1020</v>
      </c>
    </row>
    <row r="165" spans="1:38">
      <c r="A165">
        <v>153</v>
      </c>
      <c r="B165" s="91"/>
      <c r="C165" s="91"/>
      <c r="D165" s="91"/>
      <c r="E165" s="91"/>
      <c r="F165" s="91"/>
      <c r="G165" s="91"/>
      <c r="H165" s="91"/>
      <c r="I165" s="91">
        <v>45</v>
      </c>
      <c r="J165" s="91">
        <v>45</v>
      </c>
      <c r="K165" s="91"/>
      <c r="L165" s="91"/>
      <c r="M165" s="91"/>
      <c r="N165" s="91"/>
      <c r="O165" s="91"/>
      <c r="P165" s="91"/>
      <c r="Q165" s="91"/>
      <c r="R165" s="91"/>
      <c r="T165">
        <v>5.2424999999999997</v>
      </c>
      <c r="U165">
        <v>1.82</v>
      </c>
      <c r="V165">
        <v>3.4224999999999999</v>
      </c>
      <c r="W165">
        <v>29.5794395263447</v>
      </c>
      <c r="X165">
        <v>2.11795699291218</v>
      </c>
      <c r="Y165">
        <v>2809</v>
      </c>
      <c r="Z165" t="s">
        <v>1024</v>
      </c>
      <c r="AA165" t="s">
        <v>1020</v>
      </c>
      <c r="AB165" t="s">
        <v>1033</v>
      </c>
      <c r="AE165" s="100">
        <v>5.5</v>
      </c>
      <c r="AF165" s="51">
        <v>1.8474999999999999</v>
      </c>
      <c r="AG165" s="51">
        <v>3.6524999999999999</v>
      </c>
      <c r="AH165" s="51">
        <v>25.746628489113299</v>
      </c>
      <c r="AI165" s="51">
        <v>3.5797837497951499</v>
      </c>
      <c r="AJ165" s="103">
        <v>2921</v>
      </c>
      <c r="AK165" t="s">
        <v>1024</v>
      </c>
      <c r="AL165" t="s">
        <v>1020</v>
      </c>
    </row>
    <row r="166" spans="1:38">
      <c r="A166">
        <v>154</v>
      </c>
      <c r="B166" s="92"/>
      <c r="C166" s="92"/>
      <c r="D166" s="92"/>
      <c r="E166" s="92"/>
      <c r="F166" s="92"/>
      <c r="G166" s="92"/>
      <c r="H166" s="92"/>
      <c r="I166" s="92">
        <v>60</v>
      </c>
      <c r="J166" s="92">
        <v>60</v>
      </c>
      <c r="K166" s="92"/>
      <c r="L166" s="92"/>
      <c r="M166" s="92"/>
      <c r="N166" s="92"/>
      <c r="O166" s="92"/>
      <c r="P166" s="92"/>
      <c r="Q166" s="92"/>
      <c r="R166" s="92"/>
      <c r="T166">
        <v>5.7750000000000004</v>
      </c>
      <c r="U166">
        <v>1.8474999999999999</v>
      </c>
      <c r="V166">
        <v>3.9275000000000002</v>
      </c>
      <c r="W166">
        <v>29.716611962716399</v>
      </c>
      <c r="X166">
        <v>2.3715011067066798</v>
      </c>
      <c r="Y166">
        <v>3013</v>
      </c>
      <c r="Z166" t="s">
        <v>1024</v>
      </c>
      <c r="AA166" t="s">
        <v>1020</v>
      </c>
      <c r="AB166" t="s">
        <v>1034</v>
      </c>
      <c r="AE166" s="100">
        <v>6.2625000000000002</v>
      </c>
      <c r="AF166" s="51">
        <v>1.81</v>
      </c>
      <c r="AG166" s="51">
        <v>4.4524999999999997</v>
      </c>
      <c r="AH166" s="51">
        <v>26.792911547049599</v>
      </c>
      <c r="AI166" s="51">
        <v>3.7681110959709798</v>
      </c>
      <c r="AJ166" s="103">
        <v>3209</v>
      </c>
      <c r="AK166" t="s">
        <v>1024</v>
      </c>
      <c r="AL166" t="s">
        <v>1020</v>
      </c>
    </row>
    <row r="167" spans="1:38">
      <c r="A167">
        <v>155</v>
      </c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 t="s">
        <v>375</v>
      </c>
      <c r="Q167" s="119"/>
      <c r="R167" s="119"/>
      <c r="T167">
        <v>3.1675</v>
      </c>
      <c r="U167">
        <v>1.8149999999999999</v>
      </c>
      <c r="V167">
        <v>1.3525</v>
      </c>
      <c r="W167">
        <v>33.840613312885203</v>
      </c>
      <c r="X167">
        <v>1.8084376554508601</v>
      </c>
      <c r="Y167">
        <v>1993</v>
      </c>
      <c r="Z167" t="s">
        <v>1024</v>
      </c>
      <c r="AA167" t="s">
        <v>1020</v>
      </c>
      <c r="AB167" t="s">
        <v>1025</v>
      </c>
      <c r="AE167" s="100">
        <v>3.1074999999999999</v>
      </c>
      <c r="AF167" s="51">
        <v>1.8474999999999999</v>
      </c>
      <c r="AG167" s="51">
        <v>1.26</v>
      </c>
      <c r="AH167" s="51">
        <v>22.2912199820701</v>
      </c>
      <c r="AI167" s="51">
        <v>3.7189288005586199</v>
      </c>
      <c r="AJ167" s="103">
        <v>1982</v>
      </c>
      <c r="AK167" t="s">
        <v>1024</v>
      </c>
      <c r="AL167" t="s">
        <v>1020</v>
      </c>
    </row>
    <row r="168" spans="1:38">
      <c r="A168">
        <v>156</v>
      </c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 t="s">
        <v>376</v>
      </c>
      <c r="Q168" s="56"/>
      <c r="R168" s="56"/>
      <c r="T168">
        <v>3.1675</v>
      </c>
      <c r="U168">
        <v>1.8149999999999999</v>
      </c>
      <c r="V168">
        <v>1.3525</v>
      </c>
      <c r="W168">
        <v>33.840613312885203</v>
      </c>
      <c r="X168">
        <v>1.8084376554508601</v>
      </c>
      <c r="Y168">
        <v>1993</v>
      </c>
      <c r="Z168" t="s">
        <v>1024</v>
      </c>
      <c r="AA168" t="s">
        <v>1020</v>
      </c>
      <c r="AB168" t="s">
        <v>1025</v>
      </c>
      <c r="AE168" s="100">
        <v>3.1074999999999999</v>
      </c>
      <c r="AF168" s="51">
        <v>1.8474999999999999</v>
      </c>
      <c r="AG168" s="51">
        <v>1.26</v>
      </c>
      <c r="AH168" s="51">
        <v>22.2912199820701</v>
      </c>
      <c r="AI168" s="51">
        <v>3.7189288005586199</v>
      </c>
      <c r="AJ168" s="103">
        <v>1982</v>
      </c>
      <c r="AK168" t="s">
        <v>1024</v>
      </c>
      <c r="AL168" t="s">
        <v>1020</v>
      </c>
    </row>
    <row r="169" spans="1:38">
      <c r="A169">
        <v>157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 t="s">
        <v>377</v>
      </c>
      <c r="Q169" s="56"/>
      <c r="R169" s="56"/>
      <c r="T169">
        <v>3.1675</v>
      </c>
      <c r="U169">
        <v>1.8149999999999999</v>
      </c>
      <c r="V169">
        <v>1.3525</v>
      </c>
      <c r="W169">
        <v>33.840613312885203</v>
      </c>
      <c r="X169">
        <v>1.8084376554508601</v>
      </c>
      <c r="Y169">
        <v>1993</v>
      </c>
      <c r="Z169" t="s">
        <v>1024</v>
      </c>
      <c r="AA169" t="s">
        <v>1020</v>
      </c>
      <c r="AB169" t="s">
        <v>1025</v>
      </c>
      <c r="AE169" s="100">
        <v>3.1074999999999999</v>
      </c>
      <c r="AF169" s="51">
        <v>1.8474999999999999</v>
      </c>
      <c r="AG169" s="51">
        <v>1.26</v>
      </c>
      <c r="AH169" s="51">
        <v>22.2912199820701</v>
      </c>
      <c r="AI169" s="51">
        <v>3.7189288005586199</v>
      </c>
      <c r="AJ169" s="103">
        <v>1982</v>
      </c>
      <c r="AK169" t="s">
        <v>1024</v>
      </c>
      <c r="AL169" t="s">
        <v>1020</v>
      </c>
    </row>
    <row r="170" spans="1:38">
      <c r="A170">
        <v>158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 t="s">
        <v>378</v>
      </c>
      <c r="Q170" s="56"/>
      <c r="R170" s="56"/>
      <c r="T170">
        <v>3.1675</v>
      </c>
      <c r="U170">
        <v>1.8149999999999999</v>
      </c>
      <c r="V170">
        <v>1.3525</v>
      </c>
      <c r="W170">
        <v>33.840613312885203</v>
      </c>
      <c r="X170">
        <v>1.8084376554508601</v>
      </c>
      <c r="Y170">
        <v>1993</v>
      </c>
      <c r="Z170" t="s">
        <v>1024</v>
      </c>
      <c r="AA170" t="s">
        <v>1020</v>
      </c>
      <c r="AB170" t="s">
        <v>1025</v>
      </c>
      <c r="AE170" s="100">
        <v>3.1074999999999999</v>
      </c>
      <c r="AF170" s="51">
        <v>1.8474999999999999</v>
      </c>
      <c r="AG170" s="51">
        <v>1.26</v>
      </c>
      <c r="AH170" s="51">
        <v>22.2912199820701</v>
      </c>
      <c r="AI170" s="51">
        <v>3.7189288005586199</v>
      </c>
      <c r="AJ170" s="103">
        <v>1982</v>
      </c>
      <c r="AK170" t="s">
        <v>1024</v>
      </c>
      <c r="AL170" t="s">
        <v>1020</v>
      </c>
    </row>
    <row r="171" spans="1:38">
      <c r="A171">
        <v>159</v>
      </c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 t="s">
        <v>379</v>
      </c>
      <c r="Q171" s="80"/>
      <c r="R171" s="80"/>
      <c r="T171">
        <v>3.1675</v>
      </c>
      <c r="U171">
        <v>1.8149999999999999</v>
      </c>
      <c r="V171">
        <v>1.3525</v>
      </c>
      <c r="W171">
        <v>33.840613312885203</v>
      </c>
      <c r="X171">
        <v>1.8084376554508601</v>
      </c>
      <c r="Y171">
        <v>1993</v>
      </c>
      <c r="Z171" t="s">
        <v>1024</v>
      </c>
      <c r="AA171" t="s">
        <v>1020</v>
      </c>
      <c r="AB171" t="s">
        <v>1025</v>
      </c>
      <c r="AE171" s="100">
        <v>3.1074999999999999</v>
      </c>
      <c r="AF171" s="51">
        <v>1.8474999999999999</v>
      </c>
      <c r="AG171" s="51">
        <v>1.26</v>
      </c>
      <c r="AH171" s="51">
        <v>22.2912199820701</v>
      </c>
      <c r="AI171" s="51">
        <v>3.7189288005586199</v>
      </c>
      <c r="AJ171" s="103">
        <v>1982</v>
      </c>
      <c r="AK171" t="s">
        <v>1024</v>
      </c>
      <c r="AL171" t="s">
        <v>1020</v>
      </c>
    </row>
    <row r="172" spans="1:38">
      <c r="A172">
        <v>160</v>
      </c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 t="s">
        <v>898</v>
      </c>
      <c r="R172" s="24"/>
      <c r="T172">
        <v>1.93</v>
      </c>
      <c r="U172">
        <v>1.8225</v>
      </c>
      <c r="V172">
        <v>0.1075</v>
      </c>
      <c r="W172">
        <v>39.672776963618396</v>
      </c>
      <c r="X172">
        <v>2.1141477128774402</v>
      </c>
      <c r="Y172">
        <v>1501</v>
      </c>
      <c r="Z172" t="s">
        <v>1035</v>
      </c>
      <c r="AA172" t="s">
        <v>1020</v>
      </c>
      <c r="AB172" t="s">
        <v>1036</v>
      </c>
      <c r="AE172" s="100">
        <v>2.8075000000000001</v>
      </c>
      <c r="AF172" s="51">
        <v>1.8149999999999999</v>
      </c>
      <c r="AG172" s="51">
        <v>0.99250000000000005</v>
      </c>
      <c r="AH172" s="51">
        <v>22.1363249450986</v>
      </c>
      <c r="AI172" s="51">
        <v>3.9025707542515602</v>
      </c>
      <c r="AJ172" s="103">
        <v>1849</v>
      </c>
      <c r="AK172" t="s">
        <v>1035</v>
      </c>
      <c r="AL172" t="s">
        <v>1020</v>
      </c>
    </row>
    <row r="173" spans="1:38">
      <c r="A173">
        <v>161</v>
      </c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 t="s">
        <v>881</v>
      </c>
      <c r="R173" s="91"/>
      <c r="T173">
        <v>1.1875</v>
      </c>
      <c r="U173">
        <v>1.82</v>
      </c>
      <c r="V173">
        <v>0.63249999999999995</v>
      </c>
      <c r="W173">
        <v>37.321500669705401</v>
      </c>
      <c r="X173">
        <v>1.9826297943627</v>
      </c>
      <c r="Y173">
        <v>1203</v>
      </c>
      <c r="Z173" t="s">
        <v>1037</v>
      </c>
      <c r="AA173" t="s">
        <v>1020</v>
      </c>
      <c r="AB173" t="s">
        <v>1038</v>
      </c>
      <c r="AE173" s="100">
        <v>2.7875000000000001</v>
      </c>
      <c r="AF173" s="51">
        <v>1.825</v>
      </c>
      <c r="AG173" s="51">
        <v>0.96250000000000002</v>
      </c>
      <c r="AH173" s="51">
        <v>21.917973303175302</v>
      </c>
      <c r="AI173" s="51">
        <v>4.2284906783751</v>
      </c>
      <c r="AJ173" s="103">
        <v>1845</v>
      </c>
      <c r="AK173" t="s">
        <v>1037</v>
      </c>
      <c r="AL173" t="s">
        <v>1020</v>
      </c>
    </row>
    <row r="174" spans="1:38">
      <c r="A174">
        <v>162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 t="s">
        <v>884</v>
      </c>
      <c r="R174" s="92"/>
      <c r="T174">
        <v>0.86499999999999999</v>
      </c>
      <c r="U174">
        <v>1.845</v>
      </c>
      <c r="V174">
        <v>0.98</v>
      </c>
      <c r="W174">
        <v>29.355025271459802</v>
      </c>
      <c r="X174">
        <v>1.6975134911023999</v>
      </c>
      <c r="Y174">
        <v>1078</v>
      </c>
      <c r="Z174" t="s">
        <v>1039</v>
      </c>
      <c r="AA174" t="s">
        <v>1020</v>
      </c>
      <c r="AB174" t="s">
        <v>1040</v>
      </c>
      <c r="AE174" s="100">
        <v>4.17</v>
      </c>
      <c r="AF174" s="51">
        <v>1.82</v>
      </c>
      <c r="AG174" s="51">
        <v>2.35</v>
      </c>
      <c r="AH174" s="51">
        <v>21.823269134026599</v>
      </c>
      <c r="AI174" s="51">
        <v>4.3808381253396798</v>
      </c>
      <c r="AJ174" s="103">
        <v>2394</v>
      </c>
      <c r="AK174" t="s">
        <v>1039</v>
      </c>
      <c r="AL174" t="s">
        <v>1020</v>
      </c>
    </row>
    <row r="175" spans="1:38" s="23" customFormat="1">
      <c r="B175" s="90">
        <v>2013</v>
      </c>
      <c r="AE175" s="164"/>
      <c r="AF175" s="140"/>
      <c r="AG175" s="140"/>
      <c r="AH175" s="140"/>
      <c r="AI175" s="140"/>
      <c r="AJ175" s="165"/>
    </row>
    <row r="176" spans="1:38" s="81" customFormat="1">
      <c r="B176" s="82" t="s">
        <v>1041</v>
      </c>
      <c r="AE176" s="105"/>
      <c r="AF176" s="173" t="s">
        <v>1042</v>
      </c>
      <c r="AG176" s="109"/>
      <c r="AH176" s="109"/>
      <c r="AI176" s="107"/>
      <c r="AJ176" s="110"/>
    </row>
    <row r="177" spans="1:40">
      <c r="A177">
        <v>163</v>
      </c>
      <c r="B177" s="47">
        <v>41436</v>
      </c>
      <c r="C177" s="57" t="s">
        <v>1043</v>
      </c>
      <c r="D177" s="57" t="s">
        <v>1044</v>
      </c>
      <c r="E177" s="46">
        <v>0.72152777777777777</v>
      </c>
      <c r="F177" t="s">
        <v>295</v>
      </c>
      <c r="G177" t="s">
        <v>345</v>
      </c>
      <c r="H177" t="s">
        <v>345</v>
      </c>
      <c r="I177">
        <v>5</v>
      </c>
      <c r="J177">
        <v>20</v>
      </c>
      <c r="K177" t="s">
        <v>1045</v>
      </c>
      <c r="L177">
        <v>500</v>
      </c>
      <c r="M177">
        <v>0.61899999999999999</v>
      </c>
      <c r="N177">
        <v>81.176469999999995</v>
      </c>
      <c r="O177" t="b">
        <v>1</v>
      </c>
      <c r="P177">
        <v>1000</v>
      </c>
      <c r="Q177">
        <v>0</v>
      </c>
      <c r="S177">
        <f>23/17*60</f>
        <v>81.176470588235304</v>
      </c>
      <c r="T177">
        <v>0.2525</v>
      </c>
      <c r="U177">
        <v>1.2475000000000001</v>
      </c>
      <c r="V177">
        <v>0.995</v>
      </c>
      <c r="W177">
        <v>31.8693168339002</v>
      </c>
      <c r="X177">
        <v>8.3137251069377296</v>
      </c>
      <c r="Y177">
        <v>600</v>
      </c>
      <c r="Z177" t="s">
        <v>1046</v>
      </c>
      <c r="AA177" t="s">
        <v>1047</v>
      </c>
      <c r="AB177" t="s">
        <v>1048</v>
      </c>
      <c r="AF177" s="51">
        <v>0.26500000000000001</v>
      </c>
      <c r="AG177" s="51">
        <v>4.16</v>
      </c>
      <c r="AH177" s="51">
        <v>3.895</v>
      </c>
      <c r="AI177" s="51">
        <v>31.999417705016199</v>
      </c>
      <c r="AJ177" s="103">
        <v>8.2963787685125805</v>
      </c>
      <c r="AK177">
        <v>1770</v>
      </c>
      <c r="AL177" t="s">
        <v>1049</v>
      </c>
      <c r="AM177" t="s">
        <v>1050</v>
      </c>
      <c r="AN177" t="s">
        <v>1051</v>
      </c>
    </row>
    <row r="178" spans="1:40">
      <c r="A178">
        <v>164</v>
      </c>
      <c r="L178">
        <v>1000</v>
      </c>
      <c r="T178">
        <v>0.30499999999999999</v>
      </c>
      <c r="U178">
        <v>2.4849999999999999</v>
      </c>
      <c r="V178">
        <v>2.1800000000000002</v>
      </c>
      <c r="W178">
        <v>31.930254442956599</v>
      </c>
      <c r="X178">
        <v>8.2951444005884305</v>
      </c>
      <c r="Y178">
        <v>1116</v>
      </c>
      <c r="Z178" t="s">
        <v>1052</v>
      </c>
      <c r="AA178" t="s">
        <v>1053</v>
      </c>
      <c r="AB178" t="s">
        <v>1054</v>
      </c>
      <c r="AF178" s="51">
        <v>0.315</v>
      </c>
      <c r="AG178" s="51">
        <v>4.1399999999999997</v>
      </c>
      <c r="AH178" s="51">
        <v>3.8250000000000002</v>
      </c>
      <c r="AI178" s="51">
        <v>32.106968688630197</v>
      </c>
      <c r="AJ178" s="103">
        <v>8.2925131473870692</v>
      </c>
      <c r="AK178">
        <v>1782</v>
      </c>
      <c r="AL178" t="s">
        <v>1055</v>
      </c>
      <c r="AM178" t="s">
        <v>1050</v>
      </c>
      <c r="AN178" t="s">
        <v>1056</v>
      </c>
    </row>
    <row r="179" spans="1:40">
      <c r="A179">
        <v>165</v>
      </c>
      <c r="B179" s="88">
        <v>41436</v>
      </c>
      <c r="C179" s="73" t="s">
        <v>1043</v>
      </c>
      <c r="D179" s="73" t="s">
        <v>1044</v>
      </c>
      <c r="E179" s="89">
        <v>0.72152777777777777</v>
      </c>
      <c r="F179" s="73" t="s">
        <v>295</v>
      </c>
      <c r="G179" s="73" t="s">
        <v>345</v>
      </c>
      <c r="H179" s="73" t="s">
        <v>345</v>
      </c>
      <c r="I179" s="73">
        <v>5</v>
      </c>
      <c r="J179" s="73">
        <v>20</v>
      </c>
      <c r="K179" s="73" t="s">
        <v>1057</v>
      </c>
      <c r="L179" s="73">
        <v>5000</v>
      </c>
      <c r="M179" s="73">
        <v>0.61899999999999999</v>
      </c>
      <c r="N179" s="73">
        <v>81.176469999999995</v>
      </c>
      <c r="O179" s="73" t="b">
        <v>1</v>
      </c>
      <c r="P179" s="73">
        <v>1000</v>
      </c>
      <c r="Q179" s="73">
        <v>0</v>
      </c>
      <c r="R179" s="73"/>
      <c r="T179">
        <v>0.40749999999999997</v>
      </c>
      <c r="U179">
        <v>4.1449999999999996</v>
      </c>
      <c r="V179">
        <v>3.7374999999999998</v>
      </c>
      <c r="W179">
        <v>31.817272368472601</v>
      </c>
      <c r="X179">
        <v>8.3022045475350197</v>
      </c>
      <c r="Y179">
        <v>1821</v>
      </c>
      <c r="Z179" t="s">
        <v>1058</v>
      </c>
      <c r="AA179" t="s">
        <v>1050</v>
      </c>
      <c r="AB179" t="s">
        <v>1059</v>
      </c>
      <c r="AF179" s="51">
        <v>0.41749999999999998</v>
      </c>
      <c r="AG179" s="51">
        <v>4.1449999999999996</v>
      </c>
      <c r="AH179" s="51">
        <v>3.7275</v>
      </c>
      <c r="AI179" s="51">
        <v>32.0416870928508</v>
      </c>
      <c r="AJ179" s="103">
        <v>8.2948750335486299</v>
      </c>
      <c r="AK179">
        <v>1825</v>
      </c>
      <c r="AL179" t="s">
        <v>1060</v>
      </c>
      <c r="AM179" t="s">
        <v>1050</v>
      </c>
      <c r="AN179" t="s">
        <v>1061</v>
      </c>
    </row>
    <row r="180" spans="1:40">
      <c r="A180">
        <v>166</v>
      </c>
      <c r="L180">
        <v>10000</v>
      </c>
      <c r="T180">
        <v>0.45750000000000002</v>
      </c>
      <c r="U180">
        <v>4.2750000000000004</v>
      </c>
      <c r="V180">
        <v>3.8174999999999999</v>
      </c>
      <c r="W180">
        <v>31.863248368659701</v>
      </c>
      <c r="X180">
        <v>8.3020969704192602</v>
      </c>
      <c r="Y180">
        <v>1893</v>
      </c>
      <c r="Z180" t="s">
        <v>1062</v>
      </c>
      <c r="AA180" t="s">
        <v>1063</v>
      </c>
      <c r="AB180" t="s">
        <v>1064</v>
      </c>
      <c r="AF180" s="51">
        <v>0.47499999999999998</v>
      </c>
      <c r="AG180" s="51">
        <v>4.1475</v>
      </c>
      <c r="AH180" s="51">
        <v>3.6724999999999999</v>
      </c>
      <c r="AI180" s="51">
        <v>32.047162488131498</v>
      </c>
      <c r="AJ180" s="103">
        <v>8.2949761903828296</v>
      </c>
      <c r="AK180">
        <v>1849</v>
      </c>
      <c r="AL180" t="s">
        <v>1065</v>
      </c>
      <c r="AM180" t="s">
        <v>1050</v>
      </c>
      <c r="AN180" t="s">
        <v>1066</v>
      </c>
    </row>
    <row r="181" spans="1:40">
      <c r="A181">
        <v>167</v>
      </c>
      <c r="L181">
        <v>20000</v>
      </c>
      <c r="T181">
        <v>0.49249999999999999</v>
      </c>
      <c r="U181">
        <v>4.3449999999999998</v>
      </c>
      <c r="V181">
        <v>3.8525</v>
      </c>
      <c r="W181">
        <v>31.865471157754101</v>
      </c>
      <c r="X181">
        <v>8.3030577690899605</v>
      </c>
      <c r="Y181">
        <v>1935</v>
      </c>
      <c r="Z181" t="s">
        <v>1067</v>
      </c>
      <c r="AA181" t="s">
        <v>1068</v>
      </c>
      <c r="AB181" t="s">
        <v>1069</v>
      </c>
      <c r="AF181" s="51">
        <v>0.495</v>
      </c>
      <c r="AG181" s="51">
        <v>4.1375000000000002</v>
      </c>
      <c r="AH181" s="51">
        <v>3.6425000000000001</v>
      </c>
      <c r="AI181" s="51">
        <v>32.043808184780801</v>
      </c>
      <c r="AJ181" s="103">
        <v>8.2954358230639507</v>
      </c>
      <c r="AK181">
        <v>1853</v>
      </c>
      <c r="AL181" t="s">
        <v>1065</v>
      </c>
      <c r="AM181" t="s">
        <v>1050</v>
      </c>
      <c r="AN181" t="s">
        <v>1070</v>
      </c>
    </row>
    <row r="182" spans="1:40">
      <c r="A182">
        <v>168</v>
      </c>
      <c r="B182" s="93"/>
      <c r="C182" s="93"/>
      <c r="D182" s="93"/>
      <c r="E182" s="93"/>
      <c r="F182" s="93"/>
      <c r="G182" s="93"/>
      <c r="H182" s="93"/>
      <c r="I182" s="93">
        <v>10</v>
      </c>
      <c r="J182" s="93">
        <v>20</v>
      </c>
      <c r="K182" s="93"/>
      <c r="L182" s="93"/>
      <c r="M182" s="93"/>
      <c r="N182" s="93"/>
      <c r="O182" s="93"/>
      <c r="P182" s="93"/>
      <c r="Q182" s="93"/>
      <c r="R182" s="93"/>
      <c r="T182">
        <v>0.65249999999999997</v>
      </c>
      <c r="U182">
        <v>4.1425000000000001</v>
      </c>
      <c r="V182">
        <v>3.49</v>
      </c>
      <c r="W182">
        <v>30.642890882837499</v>
      </c>
      <c r="X182">
        <v>8.3158623390824999</v>
      </c>
      <c r="Y182">
        <v>1918</v>
      </c>
      <c r="Z182" t="s">
        <v>1062</v>
      </c>
      <c r="AA182" t="s">
        <v>1050</v>
      </c>
      <c r="AB182" t="s">
        <v>1071</v>
      </c>
      <c r="AF182" s="51">
        <v>0.67249999999999999</v>
      </c>
      <c r="AG182" s="51">
        <v>4.1399999999999997</v>
      </c>
      <c r="AH182" s="51">
        <v>3.4674999999999998</v>
      </c>
      <c r="AI182" s="51">
        <v>30.7755152958064</v>
      </c>
      <c r="AJ182" s="103">
        <v>8.3112892154501008</v>
      </c>
      <c r="AK182">
        <v>1925</v>
      </c>
      <c r="AL182" t="s">
        <v>1060</v>
      </c>
      <c r="AM182" t="s">
        <v>1050</v>
      </c>
      <c r="AN182" t="s">
        <v>1072</v>
      </c>
    </row>
    <row r="183" spans="1:40">
      <c r="A183">
        <v>169</v>
      </c>
      <c r="B183" s="91"/>
      <c r="C183" s="91"/>
      <c r="D183" s="91"/>
      <c r="E183" s="91"/>
      <c r="F183" s="91"/>
      <c r="G183" s="91"/>
      <c r="H183" s="91"/>
      <c r="I183" s="91">
        <v>15</v>
      </c>
      <c r="J183" s="91">
        <v>15</v>
      </c>
      <c r="K183" s="91"/>
      <c r="L183" s="91"/>
      <c r="M183" s="91"/>
      <c r="N183" s="91"/>
      <c r="O183" s="91"/>
      <c r="P183" s="91"/>
      <c r="Q183" s="91"/>
      <c r="R183" s="91"/>
      <c r="T183">
        <v>0.89749999999999996</v>
      </c>
      <c r="U183">
        <v>4.1449999999999996</v>
      </c>
      <c r="V183">
        <v>3.2475000000000001</v>
      </c>
      <c r="W183">
        <v>28.356012708667301</v>
      </c>
      <c r="X183">
        <v>8.2948064052686306</v>
      </c>
      <c r="Y183">
        <v>2017</v>
      </c>
      <c r="Z183" t="s">
        <v>1073</v>
      </c>
      <c r="AA183" t="s">
        <v>1050</v>
      </c>
      <c r="AB183" t="s">
        <v>1074</v>
      </c>
      <c r="AF183" s="51">
        <v>0.89500000000000002</v>
      </c>
      <c r="AG183" s="51">
        <v>4.125</v>
      </c>
      <c r="AH183" s="51">
        <v>3.23</v>
      </c>
      <c r="AI183" s="51">
        <v>28.636743087634301</v>
      </c>
      <c r="AJ183" s="103">
        <v>8.2867329739672293</v>
      </c>
      <c r="AK183">
        <v>2008</v>
      </c>
      <c r="AL183" t="s">
        <v>1075</v>
      </c>
      <c r="AM183" t="s">
        <v>1050</v>
      </c>
      <c r="AN183" t="s">
        <v>1076</v>
      </c>
    </row>
    <row r="184" spans="1:40">
      <c r="A184">
        <v>170</v>
      </c>
      <c r="B184" s="91"/>
      <c r="C184" s="91"/>
      <c r="D184" s="91"/>
      <c r="E184" s="91"/>
      <c r="F184" s="91"/>
      <c r="G184" s="91"/>
      <c r="H184" s="91"/>
      <c r="I184" s="91">
        <v>30</v>
      </c>
      <c r="J184" s="91">
        <v>30</v>
      </c>
      <c r="K184" s="91"/>
      <c r="L184" s="91"/>
      <c r="M184" s="91"/>
      <c r="N184" s="91"/>
      <c r="O184" s="91"/>
      <c r="P184" s="91"/>
      <c r="Q184" s="91"/>
      <c r="R184" s="91"/>
      <c r="T184">
        <v>1.3625</v>
      </c>
      <c r="U184">
        <v>4.1399999999999997</v>
      </c>
      <c r="V184">
        <v>2.7774999999999999</v>
      </c>
      <c r="W184">
        <v>21.9872258800509</v>
      </c>
      <c r="X184">
        <v>8.2246755647165202</v>
      </c>
      <c r="Y184">
        <v>2201</v>
      </c>
      <c r="Z184" t="s">
        <v>1077</v>
      </c>
      <c r="AA184" t="s">
        <v>1050</v>
      </c>
      <c r="AB184" t="s">
        <v>1078</v>
      </c>
      <c r="AF184" s="51">
        <v>1.3625</v>
      </c>
      <c r="AG184" s="51">
        <v>4.1399999999999997</v>
      </c>
      <c r="AH184" s="51">
        <v>2.7774999999999999</v>
      </c>
      <c r="AI184" s="51">
        <v>21.9872258800509</v>
      </c>
      <c r="AJ184" s="103">
        <v>8.2246755647165202</v>
      </c>
      <c r="AK184">
        <v>2201</v>
      </c>
      <c r="AL184" t="s">
        <v>1077</v>
      </c>
      <c r="AM184" t="s">
        <v>1050</v>
      </c>
      <c r="AN184" t="s">
        <v>1078</v>
      </c>
    </row>
    <row r="185" spans="1:40">
      <c r="A185">
        <v>171</v>
      </c>
      <c r="B185" s="91"/>
      <c r="C185" s="91"/>
      <c r="D185" s="91"/>
      <c r="E185" s="91"/>
      <c r="F185" s="91"/>
      <c r="G185" s="91"/>
      <c r="H185" s="91"/>
      <c r="I185" s="91">
        <v>45</v>
      </c>
      <c r="J185" s="91">
        <v>45</v>
      </c>
      <c r="K185" s="91"/>
      <c r="L185" s="91"/>
      <c r="M185" s="91"/>
      <c r="N185" s="91"/>
      <c r="O185" s="91"/>
      <c r="P185" s="91"/>
      <c r="Q185" s="91"/>
      <c r="R185" s="91"/>
      <c r="T185">
        <v>1.7424999999999999</v>
      </c>
      <c r="U185">
        <v>4.1624999999999996</v>
      </c>
      <c r="V185">
        <v>2.42</v>
      </c>
      <c r="W185">
        <v>16.322379556481799</v>
      </c>
      <c r="X185">
        <v>8.1880482994341897</v>
      </c>
      <c r="Y185">
        <v>2362</v>
      </c>
      <c r="Z185" t="s">
        <v>1077</v>
      </c>
      <c r="AA185" t="s">
        <v>1050</v>
      </c>
      <c r="AB185" t="s">
        <v>1079</v>
      </c>
      <c r="AF185" s="51">
        <v>1.7424999999999999</v>
      </c>
      <c r="AG185" s="51">
        <v>4.1624999999999996</v>
      </c>
      <c r="AH185" s="51">
        <v>2.42</v>
      </c>
      <c r="AI185" s="51">
        <v>16.322379556481799</v>
      </c>
      <c r="AJ185" s="103">
        <v>8.1880482994341897</v>
      </c>
      <c r="AK185">
        <v>2362</v>
      </c>
      <c r="AL185" t="s">
        <v>1077</v>
      </c>
      <c r="AM185" t="s">
        <v>1050</v>
      </c>
      <c r="AN185" t="s">
        <v>1079</v>
      </c>
    </row>
    <row r="186" spans="1:40">
      <c r="A186">
        <v>172</v>
      </c>
      <c r="B186" s="92"/>
      <c r="C186" s="92"/>
      <c r="D186" s="92"/>
      <c r="E186" s="92"/>
      <c r="F186" s="92"/>
      <c r="G186" s="92"/>
      <c r="H186" s="92"/>
      <c r="I186" s="92">
        <v>60</v>
      </c>
      <c r="J186" s="92">
        <v>60</v>
      </c>
      <c r="K186" s="92"/>
      <c r="L186" s="92"/>
      <c r="M186" s="92"/>
      <c r="N186" s="92"/>
      <c r="O186" s="92"/>
      <c r="P186" s="92"/>
      <c r="Q186" s="92"/>
      <c r="R186" s="92"/>
      <c r="T186">
        <v>2.2450000000000001</v>
      </c>
      <c r="U186">
        <v>4.1325000000000003</v>
      </c>
      <c r="V186">
        <v>1.8875</v>
      </c>
      <c r="W186">
        <v>16.759909864922001</v>
      </c>
      <c r="X186">
        <v>8.3895778861214207</v>
      </c>
      <c r="Y186">
        <v>2551</v>
      </c>
      <c r="Z186" t="s">
        <v>1077</v>
      </c>
      <c r="AA186" t="s">
        <v>1050</v>
      </c>
      <c r="AB186" t="s">
        <v>1080</v>
      </c>
      <c r="AF186" s="51">
        <v>2.2450000000000001</v>
      </c>
      <c r="AG186" s="51">
        <v>4.1325000000000003</v>
      </c>
      <c r="AH186" s="51">
        <v>1.8875</v>
      </c>
      <c r="AI186" s="51">
        <v>16.759909864922001</v>
      </c>
      <c r="AJ186" s="103">
        <v>8.3895778861214207</v>
      </c>
      <c r="AK186">
        <v>2551</v>
      </c>
      <c r="AL186" t="s">
        <v>1077</v>
      </c>
      <c r="AM186" t="s">
        <v>1050</v>
      </c>
      <c r="AN186" t="s">
        <v>1080</v>
      </c>
    </row>
    <row r="187" spans="1:40">
      <c r="A187">
        <v>173</v>
      </c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P187" s="119" t="s">
        <v>375</v>
      </c>
      <c r="Q187" s="119"/>
      <c r="R187" s="119"/>
      <c r="T187">
        <v>0.40749999999999997</v>
      </c>
      <c r="U187">
        <v>4.1449999999999996</v>
      </c>
      <c r="V187">
        <v>3.7374999999999998</v>
      </c>
      <c r="W187">
        <v>31.817272368472601</v>
      </c>
      <c r="X187">
        <v>8.3022045475350197</v>
      </c>
      <c r="Y187">
        <v>1821</v>
      </c>
      <c r="Z187" t="s">
        <v>1058</v>
      </c>
      <c r="AA187" t="s">
        <v>1050</v>
      </c>
      <c r="AB187" t="s">
        <v>1059</v>
      </c>
      <c r="AF187" s="51">
        <v>0.41749999999999998</v>
      </c>
      <c r="AG187" s="51">
        <v>4.1449999999999996</v>
      </c>
      <c r="AH187" s="51">
        <v>3.7275</v>
      </c>
      <c r="AI187" s="51">
        <v>32.0416870928508</v>
      </c>
      <c r="AJ187" s="103">
        <v>8.2948750335486299</v>
      </c>
      <c r="AK187">
        <v>1825</v>
      </c>
      <c r="AL187" t="s">
        <v>1060</v>
      </c>
      <c r="AM187" t="s">
        <v>1050</v>
      </c>
      <c r="AN187" t="s">
        <v>1061</v>
      </c>
    </row>
    <row r="188" spans="1:40">
      <c r="A188">
        <v>174</v>
      </c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P188" s="56" t="s">
        <v>376</v>
      </c>
      <c r="Q188" s="56"/>
      <c r="R188" s="56"/>
      <c r="T188">
        <v>0.40749999999999997</v>
      </c>
      <c r="U188">
        <v>4.1449999999999996</v>
      </c>
      <c r="V188">
        <v>3.7374999999999998</v>
      </c>
      <c r="W188">
        <v>31.817272368472601</v>
      </c>
      <c r="X188">
        <v>8.3022045475350197</v>
      </c>
      <c r="Y188">
        <v>1821</v>
      </c>
      <c r="Z188" t="s">
        <v>1058</v>
      </c>
      <c r="AA188" t="s">
        <v>1050</v>
      </c>
      <c r="AB188" t="s">
        <v>1059</v>
      </c>
      <c r="AF188" s="51">
        <v>0.41749999999999998</v>
      </c>
      <c r="AG188" s="51">
        <v>4.1449999999999996</v>
      </c>
      <c r="AH188" s="51">
        <v>3.7275</v>
      </c>
      <c r="AI188" s="51">
        <v>32.0416870928508</v>
      </c>
      <c r="AJ188" s="103">
        <v>8.2948750335486299</v>
      </c>
      <c r="AK188">
        <v>1825</v>
      </c>
      <c r="AL188" t="s">
        <v>1060</v>
      </c>
      <c r="AM188" t="s">
        <v>1050</v>
      </c>
      <c r="AN188" t="s">
        <v>1061</v>
      </c>
    </row>
    <row r="189" spans="1:40">
      <c r="A189">
        <v>175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P189" s="56" t="s">
        <v>377</v>
      </c>
      <c r="Q189" s="56"/>
      <c r="R189" s="56"/>
      <c r="T189">
        <v>0.40749999999999997</v>
      </c>
      <c r="U189">
        <v>4.1449999999999996</v>
      </c>
      <c r="V189">
        <v>3.7374999999999998</v>
      </c>
      <c r="W189">
        <v>31.817272368472601</v>
      </c>
      <c r="X189">
        <v>8.3022045475350197</v>
      </c>
      <c r="Y189">
        <v>1821</v>
      </c>
      <c r="Z189" t="s">
        <v>1058</v>
      </c>
      <c r="AA189" t="s">
        <v>1050</v>
      </c>
      <c r="AB189" t="s">
        <v>1059</v>
      </c>
      <c r="AF189" s="51">
        <v>0.41749999999999998</v>
      </c>
      <c r="AG189" s="51">
        <v>4.1449999999999996</v>
      </c>
      <c r="AH189" s="51">
        <v>3.7275</v>
      </c>
      <c r="AI189" s="51">
        <v>32.0416870928508</v>
      </c>
      <c r="AJ189" s="103">
        <v>8.2948750335486299</v>
      </c>
      <c r="AK189">
        <v>1825</v>
      </c>
      <c r="AL189" t="s">
        <v>1060</v>
      </c>
      <c r="AM189" t="s">
        <v>1050</v>
      </c>
      <c r="AN189" t="s">
        <v>1061</v>
      </c>
    </row>
    <row r="190" spans="1:40">
      <c r="A190">
        <v>176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P190" s="56" t="s">
        <v>378</v>
      </c>
      <c r="Q190" s="56"/>
      <c r="R190" s="56"/>
      <c r="T190">
        <v>0.40749999999999997</v>
      </c>
      <c r="U190">
        <v>4.1449999999999996</v>
      </c>
      <c r="V190">
        <v>3.7374999999999998</v>
      </c>
      <c r="W190">
        <v>31.817272368472601</v>
      </c>
      <c r="X190">
        <v>8.3022045475350197</v>
      </c>
      <c r="Y190">
        <v>1821</v>
      </c>
      <c r="Z190" t="s">
        <v>1058</v>
      </c>
      <c r="AA190" t="s">
        <v>1050</v>
      </c>
      <c r="AB190" t="s">
        <v>1059</v>
      </c>
      <c r="AF190" s="51">
        <v>0.41749999999999998</v>
      </c>
      <c r="AG190" s="51">
        <v>4.1449999999999996</v>
      </c>
      <c r="AH190" s="51">
        <v>3.7275</v>
      </c>
      <c r="AI190" s="51">
        <v>32.0416870928508</v>
      </c>
      <c r="AJ190" s="103">
        <v>8.2948750335486299</v>
      </c>
      <c r="AK190">
        <v>1825</v>
      </c>
      <c r="AL190" t="s">
        <v>1060</v>
      </c>
      <c r="AM190" t="s">
        <v>1050</v>
      </c>
      <c r="AN190" t="s">
        <v>1061</v>
      </c>
    </row>
    <row r="191" spans="1:40">
      <c r="A191">
        <v>177</v>
      </c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10"/>
      <c r="P191" s="80" t="s">
        <v>379</v>
      </c>
      <c r="Q191" s="80"/>
      <c r="R191" s="80"/>
      <c r="T191">
        <v>0.40749999999999997</v>
      </c>
      <c r="U191">
        <v>4.1449999999999996</v>
      </c>
      <c r="V191">
        <v>3.7374999999999998</v>
      </c>
      <c r="W191">
        <v>31.817272368472601</v>
      </c>
      <c r="X191">
        <v>8.3022045475350197</v>
      </c>
      <c r="Y191">
        <v>1821</v>
      </c>
      <c r="Z191" t="s">
        <v>1058</v>
      </c>
      <c r="AA191" t="s">
        <v>1050</v>
      </c>
      <c r="AB191" t="s">
        <v>1059</v>
      </c>
      <c r="AF191" s="51">
        <v>0.41749999999999998</v>
      </c>
      <c r="AG191" s="51">
        <v>4.1449999999999996</v>
      </c>
      <c r="AH191" s="51">
        <v>3.7275</v>
      </c>
      <c r="AI191" s="51">
        <v>32.0416870928508</v>
      </c>
      <c r="AJ191" s="103">
        <v>8.2948750335486299</v>
      </c>
      <c r="AK191">
        <v>1825</v>
      </c>
      <c r="AL191" t="s">
        <v>1060</v>
      </c>
      <c r="AM191" t="s">
        <v>1050</v>
      </c>
      <c r="AN191" t="s">
        <v>1061</v>
      </c>
    </row>
    <row r="192" spans="1:40">
      <c r="A192">
        <v>178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 t="s">
        <v>898</v>
      </c>
      <c r="R192" s="24"/>
      <c r="T192">
        <v>0.55000000000000004</v>
      </c>
      <c r="U192">
        <v>4.1425000000000001</v>
      </c>
      <c r="V192">
        <v>3.5924999999999998</v>
      </c>
      <c r="W192">
        <v>31.836561167632301</v>
      </c>
      <c r="X192">
        <v>8.3001239415537906</v>
      </c>
      <c r="Y192">
        <v>1877</v>
      </c>
      <c r="Z192" t="s">
        <v>1081</v>
      </c>
      <c r="AA192" t="s">
        <v>1050</v>
      </c>
      <c r="AB192" t="s">
        <v>1082</v>
      </c>
      <c r="AF192" s="51">
        <v>0.58499999999999996</v>
      </c>
      <c r="AG192" s="51">
        <v>4.1275000000000004</v>
      </c>
      <c r="AH192" s="51">
        <v>3.5425</v>
      </c>
      <c r="AI192" s="51">
        <v>32.026662555642197</v>
      </c>
      <c r="AJ192" s="103">
        <v>8.2962451482415993</v>
      </c>
      <c r="AK192">
        <v>1885</v>
      </c>
      <c r="AL192" t="s">
        <v>1083</v>
      </c>
      <c r="AM192" t="s">
        <v>1050</v>
      </c>
      <c r="AN192" t="s">
        <v>1084</v>
      </c>
    </row>
    <row r="193" spans="1:40">
      <c r="A193">
        <v>179</v>
      </c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 t="s">
        <v>881</v>
      </c>
      <c r="R193" s="91"/>
      <c r="T193">
        <v>1.2150000000000001</v>
      </c>
      <c r="U193">
        <v>4.1375000000000002</v>
      </c>
      <c r="V193">
        <v>2.9224999999999999</v>
      </c>
      <c r="W193">
        <v>31.8381692023118</v>
      </c>
      <c r="X193">
        <v>8.2986948065941295</v>
      </c>
      <c r="Y193">
        <v>2141</v>
      </c>
      <c r="Z193" t="s">
        <v>1085</v>
      </c>
      <c r="AA193" t="s">
        <v>1050</v>
      </c>
      <c r="AB193" t="s">
        <v>1086</v>
      </c>
      <c r="AF193" s="51">
        <v>1.26</v>
      </c>
      <c r="AG193" s="51">
        <v>4.1449999999999996</v>
      </c>
      <c r="AH193" s="51">
        <v>2.8849999999999998</v>
      </c>
      <c r="AI193" s="51">
        <v>32.019785480590997</v>
      </c>
      <c r="AJ193" s="103">
        <v>8.2995570826925196</v>
      </c>
      <c r="AK193">
        <v>2162</v>
      </c>
      <c r="AL193" t="s">
        <v>1087</v>
      </c>
      <c r="AM193" t="s">
        <v>1050</v>
      </c>
      <c r="AN193" t="s">
        <v>1088</v>
      </c>
    </row>
    <row r="194" spans="1:40">
      <c r="A194">
        <v>180</v>
      </c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 t="s">
        <v>884</v>
      </c>
      <c r="R194" s="92"/>
      <c r="T194">
        <v>2.8824999999999998</v>
      </c>
      <c r="U194">
        <v>4.1449999999999996</v>
      </c>
      <c r="V194">
        <v>1.2625</v>
      </c>
      <c r="W194">
        <v>31.885768425056799</v>
      </c>
      <c r="X194">
        <v>8.3139242160327704</v>
      </c>
      <c r="Y194">
        <v>2811</v>
      </c>
      <c r="Z194" t="s">
        <v>1089</v>
      </c>
      <c r="AA194" t="s">
        <v>1050</v>
      </c>
      <c r="AB194" t="s">
        <v>1090</v>
      </c>
      <c r="AF194" s="51">
        <v>2.9224999999999999</v>
      </c>
      <c r="AG194" s="51">
        <v>4.1399999999999997</v>
      </c>
      <c r="AH194" s="51">
        <v>1.2175</v>
      </c>
      <c r="AI194" s="51">
        <v>32.042949417469103</v>
      </c>
      <c r="AJ194" s="103">
        <v>8.3096180363873593</v>
      </c>
      <c r="AK194">
        <v>2825</v>
      </c>
      <c r="AL194" t="s">
        <v>1091</v>
      </c>
      <c r="AM194" t="s">
        <v>1050</v>
      </c>
      <c r="AN194" t="s">
        <v>1092</v>
      </c>
    </row>
    <row r="195" spans="1:40" s="81" customFormat="1">
      <c r="B195" s="82" t="s">
        <v>1093</v>
      </c>
      <c r="AE195" s="105"/>
      <c r="AF195" s="173" t="s">
        <v>1013</v>
      </c>
      <c r="AG195" s="109"/>
      <c r="AH195" s="109"/>
      <c r="AI195" s="107"/>
      <c r="AJ195" s="110"/>
    </row>
    <row r="196" spans="1:40">
      <c r="A196">
        <v>181</v>
      </c>
      <c r="B196" s="47">
        <v>41436</v>
      </c>
      <c r="C196" s="57" t="s">
        <v>1094</v>
      </c>
      <c r="D196" s="57" t="s">
        <v>1095</v>
      </c>
      <c r="E196" s="46">
        <v>0.72152777777777777</v>
      </c>
      <c r="F196" t="s">
        <v>1096</v>
      </c>
      <c r="G196" t="s">
        <v>345</v>
      </c>
      <c r="H196" t="s">
        <v>345</v>
      </c>
      <c r="I196">
        <v>5</v>
      </c>
      <c r="J196">
        <v>20</v>
      </c>
      <c r="K196" t="s">
        <v>1097</v>
      </c>
      <c r="L196">
        <v>500</v>
      </c>
      <c r="M196">
        <v>0</v>
      </c>
      <c r="N196">
        <v>4.8</v>
      </c>
      <c r="O196" t="b">
        <v>1</v>
      </c>
      <c r="P196">
        <v>1000</v>
      </c>
      <c r="Q196">
        <v>0</v>
      </c>
      <c r="S196">
        <f>0.4/5*60</f>
        <v>4.8</v>
      </c>
      <c r="T196">
        <v>0.20250000000000001</v>
      </c>
      <c r="U196">
        <v>0.53500000000000003</v>
      </c>
      <c r="V196">
        <v>0.33250000000000002</v>
      </c>
      <c r="W196">
        <v>11.393117254171999</v>
      </c>
      <c r="X196">
        <v>3.8577500143033499</v>
      </c>
      <c r="Y196">
        <v>295</v>
      </c>
      <c r="Z196" t="s">
        <v>1098</v>
      </c>
      <c r="AA196" t="s">
        <v>1099</v>
      </c>
      <c r="AB196" t="s">
        <v>1100</v>
      </c>
      <c r="AF196" s="51">
        <v>0.2</v>
      </c>
      <c r="AG196" s="51">
        <v>0.75</v>
      </c>
      <c r="AH196" s="51">
        <v>0.55000000000000004</v>
      </c>
      <c r="AI196" s="51">
        <v>20.224177725912</v>
      </c>
      <c r="AJ196" s="103">
        <v>3.8533801309617801</v>
      </c>
      <c r="AK196">
        <v>380</v>
      </c>
      <c r="AL196" t="s">
        <v>1098</v>
      </c>
      <c r="AM196" t="s">
        <v>1101</v>
      </c>
      <c r="AN196" t="s">
        <v>1100</v>
      </c>
    </row>
    <row r="197" spans="1:40">
      <c r="A197">
        <v>182</v>
      </c>
      <c r="L197">
        <v>1000</v>
      </c>
      <c r="T197">
        <v>0.24</v>
      </c>
      <c r="U197">
        <v>0.60750000000000004</v>
      </c>
      <c r="V197">
        <v>0.36749999999999999</v>
      </c>
      <c r="W197">
        <v>15.934943120126301</v>
      </c>
      <c r="X197">
        <v>3.8588789580412999</v>
      </c>
      <c r="Y197">
        <v>339</v>
      </c>
      <c r="Z197" t="s">
        <v>1098</v>
      </c>
      <c r="AA197" t="s">
        <v>1102</v>
      </c>
      <c r="AB197" t="s">
        <v>1103</v>
      </c>
      <c r="AF197" s="51">
        <v>0.24</v>
      </c>
      <c r="AG197" s="51">
        <v>0.75249999999999995</v>
      </c>
      <c r="AH197" s="51">
        <v>0.51249999999999996</v>
      </c>
      <c r="AI197" s="51">
        <v>20.2748270024817</v>
      </c>
      <c r="AJ197" s="103">
        <v>3.8569185685104999</v>
      </c>
      <c r="AK197">
        <v>397</v>
      </c>
      <c r="AL197" t="s">
        <v>1098</v>
      </c>
      <c r="AM197" t="s">
        <v>1101</v>
      </c>
      <c r="AN197" t="s">
        <v>1103</v>
      </c>
    </row>
    <row r="198" spans="1:40">
      <c r="A198">
        <v>183</v>
      </c>
      <c r="B198" s="88">
        <v>41436</v>
      </c>
      <c r="C198" s="73" t="s">
        <v>1094</v>
      </c>
      <c r="D198" s="73" t="s">
        <v>1095</v>
      </c>
      <c r="E198" s="89">
        <v>0.72152777777777777</v>
      </c>
      <c r="F198" s="73" t="s">
        <v>1096</v>
      </c>
      <c r="G198" s="73" t="s">
        <v>345</v>
      </c>
      <c r="H198" s="73" t="s">
        <v>345</v>
      </c>
      <c r="I198" s="73">
        <v>5</v>
      </c>
      <c r="J198" s="73">
        <v>20</v>
      </c>
      <c r="K198" s="73" t="s">
        <v>1104</v>
      </c>
      <c r="L198" s="73">
        <v>5000</v>
      </c>
      <c r="M198" s="73">
        <v>0</v>
      </c>
      <c r="N198" s="73">
        <v>4.8</v>
      </c>
      <c r="O198" s="73" t="b">
        <v>1</v>
      </c>
      <c r="P198" s="73">
        <v>1000</v>
      </c>
      <c r="Q198" s="73">
        <v>0</v>
      </c>
      <c r="R198" s="73"/>
      <c r="T198">
        <v>0.33250000000000002</v>
      </c>
      <c r="U198">
        <v>0.77249999999999996</v>
      </c>
      <c r="V198">
        <v>0.44</v>
      </c>
      <c r="W198">
        <v>20.336410340434199</v>
      </c>
      <c r="X198">
        <v>3.8597274259532002</v>
      </c>
      <c r="Y198">
        <v>442</v>
      </c>
      <c r="Z198" t="s">
        <v>1105</v>
      </c>
      <c r="AA198" t="s">
        <v>1101</v>
      </c>
      <c r="AB198" t="s">
        <v>1106</v>
      </c>
      <c r="AF198" s="51">
        <v>0.33250000000000002</v>
      </c>
      <c r="AG198" s="51">
        <v>0.77249999999999996</v>
      </c>
      <c r="AH198" s="51">
        <v>0.44</v>
      </c>
      <c r="AI198" s="51">
        <v>20.336410340434199</v>
      </c>
      <c r="AJ198" s="103">
        <v>3.8597274259532002</v>
      </c>
      <c r="AK198">
        <v>442</v>
      </c>
      <c r="AL198" t="s">
        <v>1105</v>
      </c>
      <c r="AM198" t="s">
        <v>1101</v>
      </c>
      <c r="AN198" t="s">
        <v>1106</v>
      </c>
    </row>
    <row r="199" spans="1:40">
      <c r="A199">
        <v>184</v>
      </c>
      <c r="L199">
        <v>10000</v>
      </c>
      <c r="T199">
        <v>0.36749999999999999</v>
      </c>
      <c r="U199">
        <v>0.78249999999999997</v>
      </c>
      <c r="V199">
        <v>0.41499999999999998</v>
      </c>
      <c r="W199">
        <v>21.420538001723699</v>
      </c>
      <c r="X199">
        <v>3.8601745476520599</v>
      </c>
      <c r="Y199">
        <v>460</v>
      </c>
      <c r="Z199" t="s">
        <v>1107</v>
      </c>
      <c r="AA199" t="s">
        <v>1108</v>
      </c>
      <c r="AB199" t="s">
        <v>1109</v>
      </c>
      <c r="AF199" s="51">
        <v>0.375</v>
      </c>
      <c r="AG199" s="51">
        <v>0.74250000000000005</v>
      </c>
      <c r="AH199" s="51">
        <v>0.36749999999999999</v>
      </c>
      <c r="AI199" s="51">
        <v>20.313546762819499</v>
      </c>
      <c r="AJ199" s="103">
        <v>3.8605882769211601</v>
      </c>
      <c r="AK199">
        <v>447</v>
      </c>
      <c r="AL199" t="s">
        <v>1107</v>
      </c>
      <c r="AM199" t="s">
        <v>1101</v>
      </c>
      <c r="AN199" t="s">
        <v>1110</v>
      </c>
    </row>
    <row r="200" spans="1:40">
      <c r="A200">
        <v>185</v>
      </c>
      <c r="L200">
        <v>20000</v>
      </c>
      <c r="T200">
        <v>0.41249999999999998</v>
      </c>
      <c r="U200">
        <v>0.80249999999999999</v>
      </c>
      <c r="V200">
        <v>0.39</v>
      </c>
      <c r="W200">
        <v>21.887264875880501</v>
      </c>
      <c r="X200">
        <v>3.8572073797940201</v>
      </c>
      <c r="Y200">
        <v>486</v>
      </c>
      <c r="Z200" t="s">
        <v>1107</v>
      </c>
      <c r="AA200" t="s">
        <v>1111</v>
      </c>
      <c r="AB200" t="s">
        <v>1112</v>
      </c>
      <c r="AF200" s="51">
        <v>0.41249999999999998</v>
      </c>
      <c r="AG200" s="51">
        <v>0.74750000000000005</v>
      </c>
      <c r="AH200" s="51">
        <v>0.33500000000000002</v>
      </c>
      <c r="AI200" s="51">
        <v>20.336568745611</v>
      </c>
      <c r="AJ200" s="103">
        <v>3.8572941939131802</v>
      </c>
      <c r="AK200">
        <v>464</v>
      </c>
      <c r="AL200" t="s">
        <v>1107</v>
      </c>
      <c r="AM200" t="s">
        <v>1101</v>
      </c>
      <c r="AN200" t="s">
        <v>1113</v>
      </c>
    </row>
    <row r="201" spans="1:40">
      <c r="A201">
        <v>186</v>
      </c>
      <c r="B201" s="93"/>
      <c r="C201" s="93"/>
      <c r="D201" s="93"/>
      <c r="E201" s="93"/>
      <c r="F201" s="93"/>
      <c r="G201" s="93"/>
      <c r="H201" s="93"/>
      <c r="I201" s="93">
        <v>10</v>
      </c>
      <c r="J201" s="93">
        <v>20</v>
      </c>
      <c r="K201" s="93"/>
      <c r="L201" s="93"/>
      <c r="M201" s="93"/>
      <c r="N201" s="93"/>
      <c r="O201" s="93"/>
      <c r="P201" s="93"/>
      <c r="Q201" s="93"/>
      <c r="R201" s="93"/>
      <c r="T201">
        <v>0.5675</v>
      </c>
      <c r="U201">
        <v>0.76</v>
      </c>
      <c r="V201">
        <v>0.1925</v>
      </c>
      <c r="W201">
        <v>21.033751241612901</v>
      </c>
      <c r="X201">
        <v>3.83958397966243</v>
      </c>
      <c r="Y201">
        <v>531</v>
      </c>
      <c r="Z201" t="s">
        <v>1105</v>
      </c>
      <c r="AA201" t="s">
        <v>1101</v>
      </c>
      <c r="AB201" t="s">
        <v>1114</v>
      </c>
      <c r="AF201" s="51">
        <v>0.5675</v>
      </c>
      <c r="AG201" s="51">
        <v>0.76</v>
      </c>
      <c r="AH201" s="51">
        <v>0.1925</v>
      </c>
      <c r="AI201" s="51">
        <v>21.033751241612901</v>
      </c>
      <c r="AJ201" s="103">
        <v>3.83958397966243</v>
      </c>
      <c r="AK201">
        <v>531</v>
      </c>
      <c r="AL201" t="s">
        <v>1105</v>
      </c>
      <c r="AM201" t="s">
        <v>1101</v>
      </c>
      <c r="AN201" t="s">
        <v>1114</v>
      </c>
    </row>
    <row r="202" spans="1:40">
      <c r="A202">
        <v>187</v>
      </c>
      <c r="B202" s="91"/>
      <c r="C202" s="91"/>
      <c r="D202" s="91"/>
      <c r="E202" s="91"/>
      <c r="F202" s="91"/>
      <c r="G202" s="91"/>
      <c r="H202" s="91"/>
      <c r="I202" s="91">
        <v>15</v>
      </c>
      <c r="J202" s="91">
        <v>15</v>
      </c>
      <c r="K202" s="91"/>
      <c r="L202" s="91"/>
      <c r="M202" s="91"/>
      <c r="N202" s="91"/>
      <c r="O202" s="91"/>
      <c r="P202" s="91"/>
      <c r="Q202" s="91"/>
      <c r="R202" s="91"/>
      <c r="T202">
        <v>0.77749999999999997</v>
      </c>
      <c r="U202">
        <v>0.76749999999999996</v>
      </c>
      <c r="V202">
        <v>0.01</v>
      </c>
      <c r="W202">
        <v>22.307089974025999</v>
      </c>
      <c r="X202">
        <v>3.6938756287749301</v>
      </c>
      <c r="Y202">
        <v>618</v>
      </c>
      <c r="Z202" t="s">
        <v>1105</v>
      </c>
      <c r="AA202" t="s">
        <v>1101</v>
      </c>
      <c r="AB202" t="s">
        <v>1115</v>
      </c>
      <c r="AF202" s="140"/>
      <c r="AG202" s="140"/>
      <c r="AH202" s="140"/>
      <c r="AI202" s="140"/>
      <c r="AJ202" s="165"/>
      <c r="AK202" s="23"/>
      <c r="AL202" s="23"/>
      <c r="AM202" s="23"/>
      <c r="AN202" s="23"/>
    </row>
    <row r="203" spans="1:40">
      <c r="A203">
        <v>188</v>
      </c>
      <c r="B203" s="91"/>
      <c r="C203" s="91"/>
      <c r="D203" s="91"/>
      <c r="E203" s="91"/>
      <c r="F203" s="91"/>
      <c r="G203" s="91"/>
      <c r="H203" s="91"/>
      <c r="I203" s="91">
        <v>30</v>
      </c>
      <c r="J203" s="91">
        <v>30</v>
      </c>
      <c r="K203" s="91"/>
      <c r="L203" s="91"/>
      <c r="M203" s="91"/>
      <c r="N203" s="91"/>
      <c r="O203" s="91"/>
      <c r="P203" s="91"/>
      <c r="Q203" s="91"/>
      <c r="R203" s="91"/>
      <c r="T203">
        <v>1.2124999999999999</v>
      </c>
      <c r="U203">
        <v>0.755</v>
      </c>
      <c r="V203">
        <v>0.45750000000000002</v>
      </c>
      <c r="W203">
        <v>27.0613469531711</v>
      </c>
      <c r="X203">
        <v>3.2271251161368602</v>
      </c>
      <c r="Y203">
        <v>787</v>
      </c>
      <c r="Z203" t="s">
        <v>1105</v>
      </c>
      <c r="AA203" t="s">
        <v>1101</v>
      </c>
      <c r="AB203" t="s">
        <v>1116</v>
      </c>
      <c r="AF203" s="51">
        <v>1.2124999999999999</v>
      </c>
      <c r="AG203" s="51">
        <v>0.755</v>
      </c>
      <c r="AH203" s="51">
        <v>0.45750000000000002</v>
      </c>
      <c r="AI203" s="51">
        <v>27.0613469531711</v>
      </c>
      <c r="AJ203" s="103">
        <v>3.2271251161368602</v>
      </c>
      <c r="AK203">
        <v>787</v>
      </c>
      <c r="AL203" t="s">
        <v>1105</v>
      </c>
      <c r="AM203" t="s">
        <v>1101</v>
      </c>
      <c r="AN203" t="s">
        <v>1116</v>
      </c>
    </row>
    <row r="204" spans="1:40">
      <c r="A204">
        <v>189</v>
      </c>
      <c r="B204" s="91"/>
      <c r="C204" s="91"/>
      <c r="D204" s="91"/>
      <c r="E204" s="91"/>
      <c r="F204" s="91"/>
      <c r="G204" s="91"/>
      <c r="H204" s="91"/>
      <c r="I204" s="91">
        <v>45</v>
      </c>
      <c r="J204" s="91">
        <v>45</v>
      </c>
      <c r="K204" s="91"/>
      <c r="L204" s="91"/>
      <c r="M204" s="91"/>
      <c r="N204" s="91"/>
      <c r="O204" s="91"/>
      <c r="P204" s="91"/>
      <c r="Q204" s="91"/>
      <c r="R204" s="91"/>
      <c r="T204">
        <v>1.59</v>
      </c>
      <c r="U204">
        <v>0.76500000000000001</v>
      </c>
      <c r="V204">
        <v>0.82499999999999996</v>
      </c>
      <c r="W204">
        <v>29.109560868690298</v>
      </c>
      <c r="X204">
        <v>3.11339157303465</v>
      </c>
      <c r="Y204">
        <v>942</v>
      </c>
      <c r="Z204" t="s">
        <v>1105</v>
      </c>
      <c r="AA204" t="s">
        <v>1101</v>
      </c>
      <c r="AB204" t="s">
        <v>1117</v>
      </c>
      <c r="AF204" s="51">
        <v>1.59</v>
      </c>
      <c r="AG204" s="51">
        <v>0.76500000000000001</v>
      </c>
      <c r="AH204" s="51">
        <v>0.82499999999999996</v>
      </c>
      <c r="AI204" s="51">
        <v>29.109560868690298</v>
      </c>
      <c r="AJ204" s="103">
        <v>3.11339157303465</v>
      </c>
      <c r="AK204">
        <v>942</v>
      </c>
      <c r="AL204" t="s">
        <v>1105</v>
      </c>
      <c r="AM204" t="s">
        <v>1101</v>
      </c>
      <c r="AN204" t="s">
        <v>1117</v>
      </c>
    </row>
    <row r="205" spans="1:40">
      <c r="A205">
        <v>190</v>
      </c>
      <c r="B205" s="92"/>
      <c r="C205" s="92"/>
      <c r="D205" s="92"/>
      <c r="E205" s="92"/>
      <c r="F205" s="92"/>
      <c r="G205" s="92"/>
      <c r="H205" s="92"/>
      <c r="I205" s="92">
        <v>60</v>
      </c>
      <c r="J205" s="92">
        <v>60</v>
      </c>
      <c r="K205" s="92"/>
      <c r="L205" s="92"/>
      <c r="M205" s="92"/>
      <c r="N205" s="92"/>
      <c r="O205" s="92"/>
      <c r="P205" s="92"/>
      <c r="Q205" s="92"/>
      <c r="R205" s="92"/>
      <c r="T205">
        <v>2.1150000000000002</v>
      </c>
      <c r="U205">
        <v>0.74250000000000005</v>
      </c>
      <c r="V205">
        <v>1.3725000000000001</v>
      </c>
      <c r="W205">
        <v>29.830836494796099</v>
      </c>
      <c r="X205">
        <v>3.3489642057368001</v>
      </c>
      <c r="Y205">
        <v>1143</v>
      </c>
      <c r="Z205" t="s">
        <v>1105</v>
      </c>
      <c r="AA205" t="s">
        <v>1101</v>
      </c>
      <c r="AB205" t="s">
        <v>1118</v>
      </c>
      <c r="AF205" s="51">
        <v>2.1150000000000002</v>
      </c>
      <c r="AG205" s="51">
        <v>0.74250000000000005</v>
      </c>
      <c r="AH205" s="51">
        <v>1.3725000000000001</v>
      </c>
      <c r="AI205" s="51">
        <v>29.830836494796099</v>
      </c>
      <c r="AJ205" s="103">
        <v>3.3489642057368001</v>
      </c>
      <c r="AK205">
        <v>1143</v>
      </c>
      <c r="AL205" t="s">
        <v>1105</v>
      </c>
      <c r="AM205" t="s">
        <v>1101</v>
      </c>
      <c r="AN205" t="s">
        <v>1118</v>
      </c>
    </row>
    <row r="206" spans="1:40">
      <c r="A206">
        <v>191</v>
      </c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P206" s="119" t="s">
        <v>375</v>
      </c>
      <c r="Q206" s="119"/>
      <c r="R206" s="119"/>
      <c r="T206">
        <v>0.33250000000000002</v>
      </c>
      <c r="U206">
        <v>0.77249999999999996</v>
      </c>
      <c r="V206">
        <v>0.44</v>
      </c>
      <c r="W206">
        <v>20.336410340434199</v>
      </c>
      <c r="X206">
        <v>3.8597274259532002</v>
      </c>
      <c r="Y206">
        <v>442</v>
      </c>
      <c r="Z206" t="s">
        <v>1105</v>
      </c>
      <c r="AA206" t="s">
        <v>1101</v>
      </c>
      <c r="AB206" t="s">
        <v>1106</v>
      </c>
      <c r="AF206" s="51">
        <v>0.33250000000000002</v>
      </c>
      <c r="AG206" s="51">
        <v>0.77249999999999996</v>
      </c>
      <c r="AH206" s="51">
        <v>0.44</v>
      </c>
      <c r="AI206" s="51">
        <v>20.336410340434199</v>
      </c>
      <c r="AJ206" s="103">
        <v>3.8597274259532002</v>
      </c>
      <c r="AK206">
        <v>442</v>
      </c>
      <c r="AL206" t="s">
        <v>1105</v>
      </c>
      <c r="AM206" t="s">
        <v>1101</v>
      </c>
      <c r="AN206" t="s">
        <v>1106</v>
      </c>
    </row>
    <row r="207" spans="1:40">
      <c r="A207">
        <v>192</v>
      </c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P207" s="56" t="s">
        <v>376</v>
      </c>
      <c r="Q207" s="56"/>
      <c r="R207" s="56"/>
      <c r="T207">
        <v>0.33250000000000002</v>
      </c>
      <c r="U207">
        <v>0.77249999999999996</v>
      </c>
      <c r="V207">
        <v>0.44</v>
      </c>
      <c r="W207">
        <v>20.336410340434199</v>
      </c>
      <c r="X207">
        <v>3.8597274259532002</v>
      </c>
      <c r="Y207">
        <v>442</v>
      </c>
      <c r="Z207" t="s">
        <v>1105</v>
      </c>
      <c r="AA207" t="s">
        <v>1101</v>
      </c>
      <c r="AB207" t="s">
        <v>1106</v>
      </c>
      <c r="AF207" s="51">
        <v>0.33250000000000002</v>
      </c>
      <c r="AG207" s="51">
        <v>0.77249999999999996</v>
      </c>
      <c r="AH207" s="51">
        <v>0.44</v>
      </c>
      <c r="AI207" s="51">
        <v>20.336410340434199</v>
      </c>
      <c r="AJ207" s="103">
        <v>3.8597274259532002</v>
      </c>
      <c r="AK207">
        <v>442</v>
      </c>
      <c r="AL207" t="s">
        <v>1105</v>
      </c>
      <c r="AM207" t="s">
        <v>1101</v>
      </c>
      <c r="AN207" t="s">
        <v>1106</v>
      </c>
    </row>
    <row r="208" spans="1:40">
      <c r="A208">
        <v>193</v>
      </c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P208" s="56" t="s">
        <v>377</v>
      </c>
      <c r="Q208" s="56"/>
      <c r="R208" s="56"/>
      <c r="T208">
        <v>0.33250000000000002</v>
      </c>
      <c r="U208">
        <v>0.77249999999999996</v>
      </c>
      <c r="V208">
        <v>0.44</v>
      </c>
      <c r="W208">
        <v>20.336410340434199</v>
      </c>
      <c r="X208">
        <v>3.8597274259532002</v>
      </c>
      <c r="Y208">
        <v>442</v>
      </c>
      <c r="Z208" t="s">
        <v>1105</v>
      </c>
      <c r="AA208" t="s">
        <v>1101</v>
      </c>
      <c r="AB208" t="s">
        <v>1106</v>
      </c>
      <c r="AF208" s="51">
        <v>0.33250000000000002</v>
      </c>
      <c r="AG208" s="51">
        <v>0.77249999999999996</v>
      </c>
      <c r="AH208" s="51">
        <v>0.44</v>
      </c>
      <c r="AI208" s="51">
        <v>20.336410340434199</v>
      </c>
      <c r="AJ208" s="103">
        <v>3.8597274259532002</v>
      </c>
      <c r="AK208">
        <v>442</v>
      </c>
      <c r="AL208" t="s">
        <v>1105</v>
      </c>
      <c r="AM208" t="s">
        <v>1101</v>
      </c>
      <c r="AN208" t="s">
        <v>1106</v>
      </c>
    </row>
    <row r="209" spans="1:40">
      <c r="A209">
        <v>194</v>
      </c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P209" s="56" t="s">
        <v>378</v>
      </c>
      <c r="Q209" s="56"/>
      <c r="R209" s="56"/>
      <c r="T209">
        <v>0.33250000000000002</v>
      </c>
      <c r="U209">
        <v>0.77249999999999996</v>
      </c>
      <c r="V209">
        <v>0.44</v>
      </c>
      <c r="W209">
        <v>20.336410340434199</v>
      </c>
      <c r="X209">
        <v>3.8597274259532002</v>
      </c>
      <c r="Y209">
        <v>442</v>
      </c>
      <c r="Z209" t="s">
        <v>1105</v>
      </c>
      <c r="AA209" t="s">
        <v>1101</v>
      </c>
      <c r="AB209" t="s">
        <v>1106</v>
      </c>
      <c r="AF209" s="51">
        <v>0.33250000000000002</v>
      </c>
      <c r="AG209" s="51">
        <v>0.77249999999999996</v>
      </c>
      <c r="AH209" s="51">
        <v>0.44</v>
      </c>
      <c r="AI209" s="51">
        <v>20.336410340434199</v>
      </c>
      <c r="AJ209" s="103">
        <v>3.8597274259532002</v>
      </c>
      <c r="AK209">
        <v>442</v>
      </c>
      <c r="AL209" t="s">
        <v>1105</v>
      </c>
      <c r="AM209" t="s">
        <v>1101</v>
      </c>
      <c r="AN209" t="s">
        <v>1106</v>
      </c>
    </row>
    <row r="210" spans="1:40">
      <c r="A210">
        <v>195</v>
      </c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10"/>
      <c r="P210" s="80" t="s">
        <v>379</v>
      </c>
      <c r="Q210" s="80"/>
      <c r="R210" s="80"/>
      <c r="T210">
        <v>0.33250000000000002</v>
      </c>
      <c r="U210">
        <v>0.77249999999999996</v>
      </c>
      <c r="V210">
        <v>0.44</v>
      </c>
      <c r="W210">
        <v>20.336410340434199</v>
      </c>
      <c r="X210">
        <v>3.8597274259532002</v>
      </c>
      <c r="Y210">
        <v>442</v>
      </c>
      <c r="Z210" t="s">
        <v>1105</v>
      </c>
      <c r="AA210" t="s">
        <v>1101</v>
      </c>
      <c r="AB210" t="s">
        <v>1106</v>
      </c>
      <c r="AF210" s="51">
        <v>0.33250000000000002</v>
      </c>
      <c r="AG210" s="51">
        <v>0.77249999999999996</v>
      </c>
      <c r="AH210" s="51">
        <v>0.44</v>
      </c>
      <c r="AI210" s="51">
        <v>20.336410340434199</v>
      </c>
      <c r="AJ210" s="103">
        <v>3.8597274259532002</v>
      </c>
      <c r="AK210">
        <v>442</v>
      </c>
      <c r="AL210" t="s">
        <v>1105</v>
      </c>
      <c r="AM210" t="s">
        <v>1101</v>
      </c>
      <c r="AN210" t="s">
        <v>1106</v>
      </c>
    </row>
    <row r="211" spans="1:40">
      <c r="A211">
        <v>196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 t="s">
        <v>898</v>
      </c>
      <c r="R211" s="24"/>
      <c r="T211">
        <v>0.48</v>
      </c>
      <c r="U211">
        <v>0.755</v>
      </c>
      <c r="V211">
        <v>0.27500000000000002</v>
      </c>
      <c r="W211">
        <v>20.764728097927701</v>
      </c>
      <c r="X211">
        <v>3.8682437009152602</v>
      </c>
      <c r="Y211">
        <v>494</v>
      </c>
      <c r="Z211" t="s">
        <v>1119</v>
      </c>
      <c r="AA211" t="s">
        <v>1101</v>
      </c>
      <c r="AB211" t="s">
        <v>1120</v>
      </c>
      <c r="AF211" s="51">
        <v>0.48</v>
      </c>
      <c r="AG211" s="51">
        <v>0.755</v>
      </c>
      <c r="AH211" s="51">
        <v>0.27500000000000002</v>
      </c>
      <c r="AI211" s="51">
        <v>20.764728097927701</v>
      </c>
      <c r="AJ211" s="103">
        <v>3.8682437009152602</v>
      </c>
      <c r="AK211">
        <v>494</v>
      </c>
      <c r="AL211" t="s">
        <v>1119</v>
      </c>
      <c r="AM211" t="s">
        <v>1101</v>
      </c>
      <c r="AN211" t="s">
        <v>1120</v>
      </c>
    </row>
    <row r="212" spans="1:40">
      <c r="A212">
        <v>197</v>
      </c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 t="s">
        <v>881</v>
      </c>
      <c r="R212" s="91"/>
      <c r="T212">
        <v>1.0900000000000001</v>
      </c>
      <c r="U212">
        <v>0.74250000000000005</v>
      </c>
      <c r="V212">
        <v>0.34749999999999998</v>
      </c>
      <c r="W212">
        <v>21.070249291702002</v>
      </c>
      <c r="X212">
        <v>3.8742463164382701</v>
      </c>
      <c r="Y212">
        <v>733</v>
      </c>
      <c r="Z212" t="s">
        <v>1121</v>
      </c>
      <c r="AA212" t="s">
        <v>1101</v>
      </c>
      <c r="AB212" t="s">
        <v>1122</v>
      </c>
      <c r="AF212" s="51">
        <v>1.0900000000000001</v>
      </c>
      <c r="AG212" s="51">
        <v>0.74250000000000005</v>
      </c>
      <c r="AH212" s="51">
        <v>0.34749999999999998</v>
      </c>
      <c r="AI212" s="51">
        <v>21.070249291702002</v>
      </c>
      <c r="AJ212" s="103">
        <v>3.8742463164382701</v>
      </c>
      <c r="AK212">
        <v>733</v>
      </c>
      <c r="AL212" t="s">
        <v>1121</v>
      </c>
      <c r="AM212" t="s">
        <v>1101</v>
      </c>
      <c r="AN212" t="s">
        <v>1122</v>
      </c>
    </row>
    <row r="213" spans="1:40">
      <c r="A213">
        <v>198</v>
      </c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 t="s">
        <v>884</v>
      </c>
      <c r="R213" s="92"/>
      <c r="T213">
        <v>2.5625</v>
      </c>
      <c r="U213">
        <v>0.73750000000000004</v>
      </c>
      <c r="V213">
        <v>1.825</v>
      </c>
      <c r="W213">
        <v>21.684006318168599</v>
      </c>
      <c r="X213">
        <v>3.88971890502371</v>
      </c>
      <c r="Y213">
        <v>1320</v>
      </c>
      <c r="Z213" t="s">
        <v>1123</v>
      </c>
      <c r="AA213" t="s">
        <v>1101</v>
      </c>
      <c r="AB213" t="s">
        <v>1124</v>
      </c>
      <c r="AF213" s="51">
        <v>2.5625</v>
      </c>
      <c r="AG213" s="51">
        <v>0.73750000000000004</v>
      </c>
      <c r="AH213" s="51">
        <v>1.825</v>
      </c>
      <c r="AI213" s="51">
        <v>21.684006318168599</v>
      </c>
      <c r="AJ213" s="103">
        <v>3.88971890502371</v>
      </c>
      <c r="AK213">
        <v>1320</v>
      </c>
      <c r="AL213" t="s">
        <v>1123</v>
      </c>
      <c r="AM213" t="s">
        <v>1101</v>
      </c>
      <c r="AN213" t="s">
        <v>1124</v>
      </c>
    </row>
    <row r="214" spans="1:40" s="23" customFormat="1">
      <c r="B214" s="90">
        <v>2015</v>
      </c>
      <c r="AE214" s="164"/>
      <c r="AF214" s="140"/>
      <c r="AG214" s="140"/>
      <c r="AH214" s="140"/>
      <c r="AI214" s="140"/>
      <c r="AJ214" s="165"/>
    </row>
    <row r="215" spans="1:40" s="146" customFormat="1">
      <c r="B215" s="147" t="s">
        <v>1125</v>
      </c>
      <c r="AE215" s="174"/>
      <c r="AF215" s="175"/>
      <c r="AG215" s="175"/>
      <c r="AH215" s="175"/>
      <c r="AI215" s="175"/>
      <c r="AJ215" s="176"/>
    </row>
    <row r="216" spans="1:40" s="81" customFormat="1">
      <c r="B216" s="82" t="s">
        <v>1126</v>
      </c>
      <c r="Q216" s="122"/>
      <c r="AE216" s="105"/>
      <c r="AF216" s="109"/>
      <c r="AG216" s="109"/>
      <c r="AH216" s="109"/>
      <c r="AI216" s="109"/>
      <c r="AJ216" s="110"/>
    </row>
    <row r="217" spans="1:40">
      <c r="A217" s="57">
        <v>199</v>
      </c>
      <c r="B217" s="47">
        <v>42165</v>
      </c>
      <c r="C217" s="57" t="s">
        <v>1127</v>
      </c>
      <c r="D217" s="57" t="s">
        <v>1128</v>
      </c>
      <c r="E217" s="46">
        <v>0.26666666666666666</v>
      </c>
      <c r="F217" t="s">
        <v>1129</v>
      </c>
      <c r="G217" t="s">
        <v>345</v>
      </c>
      <c r="H217" t="s">
        <v>345</v>
      </c>
      <c r="I217">
        <v>5</v>
      </c>
      <c r="J217">
        <v>5</v>
      </c>
      <c r="K217" t="s">
        <v>1129</v>
      </c>
      <c r="L217">
        <v>500</v>
      </c>
      <c r="M217">
        <v>0.6</v>
      </c>
      <c r="N217">
        <v>6</v>
      </c>
      <c r="O217" t="b">
        <v>1</v>
      </c>
      <c r="P217" t="s">
        <v>1130</v>
      </c>
      <c r="Q217">
        <v>0</v>
      </c>
      <c r="T217">
        <v>0.1075</v>
      </c>
      <c r="U217">
        <v>0.25</v>
      </c>
      <c r="V217">
        <v>0.14249999999999999</v>
      </c>
      <c r="W217">
        <v>45.848706534670001</v>
      </c>
      <c r="X217">
        <v>0.88870127157290602</v>
      </c>
      <c r="Y217">
        <v>143</v>
      </c>
      <c r="Z217" t="s">
        <v>1131</v>
      </c>
      <c r="AA217" t="s">
        <v>580</v>
      </c>
      <c r="AB217" t="s">
        <v>1132</v>
      </c>
    </row>
    <row r="218" spans="1:40">
      <c r="A218" s="57">
        <v>200</v>
      </c>
      <c r="L218">
        <v>1000</v>
      </c>
      <c r="T218">
        <v>0.14499999999999999</v>
      </c>
      <c r="U218">
        <v>0.26250000000000001</v>
      </c>
      <c r="V218">
        <v>0.11749999999999999</v>
      </c>
      <c r="W218">
        <v>28.902197094033401</v>
      </c>
      <c r="X218">
        <v>0.85345224945657605</v>
      </c>
      <c r="Y218">
        <v>163</v>
      </c>
      <c r="Z218" t="s">
        <v>1133</v>
      </c>
      <c r="AA218" t="s">
        <v>583</v>
      </c>
      <c r="AB218" t="s">
        <v>1134</v>
      </c>
    </row>
    <row r="219" spans="1:40" s="73" customFormat="1">
      <c r="A219" s="57">
        <v>201</v>
      </c>
      <c r="B219" s="88">
        <v>42165</v>
      </c>
      <c r="C219" s="73" t="s">
        <v>1135</v>
      </c>
      <c r="D219" s="73" t="s">
        <v>1128</v>
      </c>
      <c r="E219" s="89">
        <v>0.26666666666666666</v>
      </c>
      <c r="F219" s="73" t="s">
        <v>1129</v>
      </c>
      <c r="G219" s="73" t="s">
        <v>345</v>
      </c>
      <c r="H219" s="73" t="s">
        <v>345</v>
      </c>
      <c r="I219" s="73">
        <v>5</v>
      </c>
      <c r="J219" s="73">
        <v>5</v>
      </c>
      <c r="K219" s="73" t="s">
        <v>1129</v>
      </c>
      <c r="L219" s="73">
        <v>5000</v>
      </c>
      <c r="M219" s="73">
        <v>0.6</v>
      </c>
      <c r="N219" s="73">
        <v>6</v>
      </c>
      <c r="O219" s="73" t="b">
        <v>1</v>
      </c>
      <c r="P219" s="73" t="s">
        <v>1130</v>
      </c>
      <c r="Q219" s="73">
        <v>0</v>
      </c>
      <c r="T219" s="73">
        <v>0.36249999999999999</v>
      </c>
      <c r="U219" s="73">
        <v>0.27</v>
      </c>
      <c r="V219" s="73">
        <v>9.2499999999999999E-2</v>
      </c>
      <c r="W219" s="73">
        <v>18.553368178733901</v>
      </c>
      <c r="X219" s="73">
        <v>0.84916498323717704</v>
      </c>
      <c r="Y219" s="73">
        <v>253</v>
      </c>
      <c r="Z219" s="73" t="s">
        <v>1133</v>
      </c>
      <c r="AA219" s="73" t="s">
        <v>586</v>
      </c>
      <c r="AB219" s="73" t="s">
        <v>1136</v>
      </c>
      <c r="AE219" s="166"/>
      <c r="AF219" s="78"/>
      <c r="AG219" s="78"/>
      <c r="AH219" s="78"/>
      <c r="AI219" s="78"/>
      <c r="AJ219" s="167"/>
    </row>
    <row r="220" spans="1:40">
      <c r="A220" s="57">
        <v>202</v>
      </c>
      <c r="L220">
        <v>10000</v>
      </c>
      <c r="T220">
        <v>0.48</v>
      </c>
      <c r="U220">
        <v>0.27250000000000002</v>
      </c>
      <c r="V220">
        <v>0.20749999999999999</v>
      </c>
      <c r="W220">
        <v>10.4411434672939</v>
      </c>
      <c r="X220">
        <v>0.83011816734000599</v>
      </c>
      <c r="Y220">
        <v>301</v>
      </c>
      <c r="Z220" t="s">
        <v>1133</v>
      </c>
      <c r="AA220" t="s">
        <v>589</v>
      </c>
      <c r="AB220" t="s">
        <v>1137</v>
      </c>
    </row>
    <row r="221" spans="1:40">
      <c r="A221" s="57">
        <v>203</v>
      </c>
      <c r="L221">
        <v>20000</v>
      </c>
      <c r="T221">
        <v>0.59499999999999997</v>
      </c>
      <c r="U221">
        <v>0.27</v>
      </c>
      <c r="V221">
        <v>0.32500000000000001</v>
      </c>
      <c r="W221">
        <v>5.7271207560918302</v>
      </c>
      <c r="X221">
        <v>0.81699657006387405</v>
      </c>
      <c r="Y221">
        <v>346</v>
      </c>
      <c r="Z221" t="s">
        <v>1133</v>
      </c>
      <c r="AA221" t="s">
        <v>592</v>
      </c>
      <c r="AB221" t="s">
        <v>1138</v>
      </c>
    </row>
    <row r="222" spans="1:40" s="24" customFormat="1">
      <c r="A222" s="57">
        <v>204</v>
      </c>
      <c r="B222" s="93"/>
      <c r="C222" s="93"/>
      <c r="D222" s="93"/>
      <c r="E222" s="93"/>
      <c r="F222" s="93"/>
      <c r="G222" s="93"/>
      <c r="H222" s="93"/>
      <c r="I222" s="93">
        <v>10</v>
      </c>
      <c r="J222" s="93">
        <v>10</v>
      </c>
      <c r="K222" s="93"/>
      <c r="L222" s="93"/>
      <c r="M222" s="93"/>
      <c r="N222" s="93"/>
      <c r="O222" s="93"/>
      <c r="P222" s="93"/>
      <c r="Q222" s="93"/>
      <c r="R222" s="93"/>
      <c r="T222" s="24">
        <v>0.51749999999999996</v>
      </c>
      <c r="U222" s="24">
        <v>0.27250000000000002</v>
      </c>
      <c r="V222" s="24">
        <v>0.245</v>
      </c>
      <c r="W222" s="24">
        <v>5.2843429432919802</v>
      </c>
      <c r="X222" s="24">
        <v>0.77434978816146205</v>
      </c>
      <c r="Y222" s="24">
        <v>316</v>
      </c>
      <c r="Z222" s="24" t="s">
        <v>1133</v>
      </c>
      <c r="AA222" s="24" t="s">
        <v>586</v>
      </c>
      <c r="AB222" s="24" t="s">
        <v>1139</v>
      </c>
      <c r="AE222" s="168"/>
      <c r="AF222" s="91"/>
      <c r="AG222" s="91"/>
      <c r="AH222" s="91"/>
      <c r="AI222" s="91"/>
      <c r="AJ222" s="169"/>
    </row>
    <row r="223" spans="1:40" s="24" customFormat="1">
      <c r="A223" s="57">
        <v>205</v>
      </c>
      <c r="B223" s="91"/>
      <c r="C223" s="91"/>
      <c r="D223" s="91"/>
      <c r="E223" s="91"/>
      <c r="F223" s="91"/>
      <c r="G223" s="91"/>
      <c r="H223" s="91"/>
      <c r="I223" s="91">
        <v>15</v>
      </c>
      <c r="J223" s="91">
        <v>15</v>
      </c>
      <c r="K223" s="91"/>
      <c r="L223" s="91"/>
      <c r="M223" s="91"/>
      <c r="N223" s="91"/>
      <c r="O223" s="91"/>
      <c r="P223" s="91"/>
      <c r="Q223" s="91"/>
      <c r="R223" s="91"/>
      <c r="T223" s="24">
        <v>0.62</v>
      </c>
      <c r="U223" s="24">
        <v>0.26750000000000002</v>
      </c>
      <c r="V223" s="24">
        <v>0.35249999999999998</v>
      </c>
      <c r="W223" s="24">
        <v>10.4121952858541</v>
      </c>
      <c r="X223" s="24">
        <v>0.73497305340583197</v>
      </c>
      <c r="Y223" s="24">
        <v>355</v>
      </c>
      <c r="Z223" s="24" t="s">
        <v>1133</v>
      </c>
      <c r="AA223" s="24" t="s">
        <v>586</v>
      </c>
      <c r="AB223" s="24" t="s">
        <v>1140</v>
      </c>
      <c r="AE223" s="168"/>
      <c r="AF223" s="91"/>
      <c r="AG223" s="91"/>
      <c r="AH223" s="91"/>
      <c r="AI223" s="91"/>
      <c r="AJ223" s="169"/>
    </row>
    <row r="224" spans="1:40">
      <c r="A224" s="57">
        <v>206</v>
      </c>
      <c r="B224" s="91"/>
      <c r="C224" s="91"/>
      <c r="D224" s="91"/>
      <c r="E224" s="91"/>
      <c r="F224" s="91"/>
      <c r="G224" s="91"/>
      <c r="H224" s="91"/>
      <c r="I224" s="91">
        <v>30</v>
      </c>
      <c r="J224" s="91">
        <v>30</v>
      </c>
      <c r="K224" s="91"/>
      <c r="L224" s="91"/>
      <c r="M224" s="91"/>
      <c r="N224" s="91"/>
      <c r="O224" s="91"/>
      <c r="P224" s="91"/>
      <c r="Q224" s="91"/>
      <c r="R224" s="91"/>
      <c r="S224" s="24"/>
      <c r="T224" s="24">
        <v>0.79249999999999998</v>
      </c>
      <c r="U224" s="24">
        <v>0.27</v>
      </c>
      <c r="V224" s="24">
        <v>0.52249999999999996</v>
      </c>
      <c r="W224" s="24">
        <v>16.310562843695902</v>
      </c>
      <c r="X224" s="24">
        <v>0.69951090617440403</v>
      </c>
      <c r="Y224" s="24">
        <v>425</v>
      </c>
      <c r="Z224" s="24" t="s">
        <v>1133</v>
      </c>
      <c r="AA224" s="24" t="s">
        <v>586</v>
      </c>
      <c r="AB224" s="24" t="s">
        <v>1141</v>
      </c>
      <c r="AC224" s="24"/>
      <c r="AD224" s="24"/>
      <c r="AE224" s="168"/>
      <c r="AF224" s="91"/>
      <c r="AG224" s="91"/>
    </row>
    <row r="225" spans="1:36">
      <c r="A225" s="57">
        <v>207</v>
      </c>
      <c r="B225" s="91"/>
      <c r="C225" s="91"/>
      <c r="D225" s="91"/>
      <c r="E225" s="91"/>
      <c r="F225" s="91"/>
      <c r="G225" s="91"/>
      <c r="H225" s="91"/>
      <c r="I225" s="91">
        <v>45</v>
      </c>
      <c r="J225" s="91">
        <v>45</v>
      </c>
      <c r="K225" s="91"/>
      <c r="L225" s="91"/>
      <c r="M225" s="91"/>
      <c r="N225" s="91"/>
      <c r="O225" s="91"/>
      <c r="P225" s="91"/>
      <c r="Q225" s="91"/>
      <c r="R225" s="91"/>
      <c r="S225" s="24"/>
      <c r="T225" s="24">
        <v>0.58250000000000002</v>
      </c>
      <c r="U225" s="24">
        <v>0.26750000000000002</v>
      </c>
      <c r="V225" s="24">
        <v>0.315</v>
      </c>
      <c r="W225" s="24">
        <v>25.415379531634599</v>
      </c>
      <c r="X225" s="24">
        <v>0.74087182528412698</v>
      </c>
      <c r="Y225" s="24">
        <v>340</v>
      </c>
      <c r="Z225" s="24" t="s">
        <v>1133</v>
      </c>
      <c r="AA225" s="24" t="s">
        <v>586</v>
      </c>
      <c r="AB225" s="24" t="s">
        <v>1142</v>
      </c>
      <c r="AC225" s="24"/>
      <c r="AD225" s="24"/>
      <c r="AE225" s="168"/>
      <c r="AF225" s="91"/>
      <c r="AG225" s="91"/>
    </row>
    <row r="226" spans="1:36">
      <c r="A226" s="57">
        <v>208</v>
      </c>
      <c r="B226" s="92"/>
      <c r="C226" s="92"/>
      <c r="D226" s="92"/>
      <c r="E226" s="92"/>
      <c r="F226" s="92"/>
      <c r="G226" s="92"/>
      <c r="H226" s="92"/>
      <c r="I226" s="92">
        <v>60</v>
      </c>
      <c r="J226" s="92">
        <v>60</v>
      </c>
      <c r="K226" s="92"/>
      <c r="L226" s="92"/>
      <c r="M226" s="92"/>
      <c r="N226" s="92"/>
      <c r="O226" s="92"/>
      <c r="P226" s="92"/>
      <c r="Q226" s="92"/>
      <c r="R226" s="92"/>
      <c r="S226" s="24"/>
      <c r="T226" s="24">
        <v>0.83</v>
      </c>
      <c r="U226" s="24">
        <v>0.27</v>
      </c>
      <c r="V226" s="24">
        <v>0.56000000000000005</v>
      </c>
      <c r="W226" s="24">
        <v>25.002171928673601</v>
      </c>
      <c r="X226" s="24">
        <v>0.65508549071589595</v>
      </c>
      <c r="Y226" s="24">
        <v>432</v>
      </c>
      <c r="Z226" s="24" t="s">
        <v>1133</v>
      </c>
      <c r="AA226" s="24" t="s">
        <v>586</v>
      </c>
      <c r="AB226" s="24" t="s">
        <v>1143</v>
      </c>
      <c r="AC226" s="24"/>
      <c r="AD226" s="24"/>
      <c r="AE226" s="168"/>
      <c r="AF226" s="91"/>
      <c r="AG226" s="91"/>
    </row>
    <row r="227" spans="1:36" s="57" customFormat="1">
      <c r="A227" s="57">
        <v>209</v>
      </c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 t="s">
        <v>375</v>
      </c>
      <c r="Q227" s="119"/>
      <c r="R227" s="119"/>
      <c r="T227" s="57">
        <v>0.36249999999999999</v>
      </c>
      <c r="U227" s="57">
        <v>0.27</v>
      </c>
      <c r="V227" s="57">
        <v>9.2499999999999999E-2</v>
      </c>
      <c r="W227" s="57">
        <v>18.553368178733901</v>
      </c>
      <c r="X227" s="57">
        <v>0.84916498323717704</v>
      </c>
      <c r="Y227" s="57">
        <v>253</v>
      </c>
      <c r="Z227" s="57" t="s">
        <v>1133</v>
      </c>
      <c r="AA227" s="57" t="s">
        <v>586</v>
      </c>
      <c r="AB227" s="57" t="s">
        <v>1136</v>
      </c>
      <c r="AE227" s="170"/>
      <c r="AF227" s="56"/>
      <c r="AG227" s="56"/>
      <c r="AH227" s="56"/>
      <c r="AI227" s="56"/>
      <c r="AJ227" s="171"/>
    </row>
    <row r="228" spans="1:36" s="57" customFormat="1">
      <c r="A228" s="57">
        <v>210</v>
      </c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 t="s">
        <v>376</v>
      </c>
      <c r="Q228" s="56"/>
      <c r="R228" s="56"/>
      <c r="T228" s="57">
        <v>0.36249999999999999</v>
      </c>
      <c r="U228" s="57">
        <v>0.27</v>
      </c>
      <c r="V228" s="57">
        <v>9.2499999999999999E-2</v>
      </c>
      <c r="W228" s="57">
        <v>18.553368178733901</v>
      </c>
      <c r="X228" s="57">
        <v>0.84916498323717704</v>
      </c>
      <c r="Y228" s="57">
        <v>253</v>
      </c>
      <c r="Z228" s="57" t="s">
        <v>1133</v>
      </c>
      <c r="AA228" s="57" t="s">
        <v>586</v>
      </c>
      <c r="AB228" s="57" t="s">
        <v>1136</v>
      </c>
      <c r="AE228" s="170"/>
      <c r="AF228" s="56"/>
      <c r="AG228" s="56"/>
      <c r="AH228" s="56"/>
      <c r="AI228" s="56"/>
      <c r="AJ228" s="171"/>
    </row>
    <row r="229" spans="1:36" s="57" customFormat="1">
      <c r="A229" s="57">
        <v>211</v>
      </c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 t="s">
        <v>377</v>
      </c>
      <c r="Q229" s="56"/>
      <c r="R229" s="56"/>
      <c r="T229" s="57">
        <v>0.36249999999999999</v>
      </c>
      <c r="U229" s="57">
        <v>0.27</v>
      </c>
      <c r="V229" s="57">
        <v>9.2499999999999999E-2</v>
      </c>
      <c r="W229" s="57">
        <v>18.553368178733901</v>
      </c>
      <c r="X229" s="57">
        <v>0.84916498323717704</v>
      </c>
      <c r="Y229" s="57">
        <v>253</v>
      </c>
      <c r="Z229" s="57" t="s">
        <v>1133</v>
      </c>
      <c r="AA229" s="57" t="s">
        <v>586</v>
      </c>
      <c r="AB229" s="57" t="s">
        <v>1136</v>
      </c>
      <c r="AE229" s="170"/>
      <c r="AF229" s="56"/>
      <c r="AG229" s="56"/>
      <c r="AH229" s="56"/>
      <c r="AI229" s="56"/>
      <c r="AJ229" s="171"/>
    </row>
    <row r="230" spans="1:36" s="57" customFormat="1">
      <c r="A230" s="57">
        <v>212</v>
      </c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 t="s">
        <v>378</v>
      </c>
      <c r="Q230" s="56"/>
      <c r="R230" s="56"/>
      <c r="T230" s="57">
        <v>0.36249999999999999</v>
      </c>
      <c r="U230" s="57">
        <v>0.27</v>
      </c>
      <c r="V230" s="57">
        <v>9.2499999999999999E-2</v>
      </c>
      <c r="W230" s="57">
        <v>18.553368178733901</v>
      </c>
      <c r="X230" s="57">
        <v>0.84916498323717704</v>
      </c>
      <c r="Y230" s="57">
        <v>253</v>
      </c>
      <c r="Z230" s="57" t="s">
        <v>1133</v>
      </c>
      <c r="AA230" s="57" t="s">
        <v>586</v>
      </c>
      <c r="AB230" s="57" t="s">
        <v>1136</v>
      </c>
      <c r="AE230" s="170"/>
      <c r="AF230" s="56"/>
      <c r="AG230" s="56"/>
      <c r="AH230" s="56"/>
      <c r="AI230" s="56"/>
      <c r="AJ230" s="171"/>
    </row>
    <row r="231" spans="1:36" s="57" customFormat="1">
      <c r="A231" s="57">
        <v>213</v>
      </c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 t="s">
        <v>379</v>
      </c>
      <c r="Q231" s="56"/>
      <c r="R231" s="56"/>
      <c r="T231" s="57">
        <v>0.36249999999999999</v>
      </c>
      <c r="U231" s="57">
        <v>0.27</v>
      </c>
      <c r="V231" s="57">
        <v>9.2499999999999999E-2</v>
      </c>
      <c r="W231" s="57">
        <v>18.553368178733901</v>
      </c>
      <c r="X231" s="57">
        <v>0.84916498323717704</v>
      </c>
      <c r="Y231" s="57">
        <v>253</v>
      </c>
      <c r="Z231" s="57" t="s">
        <v>1133</v>
      </c>
      <c r="AA231" s="57" t="s">
        <v>586</v>
      </c>
      <c r="AB231" s="57" t="s">
        <v>1136</v>
      </c>
      <c r="AE231" s="170"/>
      <c r="AF231" s="56"/>
      <c r="AG231" s="56"/>
      <c r="AH231" s="56"/>
      <c r="AI231" s="56"/>
      <c r="AJ231" s="171"/>
    </row>
    <row r="232" spans="1:36" s="57" customFormat="1">
      <c r="A232" s="57">
        <v>214</v>
      </c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 t="s">
        <v>898</v>
      </c>
      <c r="R232" s="124"/>
      <c r="S232" s="24"/>
      <c r="T232" s="24">
        <v>0.13500000000000001</v>
      </c>
      <c r="U232" s="24">
        <v>0.27250000000000002</v>
      </c>
      <c r="V232" s="24">
        <v>0.13750000000000001</v>
      </c>
      <c r="W232" s="24">
        <v>78.166760910506596</v>
      </c>
      <c r="X232" s="24">
        <v>1.04455837766426</v>
      </c>
      <c r="Y232" s="24">
        <v>163</v>
      </c>
      <c r="Z232" s="24" t="s">
        <v>1144</v>
      </c>
      <c r="AA232" s="24" t="s">
        <v>586</v>
      </c>
      <c r="AB232" s="24" t="s">
        <v>1145</v>
      </c>
      <c r="AC232" s="24"/>
      <c r="AD232" s="24"/>
      <c r="AE232" s="170"/>
      <c r="AF232" s="56"/>
      <c r="AG232" s="56"/>
      <c r="AH232" s="56"/>
      <c r="AI232" s="56"/>
      <c r="AJ232" s="171"/>
    </row>
    <row r="233" spans="1:36" s="57" customFormat="1">
      <c r="A233" s="57">
        <v>215</v>
      </c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 t="s">
        <v>881</v>
      </c>
      <c r="R233" s="156"/>
      <c r="S233" s="24"/>
      <c r="T233" s="24">
        <v>0.1225</v>
      </c>
      <c r="U233" s="24">
        <v>0.27250000000000002</v>
      </c>
      <c r="V233" s="24">
        <v>0.15</v>
      </c>
      <c r="W233" s="24">
        <v>78.869125132435897</v>
      </c>
      <c r="X233" s="24">
        <v>1.0393188944498</v>
      </c>
      <c r="Y233" s="24">
        <v>158</v>
      </c>
      <c r="Z233" s="24" t="s">
        <v>1146</v>
      </c>
      <c r="AA233" s="24" t="s">
        <v>586</v>
      </c>
      <c r="AB233" s="24" t="s">
        <v>1147</v>
      </c>
      <c r="AC233" s="24"/>
      <c r="AD233" s="24"/>
      <c r="AE233" s="170"/>
      <c r="AF233" s="56"/>
      <c r="AG233" s="56"/>
      <c r="AH233" s="56"/>
      <c r="AI233" s="56"/>
      <c r="AJ233" s="171"/>
    </row>
    <row r="234" spans="1:36" s="57" customFormat="1">
      <c r="A234" s="57">
        <v>216</v>
      </c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 t="s">
        <v>884</v>
      </c>
      <c r="R234" s="91"/>
      <c r="S234" s="24"/>
      <c r="T234" s="24">
        <v>0.09</v>
      </c>
      <c r="U234" s="24">
        <v>0.28249999999999997</v>
      </c>
      <c r="V234" s="24">
        <v>0.1925</v>
      </c>
      <c r="W234" s="24">
        <v>30.784188904947101</v>
      </c>
      <c r="X234" s="24">
        <v>0.85007058495965704</v>
      </c>
      <c r="Y234" s="24">
        <v>147</v>
      </c>
      <c r="Z234" s="24" t="s">
        <v>1148</v>
      </c>
      <c r="AA234" s="24" t="s">
        <v>586</v>
      </c>
      <c r="AB234" s="24" t="s">
        <v>1149</v>
      </c>
      <c r="AC234" s="24"/>
      <c r="AD234" s="24"/>
      <c r="AE234" s="170"/>
      <c r="AF234" s="56"/>
      <c r="AG234" s="56"/>
      <c r="AH234" s="56"/>
      <c r="AI234" s="56"/>
      <c r="AJ234" s="171"/>
    </row>
    <row r="235" spans="1:36" s="81" customFormat="1">
      <c r="B235" s="82" t="s">
        <v>1150</v>
      </c>
      <c r="AE235" s="105"/>
      <c r="AF235" s="109"/>
      <c r="AG235" s="109"/>
      <c r="AH235" s="109"/>
      <c r="AI235" s="109"/>
      <c r="AJ235" s="110"/>
    </row>
    <row r="236" spans="1:36">
      <c r="A236">
        <v>217</v>
      </c>
      <c r="B236" s="47">
        <v>42165</v>
      </c>
      <c r="C236" s="57" t="s">
        <v>1127</v>
      </c>
      <c r="D236" s="57" t="s">
        <v>1128</v>
      </c>
      <c r="E236" s="46">
        <v>0.26666666666666666</v>
      </c>
      <c r="F236" t="s">
        <v>1129</v>
      </c>
      <c r="G236" t="s">
        <v>538</v>
      </c>
      <c r="H236" t="s">
        <v>345</v>
      </c>
      <c r="I236">
        <v>5</v>
      </c>
      <c r="J236">
        <v>5</v>
      </c>
      <c r="K236" t="s">
        <v>1129</v>
      </c>
      <c r="L236">
        <v>500</v>
      </c>
      <c r="M236">
        <v>0.6</v>
      </c>
      <c r="N236">
        <v>6</v>
      </c>
      <c r="O236" t="b">
        <v>1</v>
      </c>
      <c r="P236" t="s">
        <v>1130</v>
      </c>
      <c r="Q236">
        <v>0</v>
      </c>
      <c r="T236">
        <v>9.2499999999999999E-2</v>
      </c>
      <c r="U236">
        <v>0.2475</v>
      </c>
      <c r="V236">
        <v>0.155</v>
      </c>
      <c r="W236">
        <v>44.869263134266298</v>
      </c>
      <c r="X236">
        <v>0.563292353187411</v>
      </c>
      <c r="Y236">
        <v>106</v>
      </c>
      <c r="Z236" t="s">
        <v>1131</v>
      </c>
      <c r="AA236" t="s">
        <v>580</v>
      </c>
      <c r="AB236" t="s">
        <v>1151</v>
      </c>
    </row>
    <row r="237" spans="1:36">
      <c r="A237">
        <v>218</v>
      </c>
      <c r="L237">
        <v>1000</v>
      </c>
      <c r="T237">
        <v>0.1525</v>
      </c>
      <c r="U237">
        <v>0.26</v>
      </c>
      <c r="V237">
        <v>0.1075</v>
      </c>
      <c r="W237">
        <v>32.4536436262322</v>
      </c>
      <c r="X237">
        <v>0.44857889389121602</v>
      </c>
      <c r="Y237">
        <v>101</v>
      </c>
      <c r="Z237" t="s">
        <v>1133</v>
      </c>
      <c r="AA237" t="s">
        <v>583</v>
      </c>
      <c r="AB237" t="s">
        <v>1152</v>
      </c>
    </row>
    <row r="238" spans="1:36" s="73" customFormat="1">
      <c r="A238">
        <v>219</v>
      </c>
      <c r="B238" s="88">
        <v>42165</v>
      </c>
      <c r="C238" s="73" t="s">
        <v>1135</v>
      </c>
      <c r="D238" s="73" t="s">
        <v>1128</v>
      </c>
      <c r="E238" s="89">
        <v>0.26666666666666666</v>
      </c>
      <c r="F238" s="73" t="s">
        <v>1129</v>
      </c>
      <c r="G238" s="73" t="s">
        <v>538</v>
      </c>
      <c r="H238" s="73" t="s">
        <v>345</v>
      </c>
      <c r="I238" s="73">
        <v>5</v>
      </c>
      <c r="J238" s="73">
        <v>5</v>
      </c>
      <c r="K238" s="73" t="s">
        <v>1129</v>
      </c>
      <c r="L238" s="73">
        <v>5000</v>
      </c>
      <c r="M238" s="73">
        <v>0.6</v>
      </c>
      <c r="N238" s="73">
        <v>6</v>
      </c>
      <c r="O238" s="73" t="b">
        <v>1</v>
      </c>
      <c r="P238" s="73" t="s">
        <v>1130</v>
      </c>
      <c r="Q238" s="73">
        <v>0</v>
      </c>
      <c r="T238" s="73">
        <v>0.38500000000000001</v>
      </c>
      <c r="U238" s="73">
        <v>0.26750000000000002</v>
      </c>
      <c r="V238" s="73">
        <v>0.11749999999999999</v>
      </c>
      <c r="W238" s="73">
        <v>32.912723509762102</v>
      </c>
      <c r="X238" s="73">
        <v>0.46289950702604199</v>
      </c>
      <c r="Y238" s="73">
        <v>125</v>
      </c>
      <c r="Z238" s="73" t="s">
        <v>1133</v>
      </c>
      <c r="AA238" s="73" t="s">
        <v>586</v>
      </c>
      <c r="AB238" s="73" t="s">
        <v>1153</v>
      </c>
      <c r="AE238" s="166"/>
      <c r="AF238" s="78"/>
      <c r="AG238" s="78"/>
      <c r="AH238" s="78"/>
      <c r="AI238" s="78" t="s">
        <v>1154</v>
      </c>
      <c r="AJ238" s="167"/>
    </row>
    <row r="239" spans="1:36">
      <c r="A239">
        <v>220</v>
      </c>
      <c r="L239">
        <v>10000</v>
      </c>
      <c r="T239">
        <v>0.44750000000000001</v>
      </c>
      <c r="U239">
        <v>0.27250000000000002</v>
      </c>
      <c r="V239">
        <v>0.17499999999999999</v>
      </c>
      <c r="W239">
        <v>30.984619510536699</v>
      </c>
      <c r="X239">
        <v>0.44309884199949001</v>
      </c>
      <c r="Y239">
        <v>128</v>
      </c>
      <c r="Z239" t="s">
        <v>1133</v>
      </c>
      <c r="AA239" t="s">
        <v>589</v>
      </c>
      <c r="AB239" t="s">
        <v>1155</v>
      </c>
    </row>
    <row r="240" spans="1:36">
      <c r="A240">
        <v>221</v>
      </c>
      <c r="L240">
        <v>20000</v>
      </c>
      <c r="T240">
        <v>0.53749999999999998</v>
      </c>
      <c r="U240">
        <v>0.27500000000000002</v>
      </c>
      <c r="V240">
        <v>0.26250000000000001</v>
      </c>
      <c r="W240">
        <v>28.629277803111201</v>
      </c>
      <c r="X240">
        <v>0.42264177976150502</v>
      </c>
      <c r="Y240">
        <v>137</v>
      </c>
      <c r="Z240" t="s">
        <v>1133</v>
      </c>
      <c r="AA240" t="s">
        <v>592</v>
      </c>
      <c r="AB240" t="s">
        <v>1156</v>
      </c>
    </row>
    <row r="241" spans="1:36">
      <c r="A241">
        <v>222</v>
      </c>
      <c r="B241" s="93"/>
      <c r="C241" s="93"/>
      <c r="D241" s="93"/>
      <c r="E241" s="93"/>
      <c r="F241" s="93"/>
      <c r="G241" s="93"/>
      <c r="H241" s="93"/>
      <c r="I241" s="93">
        <v>10</v>
      </c>
      <c r="J241" s="93">
        <v>10</v>
      </c>
      <c r="K241" s="93"/>
      <c r="L241" s="93"/>
      <c r="M241" s="93"/>
      <c r="N241" s="93"/>
      <c r="O241" s="93"/>
      <c r="P241" s="93"/>
      <c r="Q241" s="93"/>
      <c r="R241" s="93"/>
      <c r="S241" s="24"/>
      <c r="T241" s="24">
        <v>0.46250000000000002</v>
      </c>
      <c r="U241" s="24">
        <v>0.27250000000000002</v>
      </c>
      <c r="V241" s="24">
        <v>0.19</v>
      </c>
      <c r="W241" s="24">
        <v>20.428048351606702</v>
      </c>
      <c r="X241" s="24">
        <v>0.351189523151334</v>
      </c>
      <c r="Y241" s="24">
        <v>154</v>
      </c>
      <c r="Z241" s="24" t="s">
        <v>1133</v>
      </c>
      <c r="AA241" s="24" t="s">
        <v>586</v>
      </c>
      <c r="AB241" s="24" t="s">
        <v>1157</v>
      </c>
      <c r="AC241" s="24"/>
      <c r="AD241" s="24"/>
      <c r="AE241" s="168"/>
      <c r="AF241" s="91"/>
      <c r="AG241" s="91"/>
      <c r="AH241" s="91"/>
      <c r="AI241" s="91"/>
    </row>
    <row r="242" spans="1:36">
      <c r="A242">
        <v>223</v>
      </c>
      <c r="B242" s="91"/>
      <c r="C242" s="91"/>
      <c r="D242" s="91"/>
      <c r="E242" s="91"/>
      <c r="F242" s="91"/>
      <c r="G242" s="91"/>
      <c r="H242" s="91"/>
      <c r="I242" s="91">
        <v>15</v>
      </c>
      <c r="J242" s="91">
        <v>15</v>
      </c>
      <c r="K242" s="91"/>
      <c r="L242" s="91"/>
      <c r="M242" s="91"/>
      <c r="N242" s="91"/>
      <c r="O242" s="91"/>
      <c r="P242" s="91"/>
      <c r="Q242" s="91"/>
      <c r="R242" s="91"/>
      <c r="S242" s="24"/>
      <c r="T242" s="24">
        <v>0.57750000000000001</v>
      </c>
      <c r="U242" s="24">
        <v>0.27500000000000002</v>
      </c>
      <c r="V242" s="24">
        <v>0.30249999999999999</v>
      </c>
      <c r="W242" s="24">
        <v>10.3569203410872</v>
      </c>
      <c r="X242" s="24">
        <v>0.27534716696519002</v>
      </c>
      <c r="Y242" s="24">
        <v>195</v>
      </c>
      <c r="Z242" s="24" t="s">
        <v>1133</v>
      </c>
      <c r="AA242" s="24" t="s">
        <v>586</v>
      </c>
      <c r="AB242" s="24" t="s">
        <v>1158</v>
      </c>
      <c r="AC242" s="24"/>
      <c r="AD242" s="24"/>
      <c r="AE242" s="168"/>
      <c r="AF242" s="91"/>
      <c r="AG242" s="91"/>
      <c r="AH242" s="91"/>
      <c r="AI242" s="91"/>
    </row>
    <row r="243" spans="1:36">
      <c r="A243">
        <v>224</v>
      </c>
      <c r="B243" s="91"/>
      <c r="C243" s="91"/>
      <c r="D243" s="91"/>
      <c r="E243" s="91"/>
      <c r="F243" s="91"/>
      <c r="G243" s="91"/>
      <c r="H243" s="91"/>
      <c r="I243" s="91">
        <v>30</v>
      </c>
      <c r="J243" s="91">
        <v>30</v>
      </c>
      <c r="K243" s="91"/>
      <c r="L243" s="91"/>
      <c r="M243" s="91"/>
      <c r="N243" s="91"/>
      <c r="O243" s="91"/>
      <c r="P243" s="91"/>
      <c r="Q243" s="91"/>
      <c r="R243" s="91"/>
      <c r="S243" s="24"/>
      <c r="T243" s="24">
        <v>0.73499999999999999</v>
      </c>
      <c r="U243" s="24">
        <v>0.26750000000000002</v>
      </c>
      <c r="V243" s="24">
        <v>0.46750000000000003</v>
      </c>
      <c r="W243" s="24">
        <v>2.4082331983273901</v>
      </c>
      <c r="X243" s="24">
        <v>0.34067553389424199</v>
      </c>
      <c r="Y243" s="24">
        <v>319</v>
      </c>
      <c r="Z243" s="24" t="s">
        <v>1133</v>
      </c>
      <c r="AA243" s="24" t="s">
        <v>586</v>
      </c>
      <c r="AB243" s="24" t="s">
        <v>1159</v>
      </c>
      <c r="AC243" s="24"/>
      <c r="AD243" s="24"/>
      <c r="AE243" s="168"/>
      <c r="AF243" s="91"/>
      <c r="AG243" s="91"/>
      <c r="AH243" s="91"/>
      <c r="AI243" s="91"/>
    </row>
    <row r="244" spans="1:36">
      <c r="A244">
        <v>225</v>
      </c>
      <c r="B244" s="91"/>
      <c r="C244" s="91"/>
      <c r="D244" s="91"/>
      <c r="E244" s="91"/>
      <c r="F244" s="91"/>
      <c r="G244" s="91"/>
      <c r="H244" s="91"/>
      <c r="I244" s="91">
        <v>45</v>
      </c>
      <c r="J244" s="91">
        <v>45</v>
      </c>
      <c r="K244" s="91"/>
      <c r="L244" s="91"/>
      <c r="M244" s="91"/>
      <c r="N244" s="91"/>
      <c r="O244" s="91"/>
      <c r="P244" s="91"/>
      <c r="Q244" s="91"/>
      <c r="R244" s="91"/>
      <c r="S244" s="24"/>
      <c r="T244" s="24">
        <v>0.57999999999999996</v>
      </c>
      <c r="U244" s="24">
        <v>0.26750000000000002</v>
      </c>
      <c r="V244" s="24">
        <v>0.3125</v>
      </c>
      <c r="W244" s="24">
        <v>16.367789352290298</v>
      </c>
      <c r="X244" s="24">
        <v>0.49569916427392602</v>
      </c>
      <c r="Y244" s="24">
        <v>333</v>
      </c>
      <c r="Z244" s="24" t="s">
        <v>1133</v>
      </c>
      <c r="AA244" s="24" t="s">
        <v>586</v>
      </c>
      <c r="AB244" s="24" t="s">
        <v>1160</v>
      </c>
      <c r="AC244" s="24"/>
      <c r="AD244" s="24"/>
      <c r="AE244" s="168"/>
      <c r="AF244" s="91"/>
      <c r="AG244" s="91"/>
      <c r="AH244" s="91"/>
      <c r="AI244" s="91"/>
    </row>
    <row r="245" spans="1:36">
      <c r="A245">
        <v>226</v>
      </c>
      <c r="B245" s="92"/>
      <c r="C245" s="92"/>
      <c r="D245" s="92"/>
      <c r="E245" s="92"/>
      <c r="F245" s="92"/>
      <c r="G245" s="92"/>
      <c r="H245" s="92"/>
      <c r="I245" s="92">
        <v>60</v>
      </c>
      <c r="J245" s="92">
        <v>60</v>
      </c>
      <c r="K245" s="92"/>
      <c r="L245" s="92"/>
      <c r="M245" s="92"/>
      <c r="N245" s="92"/>
      <c r="O245" s="92"/>
      <c r="P245" s="92"/>
      <c r="Q245" s="92"/>
      <c r="R245" s="92"/>
      <c r="S245" s="24"/>
      <c r="T245" s="24">
        <v>0.81</v>
      </c>
      <c r="U245" s="24">
        <v>0.26500000000000001</v>
      </c>
      <c r="V245" s="24">
        <v>0.54500000000000004</v>
      </c>
      <c r="W245" s="24">
        <v>16.115127419448701</v>
      </c>
      <c r="X245" s="24">
        <v>0.38165546224511698</v>
      </c>
      <c r="Y245" s="24">
        <v>308</v>
      </c>
      <c r="Z245" s="24" t="s">
        <v>1133</v>
      </c>
      <c r="AA245" s="24" t="s">
        <v>586</v>
      </c>
      <c r="AB245" s="24" t="s">
        <v>1161</v>
      </c>
      <c r="AC245" s="24"/>
      <c r="AD245" s="24"/>
      <c r="AE245" s="168"/>
      <c r="AF245" s="91"/>
      <c r="AG245" s="91"/>
      <c r="AH245" s="91"/>
      <c r="AI245" s="91"/>
    </row>
    <row r="246" spans="1:36">
      <c r="A246">
        <v>227</v>
      </c>
      <c r="P246">
        <v>0.17</v>
      </c>
      <c r="T246">
        <v>0.38500000000000001</v>
      </c>
      <c r="U246">
        <v>0.26750000000000002</v>
      </c>
      <c r="V246">
        <v>0.11749999999999999</v>
      </c>
      <c r="W246">
        <v>32.912723509762102</v>
      </c>
      <c r="X246">
        <v>0.46289950702604199</v>
      </c>
      <c r="Y246">
        <v>125</v>
      </c>
      <c r="Z246" t="s">
        <v>1133</v>
      </c>
      <c r="AA246" t="s">
        <v>586</v>
      </c>
      <c r="AB246" t="s">
        <v>1153</v>
      </c>
    </row>
    <row r="247" spans="1:36">
      <c r="A247">
        <v>228</v>
      </c>
      <c r="P247">
        <v>2.65</v>
      </c>
      <c r="T247">
        <v>0.38500000000000001</v>
      </c>
      <c r="U247">
        <v>0.26750000000000002</v>
      </c>
      <c r="V247">
        <v>0.11749999999999999</v>
      </c>
      <c r="W247">
        <v>32.912723509762102</v>
      </c>
      <c r="X247">
        <v>0.46289950702604199</v>
      </c>
      <c r="Y247">
        <v>125</v>
      </c>
      <c r="Z247" t="s">
        <v>1133</v>
      </c>
      <c r="AA247" t="s">
        <v>586</v>
      </c>
      <c r="AB247" t="s">
        <v>1153</v>
      </c>
    </row>
    <row r="248" spans="1:36">
      <c r="A248">
        <v>229</v>
      </c>
      <c r="P248">
        <v>25.7</v>
      </c>
      <c r="T248">
        <v>0.38500000000000001</v>
      </c>
      <c r="U248">
        <v>0.26750000000000002</v>
      </c>
      <c r="V248">
        <v>0.11749999999999999</v>
      </c>
      <c r="W248">
        <v>32.912723509762102</v>
      </c>
      <c r="X248">
        <v>0.46289950702604199</v>
      </c>
      <c r="Y248">
        <v>125</v>
      </c>
      <c r="Z248" t="s">
        <v>1133</v>
      </c>
      <c r="AA248" t="s">
        <v>586</v>
      </c>
      <c r="AB248" t="s">
        <v>1153</v>
      </c>
    </row>
    <row r="249" spans="1:36">
      <c r="A249">
        <v>230</v>
      </c>
      <c r="P249">
        <v>125</v>
      </c>
      <c r="T249">
        <v>0.38500000000000001</v>
      </c>
      <c r="U249">
        <v>0.26750000000000002</v>
      </c>
      <c r="V249">
        <v>0.11749999999999999</v>
      </c>
      <c r="W249">
        <v>32.912723509762102</v>
      </c>
      <c r="X249">
        <v>0.46289950702604199</v>
      </c>
      <c r="Y249">
        <v>125</v>
      </c>
      <c r="Z249" t="s">
        <v>1133</v>
      </c>
      <c r="AA249" t="s">
        <v>586</v>
      </c>
      <c r="AB249" t="s">
        <v>1153</v>
      </c>
    </row>
    <row r="250" spans="1:36">
      <c r="A250">
        <v>231</v>
      </c>
      <c r="P250">
        <v>500</v>
      </c>
      <c r="T250">
        <v>0.38500000000000001</v>
      </c>
      <c r="U250">
        <v>0.26750000000000002</v>
      </c>
      <c r="V250">
        <v>0.11749999999999999</v>
      </c>
      <c r="W250">
        <v>32.912723509762102</v>
      </c>
      <c r="X250">
        <v>0.46289950702604199</v>
      </c>
      <c r="Y250">
        <v>125</v>
      </c>
      <c r="Z250" t="s">
        <v>1133</v>
      </c>
      <c r="AA250" t="s">
        <v>586</v>
      </c>
      <c r="AB250" t="s">
        <v>1153</v>
      </c>
    </row>
    <row r="251" spans="1:36">
      <c r="A251">
        <v>232</v>
      </c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 t="s">
        <v>898</v>
      </c>
      <c r="R251" s="24"/>
      <c r="S251" s="24"/>
      <c r="T251" s="24">
        <v>0.11749999999999999</v>
      </c>
      <c r="U251" s="24">
        <v>0.26750000000000002</v>
      </c>
      <c r="V251" s="24">
        <v>0.15</v>
      </c>
      <c r="W251" s="24">
        <v>70.825958443834494</v>
      </c>
      <c r="X251" s="24">
        <v>0.82150579344144103</v>
      </c>
      <c r="Y251" s="24">
        <v>140</v>
      </c>
      <c r="Z251" s="24" t="s">
        <v>1144</v>
      </c>
      <c r="AA251" s="24" t="s">
        <v>586</v>
      </c>
      <c r="AB251" s="24" t="s">
        <v>1162</v>
      </c>
      <c r="AC251" s="24"/>
      <c r="AD251" s="24"/>
    </row>
    <row r="252" spans="1:36">
      <c r="A252">
        <v>233</v>
      </c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 t="s">
        <v>881</v>
      </c>
      <c r="R252" s="91"/>
      <c r="S252" s="24"/>
      <c r="T252" s="24">
        <v>0.14499999999999999</v>
      </c>
      <c r="U252" s="24">
        <v>0.27</v>
      </c>
      <c r="V252" s="24">
        <v>0.125</v>
      </c>
      <c r="W252" s="24">
        <v>67.115258230430499</v>
      </c>
      <c r="X252" s="24">
        <v>0.77115303104508204</v>
      </c>
      <c r="Y252" s="24">
        <v>158</v>
      </c>
      <c r="Z252" s="24" t="s">
        <v>1146</v>
      </c>
      <c r="AA252" s="24" t="s">
        <v>586</v>
      </c>
      <c r="AB252" s="24" t="s">
        <v>1163</v>
      </c>
      <c r="AC252" s="24"/>
      <c r="AD252" s="24"/>
    </row>
    <row r="253" spans="1:36">
      <c r="A253">
        <v>234</v>
      </c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 t="s">
        <v>884</v>
      </c>
      <c r="R253" s="92"/>
      <c r="S253" s="24"/>
      <c r="T253" s="24">
        <v>0.08</v>
      </c>
      <c r="U253" s="24">
        <v>0.27</v>
      </c>
      <c r="V253" s="24">
        <v>0.19</v>
      </c>
      <c r="W253" s="24">
        <v>63.658472270955102</v>
      </c>
      <c r="X253" s="24">
        <v>0.777730602267938</v>
      </c>
      <c r="Y253" s="24">
        <v>138</v>
      </c>
      <c r="Z253" s="24" t="s">
        <v>1148</v>
      </c>
      <c r="AA253" s="24" t="s">
        <v>586</v>
      </c>
      <c r="AB253" s="24" t="s">
        <v>1164</v>
      </c>
      <c r="AC253" s="24"/>
      <c r="AD253" s="24"/>
    </row>
    <row r="254" spans="1:36" s="81" customFormat="1">
      <c r="B254" s="82" t="s">
        <v>1165</v>
      </c>
      <c r="Q254" s="122"/>
      <c r="AE254" s="105"/>
      <c r="AF254" s="109"/>
      <c r="AG254" s="109"/>
      <c r="AH254" s="109"/>
      <c r="AI254" s="109"/>
      <c r="AJ254" s="110"/>
    </row>
    <row r="255" spans="1:36">
      <c r="A255" s="57">
        <v>235</v>
      </c>
      <c r="B255" s="47">
        <v>42165</v>
      </c>
      <c r="C255" s="57" t="s">
        <v>1166</v>
      </c>
      <c r="D255" s="57" t="s">
        <v>1167</v>
      </c>
      <c r="E255" s="46">
        <v>0.26666666666666666</v>
      </c>
      <c r="F255" t="s">
        <v>1168</v>
      </c>
      <c r="G255" t="s">
        <v>345</v>
      </c>
      <c r="H255" t="s">
        <v>345</v>
      </c>
      <c r="I255">
        <v>5</v>
      </c>
      <c r="J255">
        <v>10</v>
      </c>
      <c r="K255" t="s">
        <v>1169</v>
      </c>
      <c r="L255">
        <v>500</v>
      </c>
      <c r="M255">
        <v>0.4</v>
      </c>
      <c r="N255">
        <v>6</v>
      </c>
      <c r="O255" t="b">
        <v>1</v>
      </c>
      <c r="P255" t="s">
        <v>1130</v>
      </c>
      <c r="Q255">
        <v>0</v>
      </c>
      <c r="T255">
        <v>7.4999999999999997E-2</v>
      </c>
      <c r="U255">
        <v>0.2475</v>
      </c>
      <c r="V255">
        <v>0.17249999999999999</v>
      </c>
      <c r="W255">
        <v>39.002643410310903</v>
      </c>
      <c r="X255">
        <v>0.70370075254116904</v>
      </c>
      <c r="Y255">
        <v>129</v>
      </c>
      <c r="Z255" t="s">
        <v>1170</v>
      </c>
      <c r="AA255" t="s">
        <v>622</v>
      </c>
      <c r="AB255" t="s">
        <v>1171</v>
      </c>
    </row>
    <row r="256" spans="1:36">
      <c r="A256" s="57">
        <v>236</v>
      </c>
      <c r="L256">
        <v>1000</v>
      </c>
      <c r="T256">
        <v>0.11749999999999999</v>
      </c>
      <c r="U256">
        <v>0.26250000000000001</v>
      </c>
      <c r="V256">
        <v>0.14499999999999999</v>
      </c>
      <c r="W256">
        <v>25.2668509817439</v>
      </c>
      <c r="X256">
        <v>0.68415554452682303</v>
      </c>
      <c r="Y256">
        <v>152</v>
      </c>
      <c r="Z256" t="s">
        <v>1172</v>
      </c>
      <c r="AA256" t="s">
        <v>625</v>
      </c>
      <c r="AB256" t="s">
        <v>1173</v>
      </c>
    </row>
    <row r="257" spans="1:36" s="73" customFormat="1">
      <c r="A257" s="57">
        <v>237</v>
      </c>
      <c r="B257" s="88">
        <v>42165</v>
      </c>
      <c r="C257" s="73" t="s">
        <v>1166</v>
      </c>
      <c r="D257" s="73" t="s">
        <v>1167</v>
      </c>
      <c r="E257" s="89">
        <v>0.26666666666666666</v>
      </c>
      <c r="F257" s="73" t="s">
        <v>1174</v>
      </c>
      <c r="G257" s="73" t="s">
        <v>345</v>
      </c>
      <c r="H257" s="73" t="s">
        <v>345</v>
      </c>
      <c r="I257" s="73">
        <v>5</v>
      </c>
      <c r="J257" s="73">
        <v>10</v>
      </c>
      <c r="K257" s="73" t="s">
        <v>1169</v>
      </c>
      <c r="L257" s="73">
        <v>5000</v>
      </c>
      <c r="M257" s="73">
        <v>0.4</v>
      </c>
      <c r="N257" s="73">
        <v>6</v>
      </c>
      <c r="O257" s="73" t="b">
        <v>1</v>
      </c>
      <c r="P257" s="73" t="s">
        <v>1130</v>
      </c>
      <c r="Q257" s="73">
        <v>0</v>
      </c>
      <c r="T257" s="73">
        <v>0.29749999999999999</v>
      </c>
      <c r="U257" s="73">
        <v>0.27500000000000002</v>
      </c>
      <c r="V257" s="73">
        <v>2.2499999999999999E-2</v>
      </c>
      <c r="W257" s="73">
        <v>4.3047372594398903</v>
      </c>
      <c r="X257" s="73">
        <v>0.64521906853306799</v>
      </c>
      <c r="Y257" s="73">
        <v>229</v>
      </c>
      <c r="Z257" s="73" t="s">
        <v>1175</v>
      </c>
      <c r="AA257" s="73" t="s">
        <v>628</v>
      </c>
      <c r="AB257" s="73" t="s">
        <v>1176</v>
      </c>
      <c r="AE257" s="166"/>
      <c r="AF257" s="78"/>
      <c r="AG257" s="78"/>
      <c r="AH257" s="78"/>
      <c r="AI257" s="78"/>
      <c r="AJ257" s="167"/>
    </row>
    <row r="258" spans="1:36">
      <c r="A258" s="57">
        <v>238</v>
      </c>
      <c r="L258">
        <v>10000</v>
      </c>
      <c r="T258">
        <v>0.36</v>
      </c>
      <c r="U258">
        <v>0.27750000000000002</v>
      </c>
      <c r="V258">
        <v>8.2500000000000004E-2</v>
      </c>
      <c r="W258">
        <v>1.6397874935419099</v>
      </c>
      <c r="X258">
        <v>0.65288886834139304</v>
      </c>
      <c r="Y258">
        <v>255</v>
      </c>
      <c r="Z258" t="s">
        <v>1177</v>
      </c>
      <c r="AA258" t="s">
        <v>631</v>
      </c>
      <c r="AB258" t="s">
        <v>1178</v>
      </c>
    </row>
    <row r="259" spans="1:36">
      <c r="A259" s="57">
        <v>239</v>
      </c>
      <c r="L259">
        <v>20000</v>
      </c>
      <c r="T259">
        <v>0.41499999999999998</v>
      </c>
      <c r="U259">
        <v>0.28249999999999997</v>
      </c>
      <c r="V259">
        <v>0.13250000000000001</v>
      </c>
      <c r="W259">
        <v>6.5228680698789399</v>
      </c>
      <c r="X259">
        <v>0.64073625156451497</v>
      </c>
      <c r="Y259">
        <v>279</v>
      </c>
      <c r="Z259" t="s">
        <v>1177</v>
      </c>
      <c r="AA259" t="s">
        <v>634</v>
      </c>
      <c r="AB259" t="s">
        <v>1179</v>
      </c>
    </row>
    <row r="260" spans="1:36" s="24" customFormat="1">
      <c r="A260" s="57">
        <v>240</v>
      </c>
      <c r="B260" s="93"/>
      <c r="C260" s="93"/>
      <c r="D260" s="93"/>
      <c r="E260" s="93"/>
      <c r="F260" s="93"/>
      <c r="G260" s="93"/>
      <c r="H260" s="93"/>
      <c r="I260" s="93">
        <v>10</v>
      </c>
      <c r="J260" s="93">
        <v>10</v>
      </c>
      <c r="K260" s="93"/>
      <c r="L260" s="93"/>
      <c r="M260" s="93"/>
      <c r="N260" s="93"/>
      <c r="O260" s="93"/>
      <c r="P260" s="93"/>
      <c r="Q260" s="93"/>
      <c r="R260" s="93"/>
      <c r="T260" s="24">
        <v>0.39750000000000002</v>
      </c>
      <c r="U260" s="24">
        <v>0.27250000000000002</v>
      </c>
      <c r="V260" s="24">
        <v>0.125</v>
      </c>
      <c r="W260" s="24">
        <v>10.6793334819272</v>
      </c>
      <c r="X260" s="24">
        <v>0.60896682521688195</v>
      </c>
      <c r="Y260" s="24">
        <v>268</v>
      </c>
      <c r="Z260" s="24" t="s">
        <v>1175</v>
      </c>
      <c r="AA260" s="24" t="s">
        <v>628</v>
      </c>
      <c r="AB260" s="24" t="s">
        <v>1180</v>
      </c>
      <c r="AE260" s="168"/>
      <c r="AF260" s="91"/>
      <c r="AG260" s="91"/>
      <c r="AH260" s="91"/>
      <c r="AI260" s="91"/>
      <c r="AJ260" s="169"/>
    </row>
    <row r="261" spans="1:36" s="24" customFormat="1">
      <c r="A261" s="57">
        <v>241</v>
      </c>
      <c r="B261" s="91"/>
      <c r="C261" s="91"/>
      <c r="D261" s="91"/>
      <c r="E261" s="91"/>
      <c r="F261" s="91"/>
      <c r="G261" s="91"/>
      <c r="H261" s="91"/>
      <c r="I261" s="91">
        <v>15</v>
      </c>
      <c r="J261" s="91">
        <v>15</v>
      </c>
      <c r="K261" s="91"/>
      <c r="L261" s="91"/>
      <c r="M261" s="91"/>
      <c r="N261" s="91"/>
      <c r="O261" s="91"/>
      <c r="P261" s="91"/>
      <c r="Q261" s="91"/>
      <c r="R261" s="91"/>
      <c r="T261" s="24">
        <v>0.4325</v>
      </c>
      <c r="U261" s="24">
        <v>0.27500000000000002</v>
      </c>
      <c r="V261" s="24">
        <v>0.1575</v>
      </c>
      <c r="W261" s="24">
        <v>11.3522439083255</v>
      </c>
      <c r="X261" s="24">
        <v>0.59534188370478003</v>
      </c>
      <c r="Y261" s="24">
        <v>283</v>
      </c>
      <c r="Z261" s="24" t="s">
        <v>1175</v>
      </c>
      <c r="AA261" s="24" t="s">
        <v>628</v>
      </c>
      <c r="AB261" s="24" t="s">
        <v>1181</v>
      </c>
      <c r="AE261" s="168"/>
      <c r="AF261" s="91"/>
      <c r="AG261" s="91"/>
      <c r="AH261" s="91"/>
      <c r="AI261" s="91"/>
      <c r="AJ261" s="169"/>
    </row>
    <row r="262" spans="1:36">
      <c r="A262" s="57">
        <v>242</v>
      </c>
      <c r="B262" s="91"/>
      <c r="C262" s="91"/>
      <c r="D262" s="91"/>
      <c r="E262" s="91"/>
      <c r="F262" s="91"/>
      <c r="G262" s="91"/>
      <c r="H262" s="91"/>
      <c r="I262" s="91">
        <v>30</v>
      </c>
      <c r="J262" s="91">
        <v>30</v>
      </c>
      <c r="K262" s="91"/>
      <c r="L262" s="91"/>
      <c r="M262" s="91"/>
      <c r="N262" s="91"/>
      <c r="O262" s="91"/>
      <c r="P262" s="91"/>
      <c r="Q262" s="91"/>
      <c r="R262" s="91"/>
      <c r="S262" s="24"/>
      <c r="T262" s="24">
        <v>0.62749999999999995</v>
      </c>
      <c r="U262" s="24">
        <v>0.27750000000000002</v>
      </c>
      <c r="V262" s="24">
        <v>0.35</v>
      </c>
      <c r="W262" s="24">
        <v>15.603771915607901</v>
      </c>
      <c r="X262" s="24">
        <v>0.52118148785495</v>
      </c>
      <c r="Y262" s="24">
        <v>354</v>
      </c>
      <c r="Z262" s="24" t="s">
        <v>1175</v>
      </c>
      <c r="AA262" s="24" t="s">
        <v>628</v>
      </c>
      <c r="AB262" s="24" t="s">
        <v>1182</v>
      </c>
      <c r="AC262" s="24"/>
      <c r="AD262" s="24"/>
      <c r="AE262" s="168"/>
      <c r="AF262" s="91"/>
      <c r="AG262" s="91"/>
    </row>
    <row r="263" spans="1:36">
      <c r="A263" s="57">
        <v>243</v>
      </c>
      <c r="B263" s="91"/>
      <c r="C263" s="91"/>
      <c r="D263" s="91"/>
      <c r="E263" s="91"/>
      <c r="F263" s="91"/>
      <c r="G263" s="91"/>
      <c r="H263" s="91"/>
      <c r="I263" s="91">
        <v>45</v>
      </c>
      <c r="J263" s="91">
        <v>45</v>
      </c>
      <c r="K263" s="91"/>
      <c r="L263" s="91"/>
      <c r="M263" s="91"/>
      <c r="N263" s="91"/>
      <c r="O263" s="91"/>
      <c r="P263" s="91"/>
      <c r="Q263" s="91"/>
      <c r="R263" s="91"/>
      <c r="S263" s="24"/>
      <c r="T263" s="24">
        <v>0.47499999999999998</v>
      </c>
      <c r="U263" s="24">
        <v>0.27750000000000002</v>
      </c>
      <c r="V263" s="24">
        <v>0.19750000000000001</v>
      </c>
      <c r="W263" s="24">
        <v>23.4291042690908</v>
      </c>
      <c r="X263" s="24">
        <v>0.51949826811870303</v>
      </c>
      <c r="Y263" s="24">
        <v>299</v>
      </c>
      <c r="Z263" s="24" t="s">
        <v>1175</v>
      </c>
      <c r="AA263" s="24" t="s">
        <v>628</v>
      </c>
      <c r="AB263" s="24" t="s">
        <v>1183</v>
      </c>
      <c r="AC263" s="24"/>
      <c r="AD263" s="24"/>
      <c r="AE263" s="168"/>
      <c r="AF263" s="91"/>
      <c r="AG263" s="91"/>
    </row>
    <row r="264" spans="1:36">
      <c r="A264" s="57">
        <v>244</v>
      </c>
      <c r="B264" s="92"/>
      <c r="C264" s="92"/>
      <c r="D264" s="92"/>
      <c r="E264" s="92"/>
      <c r="F264" s="92"/>
      <c r="G264" s="92"/>
      <c r="H264" s="92"/>
      <c r="I264" s="92">
        <v>60</v>
      </c>
      <c r="J264" s="92">
        <v>60</v>
      </c>
      <c r="K264" s="92"/>
      <c r="L264" s="92"/>
      <c r="M264" s="92"/>
      <c r="N264" s="92"/>
      <c r="O264" s="92"/>
      <c r="P264" s="92"/>
      <c r="Q264" s="92"/>
      <c r="R264" s="92"/>
      <c r="S264" s="24"/>
      <c r="T264" s="24">
        <v>0.67749999999999999</v>
      </c>
      <c r="U264" s="24">
        <v>0.27250000000000002</v>
      </c>
      <c r="V264" s="24">
        <v>0.40500000000000003</v>
      </c>
      <c r="W264" s="24">
        <v>23.267157195757299</v>
      </c>
      <c r="X264" s="24">
        <v>0.48295924541845398</v>
      </c>
      <c r="Y264" s="24">
        <v>338</v>
      </c>
      <c r="Z264" s="24" t="s">
        <v>1175</v>
      </c>
      <c r="AA264" s="24" t="s">
        <v>628</v>
      </c>
      <c r="AB264" s="24" t="s">
        <v>1184</v>
      </c>
      <c r="AC264" s="24"/>
      <c r="AD264" s="24"/>
      <c r="AE264" s="168"/>
      <c r="AF264" s="91"/>
      <c r="AG264" s="91"/>
    </row>
    <row r="265" spans="1:36" s="57" customFormat="1">
      <c r="A265" s="57">
        <v>245</v>
      </c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 t="s">
        <v>375</v>
      </c>
      <c r="Q265" s="119"/>
      <c r="R265" s="119"/>
      <c r="T265" s="57">
        <v>0.29749999999999999</v>
      </c>
      <c r="U265" s="57">
        <v>0.27500000000000002</v>
      </c>
      <c r="V265" s="57">
        <v>2.2499999999999999E-2</v>
      </c>
      <c r="W265" s="57">
        <v>4.3047372594398903</v>
      </c>
      <c r="X265" s="57">
        <v>0.64521906853306799</v>
      </c>
      <c r="Y265" s="57">
        <v>229</v>
      </c>
      <c r="Z265" s="57" t="s">
        <v>1175</v>
      </c>
      <c r="AA265" s="57" t="s">
        <v>628</v>
      </c>
      <c r="AB265" s="57" t="s">
        <v>1176</v>
      </c>
      <c r="AE265" s="170"/>
      <c r="AF265" s="56"/>
      <c r="AG265" s="56"/>
      <c r="AH265" s="56"/>
      <c r="AI265" s="56"/>
      <c r="AJ265" s="171"/>
    </row>
    <row r="266" spans="1:36" s="57" customFormat="1">
      <c r="A266" s="57">
        <v>246</v>
      </c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 t="s">
        <v>376</v>
      </c>
      <c r="Q266" s="56"/>
      <c r="R266" s="56"/>
      <c r="T266" s="57">
        <v>0.29749999999999999</v>
      </c>
      <c r="U266" s="57">
        <v>0.27500000000000002</v>
      </c>
      <c r="V266" s="57">
        <v>2.2499999999999999E-2</v>
      </c>
      <c r="W266" s="57">
        <v>4.3047372594398903</v>
      </c>
      <c r="X266" s="57">
        <v>0.64521906853306799</v>
      </c>
      <c r="Y266" s="57">
        <v>229</v>
      </c>
      <c r="Z266" s="57" t="s">
        <v>1175</v>
      </c>
      <c r="AA266" s="57" t="s">
        <v>628</v>
      </c>
      <c r="AB266" s="57" t="s">
        <v>1176</v>
      </c>
      <c r="AE266" s="170"/>
      <c r="AF266" s="56"/>
      <c r="AG266" s="56"/>
      <c r="AH266" s="56"/>
      <c r="AI266" s="56"/>
      <c r="AJ266" s="171"/>
    </row>
    <row r="267" spans="1:36" s="57" customFormat="1">
      <c r="A267" s="57">
        <v>247</v>
      </c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 t="s">
        <v>377</v>
      </c>
      <c r="Q267" s="56"/>
      <c r="R267" s="56"/>
      <c r="T267" s="57">
        <v>0.29749999999999999</v>
      </c>
      <c r="U267" s="57">
        <v>0.27500000000000002</v>
      </c>
      <c r="V267" s="57">
        <v>2.2499999999999999E-2</v>
      </c>
      <c r="W267" s="57">
        <v>4.3047372594398903</v>
      </c>
      <c r="X267" s="57">
        <v>0.64521906853306799</v>
      </c>
      <c r="Y267" s="57">
        <v>229</v>
      </c>
      <c r="Z267" s="57" t="s">
        <v>1175</v>
      </c>
      <c r="AA267" s="57" t="s">
        <v>628</v>
      </c>
      <c r="AB267" s="57" t="s">
        <v>1176</v>
      </c>
      <c r="AE267" s="170"/>
      <c r="AF267" s="56"/>
      <c r="AG267" s="56"/>
      <c r="AH267" s="56"/>
      <c r="AI267" s="56"/>
      <c r="AJ267" s="171"/>
    </row>
    <row r="268" spans="1:36" s="57" customFormat="1">
      <c r="A268" s="57">
        <v>248</v>
      </c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 t="s">
        <v>378</v>
      </c>
      <c r="Q268" s="56"/>
      <c r="R268" s="56"/>
      <c r="T268" s="57">
        <v>0.29749999999999999</v>
      </c>
      <c r="U268" s="57">
        <v>0.27500000000000002</v>
      </c>
      <c r="V268" s="57">
        <v>2.2499999999999999E-2</v>
      </c>
      <c r="W268" s="57">
        <v>4.3047372594398903</v>
      </c>
      <c r="X268" s="57">
        <v>0.64521906853306799</v>
      </c>
      <c r="Y268" s="57">
        <v>229</v>
      </c>
      <c r="Z268" s="57" t="s">
        <v>1175</v>
      </c>
      <c r="AA268" s="57" t="s">
        <v>628</v>
      </c>
      <c r="AB268" s="57" t="s">
        <v>1176</v>
      </c>
      <c r="AE268" s="170"/>
      <c r="AF268" s="56"/>
      <c r="AG268" s="56"/>
      <c r="AH268" s="56"/>
      <c r="AI268" s="56"/>
      <c r="AJ268" s="171"/>
    </row>
    <row r="269" spans="1:36" s="57" customFormat="1">
      <c r="A269" s="57">
        <v>249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 t="s">
        <v>379</v>
      </c>
      <c r="Q269" s="56"/>
      <c r="R269" s="56"/>
      <c r="T269" s="57">
        <v>0.29749999999999999</v>
      </c>
      <c r="U269" s="57">
        <v>0.27500000000000002</v>
      </c>
      <c r="V269" s="57">
        <v>2.2499999999999999E-2</v>
      </c>
      <c r="W269" s="57">
        <v>4.3047372594398903</v>
      </c>
      <c r="X269" s="57">
        <v>0.64521906853306799</v>
      </c>
      <c r="Y269" s="57">
        <v>229</v>
      </c>
      <c r="Z269" s="57" t="s">
        <v>1175</v>
      </c>
      <c r="AA269" s="57" t="s">
        <v>628</v>
      </c>
      <c r="AB269" s="57" t="s">
        <v>1176</v>
      </c>
      <c r="AE269" s="170"/>
      <c r="AF269" s="56"/>
      <c r="AG269" s="56"/>
      <c r="AH269" s="56"/>
      <c r="AI269" s="56"/>
      <c r="AJ269" s="171"/>
    </row>
    <row r="270" spans="1:36" s="57" customFormat="1">
      <c r="A270" s="57">
        <v>250</v>
      </c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 t="s">
        <v>898</v>
      </c>
      <c r="R270" s="124"/>
      <c r="S270" s="24"/>
      <c r="T270" s="24">
        <v>9.5000000000000001E-2</v>
      </c>
      <c r="U270" s="24">
        <v>0.27250000000000002</v>
      </c>
      <c r="V270" s="24">
        <v>0.17749999999999999</v>
      </c>
      <c r="W270" s="24">
        <v>63.963910690150399</v>
      </c>
      <c r="X270" s="24">
        <v>0.85163812489409696</v>
      </c>
      <c r="Y270" s="24">
        <v>147</v>
      </c>
      <c r="Z270" s="24" t="s">
        <v>1185</v>
      </c>
      <c r="AA270" s="24" t="s">
        <v>628</v>
      </c>
      <c r="AB270" s="24" t="s">
        <v>1186</v>
      </c>
      <c r="AC270" s="24"/>
      <c r="AD270" s="24"/>
      <c r="AE270" s="170"/>
      <c r="AF270" s="56"/>
      <c r="AG270" s="56"/>
      <c r="AH270" s="56"/>
      <c r="AI270" s="56"/>
      <c r="AJ270" s="171"/>
    </row>
    <row r="271" spans="1:36" s="57" customFormat="1">
      <c r="A271" s="57">
        <v>251</v>
      </c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 t="s">
        <v>881</v>
      </c>
      <c r="R271" s="156"/>
      <c r="S271" s="24"/>
      <c r="T271" s="24">
        <v>0.12</v>
      </c>
      <c r="U271" s="24">
        <v>0.27250000000000002</v>
      </c>
      <c r="V271" s="24">
        <v>0.1525</v>
      </c>
      <c r="W271" s="24">
        <v>67.873232305357604</v>
      </c>
      <c r="X271" s="24">
        <v>0.83080832154047402</v>
      </c>
      <c r="Y271" s="24">
        <v>155</v>
      </c>
      <c r="Z271" s="24" t="s">
        <v>1187</v>
      </c>
      <c r="AA271" s="24" t="s">
        <v>628</v>
      </c>
      <c r="AB271" s="24" t="s">
        <v>1188</v>
      </c>
      <c r="AC271" s="24"/>
      <c r="AD271" s="24"/>
      <c r="AE271" s="170"/>
      <c r="AF271" s="56"/>
      <c r="AG271" s="56"/>
      <c r="AH271" s="56"/>
      <c r="AI271" s="56"/>
      <c r="AJ271" s="171"/>
    </row>
    <row r="272" spans="1:36" s="57" customFormat="1">
      <c r="A272" s="57">
        <v>252</v>
      </c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 t="s">
        <v>884</v>
      </c>
      <c r="R272" s="91"/>
      <c r="S272" s="24"/>
      <c r="T272" s="24">
        <v>9.2499999999999999E-2</v>
      </c>
      <c r="U272" s="24">
        <v>0.28000000000000003</v>
      </c>
      <c r="V272" s="24">
        <v>0.1875</v>
      </c>
      <c r="W272" s="24">
        <v>60.796282408567897</v>
      </c>
      <c r="X272" s="24">
        <v>0.88615705245932497</v>
      </c>
      <c r="Y272" s="24">
        <v>149</v>
      </c>
      <c r="Z272" s="24" t="s">
        <v>1189</v>
      </c>
      <c r="AA272" s="24" t="s">
        <v>628</v>
      </c>
      <c r="AB272" s="24" t="s">
        <v>1190</v>
      </c>
      <c r="AC272" s="24"/>
      <c r="AD272" s="24"/>
      <c r="AE272" s="170"/>
      <c r="AF272" s="56"/>
      <c r="AG272" s="56"/>
      <c r="AH272" s="56"/>
      <c r="AI272" s="56"/>
      <c r="AJ272" s="171"/>
    </row>
    <row r="273" spans="1:36" s="81" customFormat="1">
      <c r="B273" s="82" t="s">
        <v>1191</v>
      </c>
      <c r="AE273" s="105"/>
      <c r="AF273" s="109"/>
      <c r="AG273" s="109"/>
      <c r="AH273" s="109"/>
      <c r="AI273" s="109"/>
      <c r="AJ273" s="110"/>
    </row>
    <row r="274" spans="1:36">
      <c r="A274">
        <v>253</v>
      </c>
      <c r="B274" s="47">
        <v>42165</v>
      </c>
      <c r="C274" s="57" t="s">
        <v>1166</v>
      </c>
      <c r="D274" s="57" t="s">
        <v>1167</v>
      </c>
      <c r="E274" s="46">
        <v>0.26666666666666666</v>
      </c>
      <c r="F274" t="s">
        <v>1168</v>
      </c>
      <c r="G274" t="s">
        <v>538</v>
      </c>
      <c r="H274" t="s">
        <v>345</v>
      </c>
      <c r="I274">
        <v>5</v>
      </c>
      <c r="J274">
        <v>10</v>
      </c>
      <c r="K274" t="s">
        <v>1169</v>
      </c>
      <c r="L274">
        <v>500</v>
      </c>
      <c r="M274">
        <v>0.4</v>
      </c>
      <c r="N274">
        <v>6</v>
      </c>
      <c r="O274" t="b">
        <v>1</v>
      </c>
      <c r="P274" t="s">
        <v>1130</v>
      </c>
      <c r="Q274">
        <v>0</v>
      </c>
      <c r="T274">
        <v>7.7499999999999999E-2</v>
      </c>
      <c r="U274">
        <v>0.255</v>
      </c>
      <c r="V274">
        <v>0.17749999999999999</v>
      </c>
      <c r="W274">
        <v>41.6311499260052</v>
      </c>
      <c r="X274">
        <v>0.432734515938827</v>
      </c>
      <c r="Y274">
        <v>101</v>
      </c>
      <c r="Z274" t="s">
        <v>1170</v>
      </c>
      <c r="AA274" t="s">
        <v>622</v>
      </c>
      <c r="AB274" t="s">
        <v>1192</v>
      </c>
    </row>
    <row r="275" spans="1:36">
      <c r="A275">
        <v>254</v>
      </c>
      <c r="L275">
        <v>1000</v>
      </c>
      <c r="T275">
        <v>0.1275</v>
      </c>
      <c r="U275">
        <v>0.26750000000000002</v>
      </c>
      <c r="V275">
        <v>0.14000000000000001</v>
      </c>
      <c r="W275">
        <v>46.175902677579202</v>
      </c>
      <c r="X275">
        <v>0.463320444889601</v>
      </c>
      <c r="Y275">
        <v>104</v>
      </c>
      <c r="Z275" t="s">
        <v>1172</v>
      </c>
      <c r="AA275" t="s">
        <v>625</v>
      </c>
      <c r="AB275" t="s">
        <v>1193</v>
      </c>
    </row>
    <row r="276" spans="1:36" s="73" customFormat="1">
      <c r="A276">
        <v>255</v>
      </c>
      <c r="B276" s="88">
        <v>42165</v>
      </c>
      <c r="C276" s="73" t="s">
        <v>1166</v>
      </c>
      <c r="D276" s="73" t="s">
        <v>1167</v>
      </c>
      <c r="E276" s="89">
        <v>0.26666666666666666</v>
      </c>
      <c r="F276" s="73" t="s">
        <v>1174</v>
      </c>
      <c r="G276" s="73" t="s">
        <v>538</v>
      </c>
      <c r="H276" s="73" t="s">
        <v>345</v>
      </c>
      <c r="I276" s="73">
        <v>5</v>
      </c>
      <c r="J276" s="73">
        <v>10</v>
      </c>
      <c r="K276" s="73" t="s">
        <v>1169</v>
      </c>
      <c r="L276" s="73">
        <v>5000</v>
      </c>
      <c r="M276" s="73">
        <v>0.4</v>
      </c>
      <c r="N276" s="73">
        <v>6</v>
      </c>
      <c r="O276" s="73" t="b">
        <v>1</v>
      </c>
      <c r="P276" s="73" t="s">
        <v>1130</v>
      </c>
      <c r="Q276" s="73">
        <v>0</v>
      </c>
      <c r="T276" s="73">
        <v>0.27</v>
      </c>
      <c r="U276" s="73">
        <v>0.27500000000000002</v>
      </c>
      <c r="V276" s="73">
        <v>5.0000000000000001E-3</v>
      </c>
      <c r="W276" s="73">
        <v>39.794684699916701</v>
      </c>
      <c r="X276" s="73">
        <v>0.42480461126371699</v>
      </c>
      <c r="Y276" s="73">
        <v>104</v>
      </c>
      <c r="Z276" s="73" t="s">
        <v>1175</v>
      </c>
      <c r="AA276" s="73" t="s">
        <v>628</v>
      </c>
      <c r="AB276" s="73" t="s">
        <v>1194</v>
      </c>
      <c r="AE276" s="166"/>
      <c r="AF276" s="78"/>
      <c r="AG276" s="78"/>
      <c r="AH276" s="78"/>
      <c r="AI276" s="78" t="s">
        <v>1154</v>
      </c>
      <c r="AJ276" s="167"/>
    </row>
    <row r="277" spans="1:36">
      <c r="A277">
        <v>256</v>
      </c>
      <c r="L277">
        <v>10000</v>
      </c>
      <c r="T277">
        <v>0.33500000000000002</v>
      </c>
      <c r="U277">
        <v>0.28249999999999997</v>
      </c>
      <c r="V277">
        <v>5.2499999999999998E-2</v>
      </c>
      <c r="W277">
        <v>38.775650092270098</v>
      </c>
      <c r="X277">
        <v>0.41766575536524198</v>
      </c>
      <c r="Y277">
        <v>113</v>
      </c>
      <c r="Z277" t="s">
        <v>1177</v>
      </c>
      <c r="AA277" t="s">
        <v>631</v>
      </c>
      <c r="AB277" t="s">
        <v>1195</v>
      </c>
    </row>
    <row r="278" spans="1:36">
      <c r="A278">
        <v>257</v>
      </c>
      <c r="L278">
        <v>20000</v>
      </c>
      <c r="T278">
        <v>0.39500000000000002</v>
      </c>
      <c r="U278">
        <v>0.27750000000000002</v>
      </c>
      <c r="V278">
        <v>0.11749999999999999</v>
      </c>
      <c r="W278">
        <v>36.054343446216897</v>
      </c>
      <c r="X278">
        <v>0.39546094596311998</v>
      </c>
      <c r="Y278">
        <v>111</v>
      </c>
      <c r="Z278" t="s">
        <v>1177</v>
      </c>
      <c r="AA278" t="s">
        <v>634</v>
      </c>
      <c r="AB278" t="s">
        <v>1196</v>
      </c>
    </row>
    <row r="279" spans="1:36">
      <c r="A279">
        <v>258</v>
      </c>
      <c r="B279" s="93"/>
      <c r="C279" s="93"/>
      <c r="D279" s="93"/>
      <c r="E279" s="93"/>
      <c r="F279" s="93"/>
      <c r="G279" s="93"/>
      <c r="H279" s="93"/>
      <c r="I279" s="93">
        <v>10</v>
      </c>
      <c r="J279" s="93">
        <v>10</v>
      </c>
      <c r="K279" s="93"/>
      <c r="L279" s="93"/>
      <c r="M279" s="93"/>
      <c r="N279" s="93"/>
      <c r="O279" s="93"/>
      <c r="P279" s="93"/>
      <c r="Q279" s="93"/>
      <c r="R279" s="93"/>
      <c r="S279" s="24"/>
      <c r="T279" s="24">
        <v>0.42499999999999999</v>
      </c>
      <c r="U279" s="24">
        <v>0.29499999999999998</v>
      </c>
      <c r="V279" s="24">
        <v>0.13</v>
      </c>
      <c r="W279" s="24">
        <v>30.166482893265801</v>
      </c>
      <c r="X279" s="24">
        <v>0.34808484161570502</v>
      </c>
      <c r="Y279" s="24">
        <v>118</v>
      </c>
      <c r="Z279" s="24" t="s">
        <v>1175</v>
      </c>
      <c r="AA279" s="24" t="s">
        <v>628</v>
      </c>
      <c r="AB279" s="24" t="s">
        <v>1197</v>
      </c>
      <c r="AC279" s="24"/>
      <c r="AD279" s="24"/>
      <c r="AE279" s="168"/>
      <c r="AF279" s="91"/>
      <c r="AG279" s="91"/>
      <c r="AH279" s="91"/>
      <c r="AI279" s="91"/>
    </row>
    <row r="280" spans="1:36">
      <c r="A280">
        <v>259</v>
      </c>
      <c r="B280" s="91"/>
      <c r="C280" s="91"/>
      <c r="D280" s="91"/>
      <c r="E280" s="91"/>
      <c r="F280" s="91"/>
      <c r="G280" s="91"/>
      <c r="H280" s="91"/>
      <c r="I280" s="91">
        <v>15</v>
      </c>
      <c r="J280" s="91">
        <v>15</v>
      </c>
      <c r="K280" s="91"/>
      <c r="L280" s="91"/>
      <c r="M280" s="91"/>
      <c r="N280" s="91"/>
      <c r="O280" s="91"/>
      <c r="P280" s="91"/>
      <c r="Q280" s="91"/>
      <c r="R280" s="91"/>
      <c r="S280" s="24"/>
      <c r="T280" s="24">
        <v>0.44750000000000001</v>
      </c>
      <c r="U280" s="24">
        <v>0.27</v>
      </c>
      <c r="V280" s="24">
        <v>0.17749999999999999</v>
      </c>
      <c r="W280" s="24">
        <v>26.468237420702401</v>
      </c>
      <c r="X280" s="24">
        <v>0.33417772876505603</v>
      </c>
      <c r="Y280" s="24">
        <v>135</v>
      </c>
      <c r="Z280" s="24" t="s">
        <v>1175</v>
      </c>
      <c r="AA280" s="24" t="s">
        <v>628</v>
      </c>
      <c r="AB280" s="24" t="s">
        <v>1198</v>
      </c>
      <c r="AC280" s="24"/>
      <c r="AD280" s="24"/>
      <c r="AE280" s="168"/>
      <c r="AF280" s="91"/>
      <c r="AG280" s="91"/>
      <c r="AH280" s="91"/>
      <c r="AI280" s="91"/>
    </row>
    <row r="281" spans="1:36">
      <c r="A281">
        <v>260</v>
      </c>
      <c r="B281" s="91"/>
      <c r="C281" s="91"/>
      <c r="D281" s="91"/>
      <c r="E281" s="91"/>
      <c r="F281" s="91"/>
      <c r="G281" s="91"/>
      <c r="H281" s="91"/>
      <c r="I281" s="91">
        <v>30</v>
      </c>
      <c r="J281" s="91">
        <v>30</v>
      </c>
      <c r="K281" s="91"/>
      <c r="L281" s="91"/>
      <c r="M281" s="91"/>
      <c r="N281" s="91"/>
      <c r="O281" s="91"/>
      <c r="P281" s="91"/>
      <c r="Q281" s="91"/>
      <c r="R281" s="91"/>
      <c r="S281" s="24"/>
      <c r="T281" s="24">
        <v>0.60750000000000004</v>
      </c>
      <c r="U281" s="24">
        <v>0.27</v>
      </c>
      <c r="V281" s="24">
        <v>0.33750000000000002</v>
      </c>
      <c r="W281" s="24">
        <v>14.7893645916142</v>
      </c>
      <c r="X281" s="24">
        <v>0.24616053128885601</v>
      </c>
      <c r="Y281" s="24">
        <v>175</v>
      </c>
      <c r="Z281" s="24" t="s">
        <v>1175</v>
      </c>
      <c r="AA281" s="24" t="s">
        <v>628</v>
      </c>
      <c r="AB281" s="24" t="s">
        <v>1199</v>
      </c>
      <c r="AC281" s="24"/>
      <c r="AD281" s="24"/>
      <c r="AE281" s="168"/>
      <c r="AF281" s="91"/>
      <c r="AG281" s="91"/>
      <c r="AH281" s="91"/>
      <c r="AI281" s="91"/>
    </row>
    <row r="282" spans="1:36">
      <c r="A282">
        <v>261</v>
      </c>
      <c r="B282" s="91"/>
      <c r="C282" s="91"/>
      <c r="D282" s="91"/>
      <c r="E282" s="91"/>
      <c r="F282" s="91"/>
      <c r="G282" s="91"/>
      <c r="H282" s="91"/>
      <c r="I282" s="91">
        <v>45</v>
      </c>
      <c r="J282" s="91">
        <v>45</v>
      </c>
      <c r="K282" s="91"/>
      <c r="L282" s="91"/>
      <c r="M282" s="91"/>
      <c r="N282" s="91"/>
      <c r="O282" s="91"/>
      <c r="P282" s="91"/>
      <c r="Q282" s="91"/>
      <c r="R282" s="91"/>
      <c r="S282" s="24"/>
      <c r="T282" s="24">
        <v>0.47499999999999998</v>
      </c>
      <c r="U282" s="24">
        <v>0.27250000000000002</v>
      </c>
      <c r="V282" s="24">
        <v>0.20250000000000001</v>
      </c>
      <c r="W282" s="24">
        <v>6.0869363000458403</v>
      </c>
      <c r="X282" s="24">
        <v>0.2331983184893</v>
      </c>
      <c r="Y282" s="24">
        <v>199</v>
      </c>
      <c r="Z282" s="24" t="s">
        <v>1175</v>
      </c>
      <c r="AA282" s="24" t="s">
        <v>628</v>
      </c>
      <c r="AB282" s="24" t="s">
        <v>1200</v>
      </c>
      <c r="AC282" s="24"/>
      <c r="AD282" s="24"/>
      <c r="AE282" s="168"/>
      <c r="AF282" s="91"/>
      <c r="AG282" s="91"/>
      <c r="AH282" s="91"/>
      <c r="AI282" s="91"/>
    </row>
    <row r="283" spans="1:36">
      <c r="A283">
        <v>262</v>
      </c>
      <c r="B283" s="92"/>
      <c r="C283" s="92"/>
      <c r="D283" s="92"/>
      <c r="E283" s="92"/>
      <c r="F283" s="92"/>
      <c r="G283" s="92"/>
      <c r="H283" s="92"/>
      <c r="I283" s="92">
        <v>60</v>
      </c>
      <c r="J283" s="92">
        <v>60</v>
      </c>
      <c r="K283" s="92"/>
      <c r="L283" s="92"/>
      <c r="M283" s="92"/>
      <c r="N283" s="92"/>
      <c r="O283" s="92"/>
      <c r="P283" s="92"/>
      <c r="Q283" s="92"/>
      <c r="R283" s="92"/>
      <c r="S283" s="24"/>
      <c r="T283" s="24">
        <v>0.67249999999999999</v>
      </c>
      <c r="U283" s="24">
        <v>0.28499999999999998</v>
      </c>
      <c r="V283" s="24">
        <v>0.38750000000000001</v>
      </c>
      <c r="W283" s="24">
        <v>5.8913269486069497</v>
      </c>
      <c r="X283" s="24">
        <v>0.103391979873051</v>
      </c>
      <c r="Y283" s="24">
        <v>211</v>
      </c>
      <c r="Z283" s="24" t="s">
        <v>1175</v>
      </c>
      <c r="AA283" s="24" t="s">
        <v>628</v>
      </c>
      <c r="AB283" s="24" t="s">
        <v>1201</v>
      </c>
      <c r="AC283" s="24"/>
      <c r="AD283" s="24"/>
      <c r="AE283" s="168"/>
      <c r="AF283" s="91"/>
      <c r="AG283" s="91"/>
      <c r="AH283" s="91"/>
      <c r="AI283" s="91"/>
    </row>
    <row r="284" spans="1:36">
      <c r="A284">
        <v>263</v>
      </c>
      <c r="P284">
        <v>0.17</v>
      </c>
      <c r="T284">
        <v>0.27</v>
      </c>
      <c r="U284">
        <v>0.27500000000000002</v>
      </c>
      <c r="V284">
        <v>5.0000000000000001E-3</v>
      </c>
      <c r="W284">
        <v>39.794684699916701</v>
      </c>
      <c r="X284">
        <v>0.42480461126371699</v>
      </c>
      <c r="Y284">
        <v>104</v>
      </c>
      <c r="Z284" t="s">
        <v>1175</v>
      </c>
      <c r="AA284" t="s">
        <v>628</v>
      </c>
      <c r="AB284" t="s">
        <v>1194</v>
      </c>
    </row>
    <row r="285" spans="1:36">
      <c r="A285">
        <v>264</v>
      </c>
      <c r="P285">
        <v>2.65</v>
      </c>
      <c r="T285">
        <v>0.27</v>
      </c>
      <c r="U285">
        <v>0.27500000000000002</v>
      </c>
      <c r="V285">
        <v>5.0000000000000001E-3</v>
      </c>
      <c r="W285">
        <v>39.794684699916701</v>
      </c>
      <c r="X285">
        <v>0.42480461126371699</v>
      </c>
      <c r="Y285">
        <v>104</v>
      </c>
      <c r="Z285" t="s">
        <v>1175</v>
      </c>
      <c r="AA285" t="s">
        <v>628</v>
      </c>
      <c r="AB285" t="s">
        <v>1194</v>
      </c>
    </row>
    <row r="286" spans="1:36">
      <c r="A286">
        <v>265</v>
      </c>
      <c r="P286">
        <v>25.7</v>
      </c>
      <c r="T286">
        <v>0.27</v>
      </c>
      <c r="U286">
        <v>0.27500000000000002</v>
      </c>
      <c r="V286">
        <v>5.0000000000000001E-3</v>
      </c>
      <c r="W286">
        <v>39.794684699916701</v>
      </c>
      <c r="X286">
        <v>0.42480461126371699</v>
      </c>
      <c r="Y286">
        <v>104</v>
      </c>
      <c r="Z286" t="s">
        <v>1175</v>
      </c>
      <c r="AA286" t="s">
        <v>628</v>
      </c>
      <c r="AB286" t="s">
        <v>1194</v>
      </c>
    </row>
    <row r="287" spans="1:36">
      <c r="A287">
        <v>266</v>
      </c>
      <c r="P287">
        <v>125</v>
      </c>
      <c r="T287">
        <v>0.27</v>
      </c>
      <c r="U287">
        <v>0.27500000000000002</v>
      </c>
      <c r="V287">
        <v>5.0000000000000001E-3</v>
      </c>
      <c r="W287">
        <v>39.794684699916701</v>
      </c>
      <c r="X287">
        <v>0.42480461126371699</v>
      </c>
      <c r="Y287">
        <v>104</v>
      </c>
      <c r="Z287" t="s">
        <v>1175</v>
      </c>
      <c r="AA287" t="s">
        <v>628</v>
      </c>
      <c r="AB287" t="s">
        <v>1194</v>
      </c>
    </row>
    <row r="288" spans="1:36">
      <c r="A288">
        <v>267</v>
      </c>
      <c r="P288">
        <v>500</v>
      </c>
      <c r="T288">
        <v>0.27</v>
      </c>
      <c r="U288">
        <v>0.27500000000000002</v>
      </c>
      <c r="V288">
        <v>5.0000000000000001E-3</v>
      </c>
      <c r="W288">
        <v>39.794684699916701</v>
      </c>
      <c r="X288">
        <v>0.42480461126371699</v>
      </c>
      <c r="Y288">
        <v>104</v>
      </c>
      <c r="Z288" t="s">
        <v>1175</v>
      </c>
      <c r="AA288" t="s">
        <v>628</v>
      </c>
      <c r="AB288" t="s">
        <v>1194</v>
      </c>
    </row>
    <row r="289" spans="1:36">
      <c r="A289">
        <v>268</v>
      </c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 t="s">
        <v>898</v>
      </c>
      <c r="R289" s="24"/>
      <c r="S289" s="24"/>
      <c r="T289" s="24">
        <v>0.1</v>
      </c>
      <c r="U289" s="24">
        <v>0.28000000000000003</v>
      </c>
      <c r="V289" s="24">
        <v>0.18</v>
      </c>
      <c r="W289" s="24">
        <v>81.116149975245705</v>
      </c>
      <c r="X289" s="24">
        <v>0.75435998001821003</v>
      </c>
      <c r="Y289" s="24">
        <v>144</v>
      </c>
      <c r="Z289" s="24" t="s">
        <v>1185</v>
      </c>
      <c r="AA289" s="24" t="s">
        <v>628</v>
      </c>
      <c r="AB289" s="24" t="s">
        <v>1202</v>
      </c>
      <c r="AC289" s="24"/>
      <c r="AD289" s="24"/>
    </row>
    <row r="290" spans="1:36">
      <c r="A290">
        <v>269</v>
      </c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 t="s">
        <v>881</v>
      </c>
      <c r="R290" s="91"/>
      <c r="S290" s="24"/>
      <c r="T290" s="24">
        <v>0.11</v>
      </c>
      <c r="U290" s="24">
        <v>0.27250000000000002</v>
      </c>
      <c r="V290" s="24">
        <v>0.16250000000000001</v>
      </c>
      <c r="W290" s="24">
        <v>78.907779735801697</v>
      </c>
      <c r="X290" s="24">
        <v>0.73244315174392505</v>
      </c>
      <c r="Y290" s="24">
        <v>143</v>
      </c>
      <c r="Z290" s="24" t="s">
        <v>1187</v>
      </c>
      <c r="AA290" s="24" t="s">
        <v>628</v>
      </c>
      <c r="AB290" s="24" t="s">
        <v>1203</v>
      </c>
      <c r="AC290" s="24"/>
      <c r="AD290" s="24"/>
    </row>
    <row r="291" spans="1:36">
      <c r="A291">
        <v>270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 t="s">
        <v>884</v>
      </c>
      <c r="R291" s="92"/>
      <c r="S291" s="24"/>
      <c r="T291" s="24">
        <v>9.2499999999999999E-2</v>
      </c>
      <c r="U291" s="24">
        <v>0.27750000000000002</v>
      </c>
      <c r="V291" s="24">
        <v>0.185</v>
      </c>
      <c r="W291" s="24">
        <v>86.870903602459407</v>
      </c>
      <c r="X291" s="24">
        <v>0.82728850400800502</v>
      </c>
      <c r="Y291" s="24">
        <v>142</v>
      </c>
      <c r="Z291" s="24" t="s">
        <v>1189</v>
      </c>
      <c r="AA291" s="24" t="s">
        <v>628</v>
      </c>
      <c r="AB291" s="24" t="s">
        <v>1204</v>
      </c>
      <c r="AC291" s="24"/>
      <c r="AD291" s="24"/>
    </row>
    <row r="292" spans="1:36" s="81" customFormat="1">
      <c r="B292" s="82" t="s">
        <v>1205</v>
      </c>
      <c r="Q292" s="122"/>
      <c r="AE292" s="105"/>
      <c r="AF292" s="109"/>
      <c r="AG292" s="109"/>
      <c r="AH292" s="109"/>
      <c r="AI292" s="109"/>
      <c r="AJ292" s="110"/>
    </row>
    <row r="293" spans="1:36">
      <c r="A293" s="57">
        <v>271</v>
      </c>
      <c r="B293" s="47">
        <v>42165</v>
      </c>
      <c r="C293" s="57" t="s">
        <v>1206</v>
      </c>
      <c r="D293" s="57" t="s">
        <v>1207</v>
      </c>
      <c r="E293" s="46">
        <v>0.26666666666666666</v>
      </c>
      <c r="F293" t="s">
        <v>1208</v>
      </c>
      <c r="G293" t="s">
        <v>345</v>
      </c>
      <c r="H293" t="s">
        <v>345</v>
      </c>
      <c r="I293">
        <v>5</v>
      </c>
      <c r="J293">
        <v>5</v>
      </c>
      <c r="K293" t="s">
        <v>1209</v>
      </c>
      <c r="L293">
        <v>500</v>
      </c>
      <c r="M293">
        <v>0.2</v>
      </c>
      <c r="N293">
        <v>6</v>
      </c>
      <c r="O293" t="b">
        <v>1</v>
      </c>
      <c r="P293" t="s">
        <v>1130</v>
      </c>
      <c r="Q293">
        <v>0</v>
      </c>
      <c r="T293">
        <v>3.7499999999999999E-2</v>
      </c>
      <c r="U293">
        <v>0.17499999999999999</v>
      </c>
      <c r="V293">
        <v>0.13750000000000001</v>
      </c>
      <c r="W293">
        <v>78.685381786215601</v>
      </c>
      <c r="X293">
        <v>0.63035009165855205</v>
      </c>
      <c r="Y293">
        <v>85</v>
      </c>
      <c r="Z293" t="s">
        <v>1210</v>
      </c>
      <c r="AA293" t="s">
        <v>664</v>
      </c>
      <c r="AB293" t="s">
        <v>1211</v>
      </c>
    </row>
    <row r="294" spans="1:36">
      <c r="A294" s="57">
        <v>272</v>
      </c>
      <c r="L294">
        <v>1000</v>
      </c>
      <c r="T294">
        <v>7.4999999999999997E-2</v>
      </c>
      <c r="U294">
        <v>0.17499999999999999</v>
      </c>
      <c r="V294">
        <v>0.1</v>
      </c>
      <c r="W294">
        <v>26.126469564980699</v>
      </c>
      <c r="X294">
        <v>0.60113758377058701</v>
      </c>
      <c r="Y294">
        <v>100</v>
      </c>
      <c r="Z294" t="s">
        <v>1212</v>
      </c>
      <c r="AA294" t="s">
        <v>667</v>
      </c>
      <c r="AB294" t="s">
        <v>1213</v>
      </c>
    </row>
    <row r="295" spans="1:36" s="73" customFormat="1">
      <c r="A295" s="57">
        <v>273</v>
      </c>
      <c r="B295" s="88">
        <v>42165</v>
      </c>
      <c r="C295" s="73" t="s">
        <v>1206</v>
      </c>
      <c r="D295" s="73" t="s">
        <v>1207</v>
      </c>
      <c r="E295" s="89">
        <v>0.26666666666666666</v>
      </c>
      <c r="F295" s="73" t="s">
        <v>1208</v>
      </c>
      <c r="G295" s="73" t="s">
        <v>345</v>
      </c>
      <c r="H295" s="73" t="s">
        <v>345</v>
      </c>
      <c r="I295" s="73">
        <v>5</v>
      </c>
      <c r="J295" s="73">
        <v>5</v>
      </c>
      <c r="K295" s="73" t="s">
        <v>1209</v>
      </c>
      <c r="L295" s="73">
        <v>5000</v>
      </c>
      <c r="M295" s="73">
        <v>0.2</v>
      </c>
      <c r="N295" s="73">
        <v>6</v>
      </c>
      <c r="O295" s="73" t="b">
        <v>1</v>
      </c>
      <c r="P295" s="73" t="s">
        <v>1130</v>
      </c>
      <c r="Q295" s="73">
        <v>0</v>
      </c>
      <c r="T295" s="73">
        <v>0.2</v>
      </c>
      <c r="U295" s="73">
        <v>0.1925</v>
      </c>
      <c r="V295" s="73">
        <v>7.4999999999999997E-3</v>
      </c>
      <c r="W295" s="73">
        <v>3.9569705818583301</v>
      </c>
      <c r="X295" s="73">
        <v>0.57366365634155903</v>
      </c>
      <c r="Y295" s="73">
        <v>157</v>
      </c>
      <c r="Z295" s="73" t="s">
        <v>1214</v>
      </c>
      <c r="AA295" s="73" t="s">
        <v>670</v>
      </c>
      <c r="AB295" s="73" t="s">
        <v>1215</v>
      </c>
      <c r="AE295" s="166"/>
      <c r="AF295" s="78"/>
      <c r="AG295" s="78"/>
      <c r="AH295" s="78"/>
      <c r="AI295" s="78"/>
      <c r="AJ295" s="167"/>
    </row>
    <row r="296" spans="1:36">
      <c r="A296" s="57">
        <v>274</v>
      </c>
      <c r="L296">
        <v>10000</v>
      </c>
      <c r="T296">
        <v>0.24249999999999999</v>
      </c>
      <c r="U296">
        <v>0.19750000000000001</v>
      </c>
      <c r="V296">
        <v>4.4999999999999998E-2</v>
      </c>
      <c r="W296">
        <v>2.9422870046057401</v>
      </c>
      <c r="X296">
        <v>0.57006939999182504</v>
      </c>
      <c r="Y296">
        <v>176</v>
      </c>
      <c r="Z296" t="s">
        <v>1212</v>
      </c>
      <c r="AA296" t="s">
        <v>673</v>
      </c>
      <c r="AB296" t="s">
        <v>1216</v>
      </c>
    </row>
    <row r="297" spans="1:36">
      <c r="A297" s="57">
        <v>275</v>
      </c>
      <c r="L297">
        <v>20000</v>
      </c>
      <c r="T297">
        <v>0.28000000000000003</v>
      </c>
      <c r="U297">
        <v>0.2</v>
      </c>
      <c r="V297">
        <v>0.08</v>
      </c>
      <c r="W297">
        <v>11.5816540826675</v>
      </c>
      <c r="X297">
        <v>0.55701153342349197</v>
      </c>
      <c r="Y297">
        <v>192</v>
      </c>
      <c r="Z297" t="s">
        <v>1212</v>
      </c>
      <c r="AA297" t="s">
        <v>676</v>
      </c>
      <c r="AB297" t="s">
        <v>1217</v>
      </c>
    </row>
    <row r="298" spans="1:36" s="24" customFormat="1">
      <c r="A298" s="57">
        <v>276</v>
      </c>
      <c r="B298" s="93"/>
      <c r="C298" s="93"/>
      <c r="D298" s="93"/>
      <c r="E298" s="93"/>
      <c r="F298" s="93"/>
      <c r="G298" s="93"/>
      <c r="H298" s="93"/>
      <c r="I298" s="93">
        <v>10</v>
      </c>
      <c r="J298" s="93">
        <v>10</v>
      </c>
      <c r="K298" s="93"/>
      <c r="L298" s="93"/>
      <c r="M298" s="93"/>
      <c r="N298" s="93"/>
      <c r="O298" s="93"/>
      <c r="P298" s="93"/>
      <c r="Q298" s="93"/>
      <c r="R298" s="93"/>
      <c r="T298" s="24">
        <v>0.24249999999999999</v>
      </c>
      <c r="U298" s="24">
        <v>0.19500000000000001</v>
      </c>
      <c r="V298" s="24">
        <v>4.7500000000000001E-2</v>
      </c>
      <c r="W298" s="24">
        <v>9.4358815927324198</v>
      </c>
      <c r="X298" s="24">
        <v>0.54177695894602595</v>
      </c>
      <c r="Y298" s="24">
        <v>175</v>
      </c>
      <c r="Z298" s="24" t="s">
        <v>1214</v>
      </c>
      <c r="AA298" s="24" t="s">
        <v>670</v>
      </c>
      <c r="AB298" s="24" t="s">
        <v>1218</v>
      </c>
      <c r="AE298" s="168"/>
      <c r="AF298" s="91"/>
      <c r="AG298" s="91"/>
      <c r="AH298" s="91"/>
      <c r="AI298" s="91"/>
      <c r="AJ298" s="169"/>
    </row>
    <row r="299" spans="1:36" s="24" customFormat="1">
      <c r="A299" s="57">
        <v>277</v>
      </c>
      <c r="B299" s="91"/>
      <c r="C299" s="91"/>
      <c r="D299" s="91"/>
      <c r="E299" s="91"/>
      <c r="F299" s="91"/>
      <c r="G299" s="91"/>
      <c r="H299" s="91"/>
      <c r="I299" s="91">
        <v>15</v>
      </c>
      <c r="J299" s="91">
        <v>15</v>
      </c>
      <c r="K299" s="91"/>
      <c r="L299" s="91"/>
      <c r="M299" s="91"/>
      <c r="N299" s="91"/>
      <c r="O299" s="91"/>
      <c r="P299" s="91"/>
      <c r="Q299" s="91"/>
      <c r="R299" s="91"/>
      <c r="T299" s="24">
        <v>0.26500000000000001</v>
      </c>
      <c r="U299" s="24">
        <v>0.1925</v>
      </c>
      <c r="V299" s="24">
        <v>7.2499999999999995E-2</v>
      </c>
      <c r="W299" s="24">
        <v>9.6379813028147403</v>
      </c>
      <c r="X299" s="24">
        <v>0.52151600942671605</v>
      </c>
      <c r="Y299" s="24">
        <v>183</v>
      </c>
      <c r="Z299" s="24" t="s">
        <v>1214</v>
      </c>
      <c r="AA299" s="24" t="s">
        <v>670</v>
      </c>
      <c r="AB299" s="24" t="s">
        <v>1219</v>
      </c>
      <c r="AE299" s="168"/>
      <c r="AF299" s="91"/>
      <c r="AG299" s="91"/>
      <c r="AH299" s="91"/>
      <c r="AI299" s="91"/>
      <c r="AJ299" s="169"/>
    </row>
    <row r="300" spans="1:36">
      <c r="A300" s="57">
        <v>278</v>
      </c>
      <c r="B300" s="91"/>
      <c r="C300" s="91"/>
      <c r="D300" s="91"/>
      <c r="E300" s="91"/>
      <c r="F300" s="91"/>
      <c r="G300" s="91"/>
      <c r="H300" s="91"/>
      <c r="I300" s="91">
        <v>30</v>
      </c>
      <c r="J300" s="91">
        <v>30</v>
      </c>
      <c r="K300" s="91"/>
      <c r="L300" s="91"/>
      <c r="M300" s="91"/>
      <c r="N300" s="91"/>
      <c r="O300" s="91"/>
      <c r="P300" s="91"/>
      <c r="Q300" s="91"/>
      <c r="R300" s="91"/>
      <c r="S300" s="24"/>
      <c r="T300" s="24">
        <v>0.20250000000000001</v>
      </c>
      <c r="U300" s="24">
        <v>0.19</v>
      </c>
      <c r="V300" s="24">
        <v>1.2500000000000001E-2</v>
      </c>
      <c r="W300" s="24">
        <v>19.470157387356998</v>
      </c>
      <c r="X300" s="24">
        <v>0.48779999953674302</v>
      </c>
      <c r="Y300" s="24">
        <v>157</v>
      </c>
      <c r="Z300" s="24" t="s">
        <v>1214</v>
      </c>
      <c r="AA300" s="24" t="s">
        <v>670</v>
      </c>
      <c r="AB300" s="24" t="s">
        <v>1220</v>
      </c>
      <c r="AC300" s="24"/>
      <c r="AD300" s="24"/>
      <c r="AE300" s="168"/>
      <c r="AF300" s="91"/>
      <c r="AG300" s="91"/>
    </row>
    <row r="301" spans="1:36">
      <c r="A301" s="57">
        <v>279</v>
      </c>
      <c r="B301" s="91"/>
      <c r="C301" s="91"/>
      <c r="D301" s="91"/>
      <c r="E301" s="91"/>
      <c r="F301" s="91"/>
      <c r="G301" s="91"/>
      <c r="H301" s="91"/>
      <c r="I301" s="91">
        <v>45</v>
      </c>
      <c r="J301" s="91">
        <v>45</v>
      </c>
      <c r="K301" s="91"/>
      <c r="L301" s="91"/>
      <c r="M301" s="91"/>
      <c r="N301" s="91"/>
      <c r="O301" s="91"/>
      <c r="P301" s="91"/>
      <c r="Q301" s="91"/>
      <c r="R301" s="91"/>
      <c r="S301" s="24"/>
      <c r="T301" s="24">
        <v>0.2525</v>
      </c>
      <c r="U301" s="24">
        <v>0.19500000000000001</v>
      </c>
      <c r="V301" s="24">
        <v>5.7500000000000002E-2</v>
      </c>
      <c r="W301" s="24">
        <v>18.672864118678699</v>
      </c>
      <c r="X301" s="24">
        <v>0.40812085559552402</v>
      </c>
      <c r="Y301" s="24">
        <v>175</v>
      </c>
      <c r="Z301" s="24" t="s">
        <v>1214</v>
      </c>
      <c r="AA301" s="24" t="s">
        <v>670</v>
      </c>
      <c r="AB301" s="24" t="s">
        <v>1221</v>
      </c>
      <c r="AC301" s="24"/>
      <c r="AD301" s="24"/>
      <c r="AE301" s="168"/>
      <c r="AF301" s="91"/>
      <c r="AG301" s="91"/>
    </row>
    <row r="302" spans="1:36">
      <c r="A302" s="57">
        <v>280</v>
      </c>
      <c r="B302" s="92"/>
      <c r="C302" s="92"/>
      <c r="D302" s="92"/>
      <c r="E302" s="92"/>
      <c r="F302" s="92"/>
      <c r="G302" s="92"/>
      <c r="H302" s="92"/>
      <c r="I302" s="92">
        <v>60</v>
      </c>
      <c r="J302" s="92">
        <v>60</v>
      </c>
      <c r="K302" s="92">
        <v>60</v>
      </c>
      <c r="L302" s="92"/>
      <c r="M302" s="92"/>
      <c r="N302" s="92"/>
      <c r="O302" s="92"/>
      <c r="P302" s="92"/>
      <c r="Q302" s="92"/>
      <c r="R302" s="92"/>
      <c r="S302" s="24"/>
      <c r="T302" s="23">
        <v>0.36499999999999999</v>
      </c>
      <c r="U302" s="23">
        <v>0.20499999999999999</v>
      </c>
      <c r="V302" s="23">
        <v>0.16</v>
      </c>
      <c r="W302" s="23">
        <v>18.803639843437999</v>
      </c>
      <c r="X302" s="23">
        <v>0.34578597368941499</v>
      </c>
      <c r="Y302" s="23">
        <v>206</v>
      </c>
      <c r="Z302" s="23" t="s">
        <v>1214</v>
      </c>
      <c r="AA302" s="23" t="s">
        <v>670</v>
      </c>
      <c r="AB302" s="23" t="s">
        <v>1222</v>
      </c>
      <c r="AC302" s="23"/>
      <c r="AD302" s="24"/>
      <c r="AE302" s="168"/>
      <c r="AF302" s="91"/>
      <c r="AG302" s="91"/>
    </row>
    <row r="303" spans="1:36" s="57" customFormat="1">
      <c r="A303" s="57">
        <v>281</v>
      </c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 t="s">
        <v>375</v>
      </c>
      <c r="Q303" s="119"/>
      <c r="R303" s="119"/>
      <c r="T303" s="57">
        <v>0.2</v>
      </c>
      <c r="U303" s="57">
        <v>0.1925</v>
      </c>
      <c r="V303" s="57">
        <v>7.4999999999999997E-3</v>
      </c>
      <c r="W303" s="57">
        <v>3.9569705818583301</v>
      </c>
      <c r="X303" s="57">
        <v>0.57366365634155903</v>
      </c>
      <c r="Y303" s="57">
        <v>157</v>
      </c>
      <c r="Z303" s="57" t="s">
        <v>1214</v>
      </c>
      <c r="AA303" s="57" t="s">
        <v>670</v>
      </c>
      <c r="AB303" s="57" t="s">
        <v>1215</v>
      </c>
      <c r="AE303" s="170"/>
      <c r="AF303" s="56"/>
      <c r="AG303" s="56"/>
      <c r="AH303" s="56"/>
      <c r="AI303" s="56"/>
      <c r="AJ303" s="171"/>
    </row>
    <row r="304" spans="1:36" s="57" customFormat="1">
      <c r="A304" s="57">
        <v>282</v>
      </c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 t="s">
        <v>376</v>
      </c>
      <c r="Q304" s="56"/>
      <c r="R304" s="56"/>
      <c r="T304" s="57">
        <v>0.2</v>
      </c>
      <c r="U304" s="57">
        <v>0.1925</v>
      </c>
      <c r="V304" s="57">
        <v>7.4999999999999997E-3</v>
      </c>
      <c r="W304" s="57">
        <v>3.9569705818583301</v>
      </c>
      <c r="X304" s="57">
        <v>0.57366365634155903</v>
      </c>
      <c r="Y304" s="57">
        <v>157</v>
      </c>
      <c r="Z304" s="57" t="s">
        <v>1214</v>
      </c>
      <c r="AA304" s="57" t="s">
        <v>670</v>
      </c>
      <c r="AB304" s="57" t="s">
        <v>1215</v>
      </c>
      <c r="AE304" s="170"/>
      <c r="AF304" s="56"/>
      <c r="AG304" s="56"/>
      <c r="AH304" s="56"/>
      <c r="AI304" s="56"/>
      <c r="AJ304" s="171"/>
    </row>
    <row r="305" spans="1:36" s="57" customFormat="1">
      <c r="A305" s="57">
        <v>283</v>
      </c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 t="s">
        <v>377</v>
      </c>
      <c r="Q305" s="56"/>
      <c r="R305" s="56"/>
      <c r="T305" s="57">
        <v>0.2</v>
      </c>
      <c r="U305" s="57">
        <v>0.1925</v>
      </c>
      <c r="V305" s="57">
        <v>7.4999999999999997E-3</v>
      </c>
      <c r="W305" s="57">
        <v>3.9569705818583301</v>
      </c>
      <c r="X305" s="57">
        <v>0.57366365634155903</v>
      </c>
      <c r="Y305" s="57">
        <v>157</v>
      </c>
      <c r="Z305" s="57" t="s">
        <v>1214</v>
      </c>
      <c r="AA305" s="57" t="s">
        <v>670</v>
      </c>
      <c r="AB305" s="57" t="s">
        <v>1215</v>
      </c>
      <c r="AE305" s="170"/>
      <c r="AF305" s="56"/>
      <c r="AG305" s="56"/>
      <c r="AH305" s="56"/>
      <c r="AI305" s="56"/>
      <c r="AJ305" s="171"/>
    </row>
    <row r="306" spans="1:36" s="57" customFormat="1">
      <c r="A306" s="57">
        <v>284</v>
      </c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 t="s">
        <v>378</v>
      </c>
      <c r="Q306" s="56"/>
      <c r="R306" s="56"/>
      <c r="T306" s="57">
        <v>0.2</v>
      </c>
      <c r="U306" s="57">
        <v>0.1925</v>
      </c>
      <c r="V306" s="57">
        <v>7.4999999999999997E-3</v>
      </c>
      <c r="W306" s="57">
        <v>3.9569705818583301</v>
      </c>
      <c r="X306" s="57">
        <v>0.57366365634155903</v>
      </c>
      <c r="Y306" s="57">
        <v>157</v>
      </c>
      <c r="Z306" s="57" t="s">
        <v>1214</v>
      </c>
      <c r="AA306" s="57" t="s">
        <v>670</v>
      </c>
      <c r="AB306" s="57" t="s">
        <v>1215</v>
      </c>
      <c r="AE306" s="170"/>
      <c r="AF306" s="56"/>
      <c r="AG306" s="56"/>
      <c r="AH306" s="56"/>
      <c r="AI306" s="56"/>
      <c r="AJ306" s="171"/>
    </row>
    <row r="307" spans="1:36" s="57" customFormat="1">
      <c r="A307" s="57">
        <v>285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 t="s">
        <v>379</v>
      </c>
      <c r="Q307" s="56"/>
      <c r="R307" s="56"/>
      <c r="T307" s="57">
        <v>0.2</v>
      </c>
      <c r="U307" s="57">
        <v>0.1925</v>
      </c>
      <c r="V307" s="57">
        <v>7.4999999999999997E-3</v>
      </c>
      <c r="W307" s="57">
        <v>3.9569705818583301</v>
      </c>
      <c r="X307" s="57">
        <v>0.57366365634155903</v>
      </c>
      <c r="Y307" s="57">
        <v>157</v>
      </c>
      <c r="Z307" s="57" t="s">
        <v>1214</v>
      </c>
      <c r="AA307" s="57" t="s">
        <v>670</v>
      </c>
      <c r="AB307" s="57" t="s">
        <v>1215</v>
      </c>
      <c r="AE307" s="170"/>
      <c r="AF307" s="56"/>
      <c r="AG307" s="56"/>
      <c r="AH307" s="56"/>
      <c r="AI307" s="56"/>
      <c r="AJ307" s="171"/>
    </row>
    <row r="308" spans="1:36" s="57" customFormat="1">
      <c r="A308" s="57">
        <v>286</v>
      </c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 t="s">
        <v>898</v>
      </c>
      <c r="R308" s="124"/>
      <c r="S308" s="24"/>
      <c r="T308" s="24">
        <v>0.1075</v>
      </c>
      <c r="U308" s="24">
        <v>0.1925</v>
      </c>
      <c r="V308" s="24">
        <v>8.5000000000000006E-2</v>
      </c>
      <c r="W308" s="24">
        <v>51.472730277434202</v>
      </c>
      <c r="X308" s="24">
        <v>0.69215960317853997</v>
      </c>
      <c r="Y308" s="24">
        <v>120</v>
      </c>
      <c r="Z308" s="24" t="s">
        <v>1223</v>
      </c>
      <c r="AA308" s="24" t="s">
        <v>670</v>
      </c>
      <c r="AB308" s="24" t="s">
        <v>1224</v>
      </c>
      <c r="AC308" s="24"/>
      <c r="AD308" s="24"/>
      <c r="AE308" s="170"/>
      <c r="AF308" s="56"/>
      <c r="AG308" s="56"/>
      <c r="AH308" s="56"/>
      <c r="AI308" s="56"/>
      <c r="AJ308" s="171"/>
    </row>
    <row r="309" spans="1:36" s="57" customFormat="1">
      <c r="A309" s="57">
        <v>287</v>
      </c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 t="s">
        <v>881</v>
      </c>
      <c r="R309" s="156"/>
      <c r="S309" s="24"/>
      <c r="T309" s="24">
        <v>9.7500000000000003E-2</v>
      </c>
      <c r="U309" s="24">
        <v>0.2</v>
      </c>
      <c r="V309" s="24">
        <v>0.10249999999999999</v>
      </c>
      <c r="W309" s="24">
        <v>53.498371720189397</v>
      </c>
      <c r="X309" s="24">
        <v>0.67147745555092397</v>
      </c>
      <c r="Y309" s="24">
        <v>117</v>
      </c>
      <c r="Z309" s="24" t="s">
        <v>1225</v>
      </c>
      <c r="AA309" s="24" t="s">
        <v>670</v>
      </c>
      <c r="AB309" s="24" t="s">
        <v>1226</v>
      </c>
      <c r="AC309" s="24"/>
      <c r="AD309" s="24"/>
      <c r="AE309" s="170"/>
      <c r="AF309" s="56"/>
      <c r="AG309" s="56"/>
      <c r="AH309" s="56"/>
      <c r="AI309" s="56"/>
      <c r="AJ309" s="171"/>
    </row>
    <row r="310" spans="1:36" s="57" customFormat="1">
      <c r="A310" s="57">
        <v>288</v>
      </c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 t="s">
        <v>884</v>
      </c>
      <c r="R310" s="91"/>
      <c r="S310" s="24"/>
      <c r="T310" s="24">
        <v>0.1</v>
      </c>
      <c r="U310" s="24">
        <v>0.20499999999999999</v>
      </c>
      <c r="V310" s="24">
        <v>0.105</v>
      </c>
      <c r="W310" s="24">
        <v>42.685059225704101</v>
      </c>
      <c r="X310" s="24">
        <v>0.76039400934374002</v>
      </c>
      <c r="Y310" s="24">
        <v>118</v>
      </c>
      <c r="Z310" s="24" t="s">
        <v>1227</v>
      </c>
      <c r="AA310" s="24" t="s">
        <v>670</v>
      </c>
      <c r="AB310" s="24" t="s">
        <v>1228</v>
      </c>
      <c r="AC310" s="24"/>
      <c r="AD310" s="24"/>
      <c r="AE310" s="170"/>
      <c r="AF310" s="56"/>
      <c r="AG310" s="56"/>
      <c r="AH310" s="56"/>
      <c r="AI310" s="56"/>
      <c r="AJ310" s="171"/>
    </row>
    <row r="311" spans="1:36" s="81" customFormat="1">
      <c r="B311" s="82" t="s">
        <v>1229</v>
      </c>
      <c r="AE311" s="105"/>
      <c r="AF311" s="109"/>
      <c r="AG311" s="109"/>
      <c r="AH311" s="109"/>
      <c r="AI311" s="109"/>
      <c r="AJ311" s="110"/>
    </row>
    <row r="312" spans="1:36">
      <c r="A312">
        <v>289</v>
      </c>
      <c r="B312" s="47">
        <v>42165</v>
      </c>
      <c r="C312" s="57" t="s">
        <v>1206</v>
      </c>
      <c r="D312" s="57" t="s">
        <v>1207</v>
      </c>
      <c r="E312" s="46">
        <v>0.26666666666666666</v>
      </c>
      <c r="F312" t="s">
        <v>1208</v>
      </c>
      <c r="G312" t="s">
        <v>538</v>
      </c>
      <c r="H312" t="s">
        <v>345</v>
      </c>
      <c r="I312">
        <v>5</v>
      </c>
      <c r="J312">
        <v>5</v>
      </c>
      <c r="K312" t="s">
        <v>1209</v>
      </c>
      <c r="L312">
        <v>500</v>
      </c>
      <c r="M312">
        <v>0.2</v>
      </c>
      <c r="N312">
        <v>6</v>
      </c>
      <c r="O312" t="b">
        <v>1</v>
      </c>
      <c r="P312" t="s">
        <v>1130</v>
      </c>
      <c r="Q312">
        <v>0</v>
      </c>
      <c r="T312">
        <v>5.5E-2</v>
      </c>
      <c r="U312">
        <v>0.1875</v>
      </c>
      <c r="V312">
        <v>0.13250000000000001</v>
      </c>
      <c r="W312">
        <v>59.040751109422096</v>
      </c>
      <c r="X312">
        <v>0.44626820687937402</v>
      </c>
      <c r="Y312">
        <v>81</v>
      </c>
      <c r="Z312" t="s">
        <v>1210</v>
      </c>
      <c r="AA312" t="s">
        <v>664</v>
      </c>
      <c r="AB312" t="s">
        <v>1230</v>
      </c>
    </row>
    <row r="313" spans="1:36">
      <c r="A313">
        <v>290</v>
      </c>
      <c r="L313">
        <v>1000</v>
      </c>
      <c r="T313">
        <v>0.09</v>
      </c>
      <c r="U313">
        <v>0.19</v>
      </c>
      <c r="V313">
        <v>0.1</v>
      </c>
      <c r="W313">
        <v>58.526107399608598</v>
      </c>
      <c r="X313">
        <v>0.45386250737161399</v>
      </c>
      <c r="Y313">
        <v>88</v>
      </c>
      <c r="Z313" t="s">
        <v>1212</v>
      </c>
      <c r="AA313" t="s">
        <v>667</v>
      </c>
      <c r="AB313" t="s">
        <v>1231</v>
      </c>
    </row>
    <row r="314" spans="1:36" s="73" customFormat="1">
      <c r="A314">
        <v>291</v>
      </c>
      <c r="B314" s="88">
        <v>42165</v>
      </c>
      <c r="C314" s="73" t="s">
        <v>1206</v>
      </c>
      <c r="D314" s="73" t="s">
        <v>1207</v>
      </c>
      <c r="E314" s="89">
        <v>0.26666666666666666</v>
      </c>
      <c r="F314" s="73" t="s">
        <v>1208</v>
      </c>
      <c r="G314" s="73" t="s">
        <v>538</v>
      </c>
      <c r="H314" s="73" t="s">
        <v>345</v>
      </c>
      <c r="I314" s="73">
        <v>5</v>
      </c>
      <c r="J314" s="73">
        <v>5</v>
      </c>
      <c r="K314" s="73" t="s">
        <v>1209</v>
      </c>
      <c r="L314" s="73">
        <v>5000</v>
      </c>
      <c r="M314" s="73">
        <v>0.2</v>
      </c>
      <c r="N314" s="73">
        <v>6</v>
      </c>
      <c r="O314" s="73" t="b">
        <v>1</v>
      </c>
      <c r="P314" s="73" t="s">
        <v>1130</v>
      </c>
      <c r="Q314" s="73">
        <v>0</v>
      </c>
      <c r="T314" s="73">
        <v>0.19</v>
      </c>
      <c r="U314" s="73">
        <v>0.19</v>
      </c>
      <c r="V314" s="73">
        <v>0</v>
      </c>
      <c r="W314" s="73">
        <v>50.414352700879697</v>
      </c>
      <c r="X314" s="73">
        <v>0.40774908466953902</v>
      </c>
      <c r="Y314" s="73">
        <v>82</v>
      </c>
      <c r="Z314" s="73" t="s">
        <v>1214</v>
      </c>
      <c r="AA314" s="73" t="s">
        <v>670</v>
      </c>
      <c r="AB314" s="73" t="s">
        <v>1232</v>
      </c>
      <c r="AE314" s="166"/>
      <c r="AF314" s="78"/>
      <c r="AG314" s="78"/>
      <c r="AH314" s="78"/>
      <c r="AI314" s="78" t="s">
        <v>1154</v>
      </c>
      <c r="AJ314" s="167"/>
    </row>
    <row r="315" spans="1:36">
      <c r="A315">
        <v>292</v>
      </c>
      <c r="L315">
        <v>10000</v>
      </c>
      <c r="T315">
        <v>0.23250000000000001</v>
      </c>
      <c r="U315">
        <v>0.2</v>
      </c>
      <c r="V315">
        <v>3.2500000000000001E-2</v>
      </c>
      <c r="W315">
        <v>51.131329866338199</v>
      </c>
      <c r="X315">
        <v>0.41462453423046303</v>
      </c>
      <c r="Y315">
        <v>79</v>
      </c>
      <c r="Z315" t="s">
        <v>1212</v>
      </c>
      <c r="AA315" t="s">
        <v>673</v>
      </c>
      <c r="AB315" t="s">
        <v>1233</v>
      </c>
    </row>
    <row r="316" spans="1:36">
      <c r="A316">
        <v>293</v>
      </c>
      <c r="L316">
        <v>20000</v>
      </c>
      <c r="T316" s="23">
        <v>0.26500000000000001</v>
      </c>
      <c r="U316" s="23">
        <v>0.19500000000000001</v>
      </c>
      <c r="V316" s="23">
        <v>7.0000000000000007E-2</v>
      </c>
      <c r="W316" s="23">
        <v>46.9639835581293</v>
      </c>
      <c r="X316" s="23">
        <v>0.38947034377206202</v>
      </c>
      <c r="Y316" s="23">
        <v>82</v>
      </c>
      <c r="Z316" s="23" t="s">
        <v>1212</v>
      </c>
      <c r="AA316" s="23" t="s">
        <v>676</v>
      </c>
      <c r="AB316" s="23" t="s">
        <v>1234</v>
      </c>
      <c r="AC316" s="23"/>
    </row>
    <row r="317" spans="1:36">
      <c r="A317">
        <v>294</v>
      </c>
      <c r="B317" s="93"/>
      <c r="C317" s="93"/>
      <c r="D317" s="93"/>
      <c r="E317" s="93"/>
      <c r="F317" s="93"/>
      <c r="G317" s="93"/>
      <c r="H317" s="93"/>
      <c r="I317" s="93">
        <v>10</v>
      </c>
      <c r="J317" s="93">
        <v>10</v>
      </c>
      <c r="K317" s="93"/>
      <c r="L317" s="93"/>
      <c r="M317" s="93"/>
      <c r="N317" s="93"/>
      <c r="O317" s="93"/>
      <c r="P317" s="93"/>
      <c r="Q317" s="93"/>
      <c r="R317" s="93"/>
      <c r="S317" s="24"/>
      <c r="T317" s="24">
        <v>0.23</v>
      </c>
      <c r="U317" s="24">
        <v>0.20499999999999999</v>
      </c>
      <c r="V317" s="24">
        <v>2.5000000000000001E-2</v>
      </c>
      <c r="W317" s="24">
        <v>44.5305602673862</v>
      </c>
      <c r="X317" s="24">
        <v>0.36673777657290302</v>
      </c>
      <c r="Y317" s="24">
        <v>88</v>
      </c>
      <c r="Z317" s="24" t="s">
        <v>1214</v>
      </c>
      <c r="AA317" s="24" t="s">
        <v>670</v>
      </c>
      <c r="AB317" s="24" t="s">
        <v>1235</v>
      </c>
      <c r="AC317" s="24"/>
      <c r="AD317" s="24"/>
      <c r="AE317" s="168"/>
      <c r="AF317" s="91"/>
      <c r="AG317" s="91"/>
      <c r="AH317" s="91"/>
      <c r="AI317" s="91"/>
    </row>
    <row r="318" spans="1:36">
      <c r="A318">
        <v>295</v>
      </c>
      <c r="B318" s="91"/>
      <c r="C318" s="91"/>
      <c r="D318" s="91"/>
      <c r="E318" s="91"/>
      <c r="F318" s="91"/>
      <c r="G318" s="91"/>
      <c r="H318" s="91"/>
      <c r="I318" s="91">
        <v>15</v>
      </c>
      <c r="J318" s="91">
        <v>15</v>
      </c>
      <c r="K318" s="91"/>
      <c r="L318" s="91"/>
      <c r="M318" s="91"/>
      <c r="N318" s="91"/>
      <c r="O318" s="91"/>
      <c r="P318" s="91"/>
      <c r="Q318" s="91"/>
      <c r="R318" s="91"/>
      <c r="S318" s="24"/>
      <c r="T318" s="24">
        <v>0.26500000000000001</v>
      </c>
      <c r="U318" s="24">
        <v>0.1875</v>
      </c>
      <c r="V318" s="24">
        <v>7.7499999999999999E-2</v>
      </c>
      <c r="W318" s="24">
        <v>37.788270653909798</v>
      </c>
      <c r="X318" s="24">
        <v>0.336054833461428</v>
      </c>
      <c r="Y318" s="24">
        <v>101</v>
      </c>
      <c r="Z318" s="24" t="s">
        <v>1214</v>
      </c>
      <c r="AA318" s="24" t="s">
        <v>670</v>
      </c>
      <c r="AB318" s="24" t="s">
        <v>1236</v>
      </c>
      <c r="AC318" s="24"/>
      <c r="AD318" s="24"/>
      <c r="AE318" s="168"/>
      <c r="AF318" s="91"/>
      <c r="AG318" s="91"/>
      <c r="AH318" s="91"/>
      <c r="AI318" s="91"/>
    </row>
    <row r="319" spans="1:36">
      <c r="A319">
        <v>296</v>
      </c>
      <c r="B319" s="91"/>
      <c r="C319" s="91"/>
      <c r="D319" s="91"/>
      <c r="E319" s="91"/>
      <c r="F319" s="91"/>
      <c r="G319" s="91"/>
      <c r="H319" s="91"/>
      <c r="I319" s="91">
        <v>30</v>
      </c>
      <c r="J319" s="91">
        <v>30</v>
      </c>
      <c r="K319" s="91"/>
      <c r="L319" s="91"/>
      <c r="M319" s="91"/>
      <c r="N319" s="91"/>
      <c r="O319" s="91"/>
      <c r="P319" s="91"/>
      <c r="Q319" s="91"/>
      <c r="R319" s="91"/>
      <c r="S319" s="24"/>
      <c r="T319" s="24">
        <v>0.20250000000000001</v>
      </c>
      <c r="U319" s="24">
        <v>0.1925</v>
      </c>
      <c r="V319" s="24">
        <v>0.01</v>
      </c>
      <c r="W319" s="24">
        <v>7.5930106423704702</v>
      </c>
      <c r="X319" s="24">
        <v>0.30838319924283902</v>
      </c>
      <c r="Y319" s="24">
        <v>142</v>
      </c>
      <c r="Z319" s="24" t="s">
        <v>1214</v>
      </c>
      <c r="AA319" s="24" t="s">
        <v>670</v>
      </c>
      <c r="AB319" s="24" t="s">
        <v>1237</v>
      </c>
      <c r="AC319" s="24"/>
      <c r="AD319" s="24"/>
      <c r="AE319" s="168"/>
      <c r="AF319" s="91"/>
      <c r="AG319" s="91"/>
      <c r="AH319" s="91"/>
      <c r="AI319" s="91"/>
    </row>
    <row r="320" spans="1:36">
      <c r="A320">
        <v>297</v>
      </c>
      <c r="B320" s="91"/>
      <c r="C320" s="91"/>
      <c r="D320" s="91"/>
      <c r="E320" s="91"/>
      <c r="F320" s="91"/>
      <c r="G320" s="91"/>
      <c r="H320" s="91"/>
      <c r="I320" s="91">
        <v>45</v>
      </c>
      <c r="J320" s="91">
        <v>45</v>
      </c>
      <c r="K320" s="91"/>
      <c r="L320" s="91"/>
      <c r="M320" s="91"/>
      <c r="N320" s="91"/>
      <c r="O320" s="91"/>
      <c r="P320" s="91"/>
      <c r="Q320" s="91"/>
      <c r="R320" s="91"/>
      <c r="S320" s="24"/>
      <c r="T320" s="24">
        <v>0.255</v>
      </c>
      <c r="U320" s="24">
        <v>0.19</v>
      </c>
      <c r="V320" s="24">
        <v>6.5000000000000002E-2</v>
      </c>
      <c r="W320" s="24">
        <v>8.3941138711252705</v>
      </c>
      <c r="X320" s="24">
        <v>0.14808213894125599</v>
      </c>
      <c r="Y320" s="24">
        <v>98</v>
      </c>
      <c r="Z320" s="24" t="s">
        <v>1214</v>
      </c>
      <c r="AA320" s="24" t="s">
        <v>670</v>
      </c>
      <c r="AB320" s="24" t="s">
        <v>1238</v>
      </c>
      <c r="AC320" s="24"/>
      <c r="AD320" s="24"/>
      <c r="AE320" s="168"/>
      <c r="AF320" s="91"/>
      <c r="AG320" s="91"/>
      <c r="AH320" s="91"/>
      <c r="AI320" s="91"/>
    </row>
    <row r="321" spans="1:36">
      <c r="A321">
        <v>298</v>
      </c>
      <c r="B321" s="92"/>
      <c r="C321" s="92"/>
      <c r="D321" s="92"/>
      <c r="E321" s="92"/>
      <c r="F321" s="92"/>
      <c r="G321" s="92"/>
      <c r="H321" s="92"/>
      <c r="I321" s="92">
        <v>60</v>
      </c>
      <c r="J321" s="92">
        <v>60</v>
      </c>
      <c r="K321" s="92">
        <v>60</v>
      </c>
      <c r="L321" s="92"/>
      <c r="M321" s="92"/>
      <c r="N321" s="92"/>
      <c r="O321" s="92"/>
      <c r="P321" s="92"/>
      <c r="Q321" s="92"/>
      <c r="R321" s="92"/>
      <c r="S321" s="24"/>
      <c r="T321" s="23">
        <v>0.36499999999999999</v>
      </c>
      <c r="U321" s="23">
        <v>0.19500000000000001</v>
      </c>
      <c r="V321" s="23">
        <v>0.17</v>
      </c>
      <c r="W321" s="23">
        <v>7.9416383652773899</v>
      </c>
      <c r="X321" s="23">
        <v>0.124716005916521</v>
      </c>
      <c r="Y321" s="23">
        <v>142</v>
      </c>
      <c r="Z321" s="23" t="s">
        <v>1214</v>
      </c>
      <c r="AA321" s="23" t="s">
        <v>670</v>
      </c>
      <c r="AB321" s="23" t="s">
        <v>1239</v>
      </c>
      <c r="AC321" s="23"/>
      <c r="AD321" s="24"/>
      <c r="AE321" s="168"/>
      <c r="AF321" s="91"/>
      <c r="AG321" s="91"/>
      <c r="AH321" s="91"/>
      <c r="AI321" s="91"/>
    </row>
    <row r="322" spans="1:36">
      <c r="A322">
        <v>299</v>
      </c>
      <c r="P322">
        <v>0.17</v>
      </c>
      <c r="T322">
        <v>0.19</v>
      </c>
      <c r="U322">
        <v>0.19</v>
      </c>
      <c r="V322">
        <v>0</v>
      </c>
      <c r="W322">
        <v>50.414352700879697</v>
      </c>
      <c r="X322">
        <v>0.40774908466953902</v>
      </c>
      <c r="Y322">
        <v>82</v>
      </c>
      <c r="Z322" t="s">
        <v>1214</v>
      </c>
      <c r="AA322" t="s">
        <v>670</v>
      </c>
      <c r="AB322" t="s">
        <v>1232</v>
      </c>
    </row>
    <row r="323" spans="1:36">
      <c r="A323">
        <v>300</v>
      </c>
      <c r="P323">
        <v>2.65</v>
      </c>
      <c r="T323">
        <v>0.19</v>
      </c>
      <c r="U323">
        <v>0.19</v>
      </c>
      <c r="V323">
        <v>0</v>
      </c>
      <c r="W323">
        <v>50.414352700879697</v>
      </c>
      <c r="X323">
        <v>0.40774908466953902</v>
      </c>
      <c r="Y323">
        <v>82</v>
      </c>
      <c r="Z323" t="s">
        <v>1214</v>
      </c>
      <c r="AA323" t="s">
        <v>670</v>
      </c>
      <c r="AB323" t="s">
        <v>1232</v>
      </c>
    </row>
    <row r="324" spans="1:36">
      <c r="A324">
        <v>301</v>
      </c>
      <c r="P324">
        <v>25.7</v>
      </c>
      <c r="T324">
        <v>0.19</v>
      </c>
      <c r="U324">
        <v>0.19</v>
      </c>
      <c r="V324">
        <v>0</v>
      </c>
      <c r="W324">
        <v>50.414352700879697</v>
      </c>
      <c r="X324">
        <v>0.40774908466953902</v>
      </c>
      <c r="Y324">
        <v>82</v>
      </c>
      <c r="Z324" t="s">
        <v>1214</v>
      </c>
      <c r="AA324" t="s">
        <v>670</v>
      </c>
      <c r="AB324" t="s">
        <v>1232</v>
      </c>
    </row>
    <row r="325" spans="1:36">
      <c r="A325">
        <v>302</v>
      </c>
      <c r="P325">
        <v>125</v>
      </c>
      <c r="T325">
        <v>0.19</v>
      </c>
      <c r="U325">
        <v>0.19</v>
      </c>
      <c r="V325">
        <v>0</v>
      </c>
      <c r="W325">
        <v>50.414352700879697</v>
      </c>
      <c r="X325">
        <v>0.40774908466953902</v>
      </c>
      <c r="Y325">
        <v>82</v>
      </c>
      <c r="Z325" t="s">
        <v>1214</v>
      </c>
      <c r="AA325" t="s">
        <v>670</v>
      </c>
      <c r="AB325" t="s">
        <v>1232</v>
      </c>
    </row>
    <row r="326" spans="1:36">
      <c r="A326">
        <v>303</v>
      </c>
      <c r="P326">
        <v>500</v>
      </c>
      <c r="T326">
        <v>0.19</v>
      </c>
      <c r="U326">
        <v>0.19</v>
      </c>
      <c r="V326">
        <v>0</v>
      </c>
      <c r="W326">
        <v>50.414352700879697</v>
      </c>
      <c r="X326">
        <v>0.40774908466953902</v>
      </c>
      <c r="Y326">
        <v>82</v>
      </c>
      <c r="Z326" t="s">
        <v>1214</v>
      </c>
      <c r="AA326" t="s">
        <v>670</v>
      </c>
      <c r="AB326" t="s">
        <v>1232</v>
      </c>
    </row>
    <row r="327" spans="1:36">
      <c r="A327">
        <v>304</v>
      </c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 t="s">
        <v>898</v>
      </c>
      <c r="R327" s="24"/>
      <c r="S327" s="24"/>
      <c r="T327" s="24">
        <v>0.115</v>
      </c>
      <c r="U327" s="24">
        <v>0.19750000000000001</v>
      </c>
      <c r="V327" s="24">
        <v>8.2500000000000004E-2</v>
      </c>
      <c r="W327" s="24">
        <v>82.498468175870201</v>
      </c>
      <c r="X327" s="24">
        <v>0.60114052869232304</v>
      </c>
      <c r="Y327" s="24">
        <v>117</v>
      </c>
      <c r="Z327" s="24" t="s">
        <v>1223</v>
      </c>
      <c r="AA327" s="24" t="s">
        <v>670</v>
      </c>
      <c r="AB327" s="24" t="s">
        <v>1240</v>
      </c>
      <c r="AC327" s="24"/>
      <c r="AD327" s="24"/>
    </row>
    <row r="328" spans="1:36">
      <c r="A328">
        <v>305</v>
      </c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 t="s">
        <v>881</v>
      </c>
      <c r="R328" s="91"/>
      <c r="S328" s="24"/>
      <c r="T328" s="24">
        <v>9.5000000000000001E-2</v>
      </c>
      <c r="U328" s="24">
        <v>0.2</v>
      </c>
      <c r="V328" s="24">
        <v>0.105</v>
      </c>
      <c r="W328" s="24">
        <v>75.225491315282596</v>
      </c>
      <c r="X328" s="24">
        <v>0.54485341814021504</v>
      </c>
      <c r="Y328" s="24">
        <v>116</v>
      </c>
      <c r="Z328" s="24" t="s">
        <v>1225</v>
      </c>
      <c r="AA328" s="24" t="s">
        <v>670</v>
      </c>
      <c r="AB328" s="24" t="s">
        <v>1241</v>
      </c>
      <c r="AC328" s="24"/>
      <c r="AD328" s="24"/>
    </row>
    <row r="329" spans="1:36">
      <c r="A329">
        <v>306</v>
      </c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 t="s">
        <v>884</v>
      </c>
      <c r="R329" s="92"/>
      <c r="S329" s="24"/>
      <c r="T329" s="24">
        <v>9.5000000000000001E-2</v>
      </c>
      <c r="U329" s="24">
        <v>0.2</v>
      </c>
      <c r="V329" s="24">
        <v>0.105</v>
      </c>
      <c r="W329" s="24">
        <v>86.259394042964004</v>
      </c>
      <c r="X329" s="24">
        <v>0.68295600040877702</v>
      </c>
      <c r="Y329" s="24">
        <v>118</v>
      </c>
      <c r="Z329" s="24" t="s">
        <v>1227</v>
      </c>
      <c r="AA329" s="24" t="s">
        <v>670</v>
      </c>
      <c r="AB329" s="24" t="s">
        <v>1242</v>
      </c>
      <c r="AC329" s="24"/>
      <c r="AD329" s="24"/>
    </row>
    <row r="330" spans="1:36" s="81" customFormat="1">
      <c r="B330" s="82" t="s">
        <v>1243</v>
      </c>
      <c r="Q330" s="122"/>
      <c r="AE330" s="105"/>
      <c r="AF330" s="109"/>
      <c r="AG330" s="109"/>
      <c r="AH330" s="109"/>
      <c r="AI330" s="109"/>
      <c r="AJ330" s="110"/>
    </row>
    <row r="331" spans="1:36">
      <c r="A331" s="57">
        <v>307</v>
      </c>
      <c r="B331" s="47">
        <v>42165</v>
      </c>
      <c r="C331" s="57" t="s">
        <v>1244</v>
      </c>
      <c r="D331" s="57" t="s">
        <v>1245</v>
      </c>
      <c r="E331" s="46">
        <v>0.26666666666666666</v>
      </c>
      <c r="F331" t="s">
        <v>1246</v>
      </c>
      <c r="G331" t="s">
        <v>345</v>
      </c>
      <c r="H331" t="s">
        <v>345</v>
      </c>
      <c r="I331">
        <v>5</v>
      </c>
      <c r="J331">
        <v>5</v>
      </c>
      <c r="K331" t="s">
        <v>1247</v>
      </c>
      <c r="L331">
        <v>500</v>
      </c>
      <c r="M331">
        <v>0</v>
      </c>
      <c r="N331">
        <v>2.4</v>
      </c>
      <c r="O331" t="b">
        <v>1</v>
      </c>
      <c r="P331" t="s">
        <v>1130</v>
      </c>
      <c r="Q331">
        <v>0</v>
      </c>
      <c r="R331" t="s">
        <v>1248</v>
      </c>
      <c r="S331">
        <f>0.2*60/5</f>
        <v>2.4</v>
      </c>
      <c r="T331" s="23">
        <v>0.01</v>
      </c>
      <c r="U331" s="23">
        <v>0.16750000000000001</v>
      </c>
      <c r="V331" s="23">
        <v>0.1575</v>
      </c>
      <c r="W331" s="23">
        <v>63.451100410663003</v>
      </c>
      <c r="X331" s="23">
        <v>0.822754986698781</v>
      </c>
      <c r="Y331" s="23">
        <v>71</v>
      </c>
      <c r="Z331" s="23" t="s">
        <v>1249</v>
      </c>
      <c r="AA331" s="23" t="s">
        <v>706</v>
      </c>
      <c r="AB331" s="23" t="s">
        <v>1250</v>
      </c>
      <c r="AC331" s="23"/>
      <c r="AD331" s="23"/>
    </row>
    <row r="332" spans="1:36">
      <c r="A332" s="57">
        <v>308</v>
      </c>
      <c r="L332">
        <v>1000</v>
      </c>
      <c r="T332">
        <v>2.75E-2</v>
      </c>
      <c r="U332">
        <v>0.17249999999999999</v>
      </c>
      <c r="V332">
        <v>0.14499999999999999</v>
      </c>
      <c r="W332">
        <v>69.296810713038298</v>
      </c>
      <c r="X332">
        <v>0.90319445504360596</v>
      </c>
      <c r="Y332">
        <v>80</v>
      </c>
      <c r="Z332" t="s">
        <v>1251</v>
      </c>
      <c r="AA332" t="s">
        <v>709</v>
      </c>
      <c r="AB332" t="s">
        <v>1252</v>
      </c>
    </row>
    <row r="333" spans="1:36" s="73" customFormat="1">
      <c r="A333" s="57">
        <v>309</v>
      </c>
      <c r="B333" s="88">
        <v>42165</v>
      </c>
      <c r="C333" s="73" t="s">
        <v>1244</v>
      </c>
      <c r="D333" s="73" t="s">
        <v>1245</v>
      </c>
      <c r="E333" s="89">
        <v>0.26666666666666666</v>
      </c>
      <c r="F333" s="73" t="s">
        <v>1246</v>
      </c>
      <c r="G333" s="73" t="s">
        <v>345</v>
      </c>
      <c r="H333" s="73" t="s">
        <v>345</v>
      </c>
      <c r="I333" s="73">
        <v>5</v>
      </c>
      <c r="J333" s="73">
        <v>5</v>
      </c>
      <c r="K333" s="73" t="s">
        <v>1247</v>
      </c>
      <c r="L333" s="73">
        <v>5000</v>
      </c>
      <c r="M333" s="73">
        <v>0</v>
      </c>
      <c r="N333" s="73">
        <v>2.4</v>
      </c>
      <c r="O333" s="73" t="b">
        <v>1</v>
      </c>
      <c r="P333" s="73" t="s">
        <v>1130</v>
      </c>
      <c r="Q333" s="73">
        <v>0</v>
      </c>
      <c r="T333" s="73">
        <v>8.5000000000000006E-2</v>
      </c>
      <c r="U333" s="73">
        <v>0.17249999999999999</v>
      </c>
      <c r="V333" s="73">
        <v>8.7499999999999994E-2</v>
      </c>
      <c r="W333" s="73">
        <v>69.246404550242005</v>
      </c>
      <c r="X333" s="73">
        <v>0.89491521852050504</v>
      </c>
      <c r="Y333" s="73">
        <v>103</v>
      </c>
      <c r="Z333" s="73" t="s">
        <v>1253</v>
      </c>
      <c r="AA333" s="73" t="s">
        <v>712</v>
      </c>
      <c r="AB333" s="73" t="s">
        <v>1254</v>
      </c>
      <c r="AE333" s="166"/>
      <c r="AF333" s="78"/>
      <c r="AG333" s="78"/>
      <c r="AH333" s="78"/>
      <c r="AI333" s="78"/>
      <c r="AJ333" s="167"/>
    </row>
    <row r="334" spans="1:36">
      <c r="A334" s="57">
        <v>310</v>
      </c>
      <c r="L334">
        <v>10000</v>
      </c>
      <c r="T334">
        <v>0.115</v>
      </c>
      <c r="U334">
        <v>0.17499999999999999</v>
      </c>
      <c r="V334">
        <v>0.06</v>
      </c>
      <c r="W334">
        <v>69.743979387349896</v>
      </c>
      <c r="X334">
        <v>0.89950861999981002</v>
      </c>
      <c r="Y334">
        <v>116</v>
      </c>
      <c r="Z334" t="s">
        <v>1255</v>
      </c>
      <c r="AA334" t="s">
        <v>715</v>
      </c>
      <c r="AB334" t="s">
        <v>1256</v>
      </c>
    </row>
    <row r="335" spans="1:36">
      <c r="A335" s="57">
        <v>311</v>
      </c>
      <c r="L335">
        <v>20000</v>
      </c>
      <c r="T335">
        <v>0.14000000000000001</v>
      </c>
      <c r="U335">
        <v>0.17499999999999999</v>
      </c>
      <c r="V335">
        <v>3.5000000000000003E-2</v>
      </c>
      <c r="W335">
        <v>69.835429795688697</v>
      </c>
      <c r="X335">
        <v>0.89763879832384696</v>
      </c>
      <c r="Y335">
        <v>126</v>
      </c>
      <c r="Z335" t="s">
        <v>1255</v>
      </c>
      <c r="AA335" t="s">
        <v>718</v>
      </c>
      <c r="AB335" t="s">
        <v>1257</v>
      </c>
    </row>
    <row r="336" spans="1:36" s="24" customFormat="1">
      <c r="A336" s="57">
        <v>312</v>
      </c>
      <c r="B336" s="93"/>
      <c r="C336" s="93"/>
      <c r="D336" s="93"/>
      <c r="E336" s="93"/>
      <c r="F336" s="93"/>
      <c r="G336" s="93"/>
      <c r="H336" s="93"/>
      <c r="I336" s="93">
        <v>10</v>
      </c>
      <c r="J336" s="93">
        <v>10</v>
      </c>
      <c r="K336" s="93"/>
      <c r="L336" s="93"/>
      <c r="M336" s="93"/>
      <c r="N336" s="93"/>
      <c r="O336" s="93"/>
      <c r="P336" s="93"/>
      <c r="Q336" s="93"/>
      <c r="R336" s="93"/>
      <c r="T336" s="24">
        <v>0.10249999999999999</v>
      </c>
      <c r="U336" s="24">
        <v>0.17249999999999999</v>
      </c>
      <c r="V336" s="24">
        <v>7.0000000000000007E-2</v>
      </c>
      <c r="W336" s="24">
        <v>63.2625012654835</v>
      </c>
      <c r="X336" s="24">
        <v>0.83895936357286904</v>
      </c>
      <c r="Y336" s="24">
        <v>110</v>
      </c>
      <c r="Z336" s="24" t="s">
        <v>1253</v>
      </c>
      <c r="AA336" s="24" t="s">
        <v>712</v>
      </c>
      <c r="AB336" s="24" t="s">
        <v>1258</v>
      </c>
      <c r="AE336" s="168"/>
      <c r="AF336" s="91"/>
      <c r="AG336" s="91"/>
      <c r="AH336" s="91"/>
      <c r="AI336" s="91"/>
      <c r="AJ336" s="169"/>
    </row>
    <row r="337" spans="1:36" s="24" customFormat="1">
      <c r="A337" s="57">
        <v>313</v>
      </c>
      <c r="B337" s="91"/>
      <c r="C337" s="91"/>
      <c r="D337" s="91"/>
      <c r="E337" s="91"/>
      <c r="F337" s="91"/>
      <c r="G337" s="91"/>
      <c r="H337" s="91"/>
      <c r="I337" s="91">
        <v>15</v>
      </c>
      <c r="J337" s="91">
        <v>15</v>
      </c>
      <c r="K337" s="91"/>
      <c r="L337" s="91"/>
      <c r="M337" s="91"/>
      <c r="N337" s="91"/>
      <c r="O337" s="91"/>
      <c r="P337" s="91"/>
      <c r="Q337" s="91"/>
      <c r="R337" s="91"/>
      <c r="T337" s="24">
        <v>0.17249999999999999</v>
      </c>
      <c r="U337" s="24">
        <v>0.17249999999999999</v>
      </c>
      <c r="V337" s="24">
        <v>0</v>
      </c>
      <c r="W337" s="24">
        <v>61.2946797285055</v>
      </c>
      <c r="X337" s="24">
        <v>0.81078271890609999</v>
      </c>
      <c r="Y337" s="24">
        <v>138</v>
      </c>
      <c r="Z337" s="24" t="s">
        <v>1253</v>
      </c>
      <c r="AA337" s="24" t="s">
        <v>712</v>
      </c>
      <c r="AB337" s="24" t="s">
        <v>1259</v>
      </c>
      <c r="AE337" s="168"/>
      <c r="AF337" s="91"/>
      <c r="AG337" s="91"/>
      <c r="AH337" s="91"/>
      <c r="AI337" s="91"/>
      <c r="AJ337" s="169"/>
    </row>
    <row r="338" spans="1:36">
      <c r="A338" s="57">
        <v>314</v>
      </c>
      <c r="B338" s="91"/>
      <c r="C338" s="91"/>
      <c r="D338" s="91"/>
      <c r="E338" s="91"/>
      <c r="F338" s="91"/>
      <c r="G338" s="91"/>
      <c r="H338" s="91"/>
      <c r="I338" s="91">
        <v>30</v>
      </c>
      <c r="J338" s="91">
        <v>30</v>
      </c>
      <c r="K338" s="91"/>
      <c r="L338" s="91"/>
      <c r="M338" s="91"/>
      <c r="N338" s="91"/>
      <c r="O338" s="91"/>
      <c r="P338" s="91"/>
      <c r="Q338" s="91"/>
      <c r="R338" s="91"/>
      <c r="S338" s="24"/>
      <c r="T338" s="24">
        <v>0.24249999999999999</v>
      </c>
      <c r="U338" s="24">
        <v>0.17249999999999999</v>
      </c>
      <c r="V338" s="24">
        <v>7.0000000000000007E-2</v>
      </c>
      <c r="W338" s="24">
        <v>33.755871235217001</v>
      </c>
      <c r="X338" s="24">
        <v>0.67149106740376496</v>
      </c>
      <c r="Y338" s="24">
        <v>166</v>
      </c>
      <c r="Z338" s="24" t="s">
        <v>1253</v>
      </c>
      <c r="AA338" s="24" t="s">
        <v>712</v>
      </c>
      <c r="AB338" s="24" t="s">
        <v>1260</v>
      </c>
      <c r="AC338" s="24"/>
      <c r="AD338" s="24"/>
      <c r="AE338" s="168"/>
      <c r="AF338" s="91"/>
      <c r="AG338" s="91"/>
    </row>
    <row r="339" spans="1:36">
      <c r="A339" s="57">
        <v>315</v>
      </c>
      <c r="B339" s="91"/>
      <c r="C339" s="91"/>
      <c r="D339" s="91"/>
      <c r="E339" s="91"/>
      <c r="F339" s="91"/>
      <c r="G339" s="91"/>
      <c r="H339" s="91"/>
      <c r="I339" s="91">
        <v>45</v>
      </c>
      <c r="J339" s="91">
        <v>45</v>
      </c>
      <c r="K339" s="91"/>
      <c r="L339" s="91"/>
      <c r="M339" s="91"/>
      <c r="N339" s="91"/>
      <c r="O339" s="91"/>
      <c r="P339" s="91"/>
      <c r="Q339" s="91"/>
      <c r="R339" s="91"/>
      <c r="S339" s="24"/>
      <c r="T339" s="24">
        <v>0.28000000000000003</v>
      </c>
      <c r="U339" s="24">
        <v>0.17499999999999999</v>
      </c>
      <c r="V339" s="24">
        <v>0.105</v>
      </c>
      <c r="W339" s="24">
        <v>8.3696166230706499</v>
      </c>
      <c r="X339" s="24">
        <v>0.59487757434171296</v>
      </c>
      <c r="Y339" s="24">
        <v>182</v>
      </c>
      <c r="Z339" s="24" t="s">
        <v>1253</v>
      </c>
      <c r="AA339" s="24" t="s">
        <v>712</v>
      </c>
      <c r="AB339" s="24" t="s">
        <v>1261</v>
      </c>
      <c r="AC339" s="24"/>
      <c r="AD339" s="24"/>
      <c r="AE339" s="168"/>
      <c r="AF339" s="91"/>
      <c r="AG339" s="91"/>
    </row>
    <row r="340" spans="1:36">
      <c r="A340" s="57">
        <v>316</v>
      </c>
      <c r="B340" s="92"/>
      <c r="C340" s="92"/>
      <c r="D340" s="92"/>
      <c r="E340" s="92"/>
      <c r="F340" s="92"/>
      <c r="G340" s="92"/>
      <c r="H340" s="92"/>
      <c r="I340" s="92">
        <v>60</v>
      </c>
      <c r="J340" s="92">
        <v>60</v>
      </c>
      <c r="K340" s="92"/>
      <c r="L340" s="92"/>
      <c r="M340" s="92"/>
      <c r="N340" s="92"/>
      <c r="O340" s="92"/>
      <c r="P340" s="92"/>
      <c r="Q340" s="92"/>
      <c r="R340" s="92"/>
      <c r="S340" s="24"/>
      <c r="T340" s="24">
        <v>0.3</v>
      </c>
      <c r="U340" s="24">
        <v>0.17499999999999999</v>
      </c>
      <c r="V340" s="24">
        <v>0.125</v>
      </c>
      <c r="W340" s="24">
        <v>29.033207991249899</v>
      </c>
      <c r="X340" s="24">
        <v>0.72585548570746405</v>
      </c>
      <c r="Y340" s="24">
        <v>190</v>
      </c>
      <c r="Z340" s="24" t="s">
        <v>1253</v>
      </c>
      <c r="AA340" s="24" t="s">
        <v>712</v>
      </c>
      <c r="AB340" s="24" t="s">
        <v>1262</v>
      </c>
      <c r="AC340" s="24"/>
      <c r="AD340" s="24"/>
      <c r="AE340" s="168"/>
      <c r="AF340" s="91"/>
      <c r="AG340" s="91"/>
    </row>
    <row r="341" spans="1:36" s="57" customFormat="1">
      <c r="A341" s="57">
        <v>317</v>
      </c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 t="s">
        <v>375</v>
      </c>
      <c r="Q341" s="119"/>
      <c r="R341" s="119"/>
      <c r="T341" s="57">
        <v>8.5000000000000006E-2</v>
      </c>
      <c r="U341" s="57">
        <v>0.17249999999999999</v>
      </c>
      <c r="V341" s="57">
        <v>8.7499999999999994E-2</v>
      </c>
      <c r="W341" s="57">
        <v>69.246404550242005</v>
      </c>
      <c r="X341" s="57">
        <v>0.89491521852050504</v>
      </c>
      <c r="Y341" s="57">
        <v>103</v>
      </c>
      <c r="Z341" s="57" t="s">
        <v>1253</v>
      </c>
      <c r="AA341" s="57" t="s">
        <v>712</v>
      </c>
      <c r="AB341" s="57" t="s">
        <v>1254</v>
      </c>
      <c r="AE341" s="170"/>
      <c r="AF341" s="56"/>
      <c r="AG341" s="56"/>
      <c r="AH341" s="56"/>
      <c r="AI341" s="56"/>
      <c r="AJ341" s="171"/>
    </row>
    <row r="342" spans="1:36" s="57" customFormat="1">
      <c r="A342" s="57">
        <v>318</v>
      </c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 t="s">
        <v>376</v>
      </c>
      <c r="Q342" s="56"/>
      <c r="R342" s="56"/>
      <c r="T342" s="57">
        <v>8.5000000000000006E-2</v>
      </c>
      <c r="U342" s="57">
        <v>0.17249999999999999</v>
      </c>
      <c r="V342" s="57">
        <v>8.7499999999999994E-2</v>
      </c>
      <c r="W342" s="57">
        <v>69.246404550242005</v>
      </c>
      <c r="X342" s="57">
        <v>0.89491521852050504</v>
      </c>
      <c r="Y342" s="57">
        <v>103</v>
      </c>
      <c r="Z342" s="57" t="s">
        <v>1253</v>
      </c>
      <c r="AA342" s="57" t="s">
        <v>712</v>
      </c>
      <c r="AB342" s="57" t="s">
        <v>1254</v>
      </c>
      <c r="AE342" s="170"/>
      <c r="AF342" s="56"/>
      <c r="AG342" s="56"/>
      <c r="AH342" s="56"/>
      <c r="AI342" s="56"/>
      <c r="AJ342" s="171"/>
    </row>
    <row r="343" spans="1:36" s="57" customFormat="1">
      <c r="A343" s="57">
        <v>319</v>
      </c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 t="s">
        <v>377</v>
      </c>
      <c r="Q343" s="56"/>
      <c r="R343" s="56"/>
      <c r="T343" s="57">
        <v>8.5000000000000006E-2</v>
      </c>
      <c r="U343" s="57">
        <v>0.17249999999999999</v>
      </c>
      <c r="V343" s="57">
        <v>8.7499999999999994E-2</v>
      </c>
      <c r="W343" s="57">
        <v>69.246404550242005</v>
      </c>
      <c r="X343" s="57">
        <v>0.89491521852050504</v>
      </c>
      <c r="Y343" s="57">
        <v>103</v>
      </c>
      <c r="Z343" s="57" t="s">
        <v>1253</v>
      </c>
      <c r="AA343" s="57" t="s">
        <v>712</v>
      </c>
      <c r="AB343" s="57" t="s">
        <v>1254</v>
      </c>
      <c r="AE343" s="170"/>
      <c r="AF343" s="56"/>
      <c r="AG343" s="56"/>
      <c r="AH343" s="56"/>
      <c r="AI343" s="56"/>
      <c r="AJ343" s="171"/>
    </row>
    <row r="344" spans="1:36" s="57" customFormat="1">
      <c r="A344" s="57">
        <v>320</v>
      </c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 t="s">
        <v>378</v>
      </c>
      <c r="Q344" s="56"/>
      <c r="R344" s="56"/>
      <c r="T344" s="57">
        <v>8.5000000000000006E-2</v>
      </c>
      <c r="U344" s="57">
        <v>0.17249999999999999</v>
      </c>
      <c r="V344" s="57">
        <v>8.7499999999999994E-2</v>
      </c>
      <c r="W344" s="57">
        <v>69.246404550242005</v>
      </c>
      <c r="X344" s="57">
        <v>0.89491521852050504</v>
      </c>
      <c r="Y344" s="57">
        <v>103</v>
      </c>
      <c r="Z344" s="57" t="s">
        <v>1253</v>
      </c>
      <c r="AA344" s="57" t="s">
        <v>712</v>
      </c>
      <c r="AB344" s="57" t="s">
        <v>1254</v>
      </c>
      <c r="AE344" s="170"/>
      <c r="AF344" s="56"/>
      <c r="AG344" s="56"/>
      <c r="AH344" s="56"/>
      <c r="AI344" s="56"/>
      <c r="AJ344" s="171"/>
    </row>
    <row r="345" spans="1:36" s="57" customFormat="1">
      <c r="A345" s="57">
        <v>321</v>
      </c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 t="s">
        <v>379</v>
      </c>
      <c r="Q345" s="56"/>
      <c r="R345" s="56"/>
      <c r="T345" s="57">
        <v>8.5000000000000006E-2</v>
      </c>
      <c r="U345" s="57">
        <v>0.17249999999999999</v>
      </c>
      <c r="V345" s="57">
        <v>8.7499999999999994E-2</v>
      </c>
      <c r="W345" s="57">
        <v>69.246404550242005</v>
      </c>
      <c r="X345" s="57">
        <v>0.89491521852050504</v>
      </c>
      <c r="Y345" s="57">
        <v>103</v>
      </c>
      <c r="Z345" s="57" t="s">
        <v>1253</v>
      </c>
      <c r="AA345" s="57" t="s">
        <v>712</v>
      </c>
      <c r="AB345" s="57" t="s">
        <v>1254</v>
      </c>
      <c r="AE345" s="170"/>
      <c r="AF345" s="56"/>
      <c r="AG345" s="56"/>
      <c r="AH345" s="56"/>
      <c r="AI345" s="56"/>
      <c r="AJ345" s="171"/>
    </row>
    <row r="346" spans="1:36" s="57" customFormat="1">
      <c r="A346" s="57">
        <v>322</v>
      </c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 t="s">
        <v>898</v>
      </c>
      <c r="R346" s="124"/>
      <c r="S346" s="24"/>
      <c r="T346" s="24">
        <v>6.7500000000000004E-2</v>
      </c>
      <c r="U346" s="24">
        <v>0.17249999999999999</v>
      </c>
      <c r="V346" s="24">
        <v>0.105</v>
      </c>
      <c r="W346" s="24">
        <v>69.411408726608101</v>
      </c>
      <c r="X346" s="24">
        <v>0.88776840567967896</v>
      </c>
      <c r="Y346" s="24">
        <v>96</v>
      </c>
      <c r="Z346" s="24" t="s">
        <v>1263</v>
      </c>
      <c r="AA346" s="24" t="s">
        <v>712</v>
      </c>
      <c r="AB346" s="24" t="s">
        <v>1264</v>
      </c>
      <c r="AC346" s="24"/>
      <c r="AD346" s="24"/>
      <c r="AE346" s="170"/>
      <c r="AF346" s="56"/>
      <c r="AG346" s="56"/>
      <c r="AH346" s="56"/>
      <c r="AI346" s="56"/>
      <c r="AJ346" s="171"/>
    </row>
    <row r="347" spans="1:36" s="57" customFormat="1">
      <c r="A347" s="57">
        <v>323</v>
      </c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 t="s">
        <v>881</v>
      </c>
      <c r="R347" s="156"/>
      <c r="S347" s="24"/>
      <c r="T347" s="24">
        <v>0.08</v>
      </c>
      <c r="U347" s="24">
        <v>0.17249999999999999</v>
      </c>
      <c r="V347" s="24">
        <v>9.2499999999999999E-2</v>
      </c>
      <c r="W347" s="24">
        <v>70.037377305176307</v>
      </c>
      <c r="X347" s="24">
        <v>0.89165264712746695</v>
      </c>
      <c r="Y347" s="24">
        <v>101</v>
      </c>
      <c r="Z347" s="24" t="s">
        <v>1265</v>
      </c>
      <c r="AA347" s="24" t="s">
        <v>712</v>
      </c>
      <c r="AB347" s="24" t="s">
        <v>1266</v>
      </c>
      <c r="AC347" s="24"/>
      <c r="AD347" s="24"/>
      <c r="AE347" s="170"/>
      <c r="AF347" s="56"/>
      <c r="AG347" s="56"/>
      <c r="AH347" s="56"/>
      <c r="AI347" s="56"/>
      <c r="AJ347" s="171"/>
    </row>
    <row r="348" spans="1:36" s="57" customFormat="1">
      <c r="A348" s="57">
        <v>324</v>
      </c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 t="s">
        <v>884</v>
      </c>
      <c r="R348" s="91"/>
      <c r="S348" s="24"/>
      <c r="T348" s="24">
        <v>6.7500000000000004E-2</v>
      </c>
      <c r="U348" s="24">
        <v>0.17499999999999999</v>
      </c>
      <c r="V348" s="24">
        <v>0.1075</v>
      </c>
      <c r="W348" s="24">
        <v>77.775063457038002</v>
      </c>
      <c r="X348" s="24">
        <v>1.0243408567707899</v>
      </c>
      <c r="Y348" s="24">
        <v>97</v>
      </c>
      <c r="Z348" s="24" t="s">
        <v>1267</v>
      </c>
      <c r="AA348" s="24" t="s">
        <v>712</v>
      </c>
      <c r="AB348" s="24" t="s">
        <v>1268</v>
      </c>
      <c r="AC348" s="24"/>
      <c r="AD348" s="24"/>
      <c r="AE348" s="170"/>
      <c r="AF348" s="56"/>
      <c r="AG348" s="56"/>
      <c r="AH348" s="56"/>
      <c r="AI348" s="56"/>
      <c r="AJ348" s="171"/>
    </row>
    <row r="349" spans="1:36" s="81" customFormat="1">
      <c r="B349" s="82" t="s">
        <v>1269</v>
      </c>
      <c r="AE349" s="105"/>
      <c r="AF349" s="109"/>
      <c r="AG349" s="109"/>
      <c r="AH349" s="109"/>
      <c r="AI349" s="109"/>
      <c r="AJ349" s="110"/>
    </row>
    <row r="350" spans="1:36">
      <c r="A350">
        <v>325</v>
      </c>
      <c r="B350" s="47">
        <v>42165</v>
      </c>
      <c r="C350" s="57" t="s">
        <v>1244</v>
      </c>
      <c r="D350" s="57" t="s">
        <v>1245</v>
      </c>
      <c r="E350" s="46">
        <v>0.26666666666666666</v>
      </c>
      <c r="F350" t="s">
        <v>1246</v>
      </c>
      <c r="G350" t="s">
        <v>538</v>
      </c>
      <c r="H350" t="s">
        <v>345</v>
      </c>
      <c r="I350">
        <v>5</v>
      </c>
      <c r="J350">
        <v>5</v>
      </c>
      <c r="K350" t="s">
        <v>1247</v>
      </c>
      <c r="L350">
        <v>500</v>
      </c>
      <c r="M350">
        <v>0</v>
      </c>
      <c r="N350">
        <v>2.4</v>
      </c>
      <c r="O350" t="b">
        <v>1</v>
      </c>
      <c r="P350" t="s">
        <v>1130</v>
      </c>
      <c r="Q350">
        <v>0</v>
      </c>
      <c r="R350" t="s">
        <v>1248</v>
      </c>
      <c r="T350">
        <v>2.75E-2</v>
      </c>
      <c r="U350">
        <v>0.16</v>
      </c>
      <c r="V350">
        <v>0.13250000000000001</v>
      </c>
      <c r="W350">
        <v>36.064757912566698</v>
      </c>
      <c r="X350">
        <v>0.41941207380470102</v>
      </c>
      <c r="Y350">
        <v>67</v>
      </c>
      <c r="Z350" t="s">
        <v>1249</v>
      </c>
      <c r="AA350" t="s">
        <v>706</v>
      </c>
      <c r="AB350" t="s">
        <v>1270</v>
      </c>
    </row>
    <row r="351" spans="1:36">
      <c r="A351">
        <v>326</v>
      </c>
      <c r="L351">
        <v>1000</v>
      </c>
      <c r="T351">
        <v>2.5000000000000001E-2</v>
      </c>
      <c r="U351">
        <v>0.17</v>
      </c>
      <c r="V351">
        <v>0.14499999999999999</v>
      </c>
      <c r="W351">
        <v>34.588522557164502</v>
      </c>
      <c r="X351">
        <v>0.39160461031817101</v>
      </c>
      <c r="Y351">
        <v>72</v>
      </c>
      <c r="Z351" t="s">
        <v>1251</v>
      </c>
      <c r="AA351" t="s">
        <v>709</v>
      </c>
      <c r="AB351" t="s">
        <v>1271</v>
      </c>
    </row>
    <row r="352" spans="1:36" s="73" customFormat="1">
      <c r="A352">
        <v>327</v>
      </c>
      <c r="B352" s="88">
        <v>42165</v>
      </c>
      <c r="C352" s="73" t="s">
        <v>1244</v>
      </c>
      <c r="D352" s="73" t="s">
        <v>1245</v>
      </c>
      <c r="E352" s="89">
        <v>0.26666666666666666</v>
      </c>
      <c r="F352" s="73" t="s">
        <v>1246</v>
      </c>
      <c r="G352" s="73" t="s">
        <v>538</v>
      </c>
      <c r="H352" s="73" t="s">
        <v>345</v>
      </c>
      <c r="I352" s="73">
        <v>5</v>
      </c>
      <c r="J352" s="73">
        <v>5</v>
      </c>
      <c r="K352" s="73" t="s">
        <v>1247</v>
      </c>
      <c r="L352" s="73">
        <v>5000</v>
      </c>
      <c r="M352" s="73">
        <v>0</v>
      </c>
      <c r="N352" s="73">
        <v>2.4</v>
      </c>
      <c r="O352" s="73" t="b">
        <v>1</v>
      </c>
      <c r="P352" s="73" t="s">
        <v>1130</v>
      </c>
      <c r="Q352" s="73">
        <v>0</v>
      </c>
      <c r="T352" s="73">
        <v>9.2499999999999999E-2</v>
      </c>
      <c r="U352" s="73">
        <v>0.185</v>
      </c>
      <c r="V352" s="73">
        <v>9.2499999999999999E-2</v>
      </c>
      <c r="W352" s="73">
        <v>36.735177282363402</v>
      </c>
      <c r="X352" s="73">
        <v>0.42339747777571202</v>
      </c>
      <c r="Y352" s="73">
        <v>85</v>
      </c>
      <c r="Z352" s="73" t="s">
        <v>1253</v>
      </c>
      <c r="AA352" s="73" t="s">
        <v>712</v>
      </c>
      <c r="AB352" s="73" t="s">
        <v>1272</v>
      </c>
      <c r="AE352" s="166"/>
      <c r="AF352" s="78"/>
      <c r="AG352" s="78"/>
      <c r="AH352" s="78"/>
      <c r="AI352" s="78" t="s">
        <v>1154</v>
      </c>
      <c r="AJ352" s="167"/>
    </row>
    <row r="353" spans="1:36">
      <c r="A353">
        <v>328</v>
      </c>
      <c r="L353">
        <v>10000</v>
      </c>
      <c r="T353">
        <v>0.105</v>
      </c>
      <c r="U353">
        <v>0.1875</v>
      </c>
      <c r="V353">
        <v>8.2500000000000004E-2</v>
      </c>
      <c r="W353">
        <v>36.373424528799902</v>
      </c>
      <c r="X353">
        <v>0.41725812278899299</v>
      </c>
      <c r="Y353">
        <v>87</v>
      </c>
      <c r="Z353" t="s">
        <v>1255</v>
      </c>
      <c r="AA353" t="s">
        <v>715</v>
      </c>
      <c r="AB353" t="s">
        <v>1273</v>
      </c>
    </row>
    <row r="354" spans="1:36">
      <c r="A354">
        <v>329</v>
      </c>
      <c r="L354">
        <v>20000</v>
      </c>
      <c r="T354">
        <v>0.1275</v>
      </c>
      <c r="U354">
        <v>0.1925</v>
      </c>
      <c r="V354">
        <v>6.5000000000000002E-2</v>
      </c>
      <c r="W354">
        <v>36.935670973437901</v>
      </c>
      <c r="X354">
        <v>0.42272480867720202</v>
      </c>
      <c r="Y354">
        <v>90</v>
      </c>
      <c r="Z354" t="s">
        <v>1255</v>
      </c>
      <c r="AA354" t="s">
        <v>718</v>
      </c>
      <c r="AB354" t="s">
        <v>1274</v>
      </c>
    </row>
    <row r="355" spans="1:36">
      <c r="A355">
        <v>330</v>
      </c>
      <c r="B355" s="93"/>
      <c r="C355" s="93"/>
      <c r="D355" s="93"/>
      <c r="E355" s="93"/>
      <c r="F355" s="93"/>
      <c r="G355" s="93"/>
      <c r="H355" s="93"/>
      <c r="I355" s="93">
        <v>10</v>
      </c>
      <c r="J355" s="93">
        <v>10</v>
      </c>
      <c r="K355" s="93"/>
      <c r="L355" s="93"/>
      <c r="M355" s="93"/>
      <c r="N355" s="93"/>
      <c r="O355" s="93"/>
      <c r="P355" s="93"/>
      <c r="Q355" s="93"/>
      <c r="R355" s="93"/>
      <c r="S355" s="24"/>
      <c r="T355" s="24">
        <v>0.1275</v>
      </c>
      <c r="U355" s="24">
        <v>0.1875</v>
      </c>
      <c r="V355" s="24">
        <v>0.06</v>
      </c>
      <c r="W355" s="24">
        <v>31.8653296936358</v>
      </c>
      <c r="X355" s="24">
        <v>0.35815102464488402</v>
      </c>
      <c r="Y355" s="24">
        <v>82</v>
      </c>
      <c r="Z355" s="24" t="s">
        <v>1253</v>
      </c>
      <c r="AA355" s="24" t="s">
        <v>712</v>
      </c>
      <c r="AB355" s="24" t="s">
        <v>1275</v>
      </c>
      <c r="AC355" s="24"/>
      <c r="AD355" s="24"/>
      <c r="AE355" s="168"/>
      <c r="AF355" s="91"/>
      <c r="AG355" s="91"/>
      <c r="AH355" s="91"/>
      <c r="AI355" s="91"/>
    </row>
    <row r="356" spans="1:36">
      <c r="A356">
        <v>331</v>
      </c>
      <c r="B356" s="91"/>
      <c r="C356" s="91"/>
      <c r="D356" s="91"/>
      <c r="E356" s="91"/>
      <c r="F356" s="91"/>
      <c r="G356" s="91"/>
      <c r="H356" s="91"/>
      <c r="I356" s="91">
        <v>15</v>
      </c>
      <c r="J356" s="91">
        <v>15</v>
      </c>
      <c r="K356" s="91"/>
      <c r="L356" s="91"/>
      <c r="M356" s="91"/>
      <c r="N356" s="91"/>
      <c r="O356" s="91"/>
      <c r="P356" s="91"/>
      <c r="Q356" s="91"/>
      <c r="R356" s="91"/>
      <c r="S356" s="24"/>
      <c r="T356" s="24">
        <v>0.1525</v>
      </c>
      <c r="U356" s="24">
        <v>0.17499999999999999</v>
      </c>
      <c r="V356" s="24">
        <v>2.2499999999999999E-2</v>
      </c>
      <c r="W356" s="24">
        <v>27.865315484447901</v>
      </c>
      <c r="X356" s="24">
        <v>0.31842467949421599</v>
      </c>
      <c r="Y356" s="24">
        <v>105</v>
      </c>
      <c r="Z356" s="24" t="s">
        <v>1253</v>
      </c>
      <c r="AA356" s="24" t="s">
        <v>712</v>
      </c>
      <c r="AB356" s="24" t="s">
        <v>1276</v>
      </c>
      <c r="AC356" s="24"/>
      <c r="AD356" s="24"/>
      <c r="AE356" s="168"/>
      <c r="AF356" s="91"/>
      <c r="AG356" s="91"/>
      <c r="AH356" s="91"/>
      <c r="AI356" s="91"/>
    </row>
    <row r="357" spans="1:36">
      <c r="A357">
        <v>332</v>
      </c>
      <c r="B357" s="91"/>
      <c r="C357" s="91"/>
      <c r="D357" s="91"/>
      <c r="E357" s="91"/>
      <c r="F357" s="91"/>
      <c r="G357" s="91"/>
      <c r="H357" s="91"/>
      <c r="I357" s="91">
        <v>30</v>
      </c>
      <c r="J357" s="91">
        <v>30</v>
      </c>
      <c r="K357" s="91"/>
      <c r="L357" s="91"/>
      <c r="M357" s="91"/>
      <c r="N357" s="91"/>
      <c r="O357" s="91"/>
      <c r="P357" s="91"/>
      <c r="Q357" s="91"/>
      <c r="R357" s="91"/>
      <c r="S357" s="24"/>
      <c r="T357" s="24">
        <v>0.22750000000000001</v>
      </c>
      <c r="U357" s="24">
        <v>0.17499999999999999</v>
      </c>
      <c r="V357" s="24">
        <v>5.2499999999999998E-2</v>
      </c>
      <c r="W357" s="24">
        <v>25.240182758882199</v>
      </c>
      <c r="X357" s="24">
        <v>0.34311458462259398</v>
      </c>
      <c r="Y357" s="24">
        <v>143</v>
      </c>
      <c r="Z357" s="24" t="s">
        <v>1253</v>
      </c>
      <c r="AA357" s="24" t="s">
        <v>712</v>
      </c>
      <c r="AB357" s="24" t="s">
        <v>1277</v>
      </c>
      <c r="AC357" s="24"/>
      <c r="AD357" s="24"/>
      <c r="AE357" s="168"/>
      <c r="AF357" s="91"/>
      <c r="AG357" s="91"/>
      <c r="AH357" s="91"/>
      <c r="AI357" s="91"/>
    </row>
    <row r="358" spans="1:36">
      <c r="A358">
        <v>333</v>
      </c>
      <c r="B358" s="91"/>
      <c r="C358" s="91"/>
      <c r="D358" s="91"/>
      <c r="E358" s="91"/>
      <c r="F358" s="91"/>
      <c r="G358" s="91"/>
      <c r="H358" s="91"/>
      <c r="I358" s="91">
        <v>45</v>
      </c>
      <c r="J358" s="91">
        <v>45</v>
      </c>
      <c r="K358" s="91"/>
      <c r="L358" s="91"/>
      <c r="M358" s="91"/>
      <c r="N358" s="91"/>
      <c r="O358" s="91"/>
      <c r="P358" s="91"/>
      <c r="Q358" s="91"/>
      <c r="R358" s="91"/>
      <c r="S358" s="24"/>
      <c r="T358" s="24">
        <v>0.28000000000000003</v>
      </c>
      <c r="U358" s="24">
        <v>0.17749999999999999</v>
      </c>
      <c r="V358" s="24">
        <v>0.10249999999999999</v>
      </c>
      <c r="W358" s="24">
        <v>1.3376004348839401</v>
      </c>
      <c r="X358" s="24">
        <v>0.30167656842457102</v>
      </c>
      <c r="Y358" s="24">
        <v>155</v>
      </c>
      <c r="Z358" s="24" t="s">
        <v>1253</v>
      </c>
      <c r="AA358" s="24" t="s">
        <v>712</v>
      </c>
      <c r="AB358" s="24" t="s">
        <v>1278</v>
      </c>
      <c r="AC358" s="24"/>
      <c r="AD358" s="24"/>
      <c r="AE358" s="168"/>
      <c r="AF358" s="91"/>
      <c r="AG358" s="91"/>
      <c r="AH358" s="91"/>
      <c r="AI358" s="91"/>
    </row>
    <row r="359" spans="1:36">
      <c r="A359">
        <v>334</v>
      </c>
      <c r="B359" s="92"/>
      <c r="C359" s="92"/>
      <c r="D359" s="92"/>
      <c r="E359" s="92"/>
      <c r="F359" s="92"/>
      <c r="G359" s="92"/>
      <c r="H359" s="92"/>
      <c r="I359" s="92">
        <v>60</v>
      </c>
      <c r="J359" s="92">
        <v>60</v>
      </c>
      <c r="K359" s="92"/>
      <c r="L359" s="92"/>
      <c r="M359" s="92"/>
      <c r="N359" s="92"/>
      <c r="O359" s="92"/>
      <c r="P359" s="92"/>
      <c r="Q359" s="92"/>
      <c r="R359" s="92"/>
      <c r="S359" s="24"/>
      <c r="T359" s="24">
        <v>0.3</v>
      </c>
      <c r="U359" s="24">
        <v>0.17499999999999999</v>
      </c>
      <c r="V359" s="24">
        <v>0.125</v>
      </c>
      <c r="W359" s="24">
        <v>29.033207991249899</v>
      </c>
      <c r="X359" s="24">
        <v>0.72585548570746405</v>
      </c>
      <c r="Y359" s="24">
        <v>190</v>
      </c>
      <c r="Z359" s="24" t="s">
        <v>1253</v>
      </c>
      <c r="AA359" s="24" t="s">
        <v>712</v>
      </c>
      <c r="AB359" s="24" t="s">
        <v>1262</v>
      </c>
      <c r="AC359" s="24"/>
      <c r="AD359" s="24"/>
      <c r="AE359" s="168"/>
      <c r="AF359" s="91"/>
      <c r="AG359" s="91"/>
      <c r="AH359" s="91"/>
      <c r="AI359" s="91"/>
    </row>
    <row r="360" spans="1:36">
      <c r="A360">
        <v>335</v>
      </c>
      <c r="P360">
        <v>0.17</v>
      </c>
      <c r="T360">
        <v>9.2499999999999999E-2</v>
      </c>
      <c r="U360">
        <v>0.185</v>
      </c>
      <c r="V360">
        <v>9.2499999999999999E-2</v>
      </c>
      <c r="W360">
        <v>36.735177282363402</v>
      </c>
      <c r="X360">
        <v>0.42339747777571202</v>
      </c>
      <c r="Y360">
        <v>85</v>
      </c>
      <c r="Z360" t="s">
        <v>1253</v>
      </c>
      <c r="AA360" t="s">
        <v>712</v>
      </c>
      <c r="AB360" t="s">
        <v>1272</v>
      </c>
    </row>
    <row r="361" spans="1:36">
      <c r="A361">
        <v>336</v>
      </c>
      <c r="P361">
        <v>2.65</v>
      </c>
      <c r="T361">
        <v>9.2499999999999999E-2</v>
      </c>
      <c r="U361">
        <v>0.185</v>
      </c>
      <c r="V361">
        <v>9.2499999999999999E-2</v>
      </c>
      <c r="W361">
        <v>36.735177282363402</v>
      </c>
      <c r="X361">
        <v>0.42339747777571202</v>
      </c>
      <c r="Y361">
        <v>85</v>
      </c>
      <c r="Z361" t="s">
        <v>1253</v>
      </c>
      <c r="AA361" t="s">
        <v>712</v>
      </c>
      <c r="AB361" t="s">
        <v>1272</v>
      </c>
    </row>
    <row r="362" spans="1:36">
      <c r="A362">
        <v>337</v>
      </c>
      <c r="P362">
        <v>25.7</v>
      </c>
      <c r="T362">
        <v>9.2499999999999999E-2</v>
      </c>
      <c r="U362">
        <v>0.185</v>
      </c>
      <c r="V362">
        <v>9.2499999999999999E-2</v>
      </c>
      <c r="W362">
        <v>36.735177282363402</v>
      </c>
      <c r="X362">
        <v>0.42339747777571202</v>
      </c>
      <c r="Y362">
        <v>85</v>
      </c>
      <c r="Z362" t="s">
        <v>1253</v>
      </c>
      <c r="AA362" t="s">
        <v>712</v>
      </c>
      <c r="AB362" t="s">
        <v>1272</v>
      </c>
    </row>
    <row r="363" spans="1:36">
      <c r="A363">
        <v>338</v>
      </c>
      <c r="P363">
        <v>125</v>
      </c>
      <c r="T363">
        <v>9.2499999999999999E-2</v>
      </c>
      <c r="U363">
        <v>0.185</v>
      </c>
      <c r="V363">
        <v>9.2499999999999999E-2</v>
      </c>
      <c r="W363">
        <v>36.735177282363402</v>
      </c>
      <c r="X363">
        <v>0.42339747777571202</v>
      </c>
      <c r="Y363">
        <v>85</v>
      </c>
      <c r="Z363" t="s">
        <v>1253</v>
      </c>
      <c r="AA363" t="s">
        <v>712</v>
      </c>
      <c r="AB363" t="s">
        <v>1272</v>
      </c>
    </row>
    <row r="364" spans="1:36">
      <c r="A364">
        <v>339</v>
      </c>
      <c r="P364">
        <v>500</v>
      </c>
      <c r="T364">
        <v>9.2499999999999999E-2</v>
      </c>
      <c r="U364">
        <v>0.185</v>
      </c>
      <c r="V364">
        <v>9.2499999999999999E-2</v>
      </c>
      <c r="W364">
        <v>36.735177282363402</v>
      </c>
      <c r="X364">
        <v>0.42339747777571202</v>
      </c>
      <c r="Y364">
        <v>85</v>
      </c>
      <c r="Z364" t="s">
        <v>1253</v>
      </c>
      <c r="AA364" t="s">
        <v>712</v>
      </c>
      <c r="AB364" t="s">
        <v>1272</v>
      </c>
    </row>
    <row r="365" spans="1:36">
      <c r="A365">
        <v>340</v>
      </c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 t="s">
        <v>898</v>
      </c>
      <c r="R365" s="24"/>
      <c r="S365" s="24"/>
      <c r="T365" s="24">
        <v>6.25E-2</v>
      </c>
      <c r="U365" s="24">
        <v>0.17749999999999999</v>
      </c>
      <c r="V365" s="24">
        <v>0.115</v>
      </c>
      <c r="W365" s="24">
        <v>36.158439097178899</v>
      </c>
      <c r="X365" s="24">
        <v>0.42477783748958697</v>
      </c>
      <c r="Y365" s="24">
        <v>80</v>
      </c>
      <c r="Z365" s="24" t="s">
        <v>1263</v>
      </c>
      <c r="AA365" s="24" t="s">
        <v>712</v>
      </c>
      <c r="AB365" s="24" t="s">
        <v>1279</v>
      </c>
      <c r="AC365" s="24"/>
      <c r="AD365" s="24"/>
    </row>
    <row r="366" spans="1:36">
      <c r="A366">
        <v>341</v>
      </c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 t="s">
        <v>881</v>
      </c>
      <c r="R366" s="91"/>
      <c r="S366" s="24"/>
      <c r="T366" s="24">
        <v>0.08</v>
      </c>
      <c r="U366" s="24">
        <v>0.17</v>
      </c>
      <c r="V366" s="24">
        <v>0.09</v>
      </c>
      <c r="W366" s="24">
        <v>36.543126418320398</v>
      </c>
      <c r="X366" s="24">
        <v>0.42905873242776299</v>
      </c>
      <c r="Y366" s="24">
        <v>88</v>
      </c>
      <c r="Z366" s="24" t="s">
        <v>1265</v>
      </c>
      <c r="AA366" s="24" t="s">
        <v>712</v>
      </c>
      <c r="AB366" s="24" t="s">
        <v>1280</v>
      </c>
      <c r="AC366" s="24"/>
      <c r="AD366" s="24"/>
    </row>
    <row r="367" spans="1:36">
      <c r="A367">
        <v>342</v>
      </c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 t="s">
        <v>884</v>
      </c>
      <c r="R367" s="92"/>
      <c r="S367" s="24"/>
      <c r="T367" s="24">
        <v>6.7500000000000004E-2</v>
      </c>
      <c r="U367" s="24">
        <v>0.18</v>
      </c>
      <c r="V367" s="24">
        <v>0.1125</v>
      </c>
      <c r="W367" s="24">
        <v>46.803052242361801</v>
      </c>
      <c r="X367" s="24">
        <v>0.57183061509678101</v>
      </c>
      <c r="Y367" s="24">
        <v>95</v>
      </c>
      <c r="Z367" s="24" t="s">
        <v>1267</v>
      </c>
      <c r="AA367" s="24" t="s">
        <v>712</v>
      </c>
      <c r="AB367" s="24" t="s">
        <v>1281</v>
      </c>
      <c r="AC367" s="24"/>
      <c r="AD367" s="24"/>
    </row>
    <row r="368" spans="1:36" s="81" customFormat="1">
      <c r="B368" s="82" t="s">
        <v>1282</v>
      </c>
      <c r="Q368" s="122"/>
      <c r="AE368" s="105"/>
      <c r="AF368" s="109"/>
      <c r="AG368" s="109"/>
      <c r="AH368" s="109"/>
      <c r="AI368" s="109"/>
      <c r="AJ368" s="110"/>
    </row>
    <row r="369" spans="1:36">
      <c r="A369" s="57">
        <v>343</v>
      </c>
      <c r="B369" s="47">
        <v>42165</v>
      </c>
      <c r="C369" s="57" t="s">
        <v>1127</v>
      </c>
      <c r="D369" s="57" t="s">
        <v>1128</v>
      </c>
      <c r="E369" s="46">
        <v>0.71666666666666667</v>
      </c>
      <c r="F369" t="s">
        <v>1283</v>
      </c>
      <c r="G369" t="s">
        <v>345</v>
      </c>
      <c r="H369" t="s">
        <v>345</v>
      </c>
      <c r="I369">
        <v>5</v>
      </c>
      <c r="J369">
        <v>15</v>
      </c>
      <c r="K369" t="s">
        <v>1284</v>
      </c>
      <c r="L369">
        <v>500</v>
      </c>
      <c r="M369">
        <v>0.6</v>
      </c>
      <c r="N369">
        <v>6</v>
      </c>
      <c r="O369" t="b">
        <v>1</v>
      </c>
      <c r="P369" t="s">
        <v>1130</v>
      </c>
      <c r="Q369">
        <v>0</v>
      </c>
      <c r="T369">
        <v>0.42499999999999999</v>
      </c>
      <c r="U369">
        <v>0.79249999999999998</v>
      </c>
      <c r="V369">
        <v>0.36749999999999999</v>
      </c>
      <c r="W369">
        <v>15.5420019905944</v>
      </c>
      <c r="X369">
        <v>8.0205909114291902</v>
      </c>
      <c r="Y369">
        <v>487</v>
      </c>
      <c r="Z369" t="s">
        <v>1131</v>
      </c>
      <c r="AA369" t="s">
        <v>581</v>
      </c>
      <c r="AB369" t="s">
        <v>1285</v>
      </c>
    </row>
    <row r="370" spans="1:36">
      <c r="A370" s="57">
        <v>344</v>
      </c>
      <c r="L370">
        <v>1000</v>
      </c>
      <c r="T370">
        <v>0.89</v>
      </c>
      <c r="U370">
        <v>0.8175</v>
      </c>
      <c r="V370">
        <v>7.2499999999999995E-2</v>
      </c>
      <c r="W370">
        <v>15.676919682187</v>
      </c>
      <c r="X370">
        <v>8.5120029871775102</v>
      </c>
      <c r="Y370">
        <v>683</v>
      </c>
      <c r="Z370" t="s">
        <v>1133</v>
      </c>
      <c r="AA370" t="s">
        <v>584</v>
      </c>
      <c r="AB370" t="s">
        <v>1286</v>
      </c>
    </row>
    <row r="371" spans="1:36" s="73" customFormat="1">
      <c r="A371" s="57">
        <v>345</v>
      </c>
      <c r="B371" s="88">
        <v>42165</v>
      </c>
      <c r="C371" s="73" t="s">
        <v>1135</v>
      </c>
      <c r="D371" s="73" t="s">
        <v>1128</v>
      </c>
      <c r="E371" s="89">
        <v>0.71666666666666667</v>
      </c>
      <c r="F371" s="73" t="s">
        <v>1283</v>
      </c>
      <c r="G371" s="73" t="s">
        <v>345</v>
      </c>
      <c r="H371" s="73" t="s">
        <v>345</v>
      </c>
      <c r="I371" s="73">
        <v>5</v>
      </c>
      <c r="J371" s="73">
        <v>15</v>
      </c>
      <c r="K371" s="73" t="s">
        <v>1284</v>
      </c>
      <c r="L371" s="73">
        <v>5000</v>
      </c>
      <c r="M371" s="73">
        <v>0.6</v>
      </c>
      <c r="N371" s="73">
        <v>6</v>
      </c>
      <c r="O371" s="73" t="b">
        <v>1</v>
      </c>
      <c r="P371" s="73" t="s">
        <v>1130</v>
      </c>
      <c r="Q371" s="73">
        <v>0</v>
      </c>
      <c r="T371" s="73">
        <v>3.5649999999999999</v>
      </c>
      <c r="U371" s="73">
        <v>0.85750000000000004</v>
      </c>
      <c r="V371" s="73">
        <v>2.7075</v>
      </c>
      <c r="W371" s="73">
        <v>15.605851467542299</v>
      </c>
      <c r="X371" s="73">
        <v>8.3083797659799892</v>
      </c>
      <c r="Y371" s="73">
        <v>1767</v>
      </c>
      <c r="Z371" s="73" t="s">
        <v>1133</v>
      </c>
      <c r="AA371" s="73" t="s">
        <v>587</v>
      </c>
      <c r="AB371" s="73" t="s">
        <v>1287</v>
      </c>
      <c r="AE371" s="166"/>
      <c r="AF371" s="78"/>
      <c r="AG371" s="78"/>
      <c r="AH371" s="78"/>
      <c r="AI371" s="78"/>
      <c r="AJ371" s="167"/>
    </row>
    <row r="372" spans="1:36">
      <c r="A372" s="57">
        <v>346</v>
      </c>
      <c r="L372">
        <v>10000</v>
      </c>
      <c r="T372">
        <v>5.9824999999999999</v>
      </c>
      <c r="U372">
        <v>0.86499999999999999</v>
      </c>
      <c r="V372">
        <v>5.1174999999999997</v>
      </c>
      <c r="W372">
        <v>15.7876879110608</v>
      </c>
      <c r="X372">
        <v>8.6014520891398103</v>
      </c>
      <c r="Y372">
        <v>2737</v>
      </c>
      <c r="Z372" t="s">
        <v>1133</v>
      </c>
      <c r="AA372" t="s">
        <v>590</v>
      </c>
      <c r="AB372" t="s">
        <v>1288</v>
      </c>
    </row>
    <row r="373" spans="1:36">
      <c r="A373" s="57">
        <v>347</v>
      </c>
      <c r="L373">
        <v>20000</v>
      </c>
      <c r="T373">
        <v>9.0574999999999992</v>
      </c>
      <c r="U373">
        <v>0.87250000000000005</v>
      </c>
      <c r="V373">
        <v>8.1850000000000005</v>
      </c>
      <c r="W373">
        <v>15.808283999919601</v>
      </c>
      <c r="X373">
        <v>8.5417449949043203</v>
      </c>
      <c r="Y373">
        <v>3964</v>
      </c>
      <c r="Z373" t="s">
        <v>1133</v>
      </c>
      <c r="AA373" t="s">
        <v>593</v>
      </c>
      <c r="AB373" t="s">
        <v>1289</v>
      </c>
    </row>
    <row r="374" spans="1:36" s="24" customFormat="1">
      <c r="A374" s="57">
        <v>348</v>
      </c>
      <c r="B374" s="93"/>
      <c r="C374" s="93"/>
      <c r="D374" s="93"/>
      <c r="E374" s="93"/>
      <c r="F374" s="93"/>
      <c r="G374" s="93"/>
      <c r="H374" s="93"/>
      <c r="I374" s="93">
        <v>10</v>
      </c>
      <c r="J374" s="93">
        <v>10</v>
      </c>
      <c r="K374" s="93"/>
      <c r="L374" s="93"/>
      <c r="M374" s="93"/>
      <c r="N374" s="93"/>
      <c r="O374" s="93"/>
      <c r="P374" s="93"/>
      <c r="Q374" s="93"/>
      <c r="R374" s="93"/>
      <c r="T374" s="24">
        <v>3.9249999999999998</v>
      </c>
      <c r="U374" s="24">
        <v>0.86</v>
      </c>
      <c r="V374" s="24">
        <v>3.0649999999999999</v>
      </c>
      <c r="W374" s="24">
        <v>16.191987015414401</v>
      </c>
      <c r="X374" s="24">
        <v>8.5381714254163601</v>
      </c>
      <c r="Y374" s="24">
        <v>1910</v>
      </c>
      <c r="Z374" s="24" t="s">
        <v>1133</v>
      </c>
      <c r="AA374" s="24" t="s">
        <v>587</v>
      </c>
      <c r="AB374" s="24" t="s">
        <v>1290</v>
      </c>
      <c r="AE374" s="168"/>
      <c r="AF374" s="91"/>
      <c r="AG374" s="91"/>
      <c r="AH374" s="91"/>
      <c r="AI374" s="91"/>
      <c r="AJ374" s="169"/>
    </row>
    <row r="375" spans="1:36" s="24" customFormat="1">
      <c r="A375" s="57">
        <v>349</v>
      </c>
      <c r="B375" s="91"/>
      <c r="C375" s="91"/>
      <c r="D375" s="91"/>
      <c r="E375" s="91"/>
      <c r="F375" s="91"/>
      <c r="G375" s="91"/>
      <c r="H375" s="91"/>
      <c r="I375" s="91">
        <v>15</v>
      </c>
      <c r="J375" s="91">
        <v>15</v>
      </c>
      <c r="K375" s="91"/>
      <c r="L375" s="91"/>
      <c r="M375" s="91"/>
      <c r="N375" s="91"/>
      <c r="O375" s="91"/>
      <c r="P375" s="91"/>
      <c r="Q375" s="91"/>
      <c r="R375" s="91"/>
      <c r="T375" s="24">
        <v>4.4349999999999996</v>
      </c>
      <c r="U375" s="24">
        <v>0.85750000000000004</v>
      </c>
      <c r="V375" s="24">
        <v>3.5775000000000001</v>
      </c>
      <c r="W375" s="24">
        <v>16.344591334488701</v>
      </c>
      <c r="X375" s="24">
        <v>8.8807895081852894</v>
      </c>
      <c r="Y375" s="24">
        <v>2117</v>
      </c>
      <c r="Z375" s="24" t="s">
        <v>1133</v>
      </c>
      <c r="AA375" s="24" t="s">
        <v>587</v>
      </c>
      <c r="AB375" s="24" t="s">
        <v>1291</v>
      </c>
      <c r="AE375" s="168"/>
      <c r="AF375" s="91"/>
      <c r="AG375" s="91"/>
      <c r="AH375" s="91"/>
      <c r="AI375" s="91"/>
      <c r="AJ375" s="169"/>
    </row>
    <row r="376" spans="1:36">
      <c r="A376" s="57">
        <v>350</v>
      </c>
      <c r="B376" s="91"/>
      <c r="C376" s="91"/>
      <c r="D376" s="91"/>
      <c r="E376" s="91"/>
      <c r="F376" s="91"/>
      <c r="G376" s="91"/>
      <c r="H376" s="91"/>
      <c r="I376" s="91">
        <v>30</v>
      </c>
      <c r="J376" s="91">
        <v>30</v>
      </c>
      <c r="K376" s="91"/>
      <c r="L376" s="91"/>
      <c r="M376" s="91"/>
      <c r="N376" s="91"/>
      <c r="O376" s="91"/>
      <c r="P376" s="91"/>
      <c r="Q376" s="91"/>
      <c r="R376" s="91"/>
      <c r="S376" s="24"/>
      <c r="T376" s="24">
        <v>5.2625000000000002</v>
      </c>
      <c r="U376" s="24">
        <v>0.86</v>
      </c>
      <c r="V376" s="24">
        <v>4.4024999999999999</v>
      </c>
      <c r="W376" s="24">
        <v>17.593138910580699</v>
      </c>
      <c r="X376" s="24">
        <v>9.1204117067902697</v>
      </c>
      <c r="Y376" s="24">
        <v>2449</v>
      </c>
      <c r="Z376" s="24" t="s">
        <v>1133</v>
      </c>
      <c r="AA376" s="24" t="s">
        <v>587</v>
      </c>
      <c r="AB376" s="24" t="s">
        <v>1292</v>
      </c>
      <c r="AC376" s="24"/>
      <c r="AD376" s="24"/>
      <c r="AE376" s="168"/>
      <c r="AF376" s="91"/>
      <c r="AG376" s="91"/>
    </row>
    <row r="377" spans="1:36">
      <c r="A377" s="57">
        <v>351</v>
      </c>
      <c r="B377" s="91"/>
      <c r="C377" s="91"/>
      <c r="D377" s="91"/>
      <c r="E377" s="91"/>
      <c r="F377" s="91"/>
      <c r="G377" s="91"/>
      <c r="H377" s="91"/>
      <c r="I377" s="91">
        <v>45</v>
      </c>
      <c r="J377" s="91">
        <v>45</v>
      </c>
      <c r="K377" s="91"/>
      <c r="L377" s="91"/>
      <c r="M377" s="91"/>
      <c r="N377" s="91"/>
      <c r="O377" s="91"/>
      <c r="P377" s="91"/>
      <c r="Q377" s="91"/>
      <c r="R377" s="91"/>
      <c r="S377" s="24"/>
      <c r="T377" s="24">
        <v>5.8574999999999999</v>
      </c>
      <c r="U377" s="24">
        <v>0.86250000000000004</v>
      </c>
      <c r="V377" s="24">
        <v>4.9950000000000001</v>
      </c>
      <c r="W377" s="24">
        <v>17.987285818917002</v>
      </c>
      <c r="X377" s="24">
        <v>9.4460700076827706</v>
      </c>
      <c r="Y377" s="24">
        <v>2684</v>
      </c>
      <c r="Z377" s="24" t="s">
        <v>1133</v>
      </c>
      <c r="AA377" s="24" t="s">
        <v>587</v>
      </c>
      <c r="AB377" s="24" t="s">
        <v>1293</v>
      </c>
      <c r="AC377" s="24"/>
      <c r="AD377" s="24"/>
      <c r="AE377" s="168"/>
      <c r="AF377" s="91"/>
      <c r="AG377" s="91"/>
    </row>
    <row r="378" spans="1:36">
      <c r="A378" s="57">
        <v>352</v>
      </c>
      <c r="B378" s="92"/>
      <c r="C378" s="92"/>
      <c r="D378" s="92"/>
      <c r="E378" s="92"/>
      <c r="F378" s="92"/>
      <c r="G378" s="92"/>
      <c r="H378" s="92"/>
      <c r="I378" s="92">
        <v>60</v>
      </c>
      <c r="J378" s="92">
        <v>60</v>
      </c>
      <c r="K378" s="92"/>
      <c r="L378" s="92"/>
      <c r="M378" s="92"/>
      <c r="N378" s="92"/>
      <c r="O378" s="92"/>
      <c r="P378" s="92"/>
      <c r="Q378" s="92"/>
      <c r="R378" s="92"/>
      <c r="S378" s="24"/>
      <c r="T378" s="24">
        <v>6.4725000000000001</v>
      </c>
      <c r="U378" s="24">
        <v>0.85499999999999998</v>
      </c>
      <c r="V378" s="24">
        <v>5.6174999999999997</v>
      </c>
      <c r="W378" s="24">
        <v>18.373087535614701</v>
      </c>
      <c r="X378" s="24">
        <v>9.6314905777110305</v>
      </c>
      <c r="Y378" s="24">
        <v>2925</v>
      </c>
      <c r="Z378" s="24" t="s">
        <v>1133</v>
      </c>
      <c r="AA378" s="24" t="s">
        <v>587</v>
      </c>
      <c r="AB378" s="24" t="s">
        <v>1294</v>
      </c>
      <c r="AC378" s="24"/>
      <c r="AD378" s="24"/>
      <c r="AE378" s="168"/>
      <c r="AF378" s="91"/>
      <c r="AG378" s="91"/>
    </row>
    <row r="379" spans="1:36" s="57" customFormat="1">
      <c r="A379" s="57">
        <v>353</v>
      </c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 t="s">
        <v>375</v>
      </c>
      <c r="Q379" s="119"/>
      <c r="R379" s="119"/>
      <c r="T379" s="57">
        <v>3.5649999999999999</v>
      </c>
      <c r="U379" s="57">
        <v>0.85750000000000004</v>
      </c>
      <c r="V379" s="57">
        <v>2.7075</v>
      </c>
      <c r="W379" s="57">
        <v>15.605851467542299</v>
      </c>
      <c r="X379" s="57">
        <v>8.3083797659799892</v>
      </c>
      <c r="Y379" s="57">
        <v>1767</v>
      </c>
      <c r="Z379" s="57" t="s">
        <v>1133</v>
      </c>
      <c r="AA379" s="57" t="s">
        <v>587</v>
      </c>
      <c r="AB379" s="57" t="s">
        <v>1287</v>
      </c>
      <c r="AE379" s="170"/>
      <c r="AF379" s="56"/>
      <c r="AG379" s="56"/>
      <c r="AH379" s="56"/>
      <c r="AI379" s="56"/>
      <c r="AJ379" s="171"/>
    </row>
    <row r="380" spans="1:36" s="57" customFormat="1">
      <c r="A380" s="57">
        <v>354</v>
      </c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 t="s">
        <v>376</v>
      </c>
      <c r="Q380" s="56"/>
      <c r="R380" s="56"/>
      <c r="T380" s="57">
        <v>3.5649999999999999</v>
      </c>
      <c r="U380" s="57">
        <v>0.85750000000000004</v>
      </c>
      <c r="V380" s="57">
        <v>2.7075</v>
      </c>
      <c r="W380" s="57">
        <v>15.605851467542299</v>
      </c>
      <c r="X380" s="57">
        <v>8.3083797659799892</v>
      </c>
      <c r="Y380" s="57">
        <v>1767</v>
      </c>
      <c r="Z380" s="57" t="s">
        <v>1133</v>
      </c>
      <c r="AA380" s="57" t="s">
        <v>587</v>
      </c>
      <c r="AB380" s="57" t="s">
        <v>1287</v>
      </c>
      <c r="AE380" s="170"/>
      <c r="AF380" s="56"/>
      <c r="AG380" s="56"/>
      <c r="AH380" s="56"/>
      <c r="AI380" s="56"/>
      <c r="AJ380" s="171"/>
    </row>
    <row r="381" spans="1:36" s="57" customFormat="1">
      <c r="A381" s="57">
        <v>355</v>
      </c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 t="s">
        <v>377</v>
      </c>
      <c r="Q381" s="56"/>
      <c r="R381" s="56"/>
      <c r="T381" s="57">
        <v>3.5649999999999999</v>
      </c>
      <c r="U381" s="57">
        <v>0.85750000000000004</v>
      </c>
      <c r="V381" s="57">
        <v>2.7075</v>
      </c>
      <c r="W381" s="57">
        <v>15.605851467542299</v>
      </c>
      <c r="X381" s="57">
        <v>8.3083797659799892</v>
      </c>
      <c r="Y381" s="57">
        <v>1767</v>
      </c>
      <c r="Z381" s="57" t="s">
        <v>1133</v>
      </c>
      <c r="AA381" s="57" t="s">
        <v>587</v>
      </c>
      <c r="AB381" s="57" t="s">
        <v>1287</v>
      </c>
      <c r="AE381" s="170"/>
      <c r="AF381" s="56"/>
      <c r="AG381" s="56"/>
      <c r="AH381" s="56"/>
      <c r="AI381" s="56"/>
      <c r="AJ381" s="171"/>
    </row>
    <row r="382" spans="1:36" s="57" customFormat="1">
      <c r="A382" s="57">
        <v>356</v>
      </c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 t="s">
        <v>378</v>
      </c>
      <c r="Q382" s="56"/>
      <c r="R382" s="56"/>
      <c r="T382" s="57">
        <v>3.5649999999999999</v>
      </c>
      <c r="U382" s="57">
        <v>0.85750000000000004</v>
      </c>
      <c r="V382" s="57">
        <v>2.7075</v>
      </c>
      <c r="W382" s="57">
        <v>15.605851467542299</v>
      </c>
      <c r="X382" s="57">
        <v>8.3083797659799892</v>
      </c>
      <c r="Y382" s="57">
        <v>1767</v>
      </c>
      <c r="Z382" s="57" t="s">
        <v>1133</v>
      </c>
      <c r="AA382" s="57" t="s">
        <v>587</v>
      </c>
      <c r="AB382" s="57" t="s">
        <v>1287</v>
      </c>
      <c r="AE382" s="170"/>
      <c r="AF382" s="56"/>
      <c r="AG382" s="56"/>
      <c r="AH382" s="56"/>
      <c r="AI382" s="56"/>
      <c r="AJ382" s="171"/>
    </row>
    <row r="383" spans="1:36" s="57" customFormat="1">
      <c r="A383" s="57">
        <v>357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 t="s">
        <v>379</v>
      </c>
      <c r="Q383" s="56"/>
      <c r="R383" s="56"/>
      <c r="T383" s="57">
        <v>3.5649999999999999</v>
      </c>
      <c r="U383" s="57">
        <v>0.85750000000000004</v>
      </c>
      <c r="V383" s="57">
        <v>2.7075</v>
      </c>
      <c r="W383" s="57">
        <v>15.605851467542299</v>
      </c>
      <c r="X383" s="57">
        <v>8.3083797659799892</v>
      </c>
      <c r="Y383" s="57">
        <v>1767</v>
      </c>
      <c r="Z383" s="57" t="s">
        <v>1133</v>
      </c>
      <c r="AA383" s="57" t="s">
        <v>587</v>
      </c>
      <c r="AB383" s="57" t="s">
        <v>1287</v>
      </c>
      <c r="AE383" s="170"/>
      <c r="AF383" s="56"/>
      <c r="AG383" s="56"/>
      <c r="AH383" s="56"/>
      <c r="AI383" s="56"/>
      <c r="AJ383" s="171"/>
    </row>
    <row r="384" spans="1:36" s="57" customFormat="1">
      <c r="A384" s="57">
        <v>358</v>
      </c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 t="s">
        <v>898</v>
      </c>
      <c r="R384" s="124"/>
      <c r="S384" s="24"/>
      <c r="T384" s="24">
        <v>0.81499999999999995</v>
      </c>
      <c r="U384" s="24">
        <v>0.85750000000000004</v>
      </c>
      <c r="V384" s="24">
        <v>4.2500000000000003E-2</v>
      </c>
      <c r="W384" s="24">
        <v>13.205851566001</v>
      </c>
      <c r="X384" s="24">
        <v>6.6722058453443802</v>
      </c>
      <c r="Y384" s="24">
        <v>669</v>
      </c>
      <c r="Z384" s="24" t="s">
        <v>1144</v>
      </c>
      <c r="AA384" s="24" t="s">
        <v>587</v>
      </c>
      <c r="AB384" s="24" t="s">
        <v>1295</v>
      </c>
      <c r="AC384" s="24"/>
      <c r="AD384" s="24"/>
      <c r="AE384" s="170"/>
      <c r="AF384" s="56"/>
      <c r="AG384" s="56"/>
      <c r="AH384" s="56"/>
      <c r="AI384" s="56"/>
      <c r="AJ384" s="171"/>
    </row>
    <row r="385" spans="1:36" s="57" customFormat="1">
      <c r="A385" s="57">
        <v>359</v>
      </c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 t="s">
        <v>881</v>
      </c>
      <c r="R385" s="156"/>
      <c r="S385" s="24"/>
      <c r="T385" s="24">
        <v>0.37</v>
      </c>
      <c r="U385" s="24">
        <v>0.83499999999999996</v>
      </c>
      <c r="V385" s="24">
        <v>0.46500000000000002</v>
      </c>
      <c r="W385" s="24">
        <v>12.713581120726699</v>
      </c>
      <c r="X385" s="24">
        <v>6.4711774533668001</v>
      </c>
      <c r="Y385" s="24">
        <v>482</v>
      </c>
      <c r="Z385" s="24" t="s">
        <v>1146</v>
      </c>
      <c r="AA385" s="24" t="s">
        <v>587</v>
      </c>
      <c r="AB385" s="24" t="s">
        <v>1296</v>
      </c>
      <c r="AC385" s="24"/>
      <c r="AD385" s="24"/>
      <c r="AE385" s="170"/>
      <c r="AF385" s="56"/>
      <c r="AG385" s="56"/>
      <c r="AH385" s="56"/>
      <c r="AI385" s="56"/>
      <c r="AJ385" s="171"/>
    </row>
    <row r="386" spans="1:36" s="57" customFormat="1">
      <c r="A386" s="57">
        <v>360</v>
      </c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 t="s">
        <v>884</v>
      </c>
      <c r="R386" s="91"/>
      <c r="S386" s="24"/>
      <c r="T386" s="24">
        <v>0.21</v>
      </c>
      <c r="U386" s="24">
        <v>0.86250000000000004</v>
      </c>
      <c r="V386" s="24">
        <v>0.65249999999999997</v>
      </c>
      <c r="W386" s="24">
        <v>10.6891563946151</v>
      </c>
      <c r="X386" s="24">
        <v>5.7395390430875999</v>
      </c>
      <c r="Y386" s="24">
        <v>429</v>
      </c>
      <c r="Z386" s="24" t="s">
        <v>1148</v>
      </c>
      <c r="AA386" s="24" t="s">
        <v>587</v>
      </c>
      <c r="AB386" s="24" t="s">
        <v>1297</v>
      </c>
      <c r="AC386" s="24"/>
      <c r="AD386" s="24"/>
      <c r="AE386" s="170"/>
      <c r="AF386" s="56"/>
      <c r="AG386" s="56"/>
      <c r="AH386" s="56"/>
      <c r="AI386" s="56"/>
      <c r="AJ386" s="171"/>
    </row>
    <row r="387" spans="1:36" s="81" customFormat="1">
      <c r="B387" s="82" t="s">
        <v>1298</v>
      </c>
      <c r="AE387" s="105"/>
      <c r="AF387" s="109"/>
      <c r="AG387" s="109"/>
      <c r="AH387" s="109"/>
      <c r="AI387" s="109"/>
      <c r="AJ387" s="110"/>
    </row>
    <row r="388" spans="1:36">
      <c r="A388">
        <v>361</v>
      </c>
      <c r="B388" s="47">
        <v>42165</v>
      </c>
      <c r="C388" s="57" t="s">
        <v>1127</v>
      </c>
      <c r="D388" s="57" t="s">
        <v>1128</v>
      </c>
      <c r="E388" s="46">
        <v>0.71666666666666667</v>
      </c>
      <c r="F388" t="s">
        <v>1283</v>
      </c>
      <c r="G388" t="s">
        <v>538</v>
      </c>
      <c r="H388" t="s">
        <v>345</v>
      </c>
      <c r="I388">
        <v>5</v>
      </c>
      <c r="J388">
        <v>15</v>
      </c>
      <c r="K388" t="s">
        <v>1284</v>
      </c>
      <c r="L388">
        <v>500</v>
      </c>
      <c r="M388">
        <v>0.6</v>
      </c>
      <c r="N388">
        <v>6</v>
      </c>
      <c r="O388" t="b">
        <v>1</v>
      </c>
      <c r="P388" t="s">
        <v>1130</v>
      </c>
      <c r="Q388">
        <v>0</v>
      </c>
      <c r="T388">
        <v>0.45500000000000002</v>
      </c>
      <c r="U388">
        <v>0.79</v>
      </c>
      <c r="V388">
        <v>0.33500000000000002</v>
      </c>
      <c r="W388">
        <v>21.9934295830125</v>
      </c>
      <c r="X388">
        <v>3.9135230844959898</v>
      </c>
      <c r="Y388">
        <v>482</v>
      </c>
      <c r="Z388" t="s">
        <v>1131</v>
      </c>
      <c r="AA388" t="s">
        <v>581</v>
      </c>
      <c r="AB388" t="s">
        <v>1299</v>
      </c>
    </row>
    <row r="389" spans="1:36">
      <c r="A389">
        <v>362</v>
      </c>
      <c r="L389">
        <v>1000</v>
      </c>
      <c r="T389">
        <v>0.84750000000000003</v>
      </c>
      <c r="U389">
        <v>0.82250000000000001</v>
      </c>
      <c r="V389">
        <v>2.5000000000000001E-2</v>
      </c>
      <c r="W389">
        <v>21.9684525062859</v>
      </c>
      <c r="X389">
        <v>4.4227706500903796</v>
      </c>
      <c r="Y389">
        <v>634</v>
      </c>
      <c r="Z389" t="s">
        <v>1133</v>
      </c>
      <c r="AA389" t="s">
        <v>584</v>
      </c>
      <c r="AB389" t="s">
        <v>1300</v>
      </c>
    </row>
    <row r="390" spans="1:36" s="73" customFormat="1">
      <c r="A390">
        <v>363</v>
      </c>
      <c r="B390" s="88">
        <v>42165</v>
      </c>
      <c r="C390" s="73" t="s">
        <v>1127</v>
      </c>
      <c r="D390" s="73" t="s">
        <v>1128</v>
      </c>
      <c r="E390" s="89">
        <v>0.71666666666666667</v>
      </c>
      <c r="F390" s="73" t="s">
        <v>1283</v>
      </c>
      <c r="G390" s="73" t="s">
        <v>538</v>
      </c>
      <c r="H390" s="73" t="s">
        <v>345</v>
      </c>
      <c r="I390" s="73">
        <v>5</v>
      </c>
      <c r="J390" s="73">
        <v>15</v>
      </c>
      <c r="K390" s="73" t="s">
        <v>1284</v>
      </c>
      <c r="L390" s="73">
        <v>5000</v>
      </c>
      <c r="M390" s="73">
        <v>0.6</v>
      </c>
      <c r="N390" s="73">
        <v>6</v>
      </c>
      <c r="O390" s="73" t="b">
        <v>1</v>
      </c>
      <c r="P390" s="73" t="s">
        <v>1130</v>
      </c>
      <c r="Q390" s="73">
        <v>0</v>
      </c>
      <c r="T390" s="73">
        <v>3.2250000000000001</v>
      </c>
      <c r="U390" s="73">
        <v>0.84250000000000003</v>
      </c>
      <c r="V390" s="73">
        <v>2.3824999999999998</v>
      </c>
      <c r="W390" s="73">
        <v>22.109724757676101</v>
      </c>
      <c r="X390" s="73">
        <v>4.4707794837177497</v>
      </c>
      <c r="Y390" s="73">
        <v>1517</v>
      </c>
      <c r="Z390" s="73" t="s">
        <v>1133</v>
      </c>
      <c r="AA390" s="73" t="s">
        <v>587</v>
      </c>
      <c r="AB390" s="73" t="s">
        <v>1301</v>
      </c>
      <c r="AE390" s="166"/>
      <c r="AF390" s="78"/>
      <c r="AG390" s="78"/>
      <c r="AH390" s="78"/>
      <c r="AI390" s="78" t="s">
        <v>1154</v>
      </c>
      <c r="AJ390" s="167"/>
    </row>
    <row r="391" spans="1:36">
      <c r="A391">
        <v>364</v>
      </c>
      <c r="L391">
        <v>10000</v>
      </c>
      <c r="T391">
        <v>5.3650000000000002</v>
      </c>
      <c r="U391">
        <v>0.86</v>
      </c>
      <c r="V391">
        <v>4.5049999999999999</v>
      </c>
      <c r="W391">
        <v>21.911783020086901</v>
      </c>
      <c r="X391">
        <v>4.4678841994134002</v>
      </c>
      <c r="Y391">
        <v>2296</v>
      </c>
      <c r="Z391" t="s">
        <v>1133</v>
      </c>
      <c r="AA391" t="s">
        <v>590</v>
      </c>
      <c r="AB391" t="s">
        <v>1302</v>
      </c>
    </row>
    <row r="392" spans="1:36">
      <c r="A392">
        <v>365</v>
      </c>
      <c r="L392">
        <v>20000</v>
      </c>
      <c r="T392">
        <v>7.3949999999999996</v>
      </c>
      <c r="U392">
        <v>0.86499999999999999</v>
      </c>
      <c r="V392">
        <v>6.53</v>
      </c>
      <c r="W392">
        <v>22.0944367375346</v>
      </c>
      <c r="X392">
        <v>4.6391769420798097</v>
      </c>
      <c r="Y392">
        <v>3046</v>
      </c>
      <c r="Z392" t="s">
        <v>1133</v>
      </c>
      <c r="AA392" t="s">
        <v>593</v>
      </c>
      <c r="AB392" t="s">
        <v>1303</v>
      </c>
    </row>
    <row r="393" spans="1:36">
      <c r="A393">
        <v>366</v>
      </c>
      <c r="B393" s="93"/>
      <c r="C393" s="93"/>
      <c r="D393" s="93"/>
      <c r="E393" s="93"/>
      <c r="F393" s="93"/>
      <c r="G393" s="93"/>
      <c r="H393" s="93"/>
      <c r="I393" s="93">
        <v>10</v>
      </c>
      <c r="J393" s="93">
        <v>10</v>
      </c>
      <c r="K393" s="93"/>
      <c r="L393" s="93"/>
      <c r="M393" s="93"/>
      <c r="N393" s="93"/>
      <c r="O393" s="93"/>
      <c r="P393" s="93"/>
      <c r="Q393" s="93"/>
      <c r="R393" s="93"/>
      <c r="S393" s="24"/>
      <c r="T393" s="24">
        <v>3.9224999999999999</v>
      </c>
      <c r="U393" s="24">
        <v>0.84</v>
      </c>
      <c r="V393" s="24">
        <v>3.0825</v>
      </c>
      <c r="W393" s="24">
        <v>22.554631316317199</v>
      </c>
      <c r="X393" s="24">
        <v>4.5418844124297104</v>
      </c>
      <c r="Y393" s="24">
        <v>1791</v>
      </c>
      <c r="Z393" s="24" t="s">
        <v>1133</v>
      </c>
      <c r="AA393" s="24" t="s">
        <v>587</v>
      </c>
      <c r="AB393" s="24" t="s">
        <v>1304</v>
      </c>
      <c r="AC393" s="24"/>
      <c r="AD393" s="24"/>
      <c r="AE393" s="168"/>
      <c r="AF393" s="91"/>
      <c r="AG393" s="91"/>
      <c r="AH393" s="91"/>
      <c r="AI393" s="91"/>
    </row>
    <row r="394" spans="1:36">
      <c r="A394">
        <v>367</v>
      </c>
      <c r="B394" s="91"/>
      <c r="C394" s="91"/>
      <c r="D394" s="91"/>
      <c r="E394" s="91"/>
      <c r="F394" s="91"/>
      <c r="G394" s="91"/>
      <c r="H394" s="91"/>
      <c r="I394" s="91">
        <v>15</v>
      </c>
      <c r="J394" s="91">
        <v>15</v>
      </c>
      <c r="K394" s="91"/>
      <c r="L394" s="91"/>
      <c r="M394" s="91"/>
      <c r="N394" s="91"/>
      <c r="O394" s="91"/>
      <c r="P394" s="91"/>
      <c r="Q394" s="91"/>
      <c r="R394" s="91"/>
      <c r="S394" s="24"/>
      <c r="T394" s="24">
        <v>4.26</v>
      </c>
      <c r="U394" s="24">
        <v>0.84750000000000003</v>
      </c>
      <c r="V394" s="24">
        <v>3.4125000000000001</v>
      </c>
      <c r="W394" s="24">
        <v>22.053807186834799</v>
      </c>
      <c r="X394" s="24">
        <v>4.7894468400891697</v>
      </c>
      <c r="Y394" s="24">
        <v>1881</v>
      </c>
      <c r="Z394" s="24" t="s">
        <v>1133</v>
      </c>
      <c r="AA394" s="24" t="s">
        <v>587</v>
      </c>
      <c r="AB394" s="24" t="s">
        <v>1305</v>
      </c>
      <c r="AC394" s="24"/>
      <c r="AD394" s="24"/>
      <c r="AE394" s="168"/>
      <c r="AF394" s="91"/>
      <c r="AG394" s="91"/>
      <c r="AH394" s="91"/>
      <c r="AI394" s="91"/>
    </row>
    <row r="395" spans="1:36">
      <c r="A395">
        <v>368</v>
      </c>
      <c r="B395" s="91"/>
      <c r="C395" s="91"/>
      <c r="D395" s="91"/>
      <c r="E395" s="91"/>
      <c r="F395" s="91"/>
      <c r="G395" s="91"/>
      <c r="H395" s="91"/>
      <c r="I395" s="91">
        <v>30</v>
      </c>
      <c r="J395" s="91">
        <v>30</v>
      </c>
      <c r="K395" s="91"/>
      <c r="L395" s="91"/>
      <c r="M395" s="91"/>
      <c r="N395" s="91"/>
      <c r="O395" s="91"/>
      <c r="P395" s="91"/>
      <c r="Q395" s="91"/>
      <c r="R395" s="91"/>
      <c r="S395" s="24"/>
      <c r="T395" s="24">
        <v>5.1325000000000003</v>
      </c>
      <c r="U395" s="24">
        <v>0.84750000000000003</v>
      </c>
      <c r="V395" s="24">
        <v>4.2850000000000001</v>
      </c>
      <c r="W395" s="24">
        <v>23.602576489806399</v>
      </c>
      <c r="X395" s="24">
        <v>4.9304495156661501</v>
      </c>
      <c r="Y395" s="24">
        <v>2308</v>
      </c>
      <c r="Z395" s="24" t="s">
        <v>1133</v>
      </c>
      <c r="AA395" s="24" t="s">
        <v>587</v>
      </c>
      <c r="AB395" s="24" t="s">
        <v>1306</v>
      </c>
      <c r="AC395" s="24"/>
      <c r="AD395" s="24"/>
      <c r="AE395" s="168"/>
      <c r="AF395" s="91"/>
      <c r="AG395" s="91"/>
      <c r="AH395" s="91"/>
      <c r="AI395" s="91"/>
    </row>
    <row r="396" spans="1:36">
      <c r="A396">
        <v>369</v>
      </c>
      <c r="B396" s="91"/>
      <c r="C396" s="91"/>
      <c r="D396" s="91"/>
      <c r="E396" s="91"/>
      <c r="F396" s="91"/>
      <c r="G396" s="91"/>
      <c r="H396" s="91"/>
      <c r="I396" s="91">
        <v>45</v>
      </c>
      <c r="J396" s="91">
        <v>45</v>
      </c>
      <c r="K396" s="91"/>
      <c r="L396" s="91"/>
      <c r="M396" s="91"/>
      <c r="N396" s="91"/>
      <c r="O396" s="91"/>
      <c r="P396" s="91"/>
      <c r="Q396" s="91"/>
      <c r="R396" s="91"/>
      <c r="S396" s="24"/>
      <c r="T396" s="24">
        <v>5.7975000000000003</v>
      </c>
      <c r="U396" s="24">
        <v>0.85750000000000004</v>
      </c>
      <c r="V396" s="24">
        <v>4.9400000000000004</v>
      </c>
      <c r="W396" s="24">
        <v>23.089744009868699</v>
      </c>
      <c r="X396" s="24">
        <v>5.28743621340106</v>
      </c>
      <c r="Y396" s="24">
        <v>2560</v>
      </c>
      <c r="Z396" s="24" t="s">
        <v>1133</v>
      </c>
      <c r="AA396" s="24" t="s">
        <v>587</v>
      </c>
      <c r="AB396" s="24" t="s">
        <v>1307</v>
      </c>
      <c r="AC396" s="24"/>
      <c r="AD396" s="24"/>
      <c r="AE396" s="168"/>
      <c r="AF396" s="91"/>
      <c r="AG396" s="91"/>
      <c r="AH396" s="91"/>
      <c r="AI396" s="91"/>
    </row>
    <row r="397" spans="1:36">
      <c r="A397">
        <v>370</v>
      </c>
      <c r="B397" s="92"/>
      <c r="C397" s="92"/>
      <c r="D397" s="92"/>
      <c r="E397" s="92"/>
      <c r="F397" s="92"/>
      <c r="G397" s="92"/>
      <c r="H397" s="92"/>
      <c r="I397" s="92">
        <v>60</v>
      </c>
      <c r="J397" s="92">
        <v>60</v>
      </c>
      <c r="K397" s="92"/>
      <c r="L397" s="92"/>
      <c r="M397" s="92"/>
      <c r="N397" s="92"/>
      <c r="O397" s="92"/>
      <c r="P397" s="92"/>
      <c r="Q397" s="92"/>
      <c r="R397" s="92"/>
      <c r="S397" s="24"/>
      <c r="T397" s="24">
        <v>6.23</v>
      </c>
      <c r="U397" s="24">
        <v>0.85750000000000004</v>
      </c>
      <c r="V397" s="24">
        <v>5.3724999999999996</v>
      </c>
      <c r="W397" s="24">
        <v>23.227916306646499</v>
      </c>
      <c r="X397" s="24">
        <v>5.5266909574853402</v>
      </c>
      <c r="Y397" s="24">
        <v>2753</v>
      </c>
      <c r="Z397" s="24" t="s">
        <v>1133</v>
      </c>
      <c r="AA397" s="24" t="s">
        <v>587</v>
      </c>
      <c r="AB397" s="24" t="s">
        <v>1308</v>
      </c>
      <c r="AC397" s="24"/>
      <c r="AD397" s="24"/>
      <c r="AE397" s="168"/>
      <c r="AF397" s="91"/>
      <c r="AG397" s="91"/>
      <c r="AH397" s="91"/>
      <c r="AI397" s="91"/>
    </row>
    <row r="398" spans="1:36">
      <c r="A398">
        <v>371</v>
      </c>
      <c r="P398">
        <v>0.17</v>
      </c>
      <c r="T398">
        <v>3.2250000000000001</v>
      </c>
      <c r="U398">
        <v>0.84250000000000003</v>
      </c>
      <c r="V398">
        <v>2.3824999999999998</v>
      </c>
      <c r="W398">
        <v>22.109724757676101</v>
      </c>
      <c r="X398">
        <v>4.4707794837177497</v>
      </c>
      <c r="Y398">
        <v>1517</v>
      </c>
      <c r="Z398" t="s">
        <v>1133</v>
      </c>
      <c r="AA398" t="s">
        <v>587</v>
      </c>
      <c r="AB398" t="s">
        <v>1301</v>
      </c>
    </row>
    <row r="399" spans="1:36">
      <c r="A399">
        <v>372</v>
      </c>
      <c r="P399">
        <v>2.65</v>
      </c>
      <c r="T399">
        <v>3.2250000000000001</v>
      </c>
      <c r="U399">
        <v>0.84250000000000003</v>
      </c>
      <c r="V399">
        <v>2.3824999999999998</v>
      </c>
      <c r="W399">
        <v>22.109724757676101</v>
      </c>
      <c r="X399">
        <v>4.4707794837177497</v>
      </c>
      <c r="Y399">
        <v>1517</v>
      </c>
      <c r="Z399" t="s">
        <v>1133</v>
      </c>
      <c r="AA399" t="s">
        <v>587</v>
      </c>
      <c r="AB399" t="s">
        <v>1301</v>
      </c>
    </row>
    <row r="400" spans="1:36">
      <c r="A400">
        <v>373</v>
      </c>
      <c r="P400">
        <v>25.7</v>
      </c>
      <c r="T400">
        <v>3.2250000000000001</v>
      </c>
      <c r="U400">
        <v>0.84250000000000003</v>
      </c>
      <c r="V400">
        <v>2.3824999999999998</v>
      </c>
      <c r="W400">
        <v>22.109724757676101</v>
      </c>
      <c r="X400">
        <v>4.4707794837177497</v>
      </c>
      <c r="Y400">
        <v>1517</v>
      </c>
      <c r="Z400" t="s">
        <v>1133</v>
      </c>
      <c r="AA400" t="s">
        <v>587</v>
      </c>
      <c r="AB400" t="s">
        <v>1301</v>
      </c>
    </row>
    <row r="401" spans="1:36">
      <c r="A401">
        <v>374</v>
      </c>
      <c r="P401">
        <v>125</v>
      </c>
      <c r="T401">
        <v>3.2250000000000001</v>
      </c>
      <c r="U401">
        <v>0.84250000000000003</v>
      </c>
      <c r="V401">
        <v>2.3824999999999998</v>
      </c>
      <c r="W401">
        <v>22.109724757676101</v>
      </c>
      <c r="X401">
        <v>4.4707794837177497</v>
      </c>
      <c r="Y401">
        <v>1517</v>
      </c>
      <c r="Z401" t="s">
        <v>1133</v>
      </c>
      <c r="AA401" t="s">
        <v>587</v>
      </c>
      <c r="AB401" t="s">
        <v>1301</v>
      </c>
    </row>
    <row r="402" spans="1:36">
      <c r="A402">
        <v>375</v>
      </c>
      <c r="P402">
        <v>500</v>
      </c>
      <c r="T402">
        <v>3.2250000000000001</v>
      </c>
      <c r="U402">
        <v>0.84250000000000003</v>
      </c>
      <c r="V402">
        <v>2.3824999999999998</v>
      </c>
      <c r="W402">
        <v>22.109724757676101</v>
      </c>
      <c r="X402">
        <v>4.4707794837177497</v>
      </c>
      <c r="Y402">
        <v>1517</v>
      </c>
      <c r="Z402" t="s">
        <v>1133</v>
      </c>
      <c r="AA402" t="s">
        <v>587</v>
      </c>
      <c r="AB402" t="s">
        <v>1301</v>
      </c>
    </row>
    <row r="403" spans="1:36">
      <c r="A403">
        <v>376</v>
      </c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 t="s">
        <v>898</v>
      </c>
      <c r="R403" s="24"/>
      <c r="S403" s="24"/>
      <c r="T403" s="24">
        <v>0.74</v>
      </c>
      <c r="U403" s="24">
        <v>0.84750000000000003</v>
      </c>
      <c r="V403" s="24">
        <v>0.1075</v>
      </c>
      <c r="W403" s="24">
        <v>20.347544183069299</v>
      </c>
      <c r="X403" s="24">
        <v>2.7450841368867298</v>
      </c>
      <c r="Y403" s="24">
        <v>601</v>
      </c>
      <c r="Z403" s="24" t="s">
        <v>1144</v>
      </c>
      <c r="AA403" s="24" t="s">
        <v>587</v>
      </c>
      <c r="AB403" s="24" t="s">
        <v>1309</v>
      </c>
      <c r="AC403" s="24"/>
      <c r="AD403" s="24"/>
    </row>
    <row r="404" spans="1:36">
      <c r="A404">
        <v>377</v>
      </c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 t="s">
        <v>881</v>
      </c>
      <c r="R404" s="91"/>
      <c r="S404" s="24"/>
      <c r="T404" s="24">
        <v>0.34</v>
      </c>
      <c r="U404" s="24">
        <v>0.85499999999999998</v>
      </c>
      <c r="V404" s="24">
        <v>0.51500000000000001</v>
      </c>
      <c r="W404" s="24">
        <v>20.395038996251401</v>
      </c>
      <c r="X404" s="24">
        <v>2.7629442944148201</v>
      </c>
      <c r="Y404" s="24">
        <v>464</v>
      </c>
      <c r="Z404" s="24" t="s">
        <v>1146</v>
      </c>
      <c r="AA404" s="24" t="s">
        <v>587</v>
      </c>
      <c r="AB404" s="24" t="s">
        <v>1310</v>
      </c>
      <c r="AC404" s="24"/>
      <c r="AD404" s="24"/>
    </row>
    <row r="405" spans="1:36">
      <c r="A405">
        <v>378</v>
      </c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 t="s">
        <v>884</v>
      </c>
      <c r="R405" s="92"/>
      <c r="S405" s="24"/>
      <c r="T405" s="24">
        <v>0.23</v>
      </c>
      <c r="U405" s="24">
        <v>0.86499999999999999</v>
      </c>
      <c r="V405" s="24">
        <v>0.63500000000000001</v>
      </c>
      <c r="W405" s="24">
        <v>19.0319701654923</v>
      </c>
      <c r="X405" s="24">
        <v>2.3600602426195798</v>
      </c>
      <c r="Y405" s="24">
        <v>422</v>
      </c>
      <c r="Z405" s="24" t="s">
        <v>1148</v>
      </c>
      <c r="AA405" s="24" t="s">
        <v>587</v>
      </c>
      <c r="AB405" s="24" t="s">
        <v>1311</v>
      </c>
      <c r="AC405" s="24"/>
      <c r="AD405" s="24"/>
    </row>
    <row r="406" spans="1:36" s="81" customFormat="1">
      <c r="B406" s="82" t="s">
        <v>1312</v>
      </c>
      <c r="Q406" s="122"/>
      <c r="AE406" s="105"/>
      <c r="AF406" s="109"/>
      <c r="AG406" s="109"/>
      <c r="AH406" s="109"/>
      <c r="AI406" s="109"/>
      <c r="AJ406" s="110"/>
    </row>
    <row r="407" spans="1:36">
      <c r="A407" s="57">
        <v>379</v>
      </c>
      <c r="B407" s="47">
        <v>42165</v>
      </c>
      <c r="C407" s="57" t="s">
        <v>1166</v>
      </c>
      <c r="D407" s="57" t="s">
        <v>1167</v>
      </c>
      <c r="E407" s="46">
        <v>0.71666666666666667</v>
      </c>
      <c r="F407" t="s">
        <v>1313</v>
      </c>
      <c r="G407" t="s">
        <v>345</v>
      </c>
      <c r="H407" t="s">
        <v>345</v>
      </c>
      <c r="I407">
        <v>5</v>
      </c>
      <c r="J407">
        <v>30</v>
      </c>
      <c r="K407" t="s">
        <v>1314</v>
      </c>
      <c r="L407">
        <v>500</v>
      </c>
      <c r="M407">
        <v>0.4</v>
      </c>
      <c r="N407">
        <v>6</v>
      </c>
      <c r="O407" t="b">
        <v>1</v>
      </c>
      <c r="P407" t="s">
        <v>1130</v>
      </c>
      <c r="Q407">
        <v>0</v>
      </c>
      <c r="T407">
        <v>0.44750000000000001</v>
      </c>
      <c r="U407">
        <v>0.98250000000000004</v>
      </c>
      <c r="V407">
        <v>0.53500000000000003</v>
      </c>
      <c r="W407">
        <v>12.322126848537801</v>
      </c>
      <c r="X407">
        <v>7.7486803485262197</v>
      </c>
      <c r="Y407">
        <v>572</v>
      </c>
      <c r="Z407" t="s">
        <v>1170</v>
      </c>
      <c r="AA407" t="s">
        <v>623</v>
      </c>
      <c r="AB407" t="s">
        <v>1315</v>
      </c>
    </row>
    <row r="408" spans="1:36">
      <c r="A408" s="57">
        <v>380</v>
      </c>
      <c r="L408">
        <v>1000</v>
      </c>
      <c r="T408">
        <v>0.88</v>
      </c>
      <c r="U408">
        <v>1.0075000000000001</v>
      </c>
      <c r="V408">
        <v>0.1275</v>
      </c>
      <c r="W408">
        <v>11.6614032111446</v>
      </c>
      <c r="X408">
        <v>8.2386435628198509</v>
      </c>
      <c r="Y408">
        <v>755</v>
      </c>
      <c r="Z408" t="s">
        <v>1172</v>
      </c>
      <c r="AA408" t="s">
        <v>626</v>
      </c>
      <c r="AB408" t="s">
        <v>1316</v>
      </c>
    </row>
    <row r="409" spans="1:36" s="73" customFormat="1">
      <c r="A409" s="57">
        <v>381</v>
      </c>
      <c r="B409" s="88">
        <v>42165</v>
      </c>
      <c r="C409" s="73" t="s">
        <v>1166</v>
      </c>
      <c r="D409" s="73" t="s">
        <v>1167</v>
      </c>
      <c r="E409" s="89">
        <v>0.71666666666666667</v>
      </c>
      <c r="F409" s="73" t="s">
        <v>1313</v>
      </c>
      <c r="G409" s="73" t="s">
        <v>345</v>
      </c>
      <c r="H409" s="73" t="s">
        <v>345</v>
      </c>
      <c r="I409" s="73">
        <v>5</v>
      </c>
      <c r="J409" s="73">
        <v>30</v>
      </c>
      <c r="K409" s="73" t="s">
        <v>1314</v>
      </c>
      <c r="L409" s="73">
        <v>5000</v>
      </c>
      <c r="M409" s="73">
        <v>0.4</v>
      </c>
      <c r="N409" s="73">
        <v>6</v>
      </c>
      <c r="O409" s="73" t="b">
        <v>1</v>
      </c>
      <c r="P409" s="73" t="s">
        <v>1130</v>
      </c>
      <c r="Q409" s="73">
        <v>0</v>
      </c>
      <c r="T409" s="73">
        <v>3.8050000000000002</v>
      </c>
      <c r="U409" s="73">
        <v>1.0449999999999999</v>
      </c>
      <c r="V409" s="73">
        <v>2.76</v>
      </c>
      <c r="W409" s="73">
        <v>11.7555732545281</v>
      </c>
      <c r="X409" s="73">
        <v>8.1466106209084597</v>
      </c>
      <c r="Y409" s="73">
        <v>1940</v>
      </c>
      <c r="Z409" s="73" t="s">
        <v>1175</v>
      </c>
      <c r="AA409" s="73" t="s">
        <v>629</v>
      </c>
      <c r="AB409" s="73" t="s">
        <v>1317</v>
      </c>
      <c r="AE409" s="166"/>
      <c r="AF409" s="78"/>
      <c r="AG409" s="78"/>
      <c r="AH409" s="78"/>
      <c r="AI409" s="78"/>
      <c r="AJ409" s="167"/>
    </row>
    <row r="410" spans="1:36">
      <c r="A410" s="57">
        <v>382</v>
      </c>
      <c r="L410">
        <v>10000</v>
      </c>
      <c r="T410">
        <v>6.2525000000000004</v>
      </c>
      <c r="U410">
        <v>1.0725</v>
      </c>
      <c r="V410">
        <v>5.18</v>
      </c>
      <c r="W410">
        <v>11.669674299567999</v>
      </c>
      <c r="X410">
        <v>8.2383150451136995</v>
      </c>
      <c r="Y410">
        <v>2930</v>
      </c>
      <c r="Z410" t="s">
        <v>1177</v>
      </c>
      <c r="AA410" t="s">
        <v>632</v>
      </c>
      <c r="AB410" t="s">
        <v>1318</v>
      </c>
    </row>
    <row r="411" spans="1:36">
      <c r="A411" s="57">
        <v>383</v>
      </c>
      <c r="L411">
        <v>20000</v>
      </c>
      <c r="T411">
        <v>9.2274999999999991</v>
      </c>
      <c r="U411">
        <v>1.0825</v>
      </c>
      <c r="V411">
        <v>8.1449999999999996</v>
      </c>
      <c r="W411">
        <v>11.4372257096715</v>
      </c>
      <c r="X411">
        <v>8.4039777156775095</v>
      </c>
      <c r="Y411">
        <v>4122</v>
      </c>
      <c r="Z411" t="s">
        <v>1177</v>
      </c>
      <c r="AA411" t="s">
        <v>635</v>
      </c>
      <c r="AB411" t="s">
        <v>1319</v>
      </c>
    </row>
    <row r="412" spans="1:36" s="24" customFormat="1">
      <c r="A412" s="57">
        <v>384</v>
      </c>
      <c r="B412" s="93"/>
      <c r="C412" s="93"/>
      <c r="D412" s="93"/>
      <c r="E412" s="93"/>
      <c r="F412" s="93"/>
      <c r="G412" s="93"/>
      <c r="H412" s="93"/>
      <c r="I412" s="93">
        <v>10</v>
      </c>
      <c r="J412" s="93">
        <v>30</v>
      </c>
      <c r="K412" s="93"/>
      <c r="L412" s="93"/>
      <c r="M412" s="93"/>
      <c r="N412" s="93"/>
      <c r="O412" s="93"/>
      <c r="P412" s="93"/>
      <c r="Q412" s="93"/>
      <c r="R412" s="93"/>
      <c r="T412" s="24">
        <v>4.2350000000000003</v>
      </c>
      <c r="U412" s="24">
        <v>1.05</v>
      </c>
      <c r="V412" s="24">
        <v>3.1850000000000001</v>
      </c>
      <c r="W412" s="24">
        <v>11.606096469157499</v>
      </c>
      <c r="X412" s="24">
        <v>8.2029991568785707</v>
      </c>
      <c r="Y412" s="24">
        <v>2114</v>
      </c>
      <c r="Z412" s="24" t="s">
        <v>1175</v>
      </c>
      <c r="AA412" s="24" t="s">
        <v>629</v>
      </c>
      <c r="AB412" s="24" t="s">
        <v>1320</v>
      </c>
      <c r="AE412" s="168"/>
      <c r="AF412" s="91"/>
      <c r="AG412" s="91"/>
      <c r="AH412" s="91"/>
      <c r="AI412" s="91"/>
      <c r="AJ412" s="169"/>
    </row>
    <row r="413" spans="1:36" s="24" customFormat="1">
      <c r="A413" s="57">
        <v>385</v>
      </c>
      <c r="B413" s="91"/>
      <c r="C413" s="91"/>
      <c r="D413" s="91"/>
      <c r="E413" s="91"/>
      <c r="F413" s="91"/>
      <c r="G413" s="91"/>
      <c r="H413" s="91"/>
      <c r="I413" s="91">
        <v>15</v>
      </c>
      <c r="J413" s="91">
        <v>30</v>
      </c>
      <c r="K413" s="91"/>
      <c r="L413" s="91"/>
      <c r="M413" s="91"/>
      <c r="N413" s="91"/>
      <c r="O413" s="91"/>
      <c r="P413" s="91"/>
      <c r="Q413" s="91"/>
      <c r="R413" s="91"/>
      <c r="T413" s="24">
        <v>4.7525000000000004</v>
      </c>
      <c r="U413" s="24">
        <v>1.06</v>
      </c>
      <c r="V413" s="24">
        <v>3.6924999999999999</v>
      </c>
      <c r="W413" s="24">
        <v>11.329803589603699</v>
      </c>
      <c r="X413" s="24">
        <v>8.3720898331312004</v>
      </c>
      <c r="Y413" s="24">
        <v>2325</v>
      </c>
      <c r="Z413" s="24" t="s">
        <v>1175</v>
      </c>
      <c r="AA413" s="24" t="s">
        <v>629</v>
      </c>
      <c r="AB413" s="24" t="s">
        <v>1321</v>
      </c>
      <c r="AE413" s="168"/>
      <c r="AF413" s="91"/>
      <c r="AG413" s="91"/>
      <c r="AH413" s="91"/>
      <c r="AI413" s="91"/>
      <c r="AJ413" s="169"/>
    </row>
    <row r="414" spans="1:36">
      <c r="A414" s="57">
        <v>386</v>
      </c>
      <c r="B414" s="91"/>
      <c r="C414" s="91"/>
      <c r="D414" s="91"/>
      <c r="E414" s="91"/>
      <c r="F414" s="91"/>
      <c r="G414" s="91"/>
      <c r="H414" s="91"/>
      <c r="I414" s="91">
        <v>30</v>
      </c>
      <c r="J414" s="91">
        <v>30</v>
      </c>
      <c r="K414" s="91"/>
      <c r="L414" s="91"/>
      <c r="M414" s="91"/>
      <c r="N414" s="91"/>
      <c r="O414" s="91"/>
      <c r="P414" s="91"/>
      <c r="Q414" s="91"/>
      <c r="R414" s="91"/>
      <c r="S414" s="24"/>
      <c r="T414" s="24">
        <v>5.6275000000000004</v>
      </c>
      <c r="U414" s="24">
        <v>1.0549999999999999</v>
      </c>
      <c r="V414" s="24">
        <v>4.5724999999999998</v>
      </c>
      <c r="W414" s="24">
        <v>10.7408822931693</v>
      </c>
      <c r="X414" s="24">
        <v>8.70585120063879</v>
      </c>
      <c r="Y414" s="24">
        <v>2673</v>
      </c>
      <c r="Z414" s="24" t="s">
        <v>1175</v>
      </c>
      <c r="AA414" s="24" t="s">
        <v>629</v>
      </c>
      <c r="AB414" s="24" t="s">
        <v>1322</v>
      </c>
      <c r="AC414" s="24"/>
      <c r="AD414" s="24"/>
      <c r="AE414" s="168"/>
      <c r="AF414" s="91"/>
      <c r="AG414" s="91"/>
    </row>
    <row r="415" spans="1:36">
      <c r="A415" s="57">
        <v>387</v>
      </c>
      <c r="B415" s="91"/>
      <c r="C415" s="91"/>
      <c r="D415" s="91"/>
      <c r="E415" s="91"/>
      <c r="F415" s="91"/>
      <c r="G415" s="91"/>
      <c r="H415" s="91"/>
      <c r="I415" s="91">
        <v>45</v>
      </c>
      <c r="J415" s="91">
        <v>45</v>
      </c>
      <c r="K415" s="91"/>
      <c r="L415" s="91"/>
      <c r="M415" s="91"/>
      <c r="N415" s="91"/>
      <c r="O415" s="91"/>
      <c r="P415" s="91"/>
      <c r="Q415" s="91"/>
      <c r="R415" s="91"/>
      <c r="S415" s="24"/>
      <c r="T415" s="24">
        <v>6.3</v>
      </c>
      <c r="U415" s="24">
        <v>1.0475000000000001</v>
      </c>
      <c r="V415" s="24">
        <v>5.2525000000000004</v>
      </c>
      <c r="W415" s="24">
        <v>10.2294319833138</v>
      </c>
      <c r="X415" s="24">
        <v>9.0514740379921097</v>
      </c>
      <c r="Y415" s="24">
        <v>2939</v>
      </c>
      <c r="Z415" s="24" t="s">
        <v>1175</v>
      </c>
      <c r="AA415" s="24" t="s">
        <v>629</v>
      </c>
      <c r="AB415" s="24" t="s">
        <v>1323</v>
      </c>
      <c r="AC415" s="24"/>
      <c r="AD415" s="24"/>
      <c r="AE415" s="168"/>
      <c r="AF415" s="91"/>
      <c r="AG415" s="91"/>
    </row>
    <row r="416" spans="1:36">
      <c r="A416" s="57">
        <v>388</v>
      </c>
      <c r="B416" s="92"/>
      <c r="C416" s="92"/>
      <c r="D416" s="92"/>
      <c r="E416" s="92"/>
      <c r="F416" s="92"/>
      <c r="G416" s="92"/>
      <c r="H416" s="92"/>
      <c r="I416" s="92">
        <v>60</v>
      </c>
      <c r="J416" s="92">
        <v>60</v>
      </c>
      <c r="K416" s="92"/>
      <c r="L416" s="92"/>
      <c r="M416" s="92"/>
      <c r="N416" s="92"/>
      <c r="O416" s="92"/>
      <c r="P416" s="92"/>
      <c r="Q416" s="92"/>
      <c r="R416" s="92"/>
      <c r="S416" s="24"/>
      <c r="T416" s="24">
        <v>6.8724999999999996</v>
      </c>
      <c r="U416" s="24">
        <v>1.06</v>
      </c>
      <c r="V416" s="24">
        <v>5.8125</v>
      </c>
      <c r="W416" s="24">
        <v>9.8749532714986206</v>
      </c>
      <c r="X416" s="24">
        <v>9.2441942149200198</v>
      </c>
      <c r="Y416" s="24">
        <v>3169</v>
      </c>
      <c r="Z416" s="24" t="s">
        <v>1175</v>
      </c>
      <c r="AA416" s="24" t="s">
        <v>629</v>
      </c>
      <c r="AB416" s="24" t="s">
        <v>1324</v>
      </c>
      <c r="AC416" s="24"/>
      <c r="AD416" s="24"/>
      <c r="AE416" s="168"/>
      <c r="AF416" s="91"/>
      <c r="AG416" s="91"/>
    </row>
    <row r="417" spans="1:36" s="57" customFormat="1">
      <c r="A417" s="57">
        <v>389</v>
      </c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 t="s">
        <v>375</v>
      </c>
      <c r="Q417" s="119"/>
      <c r="R417" s="119"/>
      <c r="T417" s="57">
        <v>3.8050000000000002</v>
      </c>
      <c r="U417" s="57">
        <v>1.0449999999999999</v>
      </c>
      <c r="V417" s="57">
        <v>2.76</v>
      </c>
      <c r="W417" s="57">
        <v>11.7555732545281</v>
      </c>
      <c r="X417" s="57">
        <v>8.1466106209084597</v>
      </c>
      <c r="Y417" s="57">
        <v>1940</v>
      </c>
      <c r="Z417" s="57" t="s">
        <v>1175</v>
      </c>
      <c r="AA417" s="57" t="s">
        <v>629</v>
      </c>
      <c r="AB417" s="57" t="s">
        <v>1317</v>
      </c>
      <c r="AE417" s="170"/>
      <c r="AF417" s="56"/>
      <c r="AG417" s="56"/>
      <c r="AH417" s="56"/>
      <c r="AI417" s="56"/>
      <c r="AJ417" s="171"/>
    </row>
    <row r="418" spans="1:36" s="57" customFormat="1">
      <c r="A418" s="57">
        <v>390</v>
      </c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 t="s">
        <v>376</v>
      </c>
      <c r="Q418" s="56"/>
      <c r="R418" s="56"/>
      <c r="T418" s="57">
        <v>3.8050000000000002</v>
      </c>
      <c r="U418" s="57">
        <v>1.0449999999999999</v>
      </c>
      <c r="V418" s="57">
        <v>2.76</v>
      </c>
      <c r="W418" s="57">
        <v>11.7555732545281</v>
      </c>
      <c r="X418" s="57">
        <v>8.1466106209084597</v>
      </c>
      <c r="Y418" s="57">
        <v>1940</v>
      </c>
      <c r="Z418" s="57" t="s">
        <v>1175</v>
      </c>
      <c r="AA418" s="57" t="s">
        <v>629</v>
      </c>
      <c r="AB418" s="57" t="s">
        <v>1317</v>
      </c>
      <c r="AE418" s="170"/>
      <c r="AF418" s="56"/>
      <c r="AG418" s="56"/>
      <c r="AH418" s="56"/>
      <c r="AI418" s="56"/>
      <c r="AJ418" s="171"/>
    </row>
    <row r="419" spans="1:36" s="57" customFormat="1">
      <c r="A419" s="57">
        <v>391</v>
      </c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 t="s">
        <v>377</v>
      </c>
      <c r="Q419" s="56"/>
      <c r="R419" s="56"/>
      <c r="T419" s="57">
        <v>3.8050000000000002</v>
      </c>
      <c r="U419" s="57">
        <v>1.0449999999999999</v>
      </c>
      <c r="V419" s="57">
        <v>2.76</v>
      </c>
      <c r="W419" s="57">
        <v>11.7555732545281</v>
      </c>
      <c r="X419" s="57">
        <v>8.1466106209084597</v>
      </c>
      <c r="Y419" s="57">
        <v>1940</v>
      </c>
      <c r="Z419" s="57" t="s">
        <v>1175</v>
      </c>
      <c r="AA419" s="57" t="s">
        <v>629</v>
      </c>
      <c r="AB419" s="57" t="s">
        <v>1317</v>
      </c>
      <c r="AE419" s="170"/>
      <c r="AF419" s="56"/>
      <c r="AG419" s="56"/>
      <c r="AH419" s="56"/>
      <c r="AI419" s="56"/>
      <c r="AJ419" s="171"/>
    </row>
    <row r="420" spans="1:36" s="57" customFormat="1">
      <c r="A420" s="57">
        <v>392</v>
      </c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 t="s">
        <v>378</v>
      </c>
      <c r="Q420" s="56"/>
      <c r="R420" s="56"/>
      <c r="T420" s="57">
        <v>3.8050000000000002</v>
      </c>
      <c r="U420" s="57">
        <v>1.0449999999999999</v>
      </c>
      <c r="V420" s="57">
        <v>2.76</v>
      </c>
      <c r="W420" s="57">
        <v>11.7555732545281</v>
      </c>
      <c r="X420" s="57">
        <v>8.1466106209084597</v>
      </c>
      <c r="Y420" s="57">
        <v>1940</v>
      </c>
      <c r="Z420" s="57" t="s">
        <v>1175</v>
      </c>
      <c r="AA420" s="57" t="s">
        <v>629</v>
      </c>
      <c r="AB420" s="57" t="s">
        <v>1317</v>
      </c>
      <c r="AE420" s="170"/>
      <c r="AF420" s="56"/>
      <c r="AG420" s="56"/>
      <c r="AH420" s="56"/>
      <c r="AI420" s="56"/>
      <c r="AJ420" s="171"/>
    </row>
    <row r="421" spans="1:36" s="57" customFormat="1">
      <c r="A421" s="57">
        <v>393</v>
      </c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 t="s">
        <v>379</v>
      </c>
      <c r="Q421" s="56"/>
      <c r="R421" s="56"/>
      <c r="T421" s="57">
        <v>3.8050000000000002</v>
      </c>
      <c r="U421" s="57">
        <v>1.0449999999999999</v>
      </c>
      <c r="V421" s="57">
        <v>2.76</v>
      </c>
      <c r="W421" s="57">
        <v>11.7555732545281</v>
      </c>
      <c r="X421" s="57">
        <v>8.1466106209084597</v>
      </c>
      <c r="Y421" s="57">
        <v>1940</v>
      </c>
      <c r="Z421" s="57" t="s">
        <v>1175</v>
      </c>
      <c r="AA421" s="57" t="s">
        <v>629</v>
      </c>
      <c r="AB421" s="57" t="s">
        <v>1317</v>
      </c>
      <c r="AE421" s="170"/>
      <c r="AF421" s="56"/>
      <c r="AG421" s="56"/>
      <c r="AH421" s="56"/>
      <c r="AI421" s="56"/>
      <c r="AJ421" s="171"/>
    </row>
    <row r="422" spans="1:36" s="57" customFormat="1">
      <c r="A422" s="57">
        <v>394</v>
      </c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 t="s">
        <v>898</v>
      </c>
      <c r="R422" s="124"/>
      <c r="S422" s="24"/>
      <c r="T422" s="24">
        <v>0.6875</v>
      </c>
      <c r="U422" s="24">
        <v>1.0549999999999999</v>
      </c>
      <c r="V422" s="24">
        <v>0.36749999999999999</v>
      </c>
      <c r="W422" s="24">
        <v>13.7825925428963</v>
      </c>
      <c r="X422" s="24">
        <v>6.81387230032432</v>
      </c>
      <c r="Y422" s="24">
        <v>697</v>
      </c>
      <c r="Z422" s="24" t="s">
        <v>1185</v>
      </c>
      <c r="AA422" s="24" t="s">
        <v>629</v>
      </c>
      <c r="AB422" s="24" t="s">
        <v>1325</v>
      </c>
      <c r="AC422" s="24"/>
      <c r="AD422" s="24"/>
      <c r="AE422" s="170"/>
      <c r="AF422" s="56"/>
      <c r="AG422" s="56"/>
      <c r="AH422" s="56"/>
      <c r="AI422" s="56"/>
      <c r="AJ422" s="171"/>
    </row>
    <row r="423" spans="1:36" s="57" customFormat="1">
      <c r="A423" s="57">
        <v>395</v>
      </c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 t="s">
        <v>881</v>
      </c>
      <c r="R423" s="156"/>
      <c r="S423" s="24"/>
      <c r="T423" s="24">
        <v>0.28000000000000003</v>
      </c>
      <c r="U423" s="24">
        <v>1.0575000000000001</v>
      </c>
      <c r="V423" s="24">
        <v>0.77749999999999997</v>
      </c>
      <c r="W423" s="24">
        <v>15.092206397212101</v>
      </c>
      <c r="X423" s="24">
        <v>6.0651181315622802</v>
      </c>
      <c r="Y423" s="24">
        <v>535</v>
      </c>
      <c r="Z423" s="24" t="s">
        <v>1187</v>
      </c>
      <c r="AA423" s="24" t="s">
        <v>629</v>
      </c>
      <c r="AB423" s="24" t="s">
        <v>1326</v>
      </c>
      <c r="AC423" s="24"/>
      <c r="AD423" s="24"/>
      <c r="AE423" s="170"/>
      <c r="AF423" s="56"/>
      <c r="AG423" s="56"/>
      <c r="AH423" s="56"/>
      <c r="AI423" s="56"/>
      <c r="AJ423" s="171"/>
    </row>
    <row r="424" spans="1:36" s="57" customFormat="1">
      <c r="A424" s="57">
        <v>396</v>
      </c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 t="s">
        <v>884</v>
      </c>
      <c r="R424" s="91"/>
      <c r="S424" s="24"/>
      <c r="T424" s="24">
        <v>0.17749999999999999</v>
      </c>
      <c r="U424" s="24">
        <v>1.0475000000000001</v>
      </c>
      <c r="V424" s="24">
        <v>0.87</v>
      </c>
      <c r="W424" s="24">
        <v>16.455684866192801</v>
      </c>
      <c r="X424" s="24">
        <v>5.6080562015678899</v>
      </c>
      <c r="Y424" s="24">
        <v>490</v>
      </c>
      <c r="Z424" s="24" t="s">
        <v>1189</v>
      </c>
      <c r="AA424" s="24" t="s">
        <v>629</v>
      </c>
      <c r="AB424" s="24" t="s">
        <v>1327</v>
      </c>
      <c r="AC424" s="24"/>
      <c r="AD424" s="24"/>
      <c r="AE424" s="170"/>
      <c r="AF424" s="56"/>
      <c r="AG424" s="56"/>
      <c r="AH424" s="56"/>
      <c r="AI424" s="56"/>
      <c r="AJ424" s="171"/>
    </row>
    <row r="425" spans="1:36" s="81" customFormat="1">
      <c r="B425" s="82" t="s">
        <v>1328</v>
      </c>
      <c r="AE425" s="105"/>
      <c r="AF425" s="109"/>
      <c r="AG425" s="109"/>
      <c r="AH425" s="109"/>
      <c r="AI425" s="109"/>
      <c r="AJ425" s="110"/>
    </row>
    <row r="426" spans="1:36">
      <c r="A426">
        <v>397</v>
      </c>
      <c r="B426" s="47">
        <v>42165</v>
      </c>
      <c r="C426" s="57" t="s">
        <v>1166</v>
      </c>
      <c r="D426" s="57" t="s">
        <v>1167</v>
      </c>
      <c r="E426" s="46">
        <v>0.71666666666666667</v>
      </c>
      <c r="F426" t="s">
        <v>1313</v>
      </c>
      <c r="G426" t="s">
        <v>538</v>
      </c>
      <c r="H426" t="s">
        <v>345</v>
      </c>
      <c r="I426">
        <v>5</v>
      </c>
      <c r="J426">
        <v>30</v>
      </c>
      <c r="K426" t="s">
        <v>1314</v>
      </c>
      <c r="L426">
        <v>500</v>
      </c>
      <c r="M426">
        <v>0.4</v>
      </c>
      <c r="N426">
        <v>6</v>
      </c>
      <c r="O426" t="b">
        <v>1</v>
      </c>
      <c r="P426" t="s">
        <v>1130</v>
      </c>
      <c r="Q426">
        <v>0</v>
      </c>
      <c r="T426">
        <v>0.46250000000000002</v>
      </c>
      <c r="U426">
        <v>0.97</v>
      </c>
      <c r="V426">
        <v>0.50749999999999995</v>
      </c>
      <c r="W426">
        <v>4.7387028451066602</v>
      </c>
      <c r="X426">
        <v>3.3146724832626702</v>
      </c>
      <c r="Y426">
        <v>553</v>
      </c>
      <c r="Z426" t="s">
        <v>1170</v>
      </c>
      <c r="AA426" t="s">
        <v>623</v>
      </c>
      <c r="AB426" t="s">
        <v>1329</v>
      </c>
    </row>
    <row r="427" spans="1:36">
      <c r="A427">
        <v>398</v>
      </c>
      <c r="L427">
        <v>1000</v>
      </c>
      <c r="T427">
        <v>0.92500000000000004</v>
      </c>
      <c r="U427">
        <v>0.99250000000000005</v>
      </c>
      <c r="V427">
        <v>6.7500000000000004E-2</v>
      </c>
      <c r="W427">
        <v>4.6215603392580702</v>
      </c>
      <c r="X427">
        <v>3.5028212633945799</v>
      </c>
      <c r="Y427">
        <v>745</v>
      </c>
      <c r="Z427" t="s">
        <v>1172</v>
      </c>
      <c r="AA427" t="s">
        <v>626</v>
      </c>
      <c r="AB427" t="s">
        <v>1330</v>
      </c>
    </row>
    <row r="428" spans="1:36" s="73" customFormat="1">
      <c r="A428">
        <v>399</v>
      </c>
      <c r="B428" s="88">
        <v>42165</v>
      </c>
      <c r="C428" s="73" t="s">
        <v>1166</v>
      </c>
      <c r="D428" s="73" t="s">
        <v>1167</v>
      </c>
      <c r="E428" s="89">
        <v>0.71666666666666667</v>
      </c>
      <c r="F428" s="73" t="s">
        <v>1313</v>
      </c>
      <c r="G428" s="73" t="s">
        <v>538</v>
      </c>
      <c r="H428" s="73" t="s">
        <v>345</v>
      </c>
      <c r="I428" s="73">
        <v>5</v>
      </c>
      <c r="J428" s="73">
        <v>30</v>
      </c>
      <c r="K428" s="73" t="s">
        <v>1314</v>
      </c>
      <c r="L428" s="73">
        <v>5000</v>
      </c>
      <c r="M428" s="73">
        <v>0.4</v>
      </c>
      <c r="N428" s="73">
        <v>6</v>
      </c>
      <c r="O428" s="73" t="b">
        <v>1</v>
      </c>
      <c r="P428" s="73" t="s">
        <v>1130</v>
      </c>
      <c r="Q428" s="73">
        <v>0</v>
      </c>
      <c r="T428" s="73">
        <v>3.3574999999999999</v>
      </c>
      <c r="U428" s="73">
        <v>1.0575000000000001</v>
      </c>
      <c r="V428" s="73">
        <v>2.2999999999999998</v>
      </c>
      <c r="W428" s="73">
        <v>4.5113491324132999</v>
      </c>
      <c r="X428" s="73">
        <v>3.7479757737128301</v>
      </c>
      <c r="Y428" s="73">
        <v>1684</v>
      </c>
      <c r="Z428" s="73" t="s">
        <v>1175</v>
      </c>
      <c r="AA428" s="73" t="s">
        <v>629</v>
      </c>
      <c r="AB428" s="73" t="s">
        <v>1331</v>
      </c>
      <c r="AE428" s="166"/>
      <c r="AF428" s="78"/>
      <c r="AG428" s="78"/>
      <c r="AH428" s="78"/>
      <c r="AI428" s="78" t="s">
        <v>1154</v>
      </c>
      <c r="AJ428" s="167"/>
    </row>
    <row r="429" spans="1:36">
      <c r="A429">
        <v>400</v>
      </c>
      <c r="L429">
        <v>10000</v>
      </c>
      <c r="T429">
        <v>5.4450000000000003</v>
      </c>
      <c r="U429">
        <v>1.075</v>
      </c>
      <c r="V429">
        <v>4.37</v>
      </c>
      <c r="W429">
        <v>4.5122477399442804</v>
      </c>
      <c r="X429">
        <v>3.8691176849431499</v>
      </c>
      <c r="Y429">
        <v>2466</v>
      </c>
      <c r="Z429" t="s">
        <v>1177</v>
      </c>
      <c r="AA429" t="s">
        <v>632</v>
      </c>
      <c r="AB429" t="s">
        <v>1332</v>
      </c>
    </row>
    <row r="430" spans="1:36">
      <c r="A430">
        <v>401</v>
      </c>
      <c r="L430">
        <v>20000</v>
      </c>
      <c r="T430">
        <v>7.5350000000000001</v>
      </c>
      <c r="U430">
        <v>1.07</v>
      </c>
      <c r="V430">
        <v>6.4649999999999999</v>
      </c>
      <c r="W430">
        <v>4.4162984384171899</v>
      </c>
      <c r="X430">
        <v>4.0232851566195498</v>
      </c>
      <c r="Y430">
        <v>3218</v>
      </c>
      <c r="Z430" t="s">
        <v>1177</v>
      </c>
      <c r="AA430" t="s">
        <v>635</v>
      </c>
      <c r="AB430" t="s">
        <v>1333</v>
      </c>
    </row>
    <row r="431" spans="1:36">
      <c r="A431">
        <v>402</v>
      </c>
      <c r="B431" s="93"/>
      <c r="C431" s="93"/>
      <c r="D431" s="93"/>
      <c r="E431" s="93"/>
      <c r="F431" s="93"/>
      <c r="G431" s="93"/>
      <c r="H431" s="93"/>
      <c r="I431" s="93">
        <v>10</v>
      </c>
      <c r="J431" s="93">
        <v>30</v>
      </c>
      <c r="K431" s="93"/>
      <c r="L431" s="93"/>
      <c r="M431" s="93"/>
      <c r="N431" s="93"/>
      <c r="O431" s="93"/>
      <c r="P431" s="93"/>
      <c r="Q431" s="93"/>
      <c r="R431" s="93"/>
      <c r="S431" s="24"/>
      <c r="T431" s="24">
        <v>4.1500000000000004</v>
      </c>
      <c r="U431" s="24">
        <v>1.0449999999999999</v>
      </c>
      <c r="V431" s="24">
        <v>3.105</v>
      </c>
      <c r="W431" s="24">
        <v>4.4543685496155101</v>
      </c>
      <c r="X431" s="24">
        <v>3.8387412495396802</v>
      </c>
      <c r="Y431" s="24">
        <v>1968</v>
      </c>
      <c r="Z431" s="24" t="s">
        <v>1175</v>
      </c>
      <c r="AA431" s="24" t="s">
        <v>629</v>
      </c>
      <c r="AB431" s="24" t="s">
        <v>1334</v>
      </c>
      <c r="AC431" s="24"/>
      <c r="AD431" s="24"/>
      <c r="AE431" s="168"/>
      <c r="AF431" s="91"/>
      <c r="AG431" s="91"/>
      <c r="AH431" s="91"/>
      <c r="AI431" s="91"/>
    </row>
    <row r="432" spans="1:36">
      <c r="A432">
        <v>403</v>
      </c>
      <c r="B432" s="91"/>
      <c r="C432" s="91"/>
      <c r="D432" s="91"/>
      <c r="E432" s="91"/>
      <c r="F432" s="91"/>
      <c r="G432" s="91"/>
      <c r="H432" s="91"/>
      <c r="I432" s="91">
        <v>15</v>
      </c>
      <c r="J432" s="91">
        <v>30</v>
      </c>
      <c r="K432" s="91"/>
      <c r="L432" s="91"/>
      <c r="M432" s="91"/>
      <c r="N432" s="91"/>
      <c r="O432" s="91"/>
      <c r="P432" s="91"/>
      <c r="Q432" s="91"/>
      <c r="R432" s="91"/>
      <c r="S432" s="24"/>
      <c r="T432" s="24">
        <v>4.5999999999999996</v>
      </c>
      <c r="U432" s="24">
        <v>1.0625</v>
      </c>
      <c r="V432" s="24">
        <v>3.5375000000000001</v>
      </c>
      <c r="W432" s="24">
        <v>4.1351329815781499</v>
      </c>
      <c r="X432" s="24">
        <v>3.92116290820515</v>
      </c>
      <c r="Y432" s="24">
        <v>2129</v>
      </c>
      <c r="Z432" s="24" t="s">
        <v>1175</v>
      </c>
      <c r="AA432" s="24" t="s">
        <v>629</v>
      </c>
      <c r="AB432" s="24" t="s">
        <v>1335</v>
      </c>
      <c r="AC432" s="24"/>
      <c r="AD432" s="24"/>
      <c r="AE432" s="168"/>
      <c r="AF432" s="91"/>
      <c r="AG432" s="91"/>
      <c r="AH432" s="91"/>
      <c r="AI432" s="91"/>
    </row>
    <row r="433" spans="1:36">
      <c r="A433">
        <v>404</v>
      </c>
      <c r="B433" s="91"/>
      <c r="C433" s="91"/>
      <c r="D433" s="91"/>
      <c r="E433" s="91"/>
      <c r="F433" s="91"/>
      <c r="G433" s="91"/>
      <c r="H433" s="91"/>
      <c r="I433" s="91">
        <v>30</v>
      </c>
      <c r="J433" s="91">
        <v>30</v>
      </c>
      <c r="K433" s="91"/>
      <c r="L433" s="91"/>
      <c r="M433" s="91"/>
      <c r="N433" s="91"/>
      <c r="O433" s="91"/>
      <c r="P433" s="91"/>
      <c r="Q433" s="91"/>
      <c r="R433" s="91"/>
      <c r="S433" s="24"/>
      <c r="T433" s="24">
        <v>5.6224999999999996</v>
      </c>
      <c r="U433" s="24">
        <v>1.0525</v>
      </c>
      <c r="V433" s="24">
        <v>4.57</v>
      </c>
      <c r="W433" s="24">
        <v>3.9297599506304701</v>
      </c>
      <c r="X433" s="24">
        <v>4.5249947288026897</v>
      </c>
      <c r="Y433" s="24">
        <v>2522</v>
      </c>
      <c r="Z433" s="24" t="s">
        <v>1175</v>
      </c>
      <c r="AA433" s="24" t="s">
        <v>629</v>
      </c>
      <c r="AB433" s="24" t="s">
        <v>1336</v>
      </c>
      <c r="AC433" s="24"/>
      <c r="AD433" s="24"/>
      <c r="AE433" s="168"/>
      <c r="AF433" s="91"/>
      <c r="AG433" s="91"/>
      <c r="AH433" s="91"/>
      <c r="AI433" s="91"/>
    </row>
    <row r="434" spans="1:36">
      <c r="A434">
        <v>405</v>
      </c>
      <c r="B434" s="91"/>
      <c r="C434" s="91"/>
      <c r="D434" s="91"/>
      <c r="E434" s="91"/>
      <c r="F434" s="91"/>
      <c r="G434" s="91"/>
      <c r="H434" s="91"/>
      <c r="I434" s="91">
        <v>45</v>
      </c>
      <c r="J434" s="91">
        <v>45</v>
      </c>
      <c r="K434" s="91"/>
      <c r="L434" s="91"/>
      <c r="M434" s="91"/>
      <c r="N434" s="91"/>
      <c r="O434" s="91"/>
      <c r="P434" s="91"/>
      <c r="Q434" s="91"/>
      <c r="R434" s="91"/>
      <c r="S434" s="24"/>
      <c r="T434" s="24">
        <v>6.3</v>
      </c>
      <c r="U434" s="24">
        <v>1.0475000000000001</v>
      </c>
      <c r="V434" s="24">
        <v>5.2525000000000004</v>
      </c>
      <c r="W434" s="24">
        <v>4.3649530599224997</v>
      </c>
      <c r="X434" s="24">
        <v>4.4247171579975602</v>
      </c>
      <c r="Y434" s="24">
        <v>2795</v>
      </c>
      <c r="Z434" s="24" t="s">
        <v>1175</v>
      </c>
      <c r="AA434" s="24" t="s">
        <v>629</v>
      </c>
      <c r="AB434" s="24" t="s">
        <v>1337</v>
      </c>
      <c r="AC434" s="24"/>
      <c r="AD434" s="24"/>
      <c r="AE434" s="168"/>
      <c r="AF434" s="91"/>
      <c r="AG434" s="91"/>
      <c r="AH434" s="91"/>
      <c r="AI434" s="91"/>
    </row>
    <row r="435" spans="1:36">
      <c r="A435">
        <v>406</v>
      </c>
      <c r="B435" s="92"/>
      <c r="C435" s="92"/>
      <c r="D435" s="92"/>
      <c r="E435" s="92"/>
      <c r="F435" s="92"/>
      <c r="G435" s="92"/>
      <c r="H435" s="92"/>
      <c r="I435" s="92">
        <v>60</v>
      </c>
      <c r="J435" s="92">
        <v>60</v>
      </c>
      <c r="K435" s="92"/>
      <c r="L435" s="92"/>
      <c r="M435" s="92"/>
      <c r="N435" s="92"/>
      <c r="O435" s="92"/>
      <c r="P435" s="92"/>
      <c r="Q435" s="92"/>
      <c r="R435" s="92"/>
      <c r="S435" s="24"/>
      <c r="T435" s="24">
        <v>6.8</v>
      </c>
      <c r="U435" s="24">
        <v>1.05</v>
      </c>
      <c r="V435" s="24">
        <v>5.75</v>
      </c>
      <c r="W435" s="24">
        <v>3.6113437211004098</v>
      </c>
      <c r="X435" s="24">
        <v>5.0863437380952004</v>
      </c>
      <c r="Y435" s="24">
        <v>3042</v>
      </c>
      <c r="Z435" s="24" t="s">
        <v>1175</v>
      </c>
      <c r="AA435" s="24" t="s">
        <v>629</v>
      </c>
      <c r="AB435" s="24" t="s">
        <v>1338</v>
      </c>
      <c r="AC435" s="24"/>
      <c r="AD435" s="24"/>
      <c r="AE435" s="168"/>
      <c r="AF435" s="91"/>
      <c r="AG435" s="91"/>
      <c r="AH435" s="91"/>
      <c r="AI435" s="91"/>
    </row>
    <row r="436" spans="1:36">
      <c r="A436">
        <v>407</v>
      </c>
      <c r="P436">
        <v>0.17</v>
      </c>
      <c r="T436">
        <v>3.3574999999999999</v>
      </c>
      <c r="U436">
        <v>1.0575000000000001</v>
      </c>
      <c r="V436">
        <v>2.2999999999999998</v>
      </c>
      <c r="W436">
        <v>4.5113491324132999</v>
      </c>
      <c r="X436">
        <v>3.7479757737128301</v>
      </c>
      <c r="Y436">
        <v>1684</v>
      </c>
      <c r="Z436" t="s">
        <v>1175</v>
      </c>
      <c r="AA436" t="s">
        <v>629</v>
      </c>
      <c r="AB436" t="s">
        <v>1331</v>
      </c>
    </row>
    <row r="437" spans="1:36">
      <c r="A437">
        <v>408</v>
      </c>
      <c r="P437">
        <v>2.65</v>
      </c>
      <c r="T437">
        <v>3.3574999999999999</v>
      </c>
      <c r="U437">
        <v>1.0575000000000001</v>
      </c>
      <c r="V437">
        <v>2.2999999999999998</v>
      </c>
      <c r="W437">
        <v>4.5113491324132999</v>
      </c>
      <c r="X437">
        <v>3.7479757737128301</v>
      </c>
      <c r="Y437">
        <v>1684</v>
      </c>
      <c r="Z437" t="s">
        <v>1175</v>
      </c>
      <c r="AA437" t="s">
        <v>629</v>
      </c>
      <c r="AB437" t="s">
        <v>1331</v>
      </c>
    </row>
    <row r="438" spans="1:36">
      <c r="A438">
        <v>409</v>
      </c>
      <c r="P438">
        <v>25.7</v>
      </c>
      <c r="T438">
        <v>3.3574999999999999</v>
      </c>
      <c r="U438">
        <v>1.0575000000000001</v>
      </c>
      <c r="V438">
        <v>2.2999999999999998</v>
      </c>
      <c r="W438">
        <v>4.5113491324132999</v>
      </c>
      <c r="X438">
        <v>3.7479757737128301</v>
      </c>
      <c r="Y438">
        <v>1684</v>
      </c>
      <c r="Z438" t="s">
        <v>1175</v>
      </c>
      <c r="AA438" t="s">
        <v>629</v>
      </c>
      <c r="AB438" t="s">
        <v>1331</v>
      </c>
    </row>
    <row r="439" spans="1:36">
      <c r="A439">
        <v>410</v>
      </c>
      <c r="P439">
        <v>125</v>
      </c>
      <c r="T439">
        <v>3.3574999999999999</v>
      </c>
      <c r="U439">
        <v>1.0575000000000001</v>
      </c>
      <c r="V439">
        <v>2.2999999999999998</v>
      </c>
      <c r="W439">
        <v>4.5113491324132999</v>
      </c>
      <c r="X439">
        <v>3.7479757737128301</v>
      </c>
      <c r="Y439">
        <v>1684</v>
      </c>
      <c r="Z439" t="s">
        <v>1175</v>
      </c>
      <c r="AA439" t="s">
        <v>629</v>
      </c>
      <c r="AB439" t="s">
        <v>1331</v>
      </c>
    </row>
    <row r="440" spans="1:36">
      <c r="A440">
        <v>411</v>
      </c>
      <c r="P440">
        <v>500</v>
      </c>
      <c r="T440">
        <v>3.3574999999999999</v>
      </c>
      <c r="U440">
        <v>1.0575000000000001</v>
      </c>
      <c r="V440">
        <v>2.2999999999999998</v>
      </c>
      <c r="W440">
        <v>4.5113491324132999</v>
      </c>
      <c r="X440">
        <v>3.7479757737128301</v>
      </c>
      <c r="Y440">
        <v>1684</v>
      </c>
      <c r="Z440" t="s">
        <v>1175</v>
      </c>
      <c r="AA440" t="s">
        <v>629</v>
      </c>
      <c r="AB440" t="s">
        <v>1331</v>
      </c>
    </row>
    <row r="441" spans="1:36">
      <c r="A441">
        <v>412</v>
      </c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 t="s">
        <v>898</v>
      </c>
      <c r="R441" s="24"/>
      <c r="S441" s="24"/>
      <c r="T441" s="24">
        <v>0.76500000000000001</v>
      </c>
      <c r="U441" s="24">
        <v>1.0449999999999999</v>
      </c>
      <c r="V441" s="24">
        <v>0.28000000000000003</v>
      </c>
      <c r="W441" s="24">
        <v>5.7590888649703196</v>
      </c>
      <c r="X441" s="24">
        <v>1.7163980264515</v>
      </c>
      <c r="Y441" s="24">
        <v>680</v>
      </c>
      <c r="Z441" s="24" t="s">
        <v>1185</v>
      </c>
      <c r="AA441" s="24" t="s">
        <v>629</v>
      </c>
      <c r="AB441" s="24" t="s">
        <v>1339</v>
      </c>
      <c r="AC441" s="24"/>
      <c r="AD441" s="24"/>
    </row>
    <row r="442" spans="1:36">
      <c r="A442">
        <v>413</v>
      </c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 t="s">
        <v>881</v>
      </c>
      <c r="R442" s="91"/>
      <c r="S442" s="24"/>
      <c r="T442" s="24">
        <v>0.35</v>
      </c>
      <c r="U442" s="24">
        <v>1.0525</v>
      </c>
      <c r="V442" s="24">
        <v>0.70250000000000001</v>
      </c>
      <c r="W442" s="24">
        <v>5.9778917673299103</v>
      </c>
      <c r="X442" s="24">
        <v>1.68369509128044</v>
      </c>
      <c r="Y442" s="24">
        <v>547</v>
      </c>
      <c r="Z442" s="24" t="s">
        <v>1187</v>
      </c>
      <c r="AA442" s="24" t="s">
        <v>629</v>
      </c>
      <c r="AB442" s="24" t="s">
        <v>1340</v>
      </c>
      <c r="AC442" s="24"/>
      <c r="AD442" s="24"/>
    </row>
    <row r="443" spans="1:36">
      <c r="A443">
        <v>414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 t="s">
        <v>884</v>
      </c>
      <c r="R443" s="92"/>
      <c r="S443" s="24"/>
      <c r="T443" s="24">
        <v>0.15</v>
      </c>
      <c r="U443" s="24">
        <v>1.0525</v>
      </c>
      <c r="V443" s="24">
        <v>0.90249999999999997</v>
      </c>
      <c r="W443" s="24">
        <v>5.8099398481045599</v>
      </c>
      <c r="X443" s="24">
        <v>1.43032862096272</v>
      </c>
      <c r="Y443" s="24">
        <v>477</v>
      </c>
      <c r="Z443" s="24" t="s">
        <v>1189</v>
      </c>
      <c r="AA443" s="24" t="s">
        <v>629</v>
      </c>
      <c r="AB443" s="24" t="s">
        <v>1341</v>
      </c>
      <c r="AC443" s="24"/>
      <c r="AD443" s="24"/>
    </row>
    <row r="444" spans="1:36" s="81" customFormat="1">
      <c r="B444" s="82" t="s">
        <v>1342</v>
      </c>
      <c r="Q444" s="122"/>
      <c r="AE444" s="105"/>
      <c r="AF444" s="109"/>
      <c r="AG444" s="109"/>
      <c r="AH444" s="109"/>
      <c r="AI444" s="109"/>
      <c r="AJ444" s="110"/>
    </row>
    <row r="445" spans="1:36">
      <c r="A445" s="57">
        <v>415</v>
      </c>
      <c r="B445" s="47">
        <v>42165</v>
      </c>
      <c r="C445" s="57" t="s">
        <v>1206</v>
      </c>
      <c r="D445" s="57" t="s">
        <v>1207</v>
      </c>
      <c r="E445" s="46">
        <v>0.71666666666666667</v>
      </c>
      <c r="F445" t="s">
        <v>1343</v>
      </c>
      <c r="G445" t="s">
        <v>345</v>
      </c>
      <c r="H445" t="s">
        <v>345</v>
      </c>
      <c r="I445">
        <v>5</v>
      </c>
      <c r="J445">
        <v>20</v>
      </c>
      <c r="K445" t="s">
        <v>1344</v>
      </c>
      <c r="L445">
        <v>500</v>
      </c>
      <c r="M445">
        <v>0.2</v>
      </c>
      <c r="N445">
        <v>6</v>
      </c>
      <c r="O445" t="b">
        <v>1</v>
      </c>
      <c r="P445" t="s">
        <v>1130</v>
      </c>
      <c r="Q445">
        <v>0</v>
      </c>
      <c r="T445">
        <v>0.45250000000000001</v>
      </c>
      <c r="U445">
        <v>1.2</v>
      </c>
      <c r="V445">
        <v>0.74750000000000005</v>
      </c>
      <c r="W445">
        <v>16.000658971337899</v>
      </c>
      <c r="X445">
        <v>6.7805363647807999</v>
      </c>
      <c r="Y445">
        <v>661</v>
      </c>
      <c r="Z445" t="s">
        <v>1210</v>
      </c>
      <c r="AA445" t="s">
        <v>665</v>
      </c>
      <c r="AB445" t="s">
        <v>1345</v>
      </c>
    </row>
    <row r="446" spans="1:36">
      <c r="A446" s="57">
        <v>416</v>
      </c>
      <c r="L446">
        <v>1000</v>
      </c>
      <c r="T446">
        <v>0.84499999999999997</v>
      </c>
      <c r="U446">
        <v>1.2775000000000001</v>
      </c>
      <c r="V446">
        <v>0.4325</v>
      </c>
      <c r="W446">
        <v>15.8086673577883</v>
      </c>
      <c r="X446">
        <v>6.8780779001040599</v>
      </c>
      <c r="Y446">
        <v>849</v>
      </c>
      <c r="Z446" t="s">
        <v>1212</v>
      </c>
      <c r="AA446" t="s">
        <v>668</v>
      </c>
      <c r="AB446" t="s">
        <v>1346</v>
      </c>
    </row>
    <row r="447" spans="1:36" s="73" customFormat="1">
      <c r="A447" s="57">
        <v>417</v>
      </c>
      <c r="B447" s="88">
        <v>42165</v>
      </c>
      <c r="C447" s="73" t="s">
        <v>1206</v>
      </c>
      <c r="D447" s="73" t="s">
        <v>1207</v>
      </c>
      <c r="E447" s="89">
        <v>0.71666666666666667</v>
      </c>
      <c r="F447" s="73" t="s">
        <v>1347</v>
      </c>
      <c r="G447" s="73" t="s">
        <v>345</v>
      </c>
      <c r="H447" s="73" t="s">
        <v>345</v>
      </c>
      <c r="I447" s="73">
        <v>5</v>
      </c>
      <c r="J447" s="73">
        <v>20</v>
      </c>
      <c r="K447" s="73" t="s">
        <v>1344</v>
      </c>
      <c r="L447" s="73">
        <v>5000</v>
      </c>
      <c r="M447" s="73">
        <v>0.2</v>
      </c>
      <c r="N447" s="73">
        <v>6</v>
      </c>
      <c r="O447" s="73" t="b">
        <v>1</v>
      </c>
      <c r="P447" s="73" t="s">
        <v>1130</v>
      </c>
      <c r="Q447" s="73">
        <v>0</v>
      </c>
      <c r="T447" s="73">
        <v>3.78</v>
      </c>
      <c r="U447" s="73">
        <v>1.33</v>
      </c>
      <c r="V447" s="73">
        <v>2.4500000000000002</v>
      </c>
      <c r="W447" s="73">
        <v>15.554219893398299</v>
      </c>
      <c r="X447" s="73">
        <v>7.00165623670825</v>
      </c>
      <c r="Y447" s="73">
        <v>2044</v>
      </c>
      <c r="Z447" s="73" t="s">
        <v>1214</v>
      </c>
      <c r="AA447" s="73" t="s">
        <v>671</v>
      </c>
      <c r="AB447" s="73" t="s">
        <v>1348</v>
      </c>
      <c r="AE447" s="166"/>
      <c r="AF447" s="78"/>
      <c r="AG447" s="78"/>
      <c r="AH447" s="78"/>
      <c r="AI447" s="78"/>
      <c r="AJ447" s="167"/>
    </row>
    <row r="448" spans="1:36">
      <c r="A448" s="57">
        <v>418</v>
      </c>
      <c r="L448">
        <v>10000</v>
      </c>
      <c r="T448">
        <v>6.2374999999999998</v>
      </c>
      <c r="U448">
        <v>1.3574999999999999</v>
      </c>
      <c r="V448">
        <v>4.88</v>
      </c>
      <c r="W448">
        <v>15.3235052979868</v>
      </c>
      <c r="X448">
        <v>7.1591372915042299</v>
      </c>
      <c r="Y448">
        <v>3038</v>
      </c>
      <c r="Z448" t="s">
        <v>1212</v>
      </c>
      <c r="AA448" t="s">
        <v>674</v>
      </c>
      <c r="AB448" t="s">
        <v>1349</v>
      </c>
    </row>
    <row r="449" spans="1:36">
      <c r="A449" s="57">
        <v>419</v>
      </c>
      <c r="L449">
        <v>20000</v>
      </c>
      <c r="T449">
        <v>9.2799999999999994</v>
      </c>
      <c r="U449">
        <v>1.3625</v>
      </c>
      <c r="V449">
        <v>7.9175000000000004</v>
      </c>
      <c r="W449">
        <v>15.2613752608266</v>
      </c>
      <c r="X449">
        <v>7.2118234782799497</v>
      </c>
      <c r="Y449">
        <v>4257</v>
      </c>
      <c r="Z449" t="s">
        <v>1212</v>
      </c>
      <c r="AA449" t="s">
        <v>677</v>
      </c>
      <c r="AB449" t="s">
        <v>1350</v>
      </c>
    </row>
    <row r="450" spans="1:36" s="24" customFormat="1">
      <c r="A450" s="57">
        <v>420</v>
      </c>
      <c r="B450" s="93"/>
      <c r="C450" s="93"/>
      <c r="D450" s="93" t="s">
        <v>1351</v>
      </c>
      <c r="E450" s="93"/>
      <c r="F450" s="93"/>
      <c r="G450" s="93"/>
      <c r="H450" s="93"/>
      <c r="I450" s="93">
        <v>10</v>
      </c>
      <c r="J450" s="93">
        <v>20</v>
      </c>
      <c r="K450" s="93"/>
      <c r="L450" s="93"/>
      <c r="M450" s="93"/>
      <c r="N450" s="93"/>
      <c r="O450" s="93"/>
      <c r="P450" s="93"/>
      <c r="Q450" s="93"/>
      <c r="R450" s="93"/>
      <c r="T450" s="24">
        <v>4.415</v>
      </c>
      <c r="U450" s="24">
        <v>1.345</v>
      </c>
      <c r="V450" s="24">
        <v>3.07</v>
      </c>
      <c r="W450" s="24">
        <v>15.354072481892</v>
      </c>
      <c r="X450" s="24">
        <v>7.08471470339442</v>
      </c>
      <c r="Y450" s="24">
        <v>2304</v>
      </c>
      <c r="Z450" s="24" t="s">
        <v>1214</v>
      </c>
      <c r="AA450" s="24" t="s">
        <v>671</v>
      </c>
      <c r="AB450" s="24" t="s">
        <v>1352</v>
      </c>
      <c r="AE450" s="168"/>
      <c r="AF450" s="91"/>
      <c r="AG450" s="91"/>
      <c r="AH450" s="91"/>
      <c r="AI450" s="91"/>
      <c r="AJ450" s="169"/>
    </row>
    <row r="451" spans="1:36" s="24" customFormat="1">
      <c r="A451" s="57">
        <v>421</v>
      </c>
      <c r="B451" s="91"/>
      <c r="C451" s="91"/>
      <c r="D451" s="91"/>
      <c r="E451" s="91"/>
      <c r="F451" s="91"/>
      <c r="G451" s="91"/>
      <c r="H451" s="91"/>
      <c r="I451" s="91">
        <v>15</v>
      </c>
      <c r="J451" s="91">
        <v>15</v>
      </c>
      <c r="K451" s="91"/>
      <c r="L451" s="91"/>
      <c r="M451" s="91"/>
      <c r="N451" s="91"/>
      <c r="O451" s="91"/>
      <c r="P451" s="91"/>
      <c r="Q451" s="91"/>
      <c r="R451" s="91"/>
      <c r="T451" s="24">
        <v>4.7249999999999996</v>
      </c>
      <c r="U451" s="24">
        <v>1.3474999999999999</v>
      </c>
      <c r="V451" s="24">
        <v>3.3774999999999999</v>
      </c>
      <c r="W451" s="24">
        <v>14.858159560528099</v>
      </c>
      <c r="X451" s="24">
        <v>6.9381020455176099</v>
      </c>
      <c r="Y451" s="24">
        <v>2429</v>
      </c>
      <c r="Z451" s="24" t="s">
        <v>1214</v>
      </c>
      <c r="AA451" s="24" t="s">
        <v>671</v>
      </c>
      <c r="AB451" s="24" t="s">
        <v>1353</v>
      </c>
      <c r="AE451" s="168"/>
      <c r="AF451" s="91"/>
      <c r="AG451" s="91"/>
      <c r="AH451" s="91"/>
      <c r="AI451" s="91"/>
      <c r="AJ451" s="169"/>
    </row>
    <row r="452" spans="1:36">
      <c r="A452" s="57">
        <v>422</v>
      </c>
      <c r="B452" s="91"/>
      <c r="C452" s="91"/>
      <c r="D452" s="91"/>
      <c r="E452" s="91"/>
      <c r="F452" s="91"/>
      <c r="G452" s="91"/>
      <c r="H452" s="91"/>
      <c r="I452" s="91">
        <v>30</v>
      </c>
      <c r="J452" s="91">
        <v>30</v>
      </c>
      <c r="K452" s="91"/>
      <c r="L452" s="91"/>
      <c r="M452" s="91"/>
      <c r="N452" s="91"/>
      <c r="O452" s="91"/>
      <c r="P452" s="91"/>
      <c r="Q452" s="91"/>
      <c r="R452" s="91"/>
      <c r="S452" s="24"/>
      <c r="T452" s="24">
        <v>5.8125</v>
      </c>
      <c r="U452" s="24">
        <v>1.33</v>
      </c>
      <c r="V452" s="24">
        <v>4.4824999999999999</v>
      </c>
      <c r="W452" s="24">
        <v>13.9617554507563</v>
      </c>
      <c r="X452" s="24">
        <v>7.4894025027811999</v>
      </c>
      <c r="Y452" s="24">
        <v>2857</v>
      </c>
      <c r="Z452" s="24" t="s">
        <v>1214</v>
      </c>
      <c r="AA452" s="24" t="s">
        <v>671</v>
      </c>
      <c r="AB452" s="24" t="s">
        <v>1354</v>
      </c>
      <c r="AC452" s="24"/>
      <c r="AD452" s="24"/>
      <c r="AE452" s="168"/>
      <c r="AF452" s="91"/>
      <c r="AG452" s="91"/>
    </row>
    <row r="453" spans="1:36">
      <c r="A453" s="57">
        <v>423</v>
      </c>
      <c r="B453" s="91"/>
      <c r="C453" s="91"/>
      <c r="D453" s="91"/>
      <c r="E453" s="91"/>
      <c r="F453" s="91"/>
      <c r="G453" s="91"/>
      <c r="H453" s="91"/>
      <c r="I453" s="91">
        <v>45</v>
      </c>
      <c r="J453" s="91">
        <v>45</v>
      </c>
      <c r="K453" s="91"/>
      <c r="L453" s="91"/>
      <c r="M453" s="91"/>
      <c r="N453" s="91"/>
      <c r="O453" s="91"/>
      <c r="P453" s="91"/>
      <c r="Q453" s="91"/>
      <c r="R453" s="91"/>
      <c r="S453" s="24"/>
      <c r="T453" s="24">
        <v>6.2175000000000002</v>
      </c>
      <c r="U453" s="24">
        <v>1.325</v>
      </c>
      <c r="V453" s="24">
        <v>4.8925000000000001</v>
      </c>
      <c r="W453" s="24">
        <v>12.988348281253799</v>
      </c>
      <c r="X453" s="24">
        <v>7.4450464757014903</v>
      </c>
      <c r="Y453" s="24">
        <v>3017</v>
      </c>
      <c r="Z453" s="24" t="s">
        <v>1214</v>
      </c>
      <c r="AA453" s="24" t="s">
        <v>671</v>
      </c>
      <c r="AB453" s="24" t="s">
        <v>1355</v>
      </c>
      <c r="AC453" s="24"/>
      <c r="AD453" s="24"/>
      <c r="AE453" s="168"/>
      <c r="AF453" s="91"/>
      <c r="AG453" s="91"/>
    </row>
    <row r="454" spans="1:36">
      <c r="A454" s="57">
        <v>424</v>
      </c>
      <c r="B454" s="92"/>
      <c r="C454" s="92"/>
      <c r="D454" s="92"/>
      <c r="E454" s="92"/>
      <c r="F454" s="92"/>
      <c r="G454" s="92"/>
      <c r="H454" s="92"/>
      <c r="I454" s="92">
        <v>60</v>
      </c>
      <c r="J454" s="92">
        <v>60</v>
      </c>
      <c r="K454" s="92"/>
      <c r="L454" s="92"/>
      <c r="M454" s="92"/>
      <c r="N454" s="92"/>
      <c r="O454" s="92"/>
      <c r="P454" s="92"/>
      <c r="Q454" s="92"/>
      <c r="R454" s="92"/>
      <c r="S454" s="24"/>
      <c r="T454" s="24">
        <v>6.7450000000000001</v>
      </c>
      <c r="U454" s="24">
        <v>1.3525</v>
      </c>
      <c r="V454" s="24">
        <v>5.3925000000000001</v>
      </c>
      <c r="W454" s="24">
        <v>11.9251228243113</v>
      </c>
      <c r="X454" s="24">
        <v>7.3896005194466099</v>
      </c>
      <c r="Y454" s="24">
        <v>3237</v>
      </c>
      <c r="Z454" s="24" t="s">
        <v>1214</v>
      </c>
      <c r="AA454" s="24" t="s">
        <v>671</v>
      </c>
      <c r="AB454" s="24" t="s">
        <v>1356</v>
      </c>
      <c r="AC454" s="24"/>
      <c r="AD454" s="24"/>
      <c r="AE454" s="168"/>
      <c r="AF454" s="91"/>
      <c r="AG454" s="91"/>
    </row>
    <row r="455" spans="1:36" s="57" customFormat="1">
      <c r="A455" s="57">
        <v>425</v>
      </c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 t="s">
        <v>375</v>
      </c>
      <c r="Q455" s="119"/>
      <c r="R455" s="119"/>
      <c r="T455" s="57">
        <v>3.78</v>
      </c>
      <c r="U455" s="57">
        <v>1.33</v>
      </c>
      <c r="V455" s="57">
        <v>2.4500000000000002</v>
      </c>
      <c r="W455" s="57">
        <v>15.554219893398299</v>
      </c>
      <c r="X455" s="57">
        <v>7.00165623670825</v>
      </c>
      <c r="Y455" s="57">
        <v>2044</v>
      </c>
      <c r="Z455" s="57" t="s">
        <v>1214</v>
      </c>
      <c r="AA455" s="57" t="s">
        <v>671</v>
      </c>
      <c r="AB455" s="57" t="s">
        <v>1348</v>
      </c>
      <c r="AE455" s="170"/>
      <c r="AF455" s="56"/>
      <c r="AG455" s="56"/>
      <c r="AH455" s="56"/>
      <c r="AI455" s="56"/>
      <c r="AJ455" s="171"/>
    </row>
    <row r="456" spans="1:36" s="57" customFormat="1">
      <c r="A456" s="57">
        <v>426</v>
      </c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 t="s">
        <v>376</v>
      </c>
      <c r="Q456" s="56"/>
      <c r="R456" s="56"/>
      <c r="T456" s="57">
        <v>3.78</v>
      </c>
      <c r="U456" s="57">
        <v>1.33</v>
      </c>
      <c r="V456" s="57">
        <v>2.4500000000000002</v>
      </c>
      <c r="W456" s="57">
        <v>15.554219893398299</v>
      </c>
      <c r="X456" s="57">
        <v>7.00165623670825</v>
      </c>
      <c r="Y456" s="57">
        <v>2044</v>
      </c>
      <c r="Z456" s="57" t="s">
        <v>1214</v>
      </c>
      <c r="AA456" s="57" t="s">
        <v>671</v>
      </c>
      <c r="AB456" s="57" t="s">
        <v>1348</v>
      </c>
      <c r="AE456" s="170"/>
      <c r="AF456" s="56"/>
      <c r="AG456" s="56"/>
      <c r="AH456" s="56"/>
      <c r="AI456" s="56"/>
      <c r="AJ456" s="171"/>
    </row>
    <row r="457" spans="1:36" s="57" customFormat="1">
      <c r="A457" s="57">
        <v>427</v>
      </c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 t="s">
        <v>377</v>
      </c>
      <c r="Q457" s="56"/>
      <c r="R457" s="56"/>
      <c r="T457" s="57">
        <v>3.78</v>
      </c>
      <c r="U457" s="57">
        <v>1.33</v>
      </c>
      <c r="V457" s="57">
        <v>2.4500000000000002</v>
      </c>
      <c r="W457" s="57">
        <v>15.554219893398299</v>
      </c>
      <c r="X457" s="57">
        <v>7.00165623670825</v>
      </c>
      <c r="Y457" s="57">
        <v>2044</v>
      </c>
      <c r="Z457" s="57" t="s">
        <v>1214</v>
      </c>
      <c r="AA457" s="57" t="s">
        <v>671</v>
      </c>
      <c r="AB457" s="57" t="s">
        <v>1348</v>
      </c>
      <c r="AE457" s="170"/>
      <c r="AF457" s="56"/>
      <c r="AG457" s="56"/>
      <c r="AH457" s="56"/>
      <c r="AI457" s="56"/>
      <c r="AJ457" s="171"/>
    </row>
    <row r="458" spans="1:36" s="57" customFormat="1">
      <c r="A458" s="57">
        <v>428</v>
      </c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 t="s">
        <v>378</v>
      </c>
      <c r="Q458" s="56"/>
      <c r="R458" s="56"/>
      <c r="T458" s="57">
        <v>3.78</v>
      </c>
      <c r="U458" s="57">
        <v>1.33</v>
      </c>
      <c r="V458" s="57">
        <v>2.4500000000000002</v>
      </c>
      <c r="W458" s="57">
        <v>15.554219893398299</v>
      </c>
      <c r="X458" s="57">
        <v>7.00165623670825</v>
      </c>
      <c r="Y458" s="57">
        <v>2044</v>
      </c>
      <c r="Z458" s="57" t="s">
        <v>1214</v>
      </c>
      <c r="AA458" s="57" t="s">
        <v>671</v>
      </c>
      <c r="AB458" s="57" t="s">
        <v>1348</v>
      </c>
      <c r="AE458" s="170"/>
      <c r="AF458" s="56"/>
      <c r="AG458" s="56"/>
      <c r="AH458" s="56"/>
      <c r="AI458" s="56"/>
      <c r="AJ458" s="171"/>
    </row>
    <row r="459" spans="1:36" s="57" customFormat="1">
      <c r="A459" s="57">
        <v>429</v>
      </c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 t="s">
        <v>379</v>
      </c>
      <c r="Q459" s="56"/>
      <c r="R459" s="56"/>
      <c r="T459" s="57">
        <v>3.78</v>
      </c>
      <c r="U459" s="57">
        <v>1.33</v>
      </c>
      <c r="V459" s="57">
        <v>2.4500000000000002</v>
      </c>
      <c r="W459" s="57">
        <v>15.554219893398299</v>
      </c>
      <c r="X459" s="57">
        <v>7.00165623670825</v>
      </c>
      <c r="Y459" s="57">
        <v>2044</v>
      </c>
      <c r="Z459" s="57" t="s">
        <v>1214</v>
      </c>
      <c r="AA459" s="57" t="s">
        <v>671</v>
      </c>
      <c r="AB459" s="57" t="s">
        <v>1348</v>
      </c>
      <c r="AE459" s="170"/>
      <c r="AF459" s="56"/>
      <c r="AG459" s="56"/>
      <c r="AH459" s="56"/>
      <c r="AI459" s="56"/>
      <c r="AJ459" s="171"/>
    </row>
    <row r="460" spans="1:36" s="57" customFormat="1">
      <c r="A460" s="57">
        <v>430</v>
      </c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 t="s">
        <v>898</v>
      </c>
      <c r="R460" s="124"/>
      <c r="S460" s="24"/>
      <c r="T460" s="24">
        <v>0.74750000000000005</v>
      </c>
      <c r="U460" s="24">
        <v>1.3525</v>
      </c>
      <c r="V460" s="24">
        <v>0.60499999999999998</v>
      </c>
      <c r="W460" s="24">
        <v>17.7300843084966</v>
      </c>
      <c r="X460" s="24">
        <v>5.7625001798060396</v>
      </c>
      <c r="Y460" s="24">
        <v>840</v>
      </c>
      <c r="Z460" s="24" t="s">
        <v>1223</v>
      </c>
      <c r="AA460" s="24" t="s">
        <v>671</v>
      </c>
      <c r="AB460" s="24" t="s">
        <v>1357</v>
      </c>
      <c r="AC460" s="24"/>
      <c r="AD460" s="24"/>
      <c r="AE460" s="170"/>
      <c r="AF460" s="56"/>
      <c r="AG460" s="56"/>
      <c r="AH460" s="56"/>
      <c r="AI460" s="56"/>
      <c r="AJ460" s="171"/>
    </row>
    <row r="461" spans="1:36" s="57" customFormat="1">
      <c r="A461" s="57">
        <v>431</v>
      </c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 t="s">
        <v>881</v>
      </c>
      <c r="R461" s="156"/>
      <c r="S461" s="24"/>
      <c r="T461" s="24">
        <v>0.36</v>
      </c>
      <c r="U461" s="24">
        <v>1.335</v>
      </c>
      <c r="V461" s="24">
        <v>0.97499999999999998</v>
      </c>
      <c r="W461" s="24">
        <v>18.2016965784325</v>
      </c>
      <c r="X461" s="24">
        <v>5.4936858956366699</v>
      </c>
      <c r="Y461" s="24">
        <v>678</v>
      </c>
      <c r="Z461" s="24" t="s">
        <v>1225</v>
      </c>
      <c r="AA461" s="24" t="s">
        <v>671</v>
      </c>
      <c r="AB461" s="24" t="s">
        <v>1358</v>
      </c>
      <c r="AC461" s="24"/>
      <c r="AD461" s="24"/>
      <c r="AE461" s="170"/>
      <c r="AF461" s="56"/>
      <c r="AG461" s="56"/>
      <c r="AH461" s="56"/>
      <c r="AI461" s="56"/>
      <c r="AJ461" s="171"/>
    </row>
    <row r="462" spans="1:36" s="57" customFormat="1">
      <c r="A462" s="57">
        <v>432</v>
      </c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 t="s">
        <v>884</v>
      </c>
      <c r="R462" s="91"/>
      <c r="S462" s="24"/>
      <c r="T462" s="24">
        <v>0.21</v>
      </c>
      <c r="U462" s="24">
        <v>1.355</v>
      </c>
      <c r="V462" s="24">
        <v>1.145</v>
      </c>
      <c r="W462" s="24">
        <v>18.322203441544101</v>
      </c>
      <c r="X462" s="24">
        <v>5.3627982032068804</v>
      </c>
      <c r="Y462" s="24">
        <v>626</v>
      </c>
      <c r="Z462" s="24" t="s">
        <v>1227</v>
      </c>
      <c r="AA462" s="24" t="s">
        <v>671</v>
      </c>
      <c r="AB462" s="24" t="s">
        <v>1359</v>
      </c>
      <c r="AC462" s="24"/>
      <c r="AD462" s="24"/>
      <c r="AE462" s="170"/>
      <c r="AF462" s="56"/>
      <c r="AG462" s="56"/>
      <c r="AH462" s="56"/>
      <c r="AI462" s="56"/>
      <c r="AJ462" s="171"/>
    </row>
    <row r="463" spans="1:36" s="81" customFormat="1">
      <c r="B463" s="82" t="s">
        <v>1360</v>
      </c>
      <c r="AE463" s="105"/>
      <c r="AF463" s="109"/>
      <c r="AG463" s="109"/>
      <c r="AH463" s="109"/>
      <c r="AI463" s="109"/>
      <c r="AJ463" s="110"/>
    </row>
    <row r="464" spans="1:36">
      <c r="A464">
        <v>433</v>
      </c>
      <c r="B464" s="47">
        <v>42165</v>
      </c>
      <c r="C464" s="57" t="s">
        <v>1206</v>
      </c>
      <c r="D464" s="57" t="s">
        <v>1207</v>
      </c>
      <c r="E464" s="46">
        <v>0.71666666666666667</v>
      </c>
      <c r="F464" t="s">
        <v>1343</v>
      </c>
      <c r="G464" t="s">
        <v>538</v>
      </c>
      <c r="H464" t="s">
        <v>345</v>
      </c>
      <c r="I464">
        <v>5</v>
      </c>
      <c r="J464">
        <v>5</v>
      </c>
      <c r="K464" t="s">
        <v>1344</v>
      </c>
      <c r="L464">
        <v>500</v>
      </c>
      <c r="M464">
        <v>0.2</v>
      </c>
      <c r="N464">
        <v>6</v>
      </c>
      <c r="O464" t="b">
        <v>1</v>
      </c>
      <c r="P464" t="s">
        <v>1130</v>
      </c>
      <c r="Q464">
        <v>0</v>
      </c>
      <c r="T464">
        <v>0.46750000000000003</v>
      </c>
      <c r="U464">
        <v>1.2</v>
      </c>
      <c r="V464">
        <v>0.73250000000000004</v>
      </c>
      <c r="W464">
        <v>7.0821547860953302</v>
      </c>
      <c r="X464">
        <v>1.9968725531034299</v>
      </c>
      <c r="Y464">
        <v>665</v>
      </c>
      <c r="Z464" t="s">
        <v>1210</v>
      </c>
      <c r="AA464" t="s">
        <v>665</v>
      </c>
      <c r="AB464" t="s">
        <v>1361</v>
      </c>
    </row>
    <row r="465" spans="1:36">
      <c r="A465">
        <v>434</v>
      </c>
      <c r="L465">
        <v>1000</v>
      </c>
      <c r="T465">
        <v>0.89500000000000002</v>
      </c>
      <c r="U465">
        <v>1.27</v>
      </c>
      <c r="V465">
        <v>0.375</v>
      </c>
      <c r="W465">
        <v>6.8717562016295703</v>
      </c>
      <c r="X465">
        <v>2.2175370238547898</v>
      </c>
      <c r="Y465">
        <v>860</v>
      </c>
      <c r="Z465" t="s">
        <v>1212</v>
      </c>
      <c r="AA465" t="s">
        <v>668</v>
      </c>
      <c r="AB465" t="s">
        <v>1362</v>
      </c>
    </row>
    <row r="466" spans="1:36" s="73" customFormat="1">
      <c r="A466">
        <v>435</v>
      </c>
      <c r="B466" s="88">
        <v>42165</v>
      </c>
      <c r="C466" s="73" t="s">
        <v>1206</v>
      </c>
      <c r="D466" s="73" t="s">
        <v>1207</v>
      </c>
      <c r="E466" s="89">
        <v>0.71666666666666667</v>
      </c>
      <c r="F466" s="73" t="s">
        <v>1347</v>
      </c>
      <c r="G466" s="73" t="s">
        <v>538</v>
      </c>
      <c r="H466" s="73" t="s">
        <v>345</v>
      </c>
      <c r="I466" s="73">
        <v>5</v>
      </c>
      <c r="J466" s="73">
        <v>5</v>
      </c>
      <c r="K466" s="73" t="s">
        <v>1344</v>
      </c>
      <c r="L466" s="73">
        <v>5000</v>
      </c>
      <c r="M466" s="73">
        <v>0.2</v>
      </c>
      <c r="N466" s="73">
        <v>6</v>
      </c>
      <c r="O466" s="73" t="b">
        <v>1</v>
      </c>
      <c r="P466" s="73" t="s">
        <v>1130</v>
      </c>
      <c r="Q466" s="73">
        <v>0</v>
      </c>
      <c r="T466" s="73">
        <v>3.5425</v>
      </c>
      <c r="U466" s="73">
        <v>1.35</v>
      </c>
      <c r="V466" s="73">
        <v>2.1924999999999999</v>
      </c>
      <c r="W466" s="73">
        <v>6.9215602026563099</v>
      </c>
      <c r="X466" s="73">
        <v>2.3539349222041901</v>
      </c>
      <c r="Y466" s="73">
        <v>1947</v>
      </c>
      <c r="Z466" s="73" t="s">
        <v>1214</v>
      </c>
      <c r="AA466" s="73" t="s">
        <v>671</v>
      </c>
      <c r="AB466" s="73" t="s">
        <v>1363</v>
      </c>
      <c r="AE466" s="166"/>
      <c r="AF466" s="78"/>
      <c r="AG466" s="78"/>
      <c r="AH466" s="78"/>
      <c r="AI466" s="78" t="s">
        <v>1154</v>
      </c>
      <c r="AJ466" s="167"/>
    </row>
    <row r="467" spans="1:36">
      <c r="A467">
        <v>436</v>
      </c>
      <c r="L467">
        <v>10000</v>
      </c>
      <c r="T467">
        <v>5.5</v>
      </c>
      <c r="U467">
        <v>1.36</v>
      </c>
      <c r="V467">
        <v>4.1399999999999997</v>
      </c>
      <c r="W467">
        <v>6.8788569998712399</v>
      </c>
      <c r="X467">
        <v>2.5098300080721301</v>
      </c>
      <c r="Y467">
        <v>2720</v>
      </c>
      <c r="Z467" t="s">
        <v>1212</v>
      </c>
      <c r="AA467" t="s">
        <v>674</v>
      </c>
      <c r="AB467" t="s">
        <v>1364</v>
      </c>
    </row>
    <row r="468" spans="1:36">
      <c r="A468">
        <v>437</v>
      </c>
      <c r="L468">
        <v>20000</v>
      </c>
      <c r="T468">
        <v>7.5425000000000004</v>
      </c>
      <c r="U468">
        <v>1.375</v>
      </c>
      <c r="V468">
        <v>6.1675000000000004</v>
      </c>
      <c r="W468">
        <v>6.9012227676538096</v>
      </c>
      <c r="X468">
        <v>2.6074992775371899</v>
      </c>
      <c r="Y468">
        <v>3515</v>
      </c>
      <c r="Z468" t="s">
        <v>1212</v>
      </c>
      <c r="AA468" t="s">
        <v>677</v>
      </c>
      <c r="AB468" t="s">
        <v>1365</v>
      </c>
    </row>
    <row r="469" spans="1:36">
      <c r="A469">
        <v>438</v>
      </c>
      <c r="B469" s="93"/>
      <c r="C469" s="93"/>
      <c r="D469" s="93"/>
      <c r="E469" s="93"/>
      <c r="F469" s="93"/>
      <c r="G469" s="93"/>
      <c r="H469" s="93"/>
      <c r="I469" s="93">
        <v>10</v>
      </c>
      <c r="J469" s="93">
        <v>10</v>
      </c>
      <c r="K469" s="93"/>
      <c r="L469" s="93"/>
      <c r="M469" s="93"/>
      <c r="N469" s="93"/>
      <c r="O469" s="93"/>
      <c r="P469" s="93"/>
      <c r="Q469" s="93"/>
      <c r="R469" s="93"/>
      <c r="S469" s="24"/>
      <c r="T469" s="24">
        <v>4.2074999999999996</v>
      </c>
      <c r="U469" s="24">
        <v>1.355</v>
      </c>
      <c r="V469" s="24">
        <v>2.8525</v>
      </c>
      <c r="W469" s="24">
        <v>7.0220828560376098</v>
      </c>
      <c r="X469" s="24">
        <v>2.3774656551023101</v>
      </c>
      <c r="Y469" s="24">
        <v>2185</v>
      </c>
      <c r="Z469" s="24" t="s">
        <v>1214</v>
      </c>
      <c r="AA469" s="24" t="s">
        <v>671</v>
      </c>
      <c r="AB469" s="24" t="s">
        <v>1366</v>
      </c>
      <c r="AC469" s="24"/>
      <c r="AD469" s="24"/>
      <c r="AE469" s="168"/>
      <c r="AF469" s="91"/>
      <c r="AG469" s="91"/>
      <c r="AH469" s="91"/>
      <c r="AI469" s="91"/>
    </row>
    <row r="470" spans="1:36">
      <c r="A470">
        <v>439</v>
      </c>
      <c r="B470" s="91"/>
      <c r="C470" s="91"/>
      <c r="D470" s="91"/>
      <c r="E470" s="91"/>
      <c r="F470" s="91"/>
      <c r="G470" s="91"/>
      <c r="H470" s="91"/>
      <c r="I470" s="91">
        <v>15</v>
      </c>
      <c r="J470" s="91">
        <v>15</v>
      </c>
      <c r="K470" s="91"/>
      <c r="L470" s="91"/>
      <c r="M470" s="91"/>
      <c r="N470" s="91"/>
      <c r="O470" s="91"/>
      <c r="P470" s="91"/>
      <c r="Q470" s="91"/>
      <c r="R470" s="91"/>
      <c r="S470" s="24"/>
      <c r="T470" s="24">
        <v>4.6174999999999997</v>
      </c>
      <c r="U470" s="24">
        <v>1.335</v>
      </c>
      <c r="V470" s="24">
        <v>3.2825000000000002</v>
      </c>
      <c r="W470" s="24">
        <v>5.8281422840022996</v>
      </c>
      <c r="X470" s="24">
        <v>2.3341664681938599</v>
      </c>
      <c r="Y470" s="24">
        <v>2187</v>
      </c>
      <c r="Z470" s="24" t="s">
        <v>1214</v>
      </c>
      <c r="AA470" s="24" t="s">
        <v>671</v>
      </c>
      <c r="AB470" s="24" t="s">
        <v>1367</v>
      </c>
      <c r="AC470" s="24"/>
      <c r="AD470" s="24"/>
      <c r="AE470" s="168"/>
      <c r="AF470" s="91"/>
      <c r="AG470" s="91"/>
      <c r="AH470" s="91"/>
      <c r="AI470" s="91"/>
    </row>
    <row r="471" spans="1:36">
      <c r="A471">
        <v>440</v>
      </c>
      <c r="B471" s="91"/>
      <c r="C471" s="91"/>
      <c r="D471" s="91"/>
      <c r="E471" s="91"/>
      <c r="F471" s="91"/>
      <c r="G471" s="91"/>
      <c r="H471" s="91"/>
      <c r="I471" s="91">
        <v>30</v>
      </c>
      <c r="J471" s="91">
        <v>30</v>
      </c>
      <c r="K471" s="91"/>
      <c r="L471" s="91"/>
      <c r="M471" s="91"/>
      <c r="N471" s="91"/>
      <c r="O471" s="91"/>
      <c r="P471" s="91"/>
      <c r="Q471" s="91"/>
      <c r="R471" s="91"/>
      <c r="S471" s="24"/>
      <c r="T471" s="24">
        <v>5.5250000000000004</v>
      </c>
      <c r="U471" s="24">
        <v>1.345</v>
      </c>
      <c r="V471" s="24">
        <v>4.18</v>
      </c>
      <c r="W471" s="24">
        <v>5.8599308655187698</v>
      </c>
      <c r="X471" s="24">
        <v>2.5815479737135898</v>
      </c>
      <c r="Y471" s="24">
        <v>2494</v>
      </c>
      <c r="Z471" s="24" t="s">
        <v>1214</v>
      </c>
      <c r="AA471" s="24" t="s">
        <v>671</v>
      </c>
      <c r="AB471" s="24" t="s">
        <v>1368</v>
      </c>
      <c r="AC471" s="24"/>
      <c r="AD471" s="24"/>
      <c r="AE471" s="168"/>
      <c r="AF471" s="91"/>
      <c r="AG471" s="91"/>
      <c r="AH471" s="91"/>
      <c r="AI471" s="91"/>
    </row>
    <row r="472" spans="1:36">
      <c r="A472">
        <v>441</v>
      </c>
      <c r="B472" s="91"/>
      <c r="C472" s="91"/>
      <c r="D472" s="91"/>
      <c r="E472" s="91"/>
      <c r="F472" s="91"/>
      <c r="G472" s="91"/>
      <c r="H472" s="91"/>
      <c r="I472" s="91">
        <v>45</v>
      </c>
      <c r="J472" s="91">
        <v>45</v>
      </c>
      <c r="K472" s="91"/>
      <c r="L472" s="91"/>
      <c r="M472" s="91"/>
      <c r="N472" s="91"/>
      <c r="O472" s="91"/>
      <c r="P472" s="91"/>
      <c r="Q472" s="91"/>
      <c r="R472" s="91"/>
      <c r="S472" s="24"/>
      <c r="T472" s="24">
        <v>6.2424999999999997</v>
      </c>
      <c r="U472" s="24">
        <v>1.345</v>
      </c>
      <c r="V472" s="24">
        <v>4.8975</v>
      </c>
      <c r="W472" s="24">
        <v>5.9112566280882799</v>
      </c>
      <c r="X472" s="24">
        <v>2.8766686621902799</v>
      </c>
      <c r="Y472" s="24">
        <v>2797</v>
      </c>
      <c r="Z472" s="24" t="s">
        <v>1214</v>
      </c>
      <c r="AA472" s="24" t="s">
        <v>671</v>
      </c>
      <c r="AB472" s="24" t="s">
        <v>1369</v>
      </c>
      <c r="AC472" s="24"/>
      <c r="AD472" s="24"/>
      <c r="AE472" s="168"/>
      <c r="AF472" s="91"/>
      <c r="AG472" s="91"/>
      <c r="AH472" s="91"/>
      <c r="AI472" s="91"/>
    </row>
    <row r="473" spans="1:36">
      <c r="A473">
        <v>442</v>
      </c>
      <c r="B473" s="92"/>
      <c r="C473" s="92"/>
      <c r="D473" s="92"/>
      <c r="E473" s="92"/>
      <c r="F473" s="92"/>
      <c r="G473" s="92"/>
      <c r="H473" s="92"/>
      <c r="I473" s="92">
        <v>60</v>
      </c>
      <c r="J473" s="92">
        <v>60</v>
      </c>
      <c r="K473" s="92"/>
      <c r="L473" s="92"/>
      <c r="M473" s="92"/>
      <c r="N473" s="92"/>
      <c r="O473" s="92"/>
      <c r="P473" s="92"/>
      <c r="Q473" s="92"/>
      <c r="R473" s="92"/>
      <c r="S473" s="24"/>
      <c r="T473" s="24">
        <v>6.6550000000000002</v>
      </c>
      <c r="U473" s="24">
        <v>1.3474999999999999</v>
      </c>
      <c r="V473" s="24">
        <v>5.3075000000000001</v>
      </c>
      <c r="W473" s="24">
        <v>3.3922701847289698</v>
      </c>
      <c r="X473" s="24">
        <v>2.8411331409286</v>
      </c>
      <c r="Y473" s="24">
        <v>2863</v>
      </c>
      <c r="Z473" s="24" t="s">
        <v>1214</v>
      </c>
      <c r="AA473" s="24" t="s">
        <v>671</v>
      </c>
      <c r="AB473" s="24" t="s">
        <v>1370</v>
      </c>
      <c r="AC473" s="24"/>
      <c r="AD473" s="24"/>
      <c r="AE473" s="168"/>
      <c r="AF473" s="91"/>
      <c r="AG473" s="91"/>
      <c r="AH473" s="91"/>
      <c r="AI473" s="91"/>
    </row>
    <row r="474" spans="1:36">
      <c r="A474">
        <v>443</v>
      </c>
      <c r="P474">
        <v>0.17</v>
      </c>
      <c r="T474">
        <v>3.5425</v>
      </c>
      <c r="U474">
        <v>1.35</v>
      </c>
      <c r="V474">
        <v>2.1924999999999999</v>
      </c>
      <c r="W474">
        <v>6.9215602026563099</v>
      </c>
      <c r="X474">
        <v>2.3539349222041901</v>
      </c>
      <c r="Y474">
        <v>1947</v>
      </c>
      <c r="Z474" t="s">
        <v>1214</v>
      </c>
      <c r="AA474" t="s">
        <v>671</v>
      </c>
      <c r="AB474" t="s">
        <v>1363</v>
      </c>
    </row>
    <row r="475" spans="1:36">
      <c r="A475">
        <v>444</v>
      </c>
      <c r="P475">
        <v>2.65</v>
      </c>
      <c r="T475">
        <v>3.5425</v>
      </c>
      <c r="U475">
        <v>1.35</v>
      </c>
      <c r="V475">
        <v>2.1924999999999999</v>
      </c>
      <c r="W475">
        <v>6.9215602026563099</v>
      </c>
      <c r="X475">
        <v>2.3539349222041901</v>
      </c>
      <c r="Y475">
        <v>1947</v>
      </c>
      <c r="Z475" t="s">
        <v>1214</v>
      </c>
      <c r="AA475" t="s">
        <v>671</v>
      </c>
      <c r="AB475" t="s">
        <v>1363</v>
      </c>
    </row>
    <row r="476" spans="1:36">
      <c r="A476">
        <v>445</v>
      </c>
      <c r="P476">
        <v>25.7</v>
      </c>
      <c r="T476">
        <v>3.5425</v>
      </c>
      <c r="U476">
        <v>1.35</v>
      </c>
      <c r="V476">
        <v>2.1924999999999999</v>
      </c>
      <c r="W476">
        <v>6.9215602026563099</v>
      </c>
      <c r="X476">
        <v>2.3539349222041901</v>
      </c>
      <c r="Y476">
        <v>1947</v>
      </c>
      <c r="Z476" t="s">
        <v>1214</v>
      </c>
      <c r="AA476" t="s">
        <v>671</v>
      </c>
      <c r="AB476" t="s">
        <v>1363</v>
      </c>
    </row>
    <row r="477" spans="1:36">
      <c r="A477">
        <v>446</v>
      </c>
      <c r="P477">
        <v>125</v>
      </c>
      <c r="T477">
        <v>3.5425</v>
      </c>
      <c r="U477">
        <v>1.35</v>
      </c>
      <c r="V477">
        <v>2.1924999999999999</v>
      </c>
      <c r="W477">
        <v>6.9215602026563099</v>
      </c>
      <c r="X477">
        <v>2.3539349222041901</v>
      </c>
      <c r="Y477">
        <v>1947</v>
      </c>
      <c r="Z477" t="s">
        <v>1214</v>
      </c>
      <c r="AA477" t="s">
        <v>671</v>
      </c>
      <c r="AB477" t="s">
        <v>1363</v>
      </c>
    </row>
    <row r="478" spans="1:36">
      <c r="A478">
        <v>447</v>
      </c>
      <c r="P478">
        <v>500</v>
      </c>
      <c r="T478">
        <v>3.5425</v>
      </c>
      <c r="U478">
        <v>1.35</v>
      </c>
      <c r="V478">
        <v>2.1924999999999999</v>
      </c>
      <c r="W478">
        <v>6.9215602026563099</v>
      </c>
      <c r="X478">
        <v>2.3539349222041901</v>
      </c>
      <c r="Y478">
        <v>1947</v>
      </c>
      <c r="Z478" t="s">
        <v>1214</v>
      </c>
      <c r="AA478" t="s">
        <v>671</v>
      </c>
      <c r="AB478" t="s">
        <v>1363</v>
      </c>
    </row>
    <row r="479" spans="1:36">
      <c r="A479">
        <v>448</v>
      </c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 t="s">
        <v>898</v>
      </c>
      <c r="R479" s="24"/>
      <c r="S479" s="24"/>
      <c r="T479" s="24">
        <v>0.72750000000000004</v>
      </c>
      <c r="U479" s="24">
        <v>1.335</v>
      </c>
      <c r="V479" s="24">
        <v>0.60750000000000004</v>
      </c>
      <c r="W479" s="24">
        <v>7.3774814664027497</v>
      </c>
      <c r="X479" s="24">
        <v>1.20970523150485</v>
      </c>
      <c r="Y479" s="24">
        <v>821</v>
      </c>
      <c r="Z479" s="24" t="s">
        <v>1223</v>
      </c>
      <c r="AA479" s="24" t="s">
        <v>671</v>
      </c>
      <c r="AB479" s="24" t="s">
        <v>1371</v>
      </c>
      <c r="AC479" s="24"/>
      <c r="AD479" s="24"/>
    </row>
    <row r="480" spans="1:36">
      <c r="A480">
        <v>449</v>
      </c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 t="s">
        <v>881</v>
      </c>
      <c r="R480" s="91"/>
      <c r="S480" s="24"/>
      <c r="T480" s="24">
        <v>0.30499999999999999</v>
      </c>
      <c r="U480" s="24">
        <v>1.345</v>
      </c>
      <c r="V480" s="24">
        <v>1.04</v>
      </c>
      <c r="W480" s="24">
        <v>7.6530878934038498</v>
      </c>
      <c r="X480" s="24">
        <v>0.74600982923368997</v>
      </c>
      <c r="Y480" s="24">
        <v>652</v>
      </c>
      <c r="Z480" s="24" t="s">
        <v>1225</v>
      </c>
      <c r="AA480" s="24" t="s">
        <v>671</v>
      </c>
      <c r="AB480" s="24" t="s">
        <v>1372</v>
      </c>
      <c r="AC480" s="24"/>
      <c r="AD480" s="24"/>
    </row>
    <row r="481" spans="1:36">
      <c r="A481">
        <v>450</v>
      </c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 t="s">
        <v>884</v>
      </c>
      <c r="R481" s="92"/>
      <c r="S481" s="24"/>
      <c r="T481" s="24">
        <v>0.185</v>
      </c>
      <c r="U481" s="24">
        <v>1.355</v>
      </c>
      <c r="V481" s="24">
        <v>1.17</v>
      </c>
      <c r="W481" s="24">
        <v>6.4595515173900102</v>
      </c>
      <c r="X481" s="24">
        <v>0.69990855511418204</v>
      </c>
      <c r="Y481" s="24">
        <v>608</v>
      </c>
      <c r="Z481" s="24" t="s">
        <v>1227</v>
      </c>
      <c r="AA481" s="24" t="s">
        <v>671</v>
      </c>
      <c r="AB481" s="24" t="s">
        <v>1373</v>
      </c>
      <c r="AC481" s="24"/>
      <c r="AD481" s="24"/>
    </row>
    <row r="482" spans="1:36" s="81" customFormat="1">
      <c r="B482" s="82" t="s">
        <v>933</v>
      </c>
      <c r="Q482" s="122"/>
      <c r="AE482" s="105"/>
      <c r="AF482" s="109"/>
      <c r="AG482" s="109"/>
      <c r="AH482" s="109"/>
      <c r="AI482" s="109"/>
      <c r="AJ482" s="110"/>
    </row>
    <row r="483" spans="1:36">
      <c r="A483" s="57">
        <v>451</v>
      </c>
      <c r="B483" s="47">
        <v>42165</v>
      </c>
      <c r="C483" s="57" t="s">
        <v>1244</v>
      </c>
      <c r="D483" s="57" t="s">
        <v>1245</v>
      </c>
      <c r="E483" s="46">
        <v>0.71666666666666667</v>
      </c>
      <c r="F483" t="s">
        <v>1374</v>
      </c>
      <c r="G483" t="s">
        <v>345</v>
      </c>
      <c r="H483" t="s">
        <v>345</v>
      </c>
      <c r="I483">
        <v>5</v>
      </c>
      <c r="J483">
        <v>20</v>
      </c>
      <c r="K483" t="s">
        <v>1375</v>
      </c>
      <c r="L483">
        <v>500</v>
      </c>
      <c r="M483">
        <v>0</v>
      </c>
      <c r="N483">
        <v>2.4</v>
      </c>
      <c r="O483" t="b">
        <v>1</v>
      </c>
      <c r="P483" t="s">
        <v>1130</v>
      </c>
      <c r="Q483">
        <v>0</v>
      </c>
      <c r="R483" t="s">
        <v>1248</v>
      </c>
      <c r="T483">
        <v>3.5000000000000003E-2</v>
      </c>
      <c r="U483">
        <v>0.40250000000000002</v>
      </c>
      <c r="V483">
        <v>0.36749999999999999</v>
      </c>
      <c r="W483">
        <v>26.030440519496199</v>
      </c>
      <c r="X483">
        <v>2.2476724329900999</v>
      </c>
      <c r="Y483">
        <v>175</v>
      </c>
      <c r="Z483" t="s">
        <v>1249</v>
      </c>
      <c r="AA483" t="s">
        <v>707</v>
      </c>
      <c r="AB483" t="s">
        <v>1376</v>
      </c>
    </row>
    <row r="484" spans="1:36">
      <c r="A484" s="57">
        <v>452</v>
      </c>
      <c r="L484">
        <v>1000</v>
      </c>
      <c r="T484">
        <v>0.1075</v>
      </c>
      <c r="U484">
        <v>0.41499999999999998</v>
      </c>
      <c r="V484">
        <v>0.3075</v>
      </c>
      <c r="W484">
        <v>31.1683754555368</v>
      </c>
      <c r="X484">
        <v>2.8603943696549501</v>
      </c>
      <c r="Y484">
        <v>209</v>
      </c>
      <c r="Z484" t="s">
        <v>1251</v>
      </c>
      <c r="AA484" t="s">
        <v>710</v>
      </c>
      <c r="AB484" t="s">
        <v>1377</v>
      </c>
    </row>
    <row r="485" spans="1:36" s="73" customFormat="1">
      <c r="A485" s="57">
        <v>453</v>
      </c>
      <c r="B485" s="88">
        <v>42165</v>
      </c>
      <c r="C485" s="73" t="s">
        <v>1244</v>
      </c>
      <c r="D485" s="73" t="s">
        <v>1245</v>
      </c>
      <c r="E485" s="89">
        <v>0.71666666666666667</v>
      </c>
      <c r="F485" s="73" t="s">
        <v>1374</v>
      </c>
      <c r="G485" s="73" t="s">
        <v>345</v>
      </c>
      <c r="H485" s="73" t="s">
        <v>345</v>
      </c>
      <c r="I485" s="73">
        <v>5</v>
      </c>
      <c r="J485" s="73">
        <v>20</v>
      </c>
      <c r="K485" s="73" t="s">
        <v>1375</v>
      </c>
      <c r="L485" s="73">
        <v>5000</v>
      </c>
      <c r="M485" s="73">
        <v>0</v>
      </c>
      <c r="N485" s="73">
        <v>2.4</v>
      </c>
      <c r="O485" s="73" t="b">
        <v>1</v>
      </c>
      <c r="P485" s="73" t="s">
        <v>1130</v>
      </c>
      <c r="Q485" s="73">
        <v>0</v>
      </c>
      <c r="T485" s="73">
        <v>0.56499999999999995</v>
      </c>
      <c r="U485" s="73">
        <v>0.43</v>
      </c>
      <c r="V485" s="73">
        <v>0.13500000000000001</v>
      </c>
      <c r="W485" s="73">
        <v>32.4968710650856</v>
      </c>
      <c r="X485" s="73">
        <v>3.17548172950019</v>
      </c>
      <c r="Y485" s="73">
        <v>398</v>
      </c>
      <c r="Z485" s="73" t="s">
        <v>1253</v>
      </c>
      <c r="AA485" s="73" t="s">
        <v>713</v>
      </c>
      <c r="AB485" s="73" t="s">
        <v>1378</v>
      </c>
      <c r="AE485" s="166"/>
      <c r="AF485" s="78"/>
      <c r="AG485" s="78"/>
      <c r="AH485" s="78"/>
      <c r="AI485" s="78"/>
      <c r="AJ485" s="167"/>
    </row>
    <row r="486" spans="1:36">
      <c r="A486" s="57">
        <v>454</v>
      </c>
      <c r="L486">
        <v>10000</v>
      </c>
      <c r="T486">
        <v>1.0974999999999999</v>
      </c>
      <c r="U486">
        <v>0.4325</v>
      </c>
      <c r="V486">
        <v>0.66500000000000004</v>
      </c>
      <c r="W486">
        <v>32.905760061830897</v>
      </c>
      <c r="X486">
        <v>3.1829238896373</v>
      </c>
      <c r="Y486">
        <v>612</v>
      </c>
      <c r="Z486" t="s">
        <v>1255</v>
      </c>
      <c r="AA486" t="s">
        <v>716</v>
      </c>
      <c r="AB486" t="s">
        <v>1379</v>
      </c>
    </row>
    <row r="487" spans="1:36">
      <c r="A487" s="57">
        <v>455</v>
      </c>
      <c r="L487">
        <v>20000</v>
      </c>
      <c r="T487">
        <v>1.6850000000000001</v>
      </c>
      <c r="U487">
        <v>0.4375</v>
      </c>
      <c r="V487">
        <v>1.2475000000000001</v>
      </c>
      <c r="W487">
        <v>33.069699809743703</v>
      </c>
      <c r="X487">
        <v>3.23275570755023</v>
      </c>
      <c r="Y487">
        <v>847</v>
      </c>
      <c r="Z487" t="s">
        <v>1255</v>
      </c>
      <c r="AA487" t="s">
        <v>719</v>
      </c>
      <c r="AB487" t="s">
        <v>1380</v>
      </c>
    </row>
    <row r="488" spans="1:36" s="24" customFormat="1">
      <c r="A488" s="57">
        <v>456</v>
      </c>
      <c r="B488" s="93"/>
      <c r="C488" s="93"/>
      <c r="D488" s="93"/>
      <c r="E488" s="93"/>
      <c r="F488" s="93"/>
      <c r="G488" s="93"/>
      <c r="H488" s="93"/>
      <c r="I488" s="93">
        <v>10</v>
      </c>
      <c r="J488" s="93">
        <v>20</v>
      </c>
      <c r="K488" s="93"/>
      <c r="L488" s="93"/>
      <c r="M488" s="93"/>
      <c r="N488" s="93"/>
      <c r="O488" s="93"/>
      <c r="P488" s="93"/>
      <c r="Q488" s="93"/>
      <c r="R488" s="93"/>
      <c r="T488" s="24">
        <v>0.64</v>
      </c>
      <c r="U488" s="24">
        <v>0.42749999999999999</v>
      </c>
      <c r="V488" s="24">
        <v>0.21249999999999999</v>
      </c>
      <c r="W488" s="24">
        <v>33.368781319155801</v>
      </c>
      <c r="X488" s="24">
        <v>3.2850516658128202</v>
      </c>
      <c r="Y488" s="24">
        <v>427</v>
      </c>
      <c r="Z488" s="24" t="s">
        <v>1253</v>
      </c>
      <c r="AA488" s="24" t="s">
        <v>713</v>
      </c>
      <c r="AB488" s="24" t="s">
        <v>1381</v>
      </c>
      <c r="AE488" s="168"/>
      <c r="AF488" s="91"/>
      <c r="AG488" s="91"/>
      <c r="AH488" s="91"/>
      <c r="AI488" s="91"/>
      <c r="AJ488" s="169"/>
    </row>
    <row r="489" spans="1:36" s="24" customFormat="1">
      <c r="A489" s="57">
        <v>457</v>
      </c>
      <c r="B489" s="91"/>
      <c r="C489" s="91"/>
      <c r="D489" s="91"/>
      <c r="E489" s="91"/>
      <c r="F489" s="91"/>
      <c r="G489" s="91"/>
      <c r="H489" s="91"/>
      <c r="I489" s="91">
        <v>15</v>
      </c>
      <c r="J489" s="91">
        <v>15</v>
      </c>
      <c r="K489" s="91"/>
      <c r="L489" s="91"/>
      <c r="M489" s="91"/>
      <c r="N489" s="91"/>
      <c r="O489" s="91"/>
      <c r="P489" s="91"/>
      <c r="Q489" s="91"/>
      <c r="R489" s="91"/>
      <c r="T489" s="24">
        <v>0.60499999999999998</v>
      </c>
      <c r="U489" s="24">
        <v>0.42749999999999999</v>
      </c>
      <c r="V489" s="24">
        <v>0.17749999999999999</v>
      </c>
      <c r="W489" s="24">
        <v>34.766683101186899</v>
      </c>
      <c r="X489" s="24">
        <v>3.4383452407957802</v>
      </c>
      <c r="Y489" s="24">
        <v>413</v>
      </c>
      <c r="Z489" s="24" t="s">
        <v>1253</v>
      </c>
      <c r="AA489" s="24" t="s">
        <v>713</v>
      </c>
      <c r="AB489" s="24" t="s">
        <v>1382</v>
      </c>
      <c r="AE489" s="168"/>
      <c r="AF489" s="91"/>
      <c r="AG489" s="91"/>
      <c r="AH489" s="91"/>
      <c r="AI489" s="91"/>
      <c r="AJ489" s="169"/>
    </row>
    <row r="490" spans="1:36">
      <c r="A490" s="57">
        <v>458</v>
      </c>
      <c r="B490" s="91"/>
      <c r="C490" s="91"/>
      <c r="D490" s="91"/>
      <c r="E490" s="91"/>
      <c r="F490" s="91"/>
      <c r="G490" s="91"/>
      <c r="H490" s="91"/>
      <c r="I490" s="91">
        <v>30</v>
      </c>
      <c r="J490" s="91">
        <v>30</v>
      </c>
      <c r="K490" s="91"/>
      <c r="L490" s="91"/>
      <c r="M490" s="91"/>
      <c r="N490" s="91"/>
      <c r="O490" s="91"/>
      <c r="P490" s="91"/>
      <c r="Q490" s="91"/>
      <c r="R490" s="91"/>
      <c r="S490" s="24"/>
      <c r="T490" s="24">
        <v>0.71750000000000003</v>
      </c>
      <c r="U490" s="24">
        <v>0.4325</v>
      </c>
      <c r="V490" s="24">
        <v>0.28499999999999998</v>
      </c>
      <c r="W490" s="24">
        <v>37.3506972529756</v>
      </c>
      <c r="X490" s="24">
        <v>3.4669550943515302</v>
      </c>
      <c r="Y490" s="24">
        <v>460</v>
      </c>
      <c r="Z490" s="24" t="s">
        <v>1253</v>
      </c>
      <c r="AA490" s="24" t="s">
        <v>713</v>
      </c>
      <c r="AB490" s="24" t="s">
        <v>1383</v>
      </c>
      <c r="AC490" s="24"/>
      <c r="AD490" s="24"/>
      <c r="AE490" s="168"/>
      <c r="AF490" s="91"/>
      <c r="AG490" s="91"/>
    </row>
    <row r="491" spans="1:36">
      <c r="A491" s="57">
        <v>459</v>
      </c>
      <c r="B491" s="91"/>
      <c r="C491" s="91"/>
      <c r="D491" s="91"/>
      <c r="E491" s="91"/>
      <c r="F491" s="91"/>
      <c r="G491" s="91"/>
      <c r="H491" s="91"/>
      <c r="I491" s="91">
        <v>45</v>
      </c>
      <c r="J491" s="91">
        <v>45</v>
      </c>
      <c r="K491" s="91"/>
      <c r="L491" s="91"/>
      <c r="M491" s="91"/>
      <c r="N491" s="91"/>
      <c r="O491" s="91"/>
      <c r="P491" s="91"/>
      <c r="Q491" s="91"/>
      <c r="R491" s="91"/>
      <c r="S491" s="24"/>
      <c r="T491" s="24">
        <v>0.82499999999999996</v>
      </c>
      <c r="U491" s="24">
        <v>0.43</v>
      </c>
      <c r="V491" s="24">
        <v>0.39500000000000002</v>
      </c>
      <c r="W491" s="24">
        <v>38.552352286225002</v>
      </c>
      <c r="X491" s="24">
        <v>3.5640173923388798</v>
      </c>
      <c r="Y491" s="24">
        <v>502</v>
      </c>
      <c r="Z491" s="24" t="s">
        <v>1253</v>
      </c>
      <c r="AA491" s="24" t="s">
        <v>713</v>
      </c>
      <c r="AB491" s="24" t="s">
        <v>1384</v>
      </c>
      <c r="AC491" s="24"/>
      <c r="AD491" s="24"/>
      <c r="AE491" s="168"/>
      <c r="AF491" s="91"/>
      <c r="AG491" s="91"/>
    </row>
    <row r="492" spans="1:36">
      <c r="A492" s="57">
        <v>460</v>
      </c>
      <c r="B492" s="92"/>
      <c r="C492" s="92"/>
      <c r="D492" s="92"/>
      <c r="E492" s="92"/>
      <c r="F492" s="92"/>
      <c r="G492" s="92"/>
      <c r="H492" s="92"/>
      <c r="I492" s="92">
        <v>60</v>
      </c>
      <c r="J492" s="92">
        <v>60</v>
      </c>
      <c r="K492" s="92"/>
      <c r="L492" s="92"/>
      <c r="M492" s="92"/>
      <c r="N492" s="92"/>
      <c r="O492" s="92"/>
      <c r="P492" s="92"/>
      <c r="Q492" s="92"/>
      <c r="R492" s="92"/>
      <c r="S492" s="24"/>
      <c r="T492" s="24">
        <v>0.91249999999999998</v>
      </c>
      <c r="U492" s="24">
        <v>0.44500000000000001</v>
      </c>
      <c r="V492" s="24">
        <v>0.46750000000000003</v>
      </c>
      <c r="W492" s="24">
        <v>39.644485342123701</v>
      </c>
      <c r="X492" s="24">
        <v>3.7771972522853701</v>
      </c>
      <c r="Y492" s="24">
        <v>543</v>
      </c>
      <c r="Z492" s="24" t="s">
        <v>1253</v>
      </c>
      <c r="AA492" s="24" t="s">
        <v>713</v>
      </c>
      <c r="AB492" s="24" t="s">
        <v>1385</v>
      </c>
      <c r="AC492" s="24"/>
      <c r="AD492" s="24"/>
      <c r="AE492" s="168"/>
      <c r="AF492" s="91"/>
      <c r="AG492" s="91"/>
    </row>
    <row r="493" spans="1:36" s="57" customFormat="1">
      <c r="A493" s="57">
        <v>461</v>
      </c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 t="s">
        <v>375</v>
      </c>
      <c r="Q493" s="119"/>
      <c r="R493" s="119"/>
      <c r="T493" s="57">
        <v>0.56499999999999995</v>
      </c>
      <c r="U493" s="57">
        <v>0.43</v>
      </c>
      <c r="V493" s="57">
        <v>0.13500000000000001</v>
      </c>
      <c r="W493" s="57">
        <v>32.4968710650856</v>
      </c>
      <c r="X493" s="57">
        <v>3.17548172950019</v>
      </c>
      <c r="Y493" s="57">
        <v>398</v>
      </c>
      <c r="Z493" s="57" t="s">
        <v>1253</v>
      </c>
      <c r="AA493" s="57" t="s">
        <v>713</v>
      </c>
      <c r="AB493" s="57" t="s">
        <v>1378</v>
      </c>
      <c r="AE493" s="170"/>
      <c r="AF493" s="56"/>
      <c r="AG493" s="56"/>
      <c r="AH493" s="56"/>
      <c r="AI493" s="56"/>
      <c r="AJ493" s="171"/>
    </row>
    <row r="494" spans="1:36" s="57" customFormat="1">
      <c r="A494" s="57">
        <v>462</v>
      </c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 t="s">
        <v>376</v>
      </c>
      <c r="Q494" s="56"/>
      <c r="R494" s="56"/>
      <c r="T494" s="57">
        <v>0.56499999999999995</v>
      </c>
      <c r="U494" s="57">
        <v>0.43</v>
      </c>
      <c r="V494" s="57">
        <v>0.13500000000000001</v>
      </c>
      <c r="W494" s="57">
        <v>32.4968710650856</v>
      </c>
      <c r="X494" s="57">
        <v>3.17548172950019</v>
      </c>
      <c r="Y494" s="57">
        <v>398</v>
      </c>
      <c r="Z494" s="57" t="s">
        <v>1253</v>
      </c>
      <c r="AA494" s="57" t="s">
        <v>713</v>
      </c>
      <c r="AB494" s="57" t="s">
        <v>1378</v>
      </c>
      <c r="AE494" s="170"/>
      <c r="AF494" s="56"/>
      <c r="AG494" s="56"/>
      <c r="AH494" s="56"/>
      <c r="AI494" s="56"/>
      <c r="AJ494" s="171"/>
    </row>
    <row r="495" spans="1:36" s="57" customFormat="1">
      <c r="A495" s="57">
        <v>463</v>
      </c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 t="s">
        <v>377</v>
      </c>
      <c r="Q495" s="56"/>
      <c r="R495" s="56"/>
      <c r="T495" s="57">
        <v>0.56499999999999995</v>
      </c>
      <c r="U495" s="57">
        <v>0.43</v>
      </c>
      <c r="V495" s="57">
        <v>0.13500000000000001</v>
      </c>
      <c r="W495" s="57">
        <v>32.4968710650856</v>
      </c>
      <c r="X495" s="57">
        <v>3.17548172950019</v>
      </c>
      <c r="Y495" s="57">
        <v>398</v>
      </c>
      <c r="Z495" s="57" t="s">
        <v>1253</v>
      </c>
      <c r="AA495" s="57" t="s">
        <v>713</v>
      </c>
      <c r="AB495" s="57" t="s">
        <v>1378</v>
      </c>
      <c r="AE495" s="170"/>
      <c r="AF495" s="56"/>
      <c r="AG495" s="56"/>
      <c r="AH495" s="56"/>
      <c r="AI495" s="56"/>
      <c r="AJ495" s="171"/>
    </row>
    <row r="496" spans="1:36" s="57" customFormat="1">
      <c r="A496" s="57">
        <v>464</v>
      </c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 t="s">
        <v>378</v>
      </c>
      <c r="Q496" s="56"/>
      <c r="R496" s="56"/>
      <c r="T496" s="57">
        <v>0.56499999999999995</v>
      </c>
      <c r="U496" s="57">
        <v>0.43</v>
      </c>
      <c r="V496" s="57">
        <v>0.13500000000000001</v>
      </c>
      <c r="W496" s="57">
        <v>32.4968710650856</v>
      </c>
      <c r="X496" s="57">
        <v>3.17548172950019</v>
      </c>
      <c r="Y496" s="57">
        <v>398</v>
      </c>
      <c r="Z496" s="57" t="s">
        <v>1253</v>
      </c>
      <c r="AA496" s="57" t="s">
        <v>713</v>
      </c>
      <c r="AB496" s="57" t="s">
        <v>1378</v>
      </c>
      <c r="AE496" s="170"/>
      <c r="AF496" s="56"/>
      <c r="AG496" s="56"/>
      <c r="AH496" s="56"/>
      <c r="AI496" s="56"/>
      <c r="AJ496" s="171"/>
    </row>
    <row r="497" spans="1:36" s="57" customFormat="1">
      <c r="A497" s="57">
        <v>465</v>
      </c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 t="s">
        <v>379</v>
      </c>
      <c r="Q497" s="56"/>
      <c r="R497" s="56"/>
      <c r="T497" s="57">
        <v>0.56499999999999995</v>
      </c>
      <c r="U497" s="57">
        <v>0.43</v>
      </c>
      <c r="V497" s="57">
        <v>0.13500000000000001</v>
      </c>
      <c r="W497" s="57">
        <v>32.4968710650856</v>
      </c>
      <c r="X497" s="57">
        <v>3.17548172950019</v>
      </c>
      <c r="Y497" s="57">
        <v>398</v>
      </c>
      <c r="Z497" s="57" t="s">
        <v>1253</v>
      </c>
      <c r="AA497" s="57" t="s">
        <v>713</v>
      </c>
      <c r="AB497" s="57" t="s">
        <v>1378</v>
      </c>
      <c r="AE497" s="170"/>
      <c r="AF497" s="56"/>
      <c r="AG497" s="56"/>
      <c r="AH497" s="56"/>
      <c r="AI497" s="56"/>
      <c r="AJ497" s="171"/>
    </row>
    <row r="498" spans="1:36" s="57" customFormat="1">
      <c r="A498" s="57">
        <v>466</v>
      </c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 t="s">
        <v>898</v>
      </c>
      <c r="R498" s="124"/>
      <c r="S498" s="24"/>
      <c r="T498" s="24">
        <v>3.2500000000000001E-2</v>
      </c>
      <c r="U498" s="24">
        <v>0.43</v>
      </c>
      <c r="V498" s="24">
        <v>0.39750000000000002</v>
      </c>
      <c r="W498" s="24">
        <v>15.733665873408899</v>
      </c>
      <c r="X498" s="24">
        <v>1.32002488551594</v>
      </c>
      <c r="Y498" s="24">
        <v>183</v>
      </c>
      <c r="Z498" s="24" t="s">
        <v>1263</v>
      </c>
      <c r="AA498" s="24" t="s">
        <v>713</v>
      </c>
      <c r="AB498" s="24" t="s">
        <v>1386</v>
      </c>
      <c r="AC498" s="24"/>
      <c r="AD498" s="24"/>
      <c r="AE498" s="170"/>
      <c r="AF498" s="56"/>
      <c r="AG498" s="56"/>
      <c r="AH498" s="56"/>
      <c r="AI498" s="56"/>
      <c r="AJ498" s="171"/>
    </row>
    <row r="499" spans="1:36" s="57" customFormat="1">
      <c r="A499" s="57">
        <v>467</v>
      </c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 t="s">
        <v>881</v>
      </c>
      <c r="R499" s="156"/>
      <c r="S499" s="24"/>
      <c r="T499" s="24">
        <v>1.4999999999999999E-2</v>
      </c>
      <c r="U499" s="24">
        <v>0.43</v>
      </c>
      <c r="V499" s="24">
        <v>0.41499999999999998</v>
      </c>
      <c r="W499" s="24">
        <v>19.002894451389601</v>
      </c>
      <c r="X499" s="24">
        <v>1.4558666450440101</v>
      </c>
      <c r="Y499" s="24">
        <v>178</v>
      </c>
      <c r="Z499" s="24" t="s">
        <v>1265</v>
      </c>
      <c r="AA499" s="24" t="s">
        <v>713</v>
      </c>
      <c r="AB499" s="24" t="s">
        <v>1387</v>
      </c>
      <c r="AC499" s="24"/>
      <c r="AD499" s="24"/>
      <c r="AE499" s="170"/>
      <c r="AF499" s="56"/>
      <c r="AG499" s="56"/>
      <c r="AH499" s="56"/>
      <c r="AI499" s="56"/>
      <c r="AJ499" s="171"/>
    </row>
    <row r="500" spans="1:36" s="57" customFormat="1">
      <c r="A500" s="57">
        <v>468</v>
      </c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 t="s">
        <v>884</v>
      </c>
      <c r="R500" s="91"/>
      <c r="S500" s="24"/>
      <c r="T500" s="24">
        <v>0.02</v>
      </c>
      <c r="U500" s="24">
        <v>0.4325</v>
      </c>
      <c r="V500" s="24">
        <v>0.41249999999999998</v>
      </c>
      <c r="W500" s="24">
        <v>12.671167416218699</v>
      </c>
      <c r="X500" s="24">
        <v>0.65494967470495902</v>
      </c>
      <c r="Y500" s="24">
        <v>181</v>
      </c>
      <c r="Z500" s="24" t="s">
        <v>1267</v>
      </c>
      <c r="AA500" s="24" t="s">
        <v>713</v>
      </c>
      <c r="AB500" s="24" t="s">
        <v>1388</v>
      </c>
      <c r="AC500" s="24"/>
      <c r="AD500" s="24"/>
      <c r="AE500" s="170"/>
      <c r="AF500" s="56"/>
      <c r="AG500" s="56"/>
      <c r="AH500" s="56"/>
      <c r="AI500" s="56"/>
      <c r="AJ500" s="171"/>
    </row>
    <row r="501" spans="1:36" s="81" customFormat="1">
      <c r="B501" s="82" t="s">
        <v>1389</v>
      </c>
      <c r="AE501" s="105"/>
      <c r="AF501" s="109"/>
      <c r="AG501" s="109"/>
      <c r="AH501" s="109"/>
      <c r="AI501" s="109"/>
      <c r="AJ501" s="110"/>
    </row>
    <row r="502" spans="1:36">
      <c r="A502">
        <v>469</v>
      </c>
      <c r="B502" s="47">
        <v>42165</v>
      </c>
      <c r="C502" s="57" t="s">
        <v>1244</v>
      </c>
      <c r="D502" s="57" t="s">
        <v>1245</v>
      </c>
      <c r="E502" s="46">
        <v>0.71666666666666667</v>
      </c>
      <c r="F502" t="s">
        <v>1374</v>
      </c>
      <c r="G502" t="s">
        <v>538</v>
      </c>
      <c r="H502" t="s">
        <v>345</v>
      </c>
      <c r="I502">
        <v>5</v>
      </c>
      <c r="J502">
        <v>20</v>
      </c>
      <c r="K502" t="s">
        <v>1375</v>
      </c>
      <c r="L502">
        <v>500</v>
      </c>
      <c r="M502">
        <v>0</v>
      </c>
      <c r="N502">
        <v>2.4</v>
      </c>
      <c r="O502" t="b">
        <v>1</v>
      </c>
      <c r="P502" t="s">
        <v>1130</v>
      </c>
      <c r="Q502">
        <v>0</v>
      </c>
      <c r="R502" t="s">
        <v>1248</v>
      </c>
      <c r="T502">
        <v>2.5000000000000001E-2</v>
      </c>
      <c r="U502">
        <v>0.39500000000000002</v>
      </c>
      <c r="V502">
        <v>0.37</v>
      </c>
      <c r="W502">
        <v>82.930290858672706</v>
      </c>
      <c r="X502">
        <v>1.4567985623291</v>
      </c>
      <c r="Y502">
        <v>168</v>
      </c>
      <c r="Z502" t="s">
        <v>1249</v>
      </c>
      <c r="AA502" t="s">
        <v>707</v>
      </c>
      <c r="AB502" t="s">
        <v>1390</v>
      </c>
    </row>
    <row r="503" spans="1:36">
      <c r="A503">
        <v>470</v>
      </c>
      <c r="L503">
        <v>1000</v>
      </c>
      <c r="T503">
        <v>7.2499999999999995E-2</v>
      </c>
      <c r="U503">
        <v>0.40250000000000002</v>
      </c>
      <c r="V503">
        <v>0.33</v>
      </c>
      <c r="W503">
        <v>88.169854171173299</v>
      </c>
      <c r="X503">
        <v>1.52067734615696</v>
      </c>
      <c r="Y503">
        <v>190</v>
      </c>
      <c r="Z503" t="s">
        <v>1251</v>
      </c>
      <c r="AA503" t="s">
        <v>710</v>
      </c>
      <c r="AB503" t="s">
        <v>1391</v>
      </c>
    </row>
    <row r="504" spans="1:36" s="73" customFormat="1">
      <c r="A504">
        <v>471</v>
      </c>
      <c r="B504" s="88">
        <v>42165</v>
      </c>
      <c r="C504" s="73" t="s">
        <v>1244</v>
      </c>
      <c r="D504" s="73" t="s">
        <v>1245</v>
      </c>
      <c r="E504" s="89">
        <v>0.71666666666666667</v>
      </c>
      <c r="F504" s="73" t="s">
        <v>1374</v>
      </c>
      <c r="G504" s="73" t="s">
        <v>538</v>
      </c>
      <c r="H504" s="73" t="s">
        <v>345</v>
      </c>
      <c r="I504" s="73">
        <v>5</v>
      </c>
      <c r="J504" s="73">
        <v>20</v>
      </c>
      <c r="K504" s="73" t="s">
        <v>1375</v>
      </c>
      <c r="L504" s="73">
        <v>5000</v>
      </c>
      <c r="M504" s="73">
        <v>0</v>
      </c>
      <c r="N504" s="73">
        <v>2.4</v>
      </c>
      <c r="O504" s="73" t="b">
        <v>1</v>
      </c>
      <c r="P504" s="73" t="s">
        <v>1130</v>
      </c>
      <c r="Q504" s="73">
        <v>0</v>
      </c>
      <c r="T504" s="73">
        <v>0.42749999999999999</v>
      </c>
      <c r="U504" s="73">
        <v>0.435</v>
      </c>
      <c r="V504" s="73">
        <v>7.4999999999999997E-3</v>
      </c>
      <c r="W504" s="73">
        <v>44.876765034714801</v>
      </c>
      <c r="X504" s="73">
        <v>1.2772591148595001</v>
      </c>
      <c r="Y504" s="73">
        <v>345</v>
      </c>
      <c r="Z504" s="73" t="s">
        <v>1253</v>
      </c>
      <c r="AA504" s="73" t="s">
        <v>713</v>
      </c>
      <c r="AB504" s="73" t="s">
        <v>1392</v>
      </c>
      <c r="AE504" s="166"/>
      <c r="AF504" s="78"/>
      <c r="AG504" s="78"/>
      <c r="AH504" s="78"/>
      <c r="AI504" s="78" t="s">
        <v>1154</v>
      </c>
      <c r="AJ504" s="167"/>
    </row>
    <row r="505" spans="1:36">
      <c r="A505">
        <v>472</v>
      </c>
      <c r="L505">
        <v>10000</v>
      </c>
      <c r="T505">
        <v>0.755</v>
      </c>
      <c r="U505">
        <v>0.435</v>
      </c>
      <c r="V505">
        <v>0.32</v>
      </c>
      <c r="W505">
        <v>28.197158906500601</v>
      </c>
      <c r="X505">
        <v>1.26484273001058</v>
      </c>
      <c r="Y505">
        <v>476</v>
      </c>
      <c r="Z505" t="s">
        <v>1255</v>
      </c>
      <c r="AA505" t="s">
        <v>716</v>
      </c>
      <c r="AB505" t="s">
        <v>1393</v>
      </c>
    </row>
    <row r="506" spans="1:36">
      <c r="A506">
        <v>473</v>
      </c>
      <c r="L506">
        <v>20000</v>
      </c>
      <c r="T506">
        <v>1.1825000000000001</v>
      </c>
      <c r="U506">
        <v>0.4325</v>
      </c>
      <c r="V506">
        <v>0.75</v>
      </c>
      <c r="W506">
        <v>11.7983471057898</v>
      </c>
      <c r="X506">
        <v>1.22748134109669</v>
      </c>
      <c r="Y506">
        <v>646</v>
      </c>
      <c r="Z506" t="s">
        <v>1255</v>
      </c>
      <c r="AA506" t="s">
        <v>719</v>
      </c>
      <c r="AB506" t="s">
        <v>1394</v>
      </c>
    </row>
    <row r="507" spans="1:36">
      <c r="A507">
        <v>474</v>
      </c>
      <c r="B507" s="93"/>
      <c r="C507" s="93"/>
      <c r="D507" s="93"/>
      <c r="E507" s="93"/>
      <c r="F507" s="93"/>
      <c r="G507" s="93"/>
      <c r="H507" s="93"/>
      <c r="I507" s="93">
        <v>10</v>
      </c>
      <c r="J507" s="93">
        <v>20</v>
      </c>
      <c r="K507" s="93"/>
      <c r="L507" s="93"/>
      <c r="M507" s="93"/>
      <c r="N507" s="93"/>
      <c r="O507" s="93"/>
      <c r="P507" s="93"/>
      <c r="Q507" s="93"/>
      <c r="R507" s="93"/>
      <c r="S507" s="24"/>
      <c r="T507" s="24">
        <v>0.48749999999999999</v>
      </c>
      <c r="U507" s="24">
        <v>0.435</v>
      </c>
      <c r="V507" s="24">
        <v>5.2499999999999998E-2</v>
      </c>
      <c r="W507" s="24">
        <v>18.9865660601975</v>
      </c>
      <c r="X507" s="24">
        <v>1.2116721481591499</v>
      </c>
      <c r="Y507" s="24">
        <v>369</v>
      </c>
      <c r="Z507" s="24" t="s">
        <v>1253</v>
      </c>
      <c r="AA507" s="24" t="s">
        <v>713</v>
      </c>
      <c r="AB507" s="24" t="s">
        <v>1395</v>
      </c>
      <c r="AC507" s="24"/>
      <c r="AD507" s="24"/>
      <c r="AE507" s="168"/>
      <c r="AF507" s="91"/>
      <c r="AG507" s="91"/>
      <c r="AH507" s="91"/>
      <c r="AI507" s="91"/>
    </row>
    <row r="508" spans="1:36">
      <c r="A508">
        <v>475</v>
      </c>
      <c r="B508" s="91"/>
      <c r="C508" s="91"/>
      <c r="D508" s="91"/>
      <c r="E508" s="91"/>
      <c r="F508" s="91"/>
      <c r="G508" s="91"/>
      <c r="H508" s="91"/>
      <c r="I508" s="91">
        <v>15</v>
      </c>
      <c r="J508" s="91">
        <v>15</v>
      </c>
      <c r="K508" s="91"/>
      <c r="L508" s="91"/>
      <c r="M508" s="91"/>
      <c r="N508" s="91"/>
      <c r="O508" s="91"/>
      <c r="P508" s="91"/>
      <c r="Q508" s="91"/>
      <c r="R508" s="91"/>
      <c r="S508" s="24"/>
      <c r="T508" s="24">
        <v>0.53249999999999997</v>
      </c>
      <c r="U508" s="24">
        <v>0.42249999999999999</v>
      </c>
      <c r="V508" s="24">
        <v>0.11</v>
      </c>
      <c r="W508" s="24">
        <v>13.347716849437701</v>
      </c>
      <c r="X508" s="24">
        <v>1.3978980733753601</v>
      </c>
      <c r="Y508" s="24">
        <v>382</v>
      </c>
      <c r="Z508" s="24" t="s">
        <v>1253</v>
      </c>
      <c r="AA508" s="24" t="s">
        <v>713</v>
      </c>
      <c r="AB508" s="24" t="s">
        <v>1396</v>
      </c>
      <c r="AC508" s="24"/>
      <c r="AD508" s="24"/>
      <c r="AE508" s="168"/>
      <c r="AF508" s="91"/>
      <c r="AG508" s="91"/>
      <c r="AH508" s="91"/>
      <c r="AI508" s="91"/>
    </row>
    <row r="509" spans="1:36">
      <c r="A509">
        <v>476</v>
      </c>
      <c r="B509" s="91"/>
      <c r="C509" s="91"/>
      <c r="D509" s="91"/>
      <c r="E509" s="91"/>
      <c r="F509" s="91"/>
      <c r="G509" s="91"/>
      <c r="H509" s="91"/>
      <c r="I509" s="91">
        <v>30</v>
      </c>
      <c r="J509" s="91">
        <v>30</v>
      </c>
      <c r="K509" s="91"/>
      <c r="L509" s="91"/>
      <c r="M509" s="91"/>
      <c r="N509" s="91"/>
      <c r="O509" s="91"/>
      <c r="P509" s="91"/>
      <c r="Q509" s="91"/>
      <c r="R509" s="91"/>
      <c r="S509" s="24"/>
      <c r="T509" s="24">
        <v>0.64500000000000002</v>
      </c>
      <c r="U509" s="24">
        <v>0.42499999999999999</v>
      </c>
      <c r="V509" s="24">
        <v>0.22</v>
      </c>
      <c r="W509" s="24">
        <v>12.4925504718321</v>
      </c>
      <c r="X509" s="24">
        <v>1.5314754958953101</v>
      </c>
      <c r="Y509" s="24">
        <v>426</v>
      </c>
      <c r="Z509" s="24" t="s">
        <v>1253</v>
      </c>
      <c r="AA509" s="24" t="s">
        <v>713</v>
      </c>
      <c r="AB509" s="24" t="s">
        <v>1397</v>
      </c>
      <c r="AC509" s="24"/>
      <c r="AD509" s="24"/>
      <c r="AE509" s="168"/>
      <c r="AF509" s="91"/>
      <c r="AG509" s="91"/>
      <c r="AH509" s="91"/>
      <c r="AI509" s="91"/>
    </row>
    <row r="510" spans="1:36">
      <c r="A510">
        <v>477</v>
      </c>
      <c r="B510" s="91"/>
      <c r="C510" s="91"/>
      <c r="D510" s="91"/>
      <c r="E510" s="91"/>
      <c r="F510" s="91"/>
      <c r="G510" s="91"/>
      <c r="H510" s="91"/>
      <c r="I510" s="91">
        <v>45</v>
      </c>
      <c r="J510" s="91">
        <v>45</v>
      </c>
      <c r="K510" s="91"/>
      <c r="L510" s="91"/>
      <c r="M510" s="91"/>
      <c r="N510" s="91"/>
      <c r="O510" s="91"/>
      <c r="P510" s="91"/>
      <c r="Q510" s="91"/>
      <c r="R510" s="91"/>
      <c r="S510" s="24"/>
      <c r="T510" s="24">
        <v>0.71</v>
      </c>
      <c r="U510" s="24">
        <v>0.42749999999999999</v>
      </c>
      <c r="V510" s="24">
        <v>0.28249999999999997</v>
      </c>
      <c r="W510" s="24">
        <v>11.938406412037599</v>
      </c>
      <c r="X510" s="24">
        <v>1.42237645396204</v>
      </c>
      <c r="Y510" s="24">
        <v>447</v>
      </c>
      <c r="Z510" s="24" t="s">
        <v>1253</v>
      </c>
      <c r="AA510" s="24" t="s">
        <v>713</v>
      </c>
      <c r="AB510" s="24" t="s">
        <v>1398</v>
      </c>
      <c r="AC510" s="24"/>
      <c r="AD510" s="24"/>
      <c r="AE510" s="168"/>
      <c r="AF510" s="91"/>
      <c r="AG510" s="91"/>
      <c r="AH510" s="91"/>
      <c r="AI510" s="91"/>
    </row>
    <row r="511" spans="1:36">
      <c r="A511">
        <v>478</v>
      </c>
      <c r="B511" s="92"/>
      <c r="C511" s="92"/>
      <c r="D511" s="92"/>
      <c r="E511" s="92"/>
      <c r="F511" s="92"/>
      <c r="G511" s="92"/>
      <c r="H511" s="92"/>
      <c r="I511" s="92">
        <v>60</v>
      </c>
      <c r="J511" s="92">
        <v>60</v>
      </c>
      <c r="K511" s="92"/>
      <c r="L511" s="92"/>
      <c r="M511" s="92"/>
      <c r="N511" s="92"/>
      <c r="O511" s="92"/>
      <c r="P511" s="92"/>
      <c r="Q511" s="92"/>
      <c r="R511" s="92"/>
      <c r="S511" s="24"/>
      <c r="T511" s="24">
        <v>0.79</v>
      </c>
      <c r="U511" s="24">
        <v>0.43</v>
      </c>
      <c r="V511" s="24">
        <v>0.36</v>
      </c>
      <c r="W511" s="24">
        <v>21.140956853035</v>
      </c>
      <c r="X511" s="24">
        <v>1.5200830183460801</v>
      </c>
      <c r="Y511" s="24">
        <v>480</v>
      </c>
      <c r="Z511" s="24" t="s">
        <v>1253</v>
      </c>
      <c r="AA511" s="24" t="s">
        <v>713</v>
      </c>
      <c r="AB511" s="24" t="s">
        <v>1399</v>
      </c>
      <c r="AC511" s="24"/>
      <c r="AD511" s="24"/>
      <c r="AE511" s="168"/>
      <c r="AF511" s="91"/>
      <c r="AG511" s="91"/>
      <c r="AH511" s="91"/>
      <c r="AI511" s="91"/>
    </row>
    <row r="512" spans="1:36">
      <c r="A512">
        <v>479</v>
      </c>
      <c r="P512">
        <v>0.17</v>
      </c>
      <c r="T512">
        <v>0.42749999999999999</v>
      </c>
      <c r="U512">
        <v>0.435</v>
      </c>
      <c r="V512">
        <v>7.4999999999999997E-3</v>
      </c>
      <c r="W512">
        <v>44.876765034714801</v>
      </c>
      <c r="X512">
        <v>1.2772591148595001</v>
      </c>
      <c r="Y512">
        <v>345</v>
      </c>
      <c r="Z512" t="s">
        <v>1253</v>
      </c>
      <c r="AA512" t="s">
        <v>713</v>
      </c>
      <c r="AB512" t="s">
        <v>1392</v>
      </c>
    </row>
    <row r="513" spans="1:36">
      <c r="A513">
        <v>480</v>
      </c>
      <c r="P513">
        <v>2.65</v>
      </c>
      <c r="T513">
        <v>0.42749999999999999</v>
      </c>
      <c r="U513">
        <v>0.435</v>
      </c>
      <c r="V513">
        <v>7.4999999999999997E-3</v>
      </c>
      <c r="W513">
        <v>44.876765034714801</v>
      </c>
      <c r="X513">
        <v>1.2772591148595001</v>
      </c>
      <c r="Y513">
        <v>345</v>
      </c>
      <c r="Z513" t="s">
        <v>1253</v>
      </c>
      <c r="AA513" t="s">
        <v>713</v>
      </c>
      <c r="AB513" t="s">
        <v>1392</v>
      </c>
    </row>
    <row r="514" spans="1:36">
      <c r="A514">
        <v>481</v>
      </c>
      <c r="P514">
        <v>25.7</v>
      </c>
      <c r="T514">
        <v>0.42749999999999999</v>
      </c>
      <c r="U514">
        <v>0.435</v>
      </c>
      <c r="V514">
        <v>7.4999999999999997E-3</v>
      </c>
      <c r="W514">
        <v>44.876765034714801</v>
      </c>
      <c r="X514">
        <v>1.2772591148595001</v>
      </c>
      <c r="Y514">
        <v>345</v>
      </c>
      <c r="Z514" t="s">
        <v>1253</v>
      </c>
      <c r="AA514" t="s">
        <v>713</v>
      </c>
      <c r="AB514" t="s">
        <v>1392</v>
      </c>
    </row>
    <row r="515" spans="1:36">
      <c r="A515">
        <v>482</v>
      </c>
      <c r="P515">
        <v>125</v>
      </c>
      <c r="T515">
        <v>0.42749999999999999</v>
      </c>
      <c r="U515">
        <v>0.435</v>
      </c>
      <c r="V515">
        <v>7.4999999999999997E-3</v>
      </c>
      <c r="W515">
        <v>44.876765034714801</v>
      </c>
      <c r="X515">
        <v>1.2772591148595001</v>
      </c>
      <c r="Y515">
        <v>345</v>
      </c>
      <c r="Z515" t="s">
        <v>1253</v>
      </c>
      <c r="AA515" t="s">
        <v>713</v>
      </c>
      <c r="AB515" t="s">
        <v>1392</v>
      </c>
    </row>
    <row r="516" spans="1:36">
      <c r="A516">
        <v>483</v>
      </c>
      <c r="P516">
        <v>500</v>
      </c>
      <c r="T516">
        <v>0.42749999999999999</v>
      </c>
      <c r="U516">
        <v>0.435</v>
      </c>
      <c r="V516">
        <v>7.4999999999999997E-3</v>
      </c>
      <c r="W516">
        <v>44.876765034714801</v>
      </c>
      <c r="X516">
        <v>1.2772591148595001</v>
      </c>
      <c r="Y516">
        <v>345</v>
      </c>
      <c r="Z516" t="s">
        <v>1253</v>
      </c>
      <c r="AA516" t="s">
        <v>713</v>
      </c>
      <c r="AB516" t="s">
        <v>1392</v>
      </c>
    </row>
    <row r="517" spans="1:36">
      <c r="A517">
        <v>484</v>
      </c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 t="s">
        <v>898</v>
      </c>
      <c r="R517" s="24"/>
      <c r="S517" s="24"/>
      <c r="T517" s="24">
        <v>0.04</v>
      </c>
      <c r="U517" s="24">
        <v>0.43</v>
      </c>
      <c r="V517" s="24">
        <v>0.39</v>
      </c>
      <c r="W517" s="24">
        <v>80.513981008526002</v>
      </c>
      <c r="X517" s="24">
        <v>1.6156483906317101</v>
      </c>
      <c r="Y517" s="24">
        <v>188</v>
      </c>
      <c r="Z517" s="24" t="s">
        <v>1263</v>
      </c>
      <c r="AA517" s="24" t="s">
        <v>713</v>
      </c>
      <c r="AB517" s="24" t="s">
        <v>1400</v>
      </c>
      <c r="AC517" s="24"/>
      <c r="AD517" s="24"/>
    </row>
    <row r="518" spans="1:36">
      <c r="A518">
        <v>485</v>
      </c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 t="s">
        <v>881</v>
      </c>
      <c r="R518" s="91"/>
      <c r="S518" s="24"/>
      <c r="T518" s="24">
        <v>3.5000000000000003E-2</v>
      </c>
      <c r="U518" s="24">
        <v>0.43</v>
      </c>
      <c r="V518" s="24">
        <v>0.39500000000000002</v>
      </c>
      <c r="W518" s="24">
        <v>87.045496407466104</v>
      </c>
      <c r="X518" s="24">
        <v>1.5078173770233601</v>
      </c>
      <c r="Y518" s="24">
        <v>186</v>
      </c>
      <c r="Z518" s="24" t="s">
        <v>1265</v>
      </c>
      <c r="AA518" s="24" t="s">
        <v>713</v>
      </c>
      <c r="AB518" s="24" t="s">
        <v>1401</v>
      </c>
      <c r="AC518" s="24"/>
      <c r="AD518" s="24"/>
    </row>
    <row r="519" spans="1:36">
      <c r="A519">
        <v>486</v>
      </c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 t="s">
        <v>884</v>
      </c>
      <c r="R519" s="92"/>
      <c r="S519" s="24"/>
      <c r="T519" s="24">
        <v>2.5000000000000001E-2</v>
      </c>
      <c r="U519" s="24">
        <v>0.4325</v>
      </c>
      <c r="V519" s="24">
        <v>0.40749999999999997</v>
      </c>
      <c r="W519" s="24">
        <v>55.857954766566998</v>
      </c>
      <c r="X519" s="24">
        <v>1.0745585611498301</v>
      </c>
      <c r="Y519" s="24">
        <v>183</v>
      </c>
      <c r="Z519" s="24" t="s">
        <v>1267</v>
      </c>
      <c r="AA519" s="24" t="s">
        <v>713</v>
      </c>
      <c r="AB519" s="24" t="s">
        <v>1402</v>
      </c>
      <c r="AC519" s="24"/>
      <c r="AD519" s="24"/>
    </row>
    <row r="520" spans="1:36" s="146" customFormat="1">
      <c r="B520" s="147" t="s">
        <v>1403</v>
      </c>
      <c r="AE520" s="174"/>
      <c r="AF520" s="175"/>
      <c r="AG520" s="175"/>
      <c r="AH520" s="175"/>
      <c r="AI520" s="175"/>
      <c r="AJ520" s="176"/>
    </row>
    <row r="521" spans="1:36" s="81" customFormat="1">
      <c r="B521" s="82" t="s">
        <v>1126</v>
      </c>
      <c r="Q521" s="122"/>
      <c r="AE521" s="105"/>
      <c r="AF521" s="109"/>
      <c r="AG521" s="109"/>
      <c r="AH521" s="109"/>
      <c r="AI521" s="109"/>
      <c r="AJ521" s="110"/>
    </row>
    <row r="522" spans="1:36">
      <c r="A522" s="57">
        <v>489</v>
      </c>
      <c r="B522" s="47">
        <v>42165</v>
      </c>
      <c r="C522" s="57" t="s">
        <v>1127</v>
      </c>
      <c r="D522" s="57" t="s">
        <v>1128</v>
      </c>
      <c r="E522" s="46">
        <v>0.26666666666666666</v>
      </c>
      <c r="F522" t="s">
        <v>1129</v>
      </c>
      <c r="G522" t="s">
        <v>345</v>
      </c>
      <c r="H522" t="s">
        <v>345</v>
      </c>
      <c r="I522">
        <v>5</v>
      </c>
      <c r="J522">
        <v>5</v>
      </c>
      <c r="K522" t="s">
        <v>1129</v>
      </c>
      <c r="L522">
        <v>500</v>
      </c>
      <c r="M522">
        <v>0.6</v>
      </c>
      <c r="N522">
        <v>6</v>
      </c>
      <c r="O522" t="b">
        <v>1</v>
      </c>
      <c r="P522" t="s">
        <v>1130</v>
      </c>
      <c r="Q522">
        <v>0</v>
      </c>
      <c r="T522">
        <v>7.0000000000000007E-2</v>
      </c>
      <c r="U522">
        <v>0.2525</v>
      </c>
      <c r="V522">
        <v>0.1825</v>
      </c>
      <c r="W522">
        <v>64.913455428908193</v>
      </c>
      <c r="X522">
        <v>1.09295633401264</v>
      </c>
      <c r="Y522">
        <v>129</v>
      </c>
      <c r="Z522" t="s">
        <v>1131</v>
      </c>
      <c r="AA522" t="s">
        <v>580</v>
      </c>
      <c r="AB522" t="s">
        <v>1404</v>
      </c>
    </row>
    <row r="523" spans="1:36">
      <c r="A523" s="57">
        <v>490</v>
      </c>
      <c r="L523">
        <v>1000</v>
      </c>
      <c r="T523">
        <v>0.15</v>
      </c>
      <c r="U523">
        <v>0.26250000000000001</v>
      </c>
      <c r="V523">
        <v>0.1125</v>
      </c>
      <c r="W523">
        <v>59.919832119338601</v>
      </c>
      <c r="X523">
        <v>1.0250834845224801</v>
      </c>
      <c r="Y523">
        <v>165</v>
      </c>
      <c r="Z523" t="s">
        <v>1133</v>
      </c>
      <c r="AA523" t="s">
        <v>583</v>
      </c>
      <c r="AB523" t="s">
        <v>1405</v>
      </c>
    </row>
    <row r="524" spans="1:36" s="73" customFormat="1">
      <c r="A524" s="57">
        <v>491</v>
      </c>
      <c r="B524" s="88">
        <v>42165</v>
      </c>
      <c r="C524" s="73" t="s">
        <v>1135</v>
      </c>
      <c r="D524" s="73" t="s">
        <v>1128</v>
      </c>
      <c r="E524" s="89">
        <v>0.26666666666666666</v>
      </c>
      <c r="F524" s="73" t="s">
        <v>1129</v>
      </c>
      <c r="G524" s="73" t="s">
        <v>345</v>
      </c>
      <c r="H524" s="73" t="s">
        <v>345</v>
      </c>
      <c r="I524" s="73">
        <v>5</v>
      </c>
      <c r="J524" s="73">
        <v>5</v>
      </c>
      <c r="K524" s="73" t="s">
        <v>1129</v>
      </c>
      <c r="L524" s="73">
        <v>5000</v>
      </c>
      <c r="M524" s="73">
        <v>0.6</v>
      </c>
      <c r="N524" s="73">
        <v>6</v>
      </c>
      <c r="O524" s="73" t="b">
        <v>1</v>
      </c>
      <c r="P524" s="73" t="s">
        <v>1130</v>
      </c>
      <c r="Q524" s="73">
        <v>0</v>
      </c>
      <c r="T524" s="73">
        <v>0.3725</v>
      </c>
      <c r="U524" s="73">
        <v>0.27500000000000002</v>
      </c>
      <c r="V524" s="73">
        <v>9.7500000000000003E-2</v>
      </c>
      <c r="W524" s="73">
        <v>54.415569823702299</v>
      </c>
      <c r="X524" s="73">
        <v>0.96336785495774402</v>
      </c>
      <c r="Y524" s="73">
        <v>259</v>
      </c>
      <c r="Z524" s="73" t="s">
        <v>1133</v>
      </c>
      <c r="AA524" s="73" t="s">
        <v>586</v>
      </c>
      <c r="AB524" s="73" t="s">
        <v>1406</v>
      </c>
      <c r="AE524" s="166"/>
      <c r="AF524" s="78"/>
      <c r="AG524" s="78"/>
      <c r="AH524" s="78"/>
      <c r="AI524" s="78"/>
      <c r="AJ524" s="167"/>
    </row>
    <row r="525" spans="1:36">
      <c r="A525" s="57">
        <v>492</v>
      </c>
      <c r="L525">
        <v>10000</v>
      </c>
      <c r="T525">
        <v>0.48</v>
      </c>
      <c r="U525">
        <v>0.27500000000000002</v>
      </c>
      <c r="V525">
        <v>0.20499999999999999</v>
      </c>
      <c r="W525">
        <v>52.619297576901303</v>
      </c>
      <c r="X525">
        <v>0.94309910480604597</v>
      </c>
      <c r="Y525">
        <v>302</v>
      </c>
      <c r="Z525" t="s">
        <v>1133</v>
      </c>
      <c r="AA525" t="s">
        <v>589</v>
      </c>
      <c r="AB525" t="s">
        <v>1407</v>
      </c>
    </row>
    <row r="526" spans="1:36">
      <c r="A526" s="57">
        <v>493</v>
      </c>
      <c r="L526">
        <v>20000</v>
      </c>
      <c r="T526">
        <v>0.59</v>
      </c>
      <c r="U526">
        <v>0.27250000000000002</v>
      </c>
      <c r="V526">
        <v>0.3175</v>
      </c>
      <c r="W526">
        <v>52.583692481067899</v>
      </c>
      <c r="X526">
        <v>0.94425551236513094</v>
      </c>
      <c r="Y526">
        <v>345</v>
      </c>
      <c r="Z526" t="s">
        <v>1133</v>
      </c>
      <c r="AA526" t="s">
        <v>592</v>
      </c>
      <c r="AB526" t="s">
        <v>1408</v>
      </c>
    </row>
    <row r="527" spans="1:36" s="24" customFormat="1">
      <c r="A527" s="57">
        <v>494</v>
      </c>
      <c r="B527" s="93"/>
      <c r="C527" s="93"/>
      <c r="D527" s="93"/>
      <c r="E527" s="93"/>
      <c r="F527" s="93"/>
      <c r="G527" s="93"/>
      <c r="H527" s="93"/>
      <c r="I527" s="93">
        <v>10</v>
      </c>
      <c r="J527" s="93">
        <v>10</v>
      </c>
      <c r="K527" s="93"/>
      <c r="L527" s="93"/>
      <c r="M527" s="93"/>
      <c r="N527" s="93"/>
      <c r="O527" s="93"/>
      <c r="P527" s="93"/>
      <c r="Q527" s="93"/>
      <c r="R527" s="93"/>
      <c r="T527" s="24">
        <v>0.51500000000000001</v>
      </c>
      <c r="U527" s="24">
        <v>0.26250000000000001</v>
      </c>
      <c r="V527" s="24">
        <v>0.2525</v>
      </c>
      <c r="W527" s="24">
        <v>44.463065876003803</v>
      </c>
      <c r="X527" s="24">
        <v>0.80573044752835998</v>
      </c>
      <c r="Y527" s="24">
        <v>311</v>
      </c>
      <c r="Z527" s="24" t="s">
        <v>1133</v>
      </c>
      <c r="AA527" s="24" t="s">
        <v>586</v>
      </c>
      <c r="AB527" s="24" t="s">
        <v>1409</v>
      </c>
      <c r="AE527" s="168"/>
      <c r="AF527" s="91"/>
      <c r="AG527" s="91"/>
      <c r="AH527" s="91"/>
      <c r="AI527" s="91"/>
      <c r="AJ527" s="169"/>
    </row>
    <row r="528" spans="1:36" s="24" customFormat="1">
      <c r="A528" s="57">
        <v>495</v>
      </c>
      <c r="B528" s="91"/>
      <c r="C528" s="91"/>
      <c r="D528" s="91"/>
      <c r="E528" s="91"/>
      <c r="F528" s="91"/>
      <c r="G528" s="91"/>
      <c r="H528" s="91"/>
      <c r="I528" s="91">
        <v>15</v>
      </c>
      <c r="J528" s="91">
        <v>15</v>
      </c>
      <c r="K528" s="91"/>
      <c r="L528" s="91"/>
      <c r="M528" s="91"/>
      <c r="N528" s="91"/>
      <c r="O528" s="91"/>
      <c r="P528" s="91"/>
      <c r="Q528" s="91"/>
      <c r="R528" s="91"/>
      <c r="T528" s="24">
        <v>0.61</v>
      </c>
      <c r="U528" s="24">
        <v>0.26250000000000001</v>
      </c>
      <c r="V528" s="24">
        <v>0.34749999999999998</v>
      </c>
      <c r="W528" s="24">
        <v>36.960918099596398</v>
      </c>
      <c r="X528" s="24">
        <v>0.66550135035268299</v>
      </c>
      <c r="Y528" s="24">
        <v>349</v>
      </c>
      <c r="Z528" s="24" t="s">
        <v>1133</v>
      </c>
      <c r="AA528" s="24" t="s">
        <v>586</v>
      </c>
      <c r="AB528" s="24" t="s">
        <v>1410</v>
      </c>
      <c r="AE528" s="168"/>
      <c r="AF528" s="91"/>
      <c r="AG528" s="91"/>
      <c r="AH528" s="91"/>
      <c r="AI528" s="91"/>
      <c r="AJ528" s="169"/>
    </row>
    <row r="529" spans="1:36">
      <c r="A529" s="57">
        <v>496</v>
      </c>
      <c r="B529" s="91"/>
      <c r="C529" s="91"/>
      <c r="D529" s="91"/>
      <c r="E529" s="91"/>
      <c r="F529" s="91"/>
      <c r="G529" s="91"/>
      <c r="H529" s="91"/>
      <c r="I529" s="91">
        <v>30</v>
      </c>
      <c r="J529" s="91">
        <v>30</v>
      </c>
      <c r="K529" s="91"/>
      <c r="L529" s="91"/>
      <c r="M529" s="91"/>
      <c r="N529" s="91"/>
      <c r="O529" s="91"/>
      <c r="P529" s="91"/>
      <c r="Q529" s="91"/>
      <c r="R529" s="91"/>
      <c r="S529" s="24"/>
      <c r="T529" s="24">
        <v>0.67249999999999999</v>
      </c>
      <c r="U529" s="24">
        <v>0.26750000000000002</v>
      </c>
      <c r="V529" s="24">
        <v>0.40500000000000003</v>
      </c>
      <c r="W529" s="24">
        <v>22.184160525169698</v>
      </c>
      <c r="X529" s="24">
        <v>0.367586714988685</v>
      </c>
      <c r="Y529" s="24">
        <v>246</v>
      </c>
      <c r="Z529" s="24" t="s">
        <v>1133</v>
      </c>
      <c r="AA529" s="24" t="s">
        <v>586</v>
      </c>
      <c r="AB529" s="24" t="s">
        <v>1411</v>
      </c>
      <c r="AC529" s="24"/>
      <c r="AD529" s="24"/>
      <c r="AE529" s="168"/>
      <c r="AF529" s="91"/>
      <c r="AG529" s="91"/>
    </row>
    <row r="530" spans="1:36">
      <c r="A530" s="57">
        <v>497</v>
      </c>
      <c r="B530" s="91"/>
      <c r="C530" s="91"/>
      <c r="D530" s="91"/>
      <c r="E530" s="91"/>
      <c r="F530" s="91"/>
      <c r="G530" s="91"/>
      <c r="H530" s="91"/>
      <c r="I530" s="91">
        <v>45</v>
      </c>
      <c r="J530" s="91">
        <v>45</v>
      </c>
      <c r="K530" s="91"/>
      <c r="L530" s="91"/>
      <c r="M530" s="91"/>
      <c r="N530" s="91"/>
      <c r="O530" s="91"/>
      <c r="P530" s="91"/>
      <c r="Q530" s="91"/>
      <c r="R530" s="91"/>
      <c r="S530" s="24"/>
      <c r="T530" s="24">
        <v>0.46500000000000002</v>
      </c>
      <c r="U530" s="24">
        <v>0.27750000000000002</v>
      </c>
      <c r="V530" s="24">
        <v>0.1875</v>
      </c>
      <c r="W530" s="24">
        <v>2.3425195382458401</v>
      </c>
      <c r="X530" s="24">
        <v>7.2486284621226998E-2</v>
      </c>
      <c r="Y530" s="24">
        <v>167</v>
      </c>
      <c r="Z530" s="24" t="s">
        <v>1133</v>
      </c>
      <c r="AA530" s="24" t="s">
        <v>586</v>
      </c>
      <c r="AB530" s="24" t="s">
        <v>1412</v>
      </c>
      <c r="AC530" s="24"/>
      <c r="AD530" s="24"/>
      <c r="AE530" s="168"/>
      <c r="AF530" s="91"/>
      <c r="AG530" s="91"/>
    </row>
    <row r="531" spans="1:36">
      <c r="A531" s="57">
        <v>498</v>
      </c>
      <c r="B531" s="92"/>
      <c r="C531" s="92"/>
      <c r="D531" s="92"/>
      <c r="E531" s="92"/>
      <c r="F531" s="92"/>
      <c r="G531" s="92"/>
      <c r="H531" s="92"/>
      <c r="I531" s="92">
        <v>60</v>
      </c>
      <c r="J531" s="92">
        <v>60</v>
      </c>
      <c r="K531" s="92"/>
      <c r="L531" s="92"/>
      <c r="M531" s="92"/>
      <c r="N531" s="92"/>
      <c r="O531" s="92"/>
      <c r="P531" s="92"/>
      <c r="Q531" s="92"/>
      <c r="R531" s="92"/>
      <c r="S531" s="24"/>
      <c r="T531" s="24">
        <v>0.67749999999999999</v>
      </c>
      <c r="U531" s="24">
        <v>0.27500000000000002</v>
      </c>
      <c r="V531" s="24">
        <v>0.40250000000000002</v>
      </c>
      <c r="W531" s="24">
        <v>2.8699491078386701</v>
      </c>
      <c r="X531" s="24">
        <v>0.31616792121260401</v>
      </c>
      <c r="Y531" s="24">
        <v>261</v>
      </c>
      <c r="Z531" s="24" t="s">
        <v>1133</v>
      </c>
      <c r="AA531" s="24" t="s">
        <v>586</v>
      </c>
      <c r="AB531" s="24" t="s">
        <v>1413</v>
      </c>
      <c r="AC531" s="24"/>
      <c r="AD531" s="24"/>
      <c r="AE531" s="168"/>
      <c r="AF531" s="91"/>
      <c r="AG531" s="91"/>
    </row>
    <row r="532" spans="1:36" s="57" customFormat="1">
      <c r="A532" s="57">
        <v>499</v>
      </c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 t="s">
        <v>375</v>
      </c>
      <c r="Q532" s="119"/>
      <c r="R532" s="119"/>
      <c r="T532">
        <v>0.3725</v>
      </c>
      <c r="U532">
        <v>0.27500000000000002</v>
      </c>
      <c r="V532">
        <v>9.7500000000000003E-2</v>
      </c>
      <c r="W532">
        <v>54.415569823702299</v>
      </c>
      <c r="X532">
        <v>0.96336785495774402</v>
      </c>
      <c r="Y532">
        <v>259</v>
      </c>
      <c r="Z532" t="s">
        <v>1133</v>
      </c>
      <c r="AA532" t="s">
        <v>586</v>
      </c>
      <c r="AB532" t="s">
        <v>1406</v>
      </c>
      <c r="AE532" s="170"/>
      <c r="AF532" s="56"/>
      <c r="AG532" s="56"/>
      <c r="AH532" s="56"/>
      <c r="AI532" s="56"/>
      <c r="AJ532" s="171"/>
    </row>
    <row r="533" spans="1:36" s="57" customFormat="1">
      <c r="A533" s="57">
        <v>500</v>
      </c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 t="s">
        <v>376</v>
      </c>
      <c r="Q533" s="56"/>
      <c r="R533" s="56"/>
      <c r="T533">
        <v>0.3725</v>
      </c>
      <c r="U533">
        <v>0.27500000000000002</v>
      </c>
      <c r="V533">
        <v>9.7500000000000003E-2</v>
      </c>
      <c r="W533">
        <v>54.415569823702299</v>
      </c>
      <c r="X533">
        <v>0.96336785495774402</v>
      </c>
      <c r="Y533">
        <v>259</v>
      </c>
      <c r="Z533" t="s">
        <v>1133</v>
      </c>
      <c r="AA533" t="s">
        <v>586</v>
      </c>
      <c r="AB533" t="s">
        <v>1406</v>
      </c>
      <c r="AE533" s="170"/>
      <c r="AF533" s="56"/>
      <c r="AG533" s="56"/>
      <c r="AH533" s="56"/>
      <c r="AI533" s="56"/>
      <c r="AJ533" s="171"/>
    </row>
    <row r="534" spans="1:36" s="57" customFormat="1">
      <c r="A534" s="57">
        <v>501</v>
      </c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 t="s">
        <v>377</v>
      </c>
      <c r="Q534" s="56"/>
      <c r="R534" s="56"/>
      <c r="T534">
        <v>0.3725</v>
      </c>
      <c r="U534">
        <v>0.27500000000000002</v>
      </c>
      <c r="V534">
        <v>9.7500000000000003E-2</v>
      </c>
      <c r="W534">
        <v>54.415569823702299</v>
      </c>
      <c r="X534">
        <v>0.96336785495774402</v>
      </c>
      <c r="Y534">
        <v>259</v>
      </c>
      <c r="Z534" t="s">
        <v>1133</v>
      </c>
      <c r="AA534" t="s">
        <v>586</v>
      </c>
      <c r="AB534" t="s">
        <v>1406</v>
      </c>
      <c r="AE534" s="170"/>
      <c r="AF534" s="56"/>
      <c r="AG534" s="56"/>
      <c r="AH534" s="56"/>
      <c r="AI534" s="56"/>
      <c r="AJ534" s="171"/>
    </row>
    <row r="535" spans="1:36" s="57" customFormat="1">
      <c r="A535" s="57">
        <v>502</v>
      </c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 t="s">
        <v>378</v>
      </c>
      <c r="Q535" s="56"/>
      <c r="R535" s="56"/>
      <c r="T535">
        <v>0.3725</v>
      </c>
      <c r="U535">
        <v>0.27500000000000002</v>
      </c>
      <c r="V535">
        <v>9.7500000000000003E-2</v>
      </c>
      <c r="W535">
        <v>54.415569823702299</v>
      </c>
      <c r="X535">
        <v>0.96336785495774402</v>
      </c>
      <c r="Y535">
        <v>259</v>
      </c>
      <c r="Z535" t="s">
        <v>1133</v>
      </c>
      <c r="AA535" t="s">
        <v>586</v>
      </c>
      <c r="AB535" t="s">
        <v>1406</v>
      </c>
      <c r="AE535" s="170"/>
      <c r="AF535" s="56"/>
      <c r="AG535" s="56"/>
      <c r="AH535" s="56"/>
      <c r="AI535" s="56"/>
      <c r="AJ535" s="171"/>
    </row>
    <row r="536" spans="1:36" s="57" customFormat="1">
      <c r="A536" s="57">
        <v>503</v>
      </c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 t="s">
        <v>379</v>
      </c>
      <c r="Q536" s="56"/>
      <c r="R536" s="56"/>
      <c r="T536">
        <v>0.3725</v>
      </c>
      <c r="U536">
        <v>0.27500000000000002</v>
      </c>
      <c r="V536">
        <v>9.7500000000000003E-2</v>
      </c>
      <c r="W536">
        <v>54.415569823702299</v>
      </c>
      <c r="X536">
        <v>0.96336785495774402</v>
      </c>
      <c r="Y536">
        <v>259</v>
      </c>
      <c r="Z536" t="s">
        <v>1133</v>
      </c>
      <c r="AA536" t="s">
        <v>586</v>
      </c>
      <c r="AB536" t="s">
        <v>1406</v>
      </c>
      <c r="AE536" s="170"/>
      <c r="AF536" s="56"/>
      <c r="AG536" s="56"/>
      <c r="AH536" s="56"/>
      <c r="AI536" s="56"/>
      <c r="AJ536" s="171"/>
    </row>
    <row r="537" spans="1:36" s="57" customFormat="1">
      <c r="A537" s="57">
        <v>504</v>
      </c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 t="s">
        <v>898</v>
      </c>
      <c r="R537" s="124"/>
      <c r="S537" s="24"/>
      <c r="T537" s="24">
        <v>8.5000000000000006E-2</v>
      </c>
      <c r="U537" s="24">
        <v>0.27250000000000002</v>
      </c>
      <c r="V537" s="24">
        <v>0.1875</v>
      </c>
      <c r="W537" s="24">
        <v>80.138249126928301</v>
      </c>
      <c r="X537" s="24">
        <v>1.3140650944535499</v>
      </c>
      <c r="Y537" s="24">
        <v>143</v>
      </c>
      <c r="Z537" s="24" t="s">
        <v>1144</v>
      </c>
      <c r="AA537" s="24" t="s">
        <v>586</v>
      </c>
      <c r="AB537" s="24" t="s">
        <v>1414</v>
      </c>
      <c r="AC537" s="24"/>
      <c r="AD537" s="24"/>
      <c r="AE537" s="170"/>
      <c r="AF537" s="56"/>
      <c r="AG537" s="56"/>
      <c r="AH537" s="56"/>
      <c r="AI537" s="56"/>
      <c r="AJ537" s="171"/>
    </row>
    <row r="538" spans="1:36" s="57" customFormat="1">
      <c r="A538" s="57">
        <v>505</v>
      </c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 t="s">
        <v>881</v>
      </c>
      <c r="R538" s="156"/>
      <c r="S538" s="24"/>
      <c r="T538" s="24">
        <v>0.08</v>
      </c>
      <c r="U538" s="24">
        <v>0.26500000000000001</v>
      </c>
      <c r="V538" s="24">
        <v>0.185</v>
      </c>
      <c r="W538" s="24">
        <v>77.161550394387802</v>
      </c>
      <c r="X538" s="24">
        <v>1.30475805186186</v>
      </c>
      <c r="Y538" s="24">
        <v>136</v>
      </c>
      <c r="Z538" s="24" t="s">
        <v>1146</v>
      </c>
      <c r="AA538" s="24" t="s">
        <v>586</v>
      </c>
      <c r="AB538" s="24" t="s">
        <v>1415</v>
      </c>
      <c r="AC538" s="24"/>
      <c r="AD538" s="24"/>
      <c r="AE538" s="170"/>
      <c r="AF538" s="56"/>
      <c r="AG538" s="56"/>
      <c r="AH538" s="56"/>
      <c r="AI538" s="56"/>
      <c r="AJ538" s="171"/>
    </row>
    <row r="539" spans="1:36" s="57" customFormat="1">
      <c r="A539" s="57">
        <v>506</v>
      </c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 t="s">
        <v>884</v>
      </c>
      <c r="R539" s="91"/>
      <c r="S539" s="24"/>
      <c r="T539" s="24">
        <v>0.1</v>
      </c>
      <c r="U539" s="24">
        <v>0.26750000000000002</v>
      </c>
      <c r="V539" s="24">
        <v>0.16750000000000001</v>
      </c>
      <c r="W539" s="24">
        <v>80.628703943937197</v>
      </c>
      <c r="X539" s="24">
        <v>1.30012517105743</v>
      </c>
      <c r="Y539" s="24">
        <v>147</v>
      </c>
      <c r="Z539" s="24" t="s">
        <v>1148</v>
      </c>
      <c r="AA539" s="24" t="s">
        <v>586</v>
      </c>
      <c r="AB539" s="24" t="s">
        <v>1416</v>
      </c>
      <c r="AC539" s="24"/>
      <c r="AD539" s="24"/>
      <c r="AE539" s="170"/>
      <c r="AF539" s="56"/>
      <c r="AG539" s="56"/>
      <c r="AH539" s="56"/>
      <c r="AI539" s="56"/>
      <c r="AJ539" s="171"/>
    </row>
    <row r="540" spans="1:36" s="81" customFormat="1">
      <c r="B540" s="82" t="s">
        <v>1417</v>
      </c>
      <c r="AE540" s="105"/>
      <c r="AF540" s="109"/>
      <c r="AG540" s="109"/>
      <c r="AH540" s="109"/>
      <c r="AI540" s="109"/>
      <c r="AJ540" s="110"/>
    </row>
    <row r="541" spans="1:36">
      <c r="A541">
        <v>507</v>
      </c>
      <c r="B541" s="47">
        <v>42165</v>
      </c>
      <c r="C541" s="57" t="s">
        <v>1127</v>
      </c>
      <c r="D541" s="57" t="s">
        <v>1128</v>
      </c>
      <c r="E541" s="46">
        <v>0.26666666666666666</v>
      </c>
      <c r="F541" t="s">
        <v>1129</v>
      </c>
      <c r="G541" t="s">
        <v>538</v>
      </c>
      <c r="H541" t="s">
        <v>345</v>
      </c>
      <c r="I541">
        <v>5</v>
      </c>
      <c r="J541">
        <v>5</v>
      </c>
      <c r="K541" t="s">
        <v>1129</v>
      </c>
      <c r="L541">
        <v>500</v>
      </c>
      <c r="M541">
        <v>0.6</v>
      </c>
      <c r="N541">
        <v>6</v>
      </c>
      <c r="O541" t="b">
        <v>1</v>
      </c>
      <c r="P541" t="s">
        <v>1130</v>
      </c>
      <c r="Q541">
        <v>0</v>
      </c>
      <c r="T541">
        <v>8.7499999999999994E-2</v>
      </c>
      <c r="U541">
        <v>0.24</v>
      </c>
      <c r="V541">
        <v>0.1525</v>
      </c>
      <c r="W541">
        <v>48.661155146968099</v>
      </c>
      <c r="X541">
        <v>0.59893702768020796</v>
      </c>
      <c r="Y541">
        <v>105</v>
      </c>
      <c r="Z541" t="s">
        <v>1131</v>
      </c>
      <c r="AA541" t="s">
        <v>580</v>
      </c>
      <c r="AB541" t="s">
        <v>1418</v>
      </c>
    </row>
    <row r="542" spans="1:36">
      <c r="A542">
        <v>508</v>
      </c>
      <c r="L542">
        <v>1000</v>
      </c>
      <c r="T542">
        <v>0.13</v>
      </c>
      <c r="U542">
        <v>0.25750000000000001</v>
      </c>
      <c r="V542">
        <v>0.1275</v>
      </c>
      <c r="W542">
        <v>37.635560709143597</v>
      </c>
      <c r="X542">
        <v>0.49732364976846</v>
      </c>
      <c r="Y542">
        <v>93</v>
      </c>
      <c r="Z542" t="s">
        <v>1133</v>
      </c>
      <c r="AA542" t="s">
        <v>583</v>
      </c>
      <c r="AB542" t="s">
        <v>1419</v>
      </c>
    </row>
    <row r="543" spans="1:36" s="73" customFormat="1">
      <c r="A543">
        <v>509</v>
      </c>
      <c r="B543" s="88">
        <v>42165</v>
      </c>
      <c r="C543" s="73" t="s">
        <v>1135</v>
      </c>
      <c r="D543" s="73" t="s">
        <v>1128</v>
      </c>
      <c r="E543" s="89">
        <v>0.26666666666666666</v>
      </c>
      <c r="F543" s="73" t="s">
        <v>1129</v>
      </c>
      <c r="G543" s="73" t="s">
        <v>538</v>
      </c>
      <c r="H543" s="73" t="s">
        <v>345</v>
      </c>
      <c r="I543" s="73">
        <v>5</v>
      </c>
      <c r="J543" s="73">
        <v>5</v>
      </c>
      <c r="K543" s="73" t="s">
        <v>1129</v>
      </c>
      <c r="L543" s="73">
        <v>5000</v>
      </c>
      <c r="M543" s="73">
        <v>0.6</v>
      </c>
      <c r="N543" s="73">
        <v>6</v>
      </c>
      <c r="O543" s="73" t="b">
        <v>1</v>
      </c>
      <c r="P543" s="73" t="s">
        <v>1130</v>
      </c>
      <c r="Q543" s="73">
        <v>0</v>
      </c>
      <c r="T543" s="73">
        <v>0.33250000000000002</v>
      </c>
      <c r="U543" s="73">
        <v>0.27500000000000002</v>
      </c>
      <c r="V543" s="73">
        <v>5.7500000000000002E-2</v>
      </c>
      <c r="W543" s="73">
        <v>32.292823516642798</v>
      </c>
      <c r="X543" s="73">
        <v>0.454557877916135</v>
      </c>
      <c r="Y543" s="73">
        <v>101</v>
      </c>
      <c r="Z543" s="73" t="s">
        <v>1133</v>
      </c>
      <c r="AA543" s="73" t="s">
        <v>586</v>
      </c>
      <c r="AB543" s="73" t="s">
        <v>1420</v>
      </c>
      <c r="AE543" s="166"/>
      <c r="AF543" s="78"/>
      <c r="AG543" s="78"/>
      <c r="AH543" s="78"/>
      <c r="AI543" s="78" t="s">
        <v>1154</v>
      </c>
      <c r="AJ543" s="167"/>
    </row>
    <row r="544" spans="1:36">
      <c r="A544">
        <v>510</v>
      </c>
      <c r="L544">
        <v>10000</v>
      </c>
      <c r="T544">
        <v>0.41</v>
      </c>
      <c r="U544">
        <v>0.26750000000000002</v>
      </c>
      <c r="V544">
        <v>0.14249999999999999</v>
      </c>
      <c r="W544">
        <v>31.3152384598284</v>
      </c>
      <c r="X544">
        <v>0.44441868558485098</v>
      </c>
      <c r="Y544">
        <v>117</v>
      </c>
      <c r="Z544" t="s">
        <v>1133</v>
      </c>
      <c r="AA544" t="s">
        <v>589</v>
      </c>
      <c r="AB544" t="s">
        <v>1421</v>
      </c>
    </row>
    <row r="545" spans="1:36">
      <c r="A545">
        <v>511</v>
      </c>
      <c r="L545">
        <v>20000</v>
      </c>
      <c r="T545">
        <v>0.50249999999999995</v>
      </c>
      <c r="U545">
        <v>0.27750000000000002</v>
      </c>
      <c r="V545">
        <v>0.22500000000000001</v>
      </c>
      <c r="W545">
        <v>28.038779162373402</v>
      </c>
      <c r="X545">
        <v>0.41333301801847999</v>
      </c>
      <c r="Y545">
        <v>120</v>
      </c>
      <c r="Z545" t="s">
        <v>1133</v>
      </c>
      <c r="AA545" t="s">
        <v>592</v>
      </c>
      <c r="AB545" t="s">
        <v>1422</v>
      </c>
    </row>
    <row r="546" spans="1:36">
      <c r="A546">
        <v>512</v>
      </c>
      <c r="B546" s="93"/>
      <c r="C546" s="93"/>
      <c r="D546" s="93"/>
      <c r="E546" s="93"/>
      <c r="F546" s="93"/>
      <c r="G546" s="93"/>
      <c r="H546" s="93"/>
      <c r="I546" s="93">
        <v>10</v>
      </c>
      <c r="J546" s="93">
        <v>10</v>
      </c>
      <c r="K546" s="93"/>
      <c r="L546" s="93"/>
      <c r="M546" s="93"/>
      <c r="N546" s="93"/>
      <c r="O546" s="93"/>
      <c r="P546" s="93"/>
      <c r="Q546" s="93"/>
      <c r="R546" s="93"/>
      <c r="S546" s="24"/>
      <c r="T546" s="24">
        <v>0.47249999999999998</v>
      </c>
      <c r="U546" s="24">
        <v>0.27</v>
      </c>
      <c r="V546" s="24">
        <v>0.20250000000000001</v>
      </c>
      <c r="W546" s="24">
        <v>21.767202094657101</v>
      </c>
      <c r="X546" s="24">
        <v>0.356177159952135</v>
      </c>
      <c r="Y546" s="24">
        <v>145</v>
      </c>
      <c r="Z546" s="24" t="s">
        <v>1133</v>
      </c>
      <c r="AA546" s="24" t="s">
        <v>586</v>
      </c>
      <c r="AB546" s="24" t="s">
        <v>1423</v>
      </c>
      <c r="AC546" s="24"/>
      <c r="AD546" s="24"/>
      <c r="AE546" s="168"/>
      <c r="AF546" s="91"/>
      <c r="AG546" s="91"/>
      <c r="AH546" s="91"/>
      <c r="AI546" s="91"/>
    </row>
    <row r="547" spans="1:36">
      <c r="A547">
        <v>513</v>
      </c>
      <c r="B547" s="91"/>
      <c r="C547" s="91"/>
      <c r="D547" s="91"/>
      <c r="E547" s="91"/>
      <c r="F547" s="91"/>
      <c r="G547" s="91"/>
      <c r="H547" s="91"/>
      <c r="I547" s="91">
        <v>15</v>
      </c>
      <c r="J547" s="91">
        <v>15</v>
      </c>
      <c r="K547" s="91"/>
      <c r="L547" s="91"/>
      <c r="M547" s="91"/>
      <c r="N547" s="91"/>
      <c r="O547" s="91"/>
      <c r="P547" s="91"/>
      <c r="Q547" s="91"/>
      <c r="R547" s="91"/>
      <c r="S547" s="24"/>
      <c r="T547" s="24">
        <v>0.55000000000000004</v>
      </c>
      <c r="U547" s="24">
        <v>0.26750000000000002</v>
      </c>
      <c r="V547" s="24">
        <v>0.28249999999999997</v>
      </c>
      <c r="W547" s="24">
        <v>11.7026256475219</v>
      </c>
      <c r="X547" s="24">
        <v>0.26421541802227499</v>
      </c>
      <c r="Y547" s="24">
        <v>159</v>
      </c>
      <c r="Z547" s="24" t="s">
        <v>1133</v>
      </c>
      <c r="AA547" s="24" t="s">
        <v>586</v>
      </c>
      <c r="AB547" s="24" t="s">
        <v>1424</v>
      </c>
      <c r="AC547" s="24"/>
      <c r="AD547" s="24"/>
      <c r="AE547" s="168"/>
      <c r="AF547" s="91"/>
      <c r="AG547" s="91"/>
      <c r="AH547" s="91"/>
      <c r="AI547" s="91"/>
    </row>
    <row r="548" spans="1:36">
      <c r="A548">
        <v>514</v>
      </c>
      <c r="B548" s="91"/>
      <c r="C548" s="91"/>
      <c r="D548" s="91"/>
      <c r="E548" s="91"/>
      <c r="F548" s="91"/>
      <c r="G548" s="91"/>
      <c r="H548" s="91"/>
      <c r="I548" s="91">
        <v>30</v>
      </c>
      <c r="J548" s="91">
        <v>30</v>
      </c>
      <c r="K548" s="91"/>
      <c r="L548" s="91"/>
      <c r="M548" s="91"/>
      <c r="N548" s="91"/>
      <c r="O548" s="91"/>
      <c r="P548" s="91"/>
      <c r="Q548" s="91"/>
      <c r="R548" s="91"/>
      <c r="S548" s="24"/>
      <c r="T548" s="24">
        <v>0.67249999999999999</v>
      </c>
      <c r="U548" s="24">
        <v>0.27250000000000002</v>
      </c>
      <c r="V548" s="24">
        <v>0.4</v>
      </c>
      <c r="W548" s="24">
        <v>1.0089505135977499</v>
      </c>
      <c r="X548" s="24">
        <v>0.30899006511647098</v>
      </c>
      <c r="Y548" s="24">
        <v>280</v>
      </c>
      <c r="Z548" s="24" t="s">
        <v>1133</v>
      </c>
      <c r="AA548" s="24" t="s">
        <v>586</v>
      </c>
      <c r="AB548" s="24" t="s">
        <v>1425</v>
      </c>
      <c r="AC548" s="24"/>
      <c r="AD548" s="24"/>
      <c r="AE548" s="168"/>
      <c r="AF548" s="91"/>
      <c r="AG548" s="91"/>
      <c r="AH548" s="91"/>
      <c r="AI548" s="91"/>
    </row>
    <row r="549" spans="1:36">
      <c r="A549">
        <v>515</v>
      </c>
      <c r="B549" s="91"/>
      <c r="C549" s="91"/>
      <c r="D549" s="91"/>
      <c r="E549" s="91"/>
      <c r="F549" s="91"/>
      <c r="G549" s="91"/>
      <c r="H549" s="91"/>
      <c r="I549" s="91">
        <v>45</v>
      </c>
      <c r="J549" s="91">
        <v>45</v>
      </c>
      <c r="K549" s="91"/>
      <c r="L549" s="91"/>
      <c r="M549" s="91"/>
      <c r="N549" s="91"/>
      <c r="O549" s="91"/>
      <c r="P549" s="91"/>
      <c r="Q549" s="91"/>
      <c r="R549" s="91"/>
      <c r="S549" s="24"/>
      <c r="T549" s="24">
        <v>0.45750000000000002</v>
      </c>
      <c r="U549" s="24">
        <v>0.26750000000000002</v>
      </c>
      <c r="V549" s="24">
        <v>0.19</v>
      </c>
      <c r="W549" s="24">
        <v>16.890410987651599</v>
      </c>
      <c r="X549" s="24">
        <v>0.43837624392943803</v>
      </c>
      <c r="Y549" s="24">
        <v>272</v>
      </c>
      <c r="Z549" s="24" t="s">
        <v>1133</v>
      </c>
      <c r="AA549" s="24" t="s">
        <v>586</v>
      </c>
      <c r="AB549" s="24" t="s">
        <v>1426</v>
      </c>
      <c r="AC549" s="24"/>
      <c r="AD549" s="24"/>
      <c r="AE549" s="168"/>
      <c r="AF549" s="91"/>
      <c r="AG549" s="91"/>
      <c r="AH549" s="91"/>
      <c r="AI549" s="91"/>
    </row>
    <row r="550" spans="1:36">
      <c r="A550">
        <v>516</v>
      </c>
      <c r="B550" s="92"/>
      <c r="C550" s="92"/>
      <c r="D550" s="92"/>
      <c r="E550" s="92"/>
      <c r="F550" s="92"/>
      <c r="G550" s="92"/>
      <c r="H550" s="92"/>
      <c r="I550" s="92">
        <v>60</v>
      </c>
      <c r="J550" s="92">
        <v>60</v>
      </c>
      <c r="K550" s="92"/>
      <c r="L550" s="92"/>
      <c r="M550" s="92"/>
      <c r="N550" s="92"/>
      <c r="O550" s="92"/>
      <c r="P550" s="92"/>
      <c r="Q550" s="92"/>
      <c r="R550" s="92"/>
      <c r="S550" s="24"/>
      <c r="T550" s="24">
        <v>0.67749999999999999</v>
      </c>
      <c r="U550" s="24">
        <v>0.26500000000000001</v>
      </c>
      <c r="V550" s="24">
        <v>0.41249999999999998</v>
      </c>
      <c r="W550" s="24">
        <v>16.5623436403366</v>
      </c>
      <c r="X550" s="24">
        <v>0.40780201188079801</v>
      </c>
      <c r="Y550" s="24">
        <v>273</v>
      </c>
      <c r="Z550" s="24" t="s">
        <v>1133</v>
      </c>
      <c r="AA550" s="24" t="s">
        <v>586</v>
      </c>
      <c r="AB550" s="24" t="s">
        <v>1427</v>
      </c>
      <c r="AC550" s="24"/>
      <c r="AD550" s="24"/>
      <c r="AE550" s="168"/>
      <c r="AF550" s="91"/>
      <c r="AG550" s="91"/>
      <c r="AH550" s="91"/>
      <c r="AI550" s="91"/>
    </row>
    <row r="551" spans="1:36">
      <c r="A551">
        <v>517</v>
      </c>
      <c r="P551">
        <v>0.17</v>
      </c>
      <c r="T551">
        <v>0.33250000000000002</v>
      </c>
      <c r="U551">
        <v>0.27500000000000002</v>
      </c>
      <c r="V551">
        <v>5.7500000000000002E-2</v>
      </c>
      <c r="W551">
        <v>32.292823516642798</v>
      </c>
      <c r="X551">
        <v>0.454557877916135</v>
      </c>
      <c r="Y551">
        <v>101</v>
      </c>
      <c r="Z551" t="s">
        <v>1133</v>
      </c>
      <c r="AA551" t="s">
        <v>586</v>
      </c>
      <c r="AB551" t="s">
        <v>1420</v>
      </c>
    </row>
    <row r="552" spans="1:36">
      <c r="A552">
        <v>518</v>
      </c>
      <c r="P552">
        <v>2.65</v>
      </c>
      <c r="T552">
        <v>0.33250000000000002</v>
      </c>
      <c r="U552">
        <v>0.27500000000000002</v>
      </c>
      <c r="V552">
        <v>5.7500000000000002E-2</v>
      </c>
      <c r="W552">
        <v>32.292823516642798</v>
      </c>
      <c r="X552">
        <v>0.454557877916135</v>
      </c>
      <c r="Y552">
        <v>101</v>
      </c>
      <c r="Z552" t="s">
        <v>1133</v>
      </c>
      <c r="AA552" t="s">
        <v>586</v>
      </c>
      <c r="AB552" t="s">
        <v>1420</v>
      </c>
    </row>
    <row r="553" spans="1:36">
      <c r="A553">
        <v>519</v>
      </c>
      <c r="P553">
        <v>25.7</v>
      </c>
      <c r="T553">
        <v>0.33250000000000002</v>
      </c>
      <c r="U553">
        <v>0.27500000000000002</v>
      </c>
      <c r="V553">
        <v>5.7500000000000002E-2</v>
      </c>
      <c r="W553">
        <v>32.292823516642798</v>
      </c>
      <c r="X553">
        <v>0.454557877916135</v>
      </c>
      <c r="Y553">
        <v>101</v>
      </c>
      <c r="Z553" t="s">
        <v>1133</v>
      </c>
      <c r="AA553" t="s">
        <v>586</v>
      </c>
      <c r="AB553" t="s">
        <v>1420</v>
      </c>
    </row>
    <row r="554" spans="1:36">
      <c r="A554">
        <v>520</v>
      </c>
      <c r="P554">
        <v>125</v>
      </c>
      <c r="T554">
        <v>0.33250000000000002</v>
      </c>
      <c r="U554">
        <v>0.27500000000000002</v>
      </c>
      <c r="V554">
        <v>5.7500000000000002E-2</v>
      </c>
      <c r="W554">
        <v>32.292823516642798</v>
      </c>
      <c r="X554">
        <v>0.454557877916135</v>
      </c>
      <c r="Y554">
        <v>101</v>
      </c>
      <c r="Z554" t="s">
        <v>1133</v>
      </c>
      <c r="AA554" t="s">
        <v>586</v>
      </c>
      <c r="AB554" t="s">
        <v>1420</v>
      </c>
    </row>
    <row r="555" spans="1:36">
      <c r="A555">
        <v>521</v>
      </c>
      <c r="P555">
        <v>500</v>
      </c>
      <c r="T555">
        <v>0.33250000000000002</v>
      </c>
      <c r="U555">
        <v>0.27500000000000002</v>
      </c>
      <c r="V555">
        <v>5.7500000000000002E-2</v>
      </c>
      <c r="W555">
        <v>32.292823516642798</v>
      </c>
      <c r="X555">
        <v>0.454557877916135</v>
      </c>
      <c r="Y555">
        <v>101</v>
      </c>
      <c r="Z555" t="s">
        <v>1133</v>
      </c>
      <c r="AA555" t="s">
        <v>586</v>
      </c>
      <c r="AB555" t="s">
        <v>1420</v>
      </c>
    </row>
    <row r="556" spans="1:36">
      <c r="A556">
        <v>522</v>
      </c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 t="s">
        <v>898</v>
      </c>
      <c r="R556" s="24"/>
      <c r="S556" s="24"/>
      <c r="T556" s="24">
        <v>0.10249999999999999</v>
      </c>
      <c r="U556" s="24">
        <v>0.27500000000000002</v>
      </c>
      <c r="V556" s="24">
        <v>0.17249999999999999</v>
      </c>
      <c r="W556" s="24">
        <v>59.237419043280902</v>
      </c>
      <c r="X556" s="24">
        <v>0.71016028455607305</v>
      </c>
      <c r="Y556" s="24">
        <v>139</v>
      </c>
      <c r="Z556" s="24" t="s">
        <v>1144</v>
      </c>
      <c r="AA556" s="24" t="s">
        <v>586</v>
      </c>
      <c r="AB556" s="24" t="s">
        <v>1428</v>
      </c>
      <c r="AC556" s="24"/>
      <c r="AD556" s="24"/>
    </row>
    <row r="557" spans="1:36">
      <c r="A557">
        <v>523</v>
      </c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 t="s">
        <v>881</v>
      </c>
      <c r="R557" s="91"/>
      <c r="S557" s="24"/>
      <c r="T557" s="24">
        <v>0.09</v>
      </c>
      <c r="U557" s="24">
        <v>0.27</v>
      </c>
      <c r="V557" s="24">
        <v>0.18</v>
      </c>
      <c r="W557" s="24">
        <v>73.563907599737007</v>
      </c>
      <c r="X557" s="24">
        <v>0.85220238784287605</v>
      </c>
      <c r="Y557" s="24">
        <v>140</v>
      </c>
      <c r="Z557" s="24" t="s">
        <v>1146</v>
      </c>
      <c r="AA557" s="24" t="s">
        <v>586</v>
      </c>
      <c r="AB557" s="24" t="s">
        <v>1429</v>
      </c>
      <c r="AC557" s="24"/>
      <c r="AD557" s="24"/>
    </row>
    <row r="558" spans="1:36">
      <c r="A558">
        <v>524</v>
      </c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 t="s">
        <v>884</v>
      </c>
      <c r="R558" s="92"/>
      <c r="S558" s="24"/>
      <c r="T558" s="24">
        <v>8.7499999999999994E-2</v>
      </c>
      <c r="U558" s="24">
        <v>0.27250000000000002</v>
      </c>
      <c r="V558" s="24">
        <v>0.185</v>
      </c>
      <c r="W558" s="24">
        <v>83.634934567010106</v>
      </c>
      <c r="X558" s="24">
        <v>0.95539970440919797</v>
      </c>
      <c r="Y558" s="24">
        <v>142</v>
      </c>
      <c r="Z558" s="24" t="s">
        <v>1148</v>
      </c>
      <c r="AA558" s="24" t="s">
        <v>586</v>
      </c>
      <c r="AB558" s="24" t="s">
        <v>1430</v>
      </c>
      <c r="AC558" s="24"/>
      <c r="AD558" s="24"/>
    </row>
    <row r="559" spans="1:36" s="81" customFormat="1">
      <c r="B559" s="82" t="s">
        <v>1165</v>
      </c>
      <c r="Q559" s="122"/>
      <c r="AE559" s="105"/>
      <c r="AF559" s="109"/>
      <c r="AG559" s="109"/>
      <c r="AH559" s="109"/>
      <c r="AI559" s="109"/>
      <c r="AJ559" s="110"/>
    </row>
    <row r="560" spans="1:36">
      <c r="A560">
        <v>525</v>
      </c>
      <c r="B560" s="47">
        <v>42165</v>
      </c>
      <c r="C560" s="57" t="s">
        <v>1166</v>
      </c>
      <c r="D560" s="57" t="s">
        <v>1167</v>
      </c>
      <c r="E560" s="46">
        <v>0.26666666666666666</v>
      </c>
      <c r="F560" t="s">
        <v>1168</v>
      </c>
      <c r="G560" t="s">
        <v>345</v>
      </c>
      <c r="H560" t="s">
        <v>345</v>
      </c>
      <c r="I560">
        <v>5</v>
      </c>
      <c r="J560">
        <v>10</v>
      </c>
      <c r="K560" t="s">
        <v>1169</v>
      </c>
      <c r="L560">
        <v>500</v>
      </c>
      <c r="M560">
        <v>0.4</v>
      </c>
      <c r="N560">
        <v>6</v>
      </c>
      <c r="O560" t="b">
        <v>1</v>
      </c>
      <c r="P560" t="s">
        <v>1130</v>
      </c>
      <c r="Q560">
        <v>0</v>
      </c>
      <c r="T560">
        <v>5.5E-2</v>
      </c>
      <c r="U560">
        <v>0.2475</v>
      </c>
      <c r="V560">
        <v>0.1925</v>
      </c>
      <c r="W560">
        <v>71.694835894611998</v>
      </c>
      <c r="X560">
        <v>0.96479092712344605</v>
      </c>
      <c r="Y560">
        <v>121</v>
      </c>
      <c r="Z560" t="s">
        <v>1170</v>
      </c>
      <c r="AA560" t="s">
        <v>622</v>
      </c>
      <c r="AB560" t="s">
        <v>1431</v>
      </c>
    </row>
    <row r="561" spans="1:36">
      <c r="A561">
        <v>526</v>
      </c>
      <c r="L561">
        <v>1000</v>
      </c>
      <c r="T561">
        <v>0.10249999999999999</v>
      </c>
      <c r="U561">
        <v>0.27750000000000002</v>
      </c>
      <c r="V561">
        <v>0.17499999999999999</v>
      </c>
      <c r="W561">
        <v>70.627121505141105</v>
      </c>
      <c r="X561">
        <v>0.95036217089364095</v>
      </c>
      <c r="Y561">
        <v>152</v>
      </c>
      <c r="Z561" t="s">
        <v>1172</v>
      </c>
      <c r="AA561" t="s">
        <v>625</v>
      </c>
      <c r="AB561" t="s">
        <v>1432</v>
      </c>
    </row>
    <row r="562" spans="1:36" s="73" customFormat="1">
      <c r="A562">
        <v>527</v>
      </c>
      <c r="B562" s="88">
        <v>42165</v>
      </c>
      <c r="C562" s="73" t="s">
        <v>1166</v>
      </c>
      <c r="D562" s="73" t="s">
        <v>1167</v>
      </c>
      <c r="E562" s="89">
        <v>0.26666666666666666</v>
      </c>
      <c r="F562" s="73" t="s">
        <v>1174</v>
      </c>
      <c r="G562" s="73" t="s">
        <v>345</v>
      </c>
      <c r="H562" s="73" t="s">
        <v>345</v>
      </c>
      <c r="I562" s="73">
        <v>5</v>
      </c>
      <c r="J562" s="73">
        <v>10</v>
      </c>
      <c r="K562" s="73" t="s">
        <v>1169</v>
      </c>
      <c r="L562" s="73">
        <v>5000</v>
      </c>
      <c r="M562" s="73">
        <v>0.4</v>
      </c>
      <c r="N562" s="73">
        <v>6</v>
      </c>
      <c r="O562" s="73" t="b">
        <v>1</v>
      </c>
      <c r="P562" s="73" t="s">
        <v>1130</v>
      </c>
      <c r="Q562" s="73">
        <v>0</v>
      </c>
      <c r="T562" s="73">
        <v>0.22750000000000001</v>
      </c>
      <c r="U562" s="73">
        <v>0.28000000000000003</v>
      </c>
      <c r="V562" s="73">
        <v>5.2499999999999998E-2</v>
      </c>
      <c r="W562" s="73">
        <v>49.099437390153703</v>
      </c>
      <c r="X562" s="73">
        <v>0.49500487228543599</v>
      </c>
      <c r="Y562" s="73">
        <v>111</v>
      </c>
      <c r="Z562" s="73" t="s">
        <v>1175</v>
      </c>
      <c r="AA562" s="73" t="s">
        <v>628</v>
      </c>
      <c r="AB562" s="73" t="s">
        <v>1433</v>
      </c>
      <c r="AE562" s="166"/>
      <c r="AF562" s="78"/>
      <c r="AG562" s="78"/>
      <c r="AH562" s="78"/>
      <c r="AI562" s="78"/>
      <c r="AJ562" s="167"/>
    </row>
    <row r="563" spans="1:36">
      <c r="A563">
        <v>528</v>
      </c>
      <c r="L563">
        <v>10000</v>
      </c>
      <c r="T563">
        <v>0.315</v>
      </c>
      <c r="U563">
        <v>0.29499999999999998</v>
      </c>
      <c r="V563">
        <v>0.02</v>
      </c>
      <c r="W563">
        <v>66.497861292022094</v>
      </c>
      <c r="X563">
        <v>0.91610925523645603</v>
      </c>
      <c r="Y563">
        <v>244</v>
      </c>
      <c r="Z563" t="s">
        <v>1177</v>
      </c>
      <c r="AA563" t="s">
        <v>631</v>
      </c>
      <c r="AB563" t="s">
        <v>1434</v>
      </c>
    </row>
    <row r="564" spans="1:36">
      <c r="A564">
        <v>529</v>
      </c>
      <c r="L564">
        <v>20000</v>
      </c>
      <c r="T564">
        <v>0.38</v>
      </c>
      <c r="U564">
        <v>0.27500000000000002</v>
      </c>
      <c r="V564">
        <v>0.105</v>
      </c>
      <c r="W564">
        <v>64.4412482673618</v>
      </c>
      <c r="X564">
        <v>0.89626645483646294</v>
      </c>
      <c r="Y564">
        <v>262</v>
      </c>
      <c r="Z564" t="s">
        <v>1177</v>
      </c>
      <c r="AA564" t="s">
        <v>634</v>
      </c>
      <c r="AB564" t="s">
        <v>1435</v>
      </c>
    </row>
    <row r="565" spans="1:36" s="24" customFormat="1">
      <c r="A565">
        <v>530</v>
      </c>
      <c r="B565" s="93"/>
      <c r="C565" s="93"/>
      <c r="D565" s="93"/>
      <c r="E565" s="93"/>
      <c r="F565" s="93"/>
      <c r="G565" s="93"/>
      <c r="H565" s="93"/>
      <c r="I565" s="93">
        <v>10</v>
      </c>
      <c r="J565" s="93">
        <v>10</v>
      </c>
      <c r="K565" s="93"/>
      <c r="L565" s="93"/>
      <c r="M565" s="93"/>
      <c r="N565" s="93"/>
      <c r="O565" s="93"/>
      <c r="P565" s="93"/>
      <c r="Q565" s="93"/>
      <c r="R565" s="93"/>
      <c r="T565" s="24">
        <v>0.35749999999999998</v>
      </c>
      <c r="U565" s="24">
        <v>0.28499999999999998</v>
      </c>
      <c r="V565" s="24">
        <v>7.2499999999999995E-2</v>
      </c>
      <c r="W565" s="24">
        <v>61.941526000335898</v>
      </c>
      <c r="X565" s="24">
        <v>0.88075161566031401</v>
      </c>
      <c r="Y565" s="24">
        <v>257</v>
      </c>
      <c r="Z565" s="24" t="s">
        <v>1175</v>
      </c>
      <c r="AA565" s="24" t="s">
        <v>628</v>
      </c>
      <c r="AB565" s="24" t="s">
        <v>1436</v>
      </c>
      <c r="AE565" s="168"/>
      <c r="AF565" s="91"/>
      <c r="AG565" s="91"/>
      <c r="AH565" s="91"/>
      <c r="AI565" s="91"/>
      <c r="AJ565" s="169"/>
    </row>
    <row r="566" spans="1:36" s="24" customFormat="1">
      <c r="A566">
        <v>531</v>
      </c>
      <c r="B566" s="91"/>
      <c r="C566" s="91"/>
      <c r="D566" s="91"/>
      <c r="E566" s="91"/>
      <c r="F566" s="91"/>
      <c r="G566" s="91"/>
      <c r="H566" s="91"/>
      <c r="I566" s="91">
        <v>15</v>
      </c>
      <c r="J566" s="91">
        <v>15</v>
      </c>
      <c r="K566" s="91"/>
      <c r="L566" s="91"/>
      <c r="M566" s="91"/>
      <c r="N566" s="91"/>
      <c r="O566" s="91"/>
      <c r="P566" s="91"/>
      <c r="Q566" s="91"/>
      <c r="R566" s="91"/>
      <c r="T566" s="24">
        <v>0.38250000000000001</v>
      </c>
      <c r="U566" s="24">
        <v>0.28499999999999998</v>
      </c>
      <c r="V566" s="24">
        <v>9.7500000000000003E-2</v>
      </c>
      <c r="W566" s="24">
        <v>51.9024343225663</v>
      </c>
      <c r="X566" s="24">
        <v>0.67102553177510205</v>
      </c>
      <c r="Y566" s="24">
        <v>263</v>
      </c>
      <c r="Z566" s="24" t="s">
        <v>1175</v>
      </c>
      <c r="AA566" s="24" t="s">
        <v>628</v>
      </c>
      <c r="AB566" s="24" t="s">
        <v>1437</v>
      </c>
      <c r="AE566" s="168"/>
      <c r="AF566" s="91"/>
      <c r="AG566" s="91"/>
      <c r="AH566" s="91"/>
      <c r="AI566" s="91"/>
      <c r="AJ566" s="169"/>
    </row>
    <row r="567" spans="1:36">
      <c r="A567">
        <v>532</v>
      </c>
      <c r="B567" s="91"/>
      <c r="C567" s="91"/>
      <c r="D567" s="91"/>
      <c r="E567" s="91"/>
      <c r="F567" s="91"/>
      <c r="G567" s="91"/>
      <c r="H567" s="91"/>
      <c r="I567" s="91">
        <v>30</v>
      </c>
      <c r="J567" s="91">
        <v>30</v>
      </c>
      <c r="K567" s="91"/>
      <c r="L567" s="91"/>
      <c r="M567" s="91"/>
      <c r="N567" s="91"/>
      <c r="O567" s="91"/>
      <c r="P567" s="91"/>
      <c r="Q567" s="91"/>
      <c r="R567" s="91"/>
      <c r="S567" s="24"/>
      <c r="T567" s="24">
        <v>0.46500000000000002</v>
      </c>
      <c r="U567" s="24">
        <v>0.26750000000000002</v>
      </c>
      <c r="V567" s="24">
        <v>0.19750000000000001</v>
      </c>
      <c r="W567" s="24">
        <v>35.695494527366201</v>
      </c>
      <c r="X567" s="24">
        <v>0.56194784822197696</v>
      </c>
      <c r="Y567" s="24">
        <v>285</v>
      </c>
      <c r="Z567" s="24" t="s">
        <v>1175</v>
      </c>
      <c r="AA567" s="24" t="s">
        <v>628</v>
      </c>
      <c r="AB567" s="24" t="s">
        <v>1438</v>
      </c>
      <c r="AC567" s="24"/>
      <c r="AD567" s="24"/>
      <c r="AE567" s="168"/>
      <c r="AF567" s="91"/>
      <c r="AG567" s="91"/>
    </row>
    <row r="568" spans="1:36">
      <c r="A568">
        <v>533</v>
      </c>
      <c r="B568" s="91"/>
      <c r="C568" s="91"/>
      <c r="D568" s="91"/>
      <c r="E568" s="91"/>
      <c r="F568" s="91"/>
      <c r="G568" s="91"/>
      <c r="H568" s="91"/>
      <c r="I568" s="91">
        <v>45</v>
      </c>
      <c r="J568" s="91">
        <v>45</v>
      </c>
      <c r="K568" s="91"/>
      <c r="L568" s="91"/>
      <c r="M568" s="91"/>
      <c r="N568" s="91"/>
      <c r="O568" s="91"/>
      <c r="P568" s="91"/>
      <c r="Q568" s="91"/>
      <c r="R568" s="91"/>
      <c r="S568" s="24"/>
      <c r="T568" s="24">
        <v>0.28499999999999998</v>
      </c>
      <c r="U568" s="24">
        <v>0.27750000000000002</v>
      </c>
      <c r="V568" s="24">
        <v>7.4999999999999997E-3</v>
      </c>
      <c r="W568" s="24">
        <v>20.2968984916251</v>
      </c>
      <c r="X568" s="24">
        <v>0.29019488631069401</v>
      </c>
      <c r="Y568" s="24">
        <v>179</v>
      </c>
      <c r="Z568" s="24" t="s">
        <v>1175</v>
      </c>
      <c r="AA568" s="24" t="s">
        <v>628</v>
      </c>
      <c r="AB568" s="24" t="s">
        <v>1439</v>
      </c>
      <c r="AC568" s="24"/>
      <c r="AD568" s="24"/>
      <c r="AE568" s="168"/>
      <c r="AF568" s="91"/>
      <c r="AG568" s="91"/>
    </row>
    <row r="569" spans="1:36">
      <c r="A569">
        <v>534</v>
      </c>
      <c r="B569" s="92"/>
      <c r="C569" s="92"/>
      <c r="D569" s="92"/>
      <c r="E569" s="92"/>
      <c r="F569" s="92"/>
      <c r="G569" s="92"/>
      <c r="H569" s="92"/>
      <c r="I569" s="92">
        <v>60</v>
      </c>
      <c r="J569" s="92">
        <v>60</v>
      </c>
      <c r="K569" s="92"/>
      <c r="L569" s="92"/>
      <c r="M569" s="92"/>
      <c r="N569" s="92"/>
      <c r="O569" s="92"/>
      <c r="P569" s="92"/>
      <c r="Q569" s="92"/>
      <c r="R569" s="92"/>
      <c r="S569" s="24"/>
      <c r="T569" s="24">
        <v>0.29499999999999998</v>
      </c>
      <c r="U569" s="24">
        <v>0.27250000000000002</v>
      </c>
      <c r="V569" s="24">
        <v>2.2499999999999999E-2</v>
      </c>
      <c r="W569" s="24">
        <v>23.251623308921001</v>
      </c>
      <c r="X569" s="24">
        <v>0.51314657212366399</v>
      </c>
      <c r="Y569" s="24">
        <v>219</v>
      </c>
      <c r="Z569" s="24" t="s">
        <v>1175</v>
      </c>
      <c r="AA569" s="24" t="s">
        <v>628</v>
      </c>
      <c r="AB569" s="24" t="s">
        <v>1440</v>
      </c>
      <c r="AC569" s="24"/>
      <c r="AD569" s="24"/>
      <c r="AE569" s="168"/>
      <c r="AF569" s="91"/>
      <c r="AG569" s="91"/>
    </row>
    <row r="570" spans="1:36" s="57" customFormat="1">
      <c r="A570">
        <v>535</v>
      </c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 t="s">
        <v>375</v>
      </c>
      <c r="Q570" s="119"/>
      <c r="R570" s="119"/>
      <c r="T570" s="57">
        <v>0.23250000000000001</v>
      </c>
      <c r="U570" s="57">
        <v>0.27</v>
      </c>
      <c r="V570" s="57">
        <v>3.7499999999999999E-2</v>
      </c>
      <c r="W570" s="57">
        <v>67.517364584417095</v>
      </c>
      <c r="X570" s="57">
        <v>0.92632854523392905</v>
      </c>
      <c r="Y570" s="57">
        <v>201</v>
      </c>
      <c r="Z570" s="57" t="s">
        <v>1175</v>
      </c>
      <c r="AA570" s="57" t="s">
        <v>628</v>
      </c>
      <c r="AB570" s="57" t="s">
        <v>1441</v>
      </c>
      <c r="AE570" s="170"/>
      <c r="AF570" s="56"/>
      <c r="AG570" s="56"/>
      <c r="AH570" s="56"/>
      <c r="AI570" s="56"/>
      <c r="AJ570" s="171"/>
    </row>
    <row r="571" spans="1:36" s="57" customFormat="1">
      <c r="A571">
        <v>536</v>
      </c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 t="s">
        <v>376</v>
      </c>
      <c r="Q571" s="56"/>
      <c r="R571" s="56"/>
      <c r="T571" s="57">
        <v>0.23250000000000001</v>
      </c>
      <c r="U571" s="57">
        <v>0.27</v>
      </c>
      <c r="V571" s="57">
        <v>3.7499999999999999E-2</v>
      </c>
      <c r="W571" s="57">
        <v>67.517364584417095</v>
      </c>
      <c r="X571" s="57">
        <v>0.92632854523392905</v>
      </c>
      <c r="Y571" s="57">
        <v>201</v>
      </c>
      <c r="Z571" s="57" t="s">
        <v>1175</v>
      </c>
      <c r="AA571" s="57" t="s">
        <v>628</v>
      </c>
      <c r="AB571" s="57" t="s">
        <v>1441</v>
      </c>
      <c r="AE571" s="170"/>
      <c r="AF571" s="56"/>
      <c r="AG571" s="56"/>
      <c r="AH571" s="56"/>
      <c r="AI571" s="56"/>
      <c r="AJ571" s="171"/>
    </row>
    <row r="572" spans="1:36" s="57" customFormat="1">
      <c r="A572">
        <v>537</v>
      </c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 t="s">
        <v>377</v>
      </c>
      <c r="Q572" s="56"/>
      <c r="R572" s="56"/>
      <c r="T572" s="57">
        <v>0.23250000000000001</v>
      </c>
      <c r="U572" s="57">
        <v>0.27</v>
      </c>
      <c r="V572" s="57">
        <v>3.7499999999999999E-2</v>
      </c>
      <c r="W572" s="57">
        <v>67.517364584417095</v>
      </c>
      <c r="X572" s="57">
        <v>0.92632854523392905</v>
      </c>
      <c r="Y572" s="57">
        <v>201</v>
      </c>
      <c r="Z572" s="57" t="s">
        <v>1175</v>
      </c>
      <c r="AA572" s="57" t="s">
        <v>628</v>
      </c>
      <c r="AB572" s="57" t="s">
        <v>1441</v>
      </c>
      <c r="AE572" s="170"/>
      <c r="AF572" s="56"/>
      <c r="AG572" s="56"/>
      <c r="AH572" s="56"/>
      <c r="AI572" s="56"/>
      <c r="AJ572" s="171"/>
    </row>
    <row r="573" spans="1:36" s="57" customFormat="1">
      <c r="A573">
        <v>538</v>
      </c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 t="s">
        <v>378</v>
      </c>
      <c r="Q573" s="56"/>
      <c r="R573" s="56"/>
      <c r="T573" s="57">
        <v>0.23250000000000001</v>
      </c>
      <c r="U573" s="57">
        <v>0.27</v>
      </c>
      <c r="V573" s="57">
        <v>3.7499999999999999E-2</v>
      </c>
      <c r="W573" s="57">
        <v>67.517364584417095</v>
      </c>
      <c r="X573" s="57">
        <v>0.92632854523392905</v>
      </c>
      <c r="Y573" s="57">
        <v>201</v>
      </c>
      <c r="Z573" s="57" t="s">
        <v>1175</v>
      </c>
      <c r="AA573" s="57" t="s">
        <v>628</v>
      </c>
      <c r="AB573" s="57" t="s">
        <v>1441</v>
      </c>
      <c r="AE573" s="170"/>
      <c r="AF573" s="56"/>
      <c r="AG573" s="56"/>
      <c r="AH573" s="56"/>
      <c r="AI573" s="56"/>
      <c r="AJ573" s="171"/>
    </row>
    <row r="574" spans="1:36" s="57" customFormat="1">
      <c r="A574">
        <v>539</v>
      </c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 t="s">
        <v>379</v>
      </c>
      <c r="Q574" s="56"/>
      <c r="R574" s="56"/>
      <c r="T574" s="57">
        <v>0.23250000000000001</v>
      </c>
      <c r="U574" s="57">
        <v>0.27</v>
      </c>
      <c r="V574" s="57">
        <v>3.7499999999999999E-2</v>
      </c>
      <c r="W574" s="57">
        <v>67.517364584417095</v>
      </c>
      <c r="X574" s="57">
        <v>0.92632854523392905</v>
      </c>
      <c r="Y574" s="57">
        <v>201</v>
      </c>
      <c r="Z574" s="57" t="s">
        <v>1175</v>
      </c>
      <c r="AA574" s="57" t="s">
        <v>628</v>
      </c>
      <c r="AB574" s="57" t="s">
        <v>1441</v>
      </c>
      <c r="AE574" s="170"/>
      <c r="AF574" s="56"/>
      <c r="AG574" s="56"/>
      <c r="AH574" s="56"/>
      <c r="AI574" s="56"/>
      <c r="AJ574" s="171"/>
    </row>
    <row r="575" spans="1:36" s="57" customFormat="1">
      <c r="A575">
        <v>540</v>
      </c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 t="s">
        <v>898</v>
      </c>
      <c r="R575" s="124"/>
      <c r="S575" s="24"/>
      <c r="T575" s="24">
        <v>9.5000000000000001E-2</v>
      </c>
      <c r="U575" s="24">
        <v>0.28749999999999998</v>
      </c>
      <c r="V575" s="24">
        <v>0.1925</v>
      </c>
      <c r="W575" s="24">
        <v>86.379681897607597</v>
      </c>
      <c r="X575" s="24">
        <v>1.1491389575755599</v>
      </c>
      <c r="Y575" s="24">
        <v>153</v>
      </c>
      <c r="Z575" s="24" t="s">
        <v>1185</v>
      </c>
      <c r="AA575" s="24" t="s">
        <v>628</v>
      </c>
      <c r="AB575" s="24" t="s">
        <v>1442</v>
      </c>
      <c r="AC575" s="24"/>
      <c r="AD575" s="24"/>
      <c r="AE575" s="170"/>
      <c r="AF575" s="56"/>
      <c r="AG575" s="56"/>
      <c r="AH575" s="56"/>
      <c r="AI575" s="56"/>
      <c r="AJ575" s="171"/>
    </row>
    <row r="576" spans="1:36" s="57" customFormat="1">
      <c r="A576">
        <v>541</v>
      </c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 t="s">
        <v>881</v>
      </c>
      <c r="R576" s="156"/>
      <c r="S576" s="24"/>
      <c r="T576" s="24">
        <v>0.1</v>
      </c>
      <c r="U576" s="24">
        <v>0.27500000000000002</v>
      </c>
      <c r="V576" s="24">
        <v>0.17499999999999999</v>
      </c>
      <c r="W576" s="24">
        <v>84.540869033305299</v>
      </c>
      <c r="X576" s="24">
        <v>1.13222549938307</v>
      </c>
      <c r="Y576" s="24">
        <v>150</v>
      </c>
      <c r="Z576" s="24" t="s">
        <v>1187</v>
      </c>
      <c r="AA576" s="24" t="s">
        <v>628</v>
      </c>
      <c r="AB576" s="24" t="s">
        <v>1443</v>
      </c>
      <c r="AC576" s="24"/>
      <c r="AD576" s="24"/>
      <c r="AE576" s="170"/>
      <c r="AF576" s="56"/>
      <c r="AG576" s="56"/>
      <c r="AH576" s="56"/>
      <c r="AI576" s="56"/>
      <c r="AJ576" s="171"/>
    </row>
    <row r="577" spans="1:36" s="57" customFormat="1">
      <c r="A577">
        <v>542</v>
      </c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 t="s">
        <v>884</v>
      </c>
      <c r="R577" s="91"/>
      <c r="S577" s="24"/>
      <c r="T577" s="24">
        <v>8.2500000000000004E-2</v>
      </c>
      <c r="U577" s="24">
        <v>0.28999999999999998</v>
      </c>
      <c r="V577" s="24">
        <v>0.20749999999999999</v>
      </c>
      <c r="W577" s="24">
        <v>88.923705176369594</v>
      </c>
      <c r="X577" s="24">
        <v>1.1291700062372501</v>
      </c>
      <c r="Y577" s="24">
        <v>147</v>
      </c>
      <c r="Z577" s="24" t="s">
        <v>1189</v>
      </c>
      <c r="AA577" s="24" t="s">
        <v>628</v>
      </c>
      <c r="AB577" s="24" t="s">
        <v>1444</v>
      </c>
      <c r="AC577" s="24"/>
      <c r="AD577" s="24"/>
      <c r="AE577" s="170"/>
      <c r="AF577" s="56"/>
      <c r="AG577" s="56"/>
      <c r="AH577" s="56"/>
      <c r="AI577" s="56"/>
      <c r="AJ577" s="171"/>
    </row>
    <row r="578" spans="1:36" s="81" customFormat="1">
      <c r="B578" s="82" t="s">
        <v>1445</v>
      </c>
      <c r="AE578" s="105"/>
      <c r="AF578" s="109"/>
      <c r="AG578" s="109"/>
      <c r="AH578" s="109"/>
      <c r="AI578" s="109"/>
      <c r="AJ578" s="110"/>
    </row>
    <row r="579" spans="1:36">
      <c r="A579">
        <v>543</v>
      </c>
      <c r="B579" s="47">
        <v>42165</v>
      </c>
      <c r="C579" s="57" t="s">
        <v>1166</v>
      </c>
      <c r="D579" s="57" t="s">
        <v>1167</v>
      </c>
      <c r="E579" s="46">
        <v>0.26666666666666666</v>
      </c>
      <c r="F579" t="s">
        <v>1168</v>
      </c>
      <c r="G579" t="s">
        <v>538</v>
      </c>
      <c r="H579" t="s">
        <v>345</v>
      </c>
      <c r="I579">
        <v>5</v>
      </c>
      <c r="J579">
        <v>10</v>
      </c>
      <c r="K579" t="s">
        <v>1169</v>
      </c>
      <c r="L579">
        <v>500</v>
      </c>
      <c r="M579">
        <v>0.4</v>
      </c>
      <c r="N579">
        <v>6</v>
      </c>
      <c r="O579" t="b">
        <v>1</v>
      </c>
      <c r="P579" t="s">
        <v>1130</v>
      </c>
      <c r="Q579">
        <v>0</v>
      </c>
      <c r="T579">
        <v>0.05</v>
      </c>
      <c r="U579">
        <v>0.27</v>
      </c>
      <c r="V579">
        <v>0.22</v>
      </c>
      <c r="W579">
        <v>69.260874164455899</v>
      </c>
      <c r="X579">
        <v>0.78374988905190202</v>
      </c>
      <c r="Y579">
        <v>128</v>
      </c>
      <c r="Z579" t="s">
        <v>1170</v>
      </c>
      <c r="AA579" t="s">
        <v>622</v>
      </c>
      <c r="AB579" t="s">
        <v>1446</v>
      </c>
    </row>
    <row r="580" spans="1:36">
      <c r="A580">
        <v>544</v>
      </c>
      <c r="L580">
        <v>1000</v>
      </c>
      <c r="T580">
        <v>7.0000000000000007E-2</v>
      </c>
      <c r="U580">
        <v>0.26</v>
      </c>
      <c r="V580">
        <v>0.19</v>
      </c>
      <c r="W580">
        <v>60.654095420062802</v>
      </c>
      <c r="X580">
        <v>0.69995216789175396</v>
      </c>
      <c r="Y580">
        <v>132</v>
      </c>
      <c r="Z580" t="s">
        <v>1172</v>
      </c>
      <c r="AA580" t="s">
        <v>625</v>
      </c>
      <c r="AB580" t="s">
        <v>1447</v>
      </c>
    </row>
    <row r="581" spans="1:36" s="73" customFormat="1">
      <c r="A581">
        <v>545</v>
      </c>
      <c r="B581" s="88">
        <v>42165</v>
      </c>
      <c r="C581" s="73" t="s">
        <v>1166</v>
      </c>
      <c r="D581" s="73" t="s">
        <v>1167</v>
      </c>
      <c r="E581" s="89">
        <v>0.26666666666666666</v>
      </c>
      <c r="F581" s="73" t="s">
        <v>1174</v>
      </c>
      <c r="G581" s="73" t="s">
        <v>538</v>
      </c>
      <c r="H581" s="73" t="s">
        <v>345</v>
      </c>
      <c r="I581" s="73">
        <v>5</v>
      </c>
      <c r="J581" s="73">
        <v>10</v>
      </c>
      <c r="K581" s="73" t="s">
        <v>1169</v>
      </c>
      <c r="L581" s="73">
        <v>5000</v>
      </c>
      <c r="M581" s="73">
        <v>0.4</v>
      </c>
      <c r="N581" s="73">
        <v>6</v>
      </c>
      <c r="O581" s="73" t="b">
        <v>1</v>
      </c>
      <c r="P581" s="73" t="s">
        <v>1130</v>
      </c>
      <c r="Q581" s="73">
        <v>0</v>
      </c>
      <c r="T581" s="73">
        <v>0.22</v>
      </c>
      <c r="U581" s="73">
        <v>0.27750000000000002</v>
      </c>
      <c r="V581" s="73">
        <v>5.7500000000000002E-2</v>
      </c>
      <c r="W581" s="73">
        <v>59.874646197227698</v>
      </c>
      <c r="X581" s="73">
        <v>0.70256484937383401</v>
      </c>
      <c r="Y581" s="73">
        <v>199</v>
      </c>
      <c r="Z581" s="73" t="s">
        <v>1175</v>
      </c>
      <c r="AA581" s="73" t="s">
        <v>628</v>
      </c>
      <c r="AB581" s="73" t="s">
        <v>1448</v>
      </c>
      <c r="AE581" s="166"/>
      <c r="AF581" s="78"/>
      <c r="AG581" s="78"/>
      <c r="AH581" s="78"/>
      <c r="AI581" s="78" t="s">
        <v>1154</v>
      </c>
      <c r="AJ581" s="167"/>
    </row>
    <row r="582" spans="1:36">
      <c r="A582">
        <v>546</v>
      </c>
      <c r="L582">
        <v>10000</v>
      </c>
      <c r="T582">
        <v>0.27750000000000002</v>
      </c>
      <c r="U582">
        <v>0.28000000000000003</v>
      </c>
      <c r="V582">
        <v>2.5000000000000001E-3</v>
      </c>
      <c r="W582">
        <v>55.210225164541001</v>
      </c>
      <c r="X582">
        <v>0.66658038297717404</v>
      </c>
      <c r="Y582">
        <v>223</v>
      </c>
      <c r="Z582" t="s">
        <v>1177</v>
      </c>
      <c r="AA582" t="s">
        <v>631</v>
      </c>
      <c r="AB582" t="s">
        <v>1449</v>
      </c>
    </row>
    <row r="583" spans="1:36">
      <c r="A583">
        <v>547</v>
      </c>
      <c r="L583">
        <v>20000</v>
      </c>
      <c r="T583">
        <v>0.35499999999999998</v>
      </c>
      <c r="U583">
        <v>0.28499999999999998</v>
      </c>
      <c r="V583">
        <v>7.0000000000000007E-2</v>
      </c>
      <c r="W583">
        <v>51.844358598930903</v>
      </c>
      <c r="X583">
        <v>0.64012195707675701</v>
      </c>
      <c r="Y583">
        <v>256</v>
      </c>
      <c r="Z583" t="s">
        <v>1177</v>
      </c>
      <c r="AA583" t="s">
        <v>634</v>
      </c>
      <c r="AB583" t="s">
        <v>1450</v>
      </c>
    </row>
    <row r="584" spans="1:36">
      <c r="A584">
        <v>548</v>
      </c>
      <c r="B584" s="93"/>
      <c r="C584" s="93"/>
      <c r="D584" s="93"/>
      <c r="E584" s="93"/>
      <c r="F584" s="93"/>
      <c r="G584" s="93"/>
      <c r="H584" s="93"/>
      <c r="I584" s="93">
        <v>10</v>
      </c>
      <c r="J584" s="93">
        <v>10</v>
      </c>
      <c r="K584" s="93"/>
      <c r="L584" s="93"/>
      <c r="M584" s="93"/>
      <c r="N584" s="93"/>
      <c r="O584" s="93"/>
      <c r="P584" s="93"/>
      <c r="Q584" s="93"/>
      <c r="R584" s="93"/>
      <c r="S584" s="24"/>
      <c r="T584" s="24">
        <v>0.34749999999999998</v>
      </c>
      <c r="U584" s="24">
        <v>0.27750000000000002</v>
      </c>
      <c r="V584" s="24">
        <v>7.0000000000000007E-2</v>
      </c>
      <c r="W584" s="24">
        <v>48.1586389239678</v>
      </c>
      <c r="X584" s="24">
        <v>0.63710224722171604</v>
      </c>
      <c r="Y584" s="24">
        <v>250</v>
      </c>
      <c r="Z584" s="24" t="s">
        <v>1175</v>
      </c>
      <c r="AA584" s="24" t="s">
        <v>628</v>
      </c>
      <c r="AB584" s="24" t="s">
        <v>1451</v>
      </c>
      <c r="AC584" s="24"/>
      <c r="AD584" s="24"/>
      <c r="AE584" s="168"/>
      <c r="AF584" s="91"/>
      <c r="AG584" s="91"/>
      <c r="AH584" s="91"/>
      <c r="AI584" s="91"/>
    </row>
    <row r="585" spans="1:36">
      <c r="A585">
        <v>549</v>
      </c>
      <c r="B585" s="91"/>
      <c r="C585" s="91"/>
      <c r="D585" s="91"/>
      <c r="E585" s="91"/>
      <c r="F585" s="91"/>
      <c r="G585" s="91"/>
      <c r="H585" s="91"/>
      <c r="I585" s="91">
        <v>15</v>
      </c>
      <c r="J585" s="91">
        <v>15</v>
      </c>
      <c r="K585" s="91"/>
      <c r="L585" s="91"/>
      <c r="M585" s="91"/>
      <c r="N585" s="91"/>
      <c r="O585" s="91"/>
      <c r="P585" s="91"/>
      <c r="Q585" s="91"/>
      <c r="R585" s="91"/>
      <c r="S585" s="24"/>
      <c r="T585" s="24">
        <v>0.35499999999999998</v>
      </c>
      <c r="U585" s="24">
        <v>0.28499999999999998</v>
      </c>
      <c r="V585" s="24">
        <v>7.0000000000000007E-2</v>
      </c>
      <c r="W585" s="24">
        <v>45.034818327838202</v>
      </c>
      <c r="X585" s="24">
        <v>0.56179941418581003</v>
      </c>
      <c r="Y585" s="24">
        <v>244</v>
      </c>
      <c r="Z585" s="24" t="s">
        <v>1175</v>
      </c>
      <c r="AA585" s="24" t="s">
        <v>628</v>
      </c>
      <c r="AB585" s="24" t="s">
        <v>1452</v>
      </c>
      <c r="AC585" s="24"/>
      <c r="AD585" s="24"/>
      <c r="AE585" s="168"/>
      <c r="AF585" s="91"/>
      <c r="AG585" s="91"/>
      <c r="AH585" s="91"/>
      <c r="AI585" s="91"/>
    </row>
    <row r="586" spans="1:36">
      <c r="A586">
        <v>550</v>
      </c>
      <c r="B586" s="91"/>
      <c r="C586" s="91"/>
      <c r="D586" s="91"/>
      <c r="E586" s="91"/>
      <c r="F586" s="91"/>
      <c r="G586" s="91"/>
      <c r="H586" s="91"/>
      <c r="I586" s="91">
        <v>30</v>
      </c>
      <c r="J586" s="91">
        <v>30</v>
      </c>
      <c r="K586" s="91"/>
      <c r="L586" s="91"/>
      <c r="M586" s="91"/>
      <c r="N586" s="91"/>
      <c r="O586" s="91"/>
      <c r="P586" s="91"/>
      <c r="Q586" s="91"/>
      <c r="R586" s="91"/>
      <c r="S586" s="24"/>
      <c r="T586" s="24">
        <v>0.46250000000000002</v>
      </c>
      <c r="U586" s="24">
        <v>0.28499999999999998</v>
      </c>
      <c r="V586" s="24">
        <v>0.17749999999999999</v>
      </c>
      <c r="W586" s="24">
        <v>34.596446927242702</v>
      </c>
      <c r="X586" s="24">
        <v>0.54722172331627394</v>
      </c>
      <c r="Y586" s="24">
        <v>287</v>
      </c>
      <c r="Z586" s="24" t="s">
        <v>1175</v>
      </c>
      <c r="AA586" s="24" t="s">
        <v>628</v>
      </c>
      <c r="AB586" s="24" t="s">
        <v>1453</v>
      </c>
      <c r="AC586" s="24"/>
      <c r="AD586" s="24"/>
      <c r="AE586" s="168"/>
      <c r="AF586" s="91"/>
      <c r="AG586" s="91"/>
      <c r="AH586" s="91"/>
      <c r="AI586" s="91"/>
    </row>
    <row r="587" spans="1:36">
      <c r="A587">
        <v>551</v>
      </c>
      <c r="B587" s="91"/>
      <c r="C587" s="91"/>
      <c r="D587" s="91"/>
      <c r="E587" s="91"/>
      <c r="F587" s="91"/>
      <c r="G587" s="91"/>
      <c r="H587" s="91"/>
      <c r="I587" s="91">
        <v>45</v>
      </c>
      <c r="J587" s="91">
        <v>45</v>
      </c>
      <c r="K587" s="91"/>
      <c r="L587" s="91"/>
      <c r="M587" s="91"/>
      <c r="N587" s="91"/>
      <c r="O587" s="91"/>
      <c r="P587" s="91"/>
      <c r="Q587" s="91"/>
      <c r="R587" s="91"/>
      <c r="S587" s="24"/>
      <c r="T587" s="24">
        <v>0.28499999999999998</v>
      </c>
      <c r="U587" s="24">
        <v>0.28749999999999998</v>
      </c>
      <c r="V587" s="24">
        <v>2.5000000000000001E-3</v>
      </c>
      <c r="W587" s="24">
        <v>21.773319236714201</v>
      </c>
      <c r="X587" s="24">
        <v>0.29833769795669801</v>
      </c>
      <c r="Y587" s="24">
        <v>161</v>
      </c>
      <c r="Z587" s="24" t="s">
        <v>1175</v>
      </c>
      <c r="AA587" s="24" t="s">
        <v>628</v>
      </c>
      <c r="AB587" s="24" t="s">
        <v>1454</v>
      </c>
      <c r="AC587" s="24"/>
      <c r="AD587" s="24"/>
      <c r="AE587" s="168"/>
      <c r="AF587" s="91"/>
      <c r="AG587" s="91"/>
      <c r="AH587" s="91"/>
      <c r="AI587" s="91"/>
    </row>
    <row r="588" spans="1:36">
      <c r="A588">
        <v>552</v>
      </c>
      <c r="B588" s="92"/>
      <c r="C588" s="92"/>
      <c r="D588" s="92"/>
      <c r="E588" s="92"/>
      <c r="F588" s="92"/>
      <c r="G588" s="92"/>
      <c r="H588" s="92"/>
      <c r="I588" s="92">
        <v>60</v>
      </c>
      <c r="J588" s="92">
        <v>60</v>
      </c>
      <c r="K588" s="92"/>
      <c r="L588" s="92"/>
      <c r="M588" s="92"/>
      <c r="N588" s="92"/>
      <c r="O588" s="92"/>
      <c r="P588" s="92"/>
      <c r="Q588" s="92"/>
      <c r="R588" s="92"/>
      <c r="S588" s="24"/>
      <c r="T588" s="24">
        <v>0.3175</v>
      </c>
      <c r="U588" s="24">
        <v>0.27500000000000002</v>
      </c>
      <c r="V588" s="24">
        <v>4.2500000000000003E-2</v>
      </c>
      <c r="W588" s="24">
        <v>19.3693800887003</v>
      </c>
      <c r="X588" s="24">
        <v>0.51687270752346903</v>
      </c>
      <c r="Y588" s="24">
        <v>235</v>
      </c>
      <c r="Z588" s="24" t="s">
        <v>1175</v>
      </c>
      <c r="AA588" s="24" t="s">
        <v>628</v>
      </c>
      <c r="AB588" s="24" t="s">
        <v>1455</v>
      </c>
      <c r="AC588" s="24"/>
      <c r="AD588" s="24"/>
      <c r="AE588" s="168"/>
      <c r="AF588" s="91"/>
      <c r="AG588" s="91"/>
      <c r="AH588" s="91"/>
      <c r="AI588" s="91"/>
    </row>
    <row r="589" spans="1:36">
      <c r="A589">
        <v>553</v>
      </c>
      <c r="P589">
        <v>0.17</v>
      </c>
      <c r="T589">
        <v>0.22</v>
      </c>
      <c r="U589">
        <v>0.27750000000000002</v>
      </c>
      <c r="V589">
        <v>5.7500000000000002E-2</v>
      </c>
      <c r="W589">
        <v>59.874646197227698</v>
      </c>
      <c r="X589">
        <v>0.70256484937383401</v>
      </c>
      <c r="Y589">
        <v>199</v>
      </c>
      <c r="Z589" t="s">
        <v>1175</v>
      </c>
      <c r="AA589" t="s">
        <v>628</v>
      </c>
      <c r="AB589" t="s">
        <v>1448</v>
      </c>
    </row>
    <row r="590" spans="1:36">
      <c r="A590">
        <v>554</v>
      </c>
      <c r="P590">
        <v>2.65</v>
      </c>
      <c r="T590">
        <v>0.22</v>
      </c>
      <c r="U590">
        <v>0.27750000000000002</v>
      </c>
      <c r="V590">
        <v>5.7500000000000002E-2</v>
      </c>
      <c r="W590">
        <v>59.874646197227698</v>
      </c>
      <c r="X590">
        <v>0.70256484937383401</v>
      </c>
      <c r="Y590">
        <v>199</v>
      </c>
      <c r="Z590" t="s">
        <v>1175</v>
      </c>
      <c r="AA590" t="s">
        <v>628</v>
      </c>
      <c r="AB590" t="s">
        <v>1448</v>
      </c>
    </row>
    <row r="591" spans="1:36">
      <c r="A591">
        <v>555</v>
      </c>
      <c r="P591">
        <v>25.7</v>
      </c>
      <c r="T591">
        <v>0.22</v>
      </c>
      <c r="U591">
        <v>0.27750000000000002</v>
      </c>
      <c r="V591">
        <v>5.7500000000000002E-2</v>
      </c>
      <c r="W591">
        <v>59.874646197227698</v>
      </c>
      <c r="X591">
        <v>0.70256484937383401</v>
      </c>
      <c r="Y591">
        <v>199</v>
      </c>
      <c r="Z591" t="s">
        <v>1175</v>
      </c>
      <c r="AA591" t="s">
        <v>628</v>
      </c>
      <c r="AB591" t="s">
        <v>1448</v>
      </c>
    </row>
    <row r="592" spans="1:36">
      <c r="A592">
        <v>556</v>
      </c>
      <c r="P592">
        <v>125</v>
      </c>
      <c r="T592">
        <v>0.22</v>
      </c>
      <c r="U592">
        <v>0.27750000000000002</v>
      </c>
      <c r="V592">
        <v>5.7500000000000002E-2</v>
      </c>
      <c r="W592">
        <v>59.874646197227698</v>
      </c>
      <c r="X592">
        <v>0.70256484937383401</v>
      </c>
      <c r="Y592">
        <v>199</v>
      </c>
      <c r="Z592" t="s">
        <v>1175</v>
      </c>
      <c r="AA592" t="s">
        <v>628</v>
      </c>
      <c r="AB592" t="s">
        <v>1448</v>
      </c>
    </row>
    <row r="593" spans="1:36">
      <c r="A593">
        <v>557</v>
      </c>
      <c r="P593">
        <v>500</v>
      </c>
      <c r="T593">
        <v>0.22</v>
      </c>
      <c r="U593">
        <v>0.27750000000000002</v>
      </c>
      <c r="V593">
        <v>5.7500000000000002E-2</v>
      </c>
      <c r="W593">
        <v>59.874646197227698</v>
      </c>
      <c r="X593">
        <v>0.70256484937383401</v>
      </c>
      <c r="Y593">
        <v>199</v>
      </c>
      <c r="Z593" t="s">
        <v>1175</v>
      </c>
      <c r="AA593" t="s">
        <v>628</v>
      </c>
      <c r="AB593" t="s">
        <v>1448</v>
      </c>
    </row>
    <row r="594" spans="1:36">
      <c r="A594">
        <v>558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 t="s">
        <v>898</v>
      </c>
      <c r="R594" s="24"/>
      <c r="S594" s="24"/>
      <c r="T594" s="24">
        <v>0.1075</v>
      </c>
      <c r="U594" s="24">
        <v>0.28999999999999998</v>
      </c>
      <c r="V594" s="24">
        <v>0.1825</v>
      </c>
      <c r="W594" s="24">
        <v>76.415721765405195</v>
      </c>
      <c r="X594" s="24">
        <v>0.86949596341589197</v>
      </c>
      <c r="Y594" s="24">
        <v>159</v>
      </c>
      <c r="Z594" s="24" t="s">
        <v>1185</v>
      </c>
      <c r="AA594" s="24" t="s">
        <v>628</v>
      </c>
      <c r="AB594" s="24" t="s">
        <v>1456</v>
      </c>
      <c r="AC594" s="24"/>
      <c r="AD594" s="24"/>
    </row>
    <row r="595" spans="1:36">
      <c r="A595">
        <v>559</v>
      </c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 t="s">
        <v>881</v>
      </c>
      <c r="R595" s="91"/>
      <c r="S595" s="24"/>
      <c r="T595" s="24">
        <v>9.7500000000000003E-2</v>
      </c>
      <c r="U595" s="24">
        <v>0.28249999999999997</v>
      </c>
      <c r="V595" s="24">
        <v>0.185</v>
      </c>
      <c r="W595" s="24">
        <v>81.751058654353699</v>
      </c>
      <c r="X595" s="24">
        <v>0.90777680837844599</v>
      </c>
      <c r="Y595" s="24">
        <v>150</v>
      </c>
      <c r="Z595" s="24" t="s">
        <v>1187</v>
      </c>
      <c r="AA595" s="24" t="s">
        <v>628</v>
      </c>
      <c r="AB595" s="24" t="s">
        <v>1457</v>
      </c>
      <c r="AC595" s="24"/>
      <c r="AD595" s="24"/>
    </row>
    <row r="596" spans="1:36">
      <c r="A596">
        <v>560</v>
      </c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 t="s">
        <v>884</v>
      </c>
      <c r="R596" s="92"/>
      <c r="S596" s="24"/>
      <c r="T596" s="24">
        <v>0.10249999999999999</v>
      </c>
      <c r="U596" s="24">
        <v>0.28249999999999997</v>
      </c>
      <c r="V596" s="24">
        <v>0.18</v>
      </c>
      <c r="W596" s="24">
        <v>78.871024377264206</v>
      </c>
      <c r="X596" s="24">
        <v>0.893347269833629</v>
      </c>
      <c r="Y596" s="24">
        <v>154</v>
      </c>
      <c r="Z596" s="24" t="s">
        <v>1189</v>
      </c>
      <c r="AA596" s="24" t="s">
        <v>628</v>
      </c>
      <c r="AB596" s="24" t="s">
        <v>1458</v>
      </c>
      <c r="AC596" s="24"/>
      <c r="AD596" s="24"/>
    </row>
    <row r="597" spans="1:36" s="81" customFormat="1">
      <c r="B597" s="82" t="s">
        <v>1205</v>
      </c>
      <c r="Q597" s="122"/>
      <c r="AE597" s="105"/>
      <c r="AF597" s="109"/>
      <c r="AG597" s="109"/>
      <c r="AH597" s="109"/>
      <c r="AI597" s="109"/>
      <c r="AJ597" s="110"/>
    </row>
    <row r="598" spans="1:36">
      <c r="A598">
        <v>561</v>
      </c>
      <c r="B598" s="47">
        <v>42165</v>
      </c>
      <c r="C598" s="57" t="s">
        <v>1206</v>
      </c>
      <c r="D598" s="57" t="s">
        <v>1207</v>
      </c>
      <c r="E598" s="46">
        <v>0.26666666666666666</v>
      </c>
      <c r="F598" t="s">
        <v>1208</v>
      </c>
      <c r="G598" t="s">
        <v>345</v>
      </c>
      <c r="H598" t="s">
        <v>345</v>
      </c>
      <c r="I598">
        <v>5</v>
      </c>
      <c r="J598">
        <v>5</v>
      </c>
      <c r="K598" t="s">
        <v>1209</v>
      </c>
      <c r="L598">
        <v>500</v>
      </c>
      <c r="M598">
        <v>0.2</v>
      </c>
      <c r="N598">
        <v>6</v>
      </c>
      <c r="O598" t="b">
        <v>1</v>
      </c>
      <c r="P598" t="s">
        <v>1130</v>
      </c>
      <c r="Q598">
        <v>0</v>
      </c>
      <c r="T598">
        <v>1.2500000000000001E-2</v>
      </c>
      <c r="U598">
        <v>0.1875</v>
      </c>
      <c r="V598">
        <v>0.17499999999999999</v>
      </c>
      <c r="W598">
        <v>84.3129527938856</v>
      </c>
      <c r="X598">
        <v>0.84623064431877304</v>
      </c>
      <c r="Y598">
        <v>80</v>
      </c>
      <c r="Z598" t="s">
        <v>1210</v>
      </c>
      <c r="AA598" t="s">
        <v>664</v>
      </c>
      <c r="AB598" t="s">
        <v>1459</v>
      </c>
    </row>
    <row r="599" spans="1:36">
      <c r="A599">
        <v>562</v>
      </c>
      <c r="L599">
        <v>1000</v>
      </c>
      <c r="T599">
        <v>4.2500000000000003E-2</v>
      </c>
      <c r="U599">
        <v>0.19</v>
      </c>
      <c r="V599">
        <v>0.14749999999999999</v>
      </c>
      <c r="W599">
        <v>81.208027738016</v>
      </c>
      <c r="X599">
        <v>0.82785754259567101</v>
      </c>
      <c r="Y599">
        <v>93</v>
      </c>
      <c r="Z599" t="s">
        <v>1212</v>
      </c>
      <c r="AA599" t="s">
        <v>667</v>
      </c>
      <c r="AB599" t="s">
        <v>1460</v>
      </c>
    </row>
    <row r="600" spans="1:36" s="73" customFormat="1">
      <c r="A600">
        <v>563</v>
      </c>
      <c r="B600" s="88">
        <v>42165</v>
      </c>
      <c r="C600" s="73" t="s">
        <v>1206</v>
      </c>
      <c r="D600" s="73" t="s">
        <v>1207</v>
      </c>
      <c r="E600" s="89">
        <v>0.26666666666666666</v>
      </c>
      <c r="F600" s="73" t="s">
        <v>1208</v>
      </c>
      <c r="G600" s="73" t="s">
        <v>345</v>
      </c>
      <c r="H600" s="73" t="s">
        <v>345</v>
      </c>
      <c r="I600" s="73">
        <v>5</v>
      </c>
      <c r="J600" s="73">
        <v>5</v>
      </c>
      <c r="K600" s="73" t="s">
        <v>1209</v>
      </c>
      <c r="L600" s="73">
        <v>5000</v>
      </c>
      <c r="M600" s="73">
        <v>0.2</v>
      </c>
      <c r="N600" s="73">
        <v>6</v>
      </c>
      <c r="O600" s="73" t="b">
        <v>1</v>
      </c>
      <c r="P600" s="73" t="s">
        <v>1130</v>
      </c>
      <c r="Q600" s="73">
        <v>0</v>
      </c>
      <c r="T600" s="73">
        <v>0.13500000000000001</v>
      </c>
      <c r="U600" s="73">
        <v>0.2</v>
      </c>
      <c r="V600" s="73">
        <v>6.5000000000000002E-2</v>
      </c>
      <c r="W600" s="73">
        <v>81.120511765244004</v>
      </c>
      <c r="X600" s="73">
        <v>0.82233917216410002</v>
      </c>
      <c r="Y600" s="73">
        <v>134</v>
      </c>
      <c r="Z600" s="73" t="s">
        <v>1214</v>
      </c>
      <c r="AA600" s="73" t="s">
        <v>670</v>
      </c>
      <c r="AB600" s="73" t="s">
        <v>1461</v>
      </c>
      <c r="AE600" s="166"/>
      <c r="AF600" s="78"/>
      <c r="AG600" s="78"/>
      <c r="AH600" s="78"/>
      <c r="AI600" s="78"/>
      <c r="AJ600" s="167"/>
    </row>
    <row r="601" spans="1:36">
      <c r="A601">
        <v>564</v>
      </c>
      <c r="L601">
        <v>10000</v>
      </c>
      <c r="T601">
        <v>0.16250000000000001</v>
      </c>
      <c r="U601">
        <v>0.2</v>
      </c>
      <c r="V601">
        <v>3.7499999999999999E-2</v>
      </c>
      <c r="W601">
        <v>81.021330512661194</v>
      </c>
      <c r="X601">
        <v>0.82356225723624799</v>
      </c>
      <c r="Y601">
        <v>145</v>
      </c>
      <c r="Z601" t="s">
        <v>1212</v>
      </c>
      <c r="AA601" t="s">
        <v>673</v>
      </c>
      <c r="AB601" t="s">
        <v>1462</v>
      </c>
    </row>
    <row r="602" spans="1:36">
      <c r="A602">
        <v>565</v>
      </c>
      <c r="L602">
        <v>20000</v>
      </c>
      <c r="T602">
        <v>0.22750000000000001</v>
      </c>
      <c r="U602">
        <v>0.20250000000000001</v>
      </c>
      <c r="V602">
        <v>2.5000000000000001E-2</v>
      </c>
      <c r="W602">
        <v>79.320488097623794</v>
      </c>
      <c r="X602">
        <v>0.80579952296439095</v>
      </c>
      <c r="Y602">
        <v>172</v>
      </c>
      <c r="Z602" t="s">
        <v>1212</v>
      </c>
      <c r="AA602" t="s">
        <v>676</v>
      </c>
      <c r="AB602" t="s">
        <v>1463</v>
      </c>
    </row>
    <row r="603" spans="1:36" s="24" customFormat="1">
      <c r="A603">
        <v>566</v>
      </c>
      <c r="B603" s="93"/>
      <c r="C603" s="93"/>
      <c r="D603" s="93"/>
      <c r="E603" s="93"/>
      <c r="F603" s="93"/>
      <c r="G603" s="93"/>
      <c r="H603" s="93"/>
      <c r="I603" s="93">
        <v>10</v>
      </c>
      <c r="J603" s="93">
        <v>10</v>
      </c>
      <c r="K603" s="93"/>
      <c r="L603" s="93"/>
      <c r="M603" s="93"/>
      <c r="N603" s="93"/>
      <c r="O603" s="93"/>
      <c r="P603" s="93"/>
      <c r="Q603" s="93"/>
      <c r="R603" s="93"/>
      <c r="T603" s="24">
        <v>0.19</v>
      </c>
      <c r="U603" s="24">
        <v>0.19750000000000001</v>
      </c>
      <c r="V603" s="24">
        <v>7.4999999999999997E-3</v>
      </c>
      <c r="W603" s="24">
        <v>70.823099501313806</v>
      </c>
      <c r="X603" s="24">
        <v>0.67697629005332105</v>
      </c>
      <c r="Y603" s="24">
        <v>155</v>
      </c>
      <c r="Z603" s="24" t="s">
        <v>1214</v>
      </c>
      <c r="AA603" s="24" t="s">
        <v>670</v>
      </c>
      <c r="AB603" s="24" t="s">
        <v>1464</v>
      </c>
      <c r="AE603" s="168"/>
      <c r="AF603" s="91"/>
      <c r="AG603" s="91"/>
      <c r="AH603" s="91"/>
      <c r="AI603" s="91"/>
      <c r="AJ603" s="169"/>
    </row>
    <row r="604" spans="1:36" s="24" customFormat="1">
      <c r="A604">
        <v>567</v>
      </c>
      <c r="B604" s="91"/>
      <c r="C604" s="91"/>
      <c r="D604" s="91"/>
      <c r="E604" s="91"/>
      <c r="F604" s="91"/>
      <c r="G604" s="91"/>
      <c r="H604" s="91"/>
      <c r="I604" s="91">
        <v>15</v>
      </c>
      <c r="J604" s="91">
        <v>15</v>
      </c>
      <c r="K604" s="91"/>
      <c r="L604" s="91"/>
      <c r="M604" s="91"/>
      <c r="N604" s="91"/>
      <c r="O604" s="91"/>
      <c r="P604" s="91"/>
      <c r="Q604" s="91"/>
      <c r="R604" s="91"/>
      <c r="T604" s="24">
        <v>0.22500000000000001</v>
      </c>
      <c r="U604" s="24">
        <v>0.2</v>
      </c>
      <c r="V604" s="24">
        <v>2.5000000000000001E-2</v>
      </c>
      <c r="W604" s="24">
        <v>61.363852479293499</v>
      </c>
      <c r="X604" s="24">
        <v>0.55610930263521197</v>
      </c>
      <c r="Y604" s="24">
        <v>168</v>
      </c>
      <c r="Z604" s="24" t="s">
        <v>1214</v>
      </c>
      <c r="AA604" s="24" t="s">
        <v>670</v>
      </c>
      <c r="AB604" s="24" t="s">
        <v>1465</v>
      </c>
      <c r="AE604" s="168"/>
      <c r="AF604" s="91"/>
      <c r="AG604" s="91"/>
      <c r="AH604" s="91"/>
      <c r="AI604" s="91"/>
      <c r="AJ604" s="169"/>
    </row>
    <row r="605" spans="1:36">
      <c r="A605">
        <v>568</v>
      </c>
      <c r="B605" s="91"/>
      <c r="C605" s="91"/>
      <c r="D605" s="91"/>
      <c r="E605" s="91"/>
      <c r="F605" s="91"/>
      <c r="G605" s="91"/>
      <c r="H605" s="91"/>
      <c r="I605" s="91">
        <v>30</v>
      </c>
      <c r="J605" s="91">
        <v>30</v>
      </c>
      <c r="K605" s="91"/>
      <c r="L605" s="91"/>
      <c r="M605" s="91"/>
      <c r="N605" s="91"/>
      <c r="O605" s="91"/>
      <c r="P605" s="91"/>
      <c r="Q605" s="91"/>
      <c r="R605" s="91"/>
      <c r="S605" s="24"/>
      <c r="T605" s="24">
        <v>0.20749999999999999</v>
      </c>
      <c r="U605" s="24">
        <v>0.20250000000000001</v>
      </c>
      <c r="V605" s="24">
        <v>5.0000000000000001E-3</v>
      </c>
      <c r="W605" s="24">
        <v>34.881667890187799</v>
      </c>
      <c r="X605" s="24">
        <v>0.31247402094549098</v>
      </c>
      <c r="Y605" s="24">
        <v>90</v>
      </c>
      <c r="Z605" s="24" t="s">
        <v>1214</v>
      </c>
      <c r="AA605" s="24" t="s">
        <v>670</v>
      </c>
      <c r="AB605" s="24" t="s">
        <v>1466</v>
      </c>
      <c r="AC605" s="24"/>
      <c r="AD605" s="24"/>
      <c r="AE605" s="168"/>
      <c r="AF605" s="91"/>
      <c r="AG605" s="91"/>
    </row>
    <row r="606" spans="1:36">
      <c r="A606">
        <v>569</v>
      </c>
      <c r="B606" s="91"/>
      <c r="C606" s="91"/>
      <c r="D606" s="91"/>
      <c r="E606" s="91"/>
      <c r="F606" s="91"/>
      <c r="G606" s="91"/>
      <c r="H606" s="91"/>
      <c r="I606" s="91">
        <v>45</v>
      </c>
      <c r="J606" s="91">
        <v>45</v>
      </c>
      <c r="K606" s="91"/>
      <c r="L606" s="91"/>
      <c r="M606" s="91"/>
      <c r="N606" s="91"/>
      <c r="O606" s="91"/>
      <c r="P606" s="91"/>
      <c r="Q606" s="91"/>
      <c r="R606" s="91"/>
      <c r="S606" s="24"/>
      <c r="T606" s="24">
        <v>0.2475</v>
      </c>
      <c r="U606" s="24">
        <v>0.2</v>
      </c>
      <c r="V606" s="24">
        <v>4.7500000000000001E-2</v>
      </c>
      <c r="W606" s="24">
        <v>34.635867122961301</v>
      </c>
      <c r="X606" s="24">
        <v>0.419587102720612</v>
      </c>
      <c r="Y606" s="24">
        <v>167</v>
      </c>
      <c r="Z606" s="24" t="s">
        <v>1214</v>
      </c>
      <c r="AA606" s="24" t="s">
        <v>670</v>
      </c>
      <c r="AB606" s="24" t="s">
        <v>1467</v>
      </c>
      <c r="AC606" s="24"/>
      <c r="AD606" s="24"/>
      <c r="AE606" s="168"/>
      <c r="AF606" s="91"/>
      <c r="AG606" s="91"/>
    </row>
    <row r="607" spans="1:36">
      <c r="A607">
        <v>570</v>
      </c>
      <c r="B607" s="92"/>
      <c r="C607" s="92"/>
      <c r="D607" s="92"/>
      <c r="E607" s="92"/>
      <c r="F607" s="92"/>
      <c r="G607" s="92"/>
      <c r="H607" s="92"/>
      <c r="I607" s="92">
        <v>60</v>
      </c>
      <c r="J607" s="92">
        <v>60</v>
      </c>
      <c r="K607" s="92">
        <v>60</v>
      </c>
      <c r="L607" s="92"/>
      <c r="M607" s="92"/>
      <c r="N607" s="92"/>
      <c r="O607" s="92"/>
      <c r="P607" s="92"/>
      <c r="Q607" s="92"/>
      <c r="R607" s="92"/>
      <c r="S607" s="24"/>
      <c r="T607" s="23">
        <v>0.21</v>
      </c>
      <c r="U607" s="23">
        <v>0.19</v>
      </c>
      <c r="V607" s="23">
        <v>0.02</v>
      </c>
      <c r="W607" s="23">
        <v>28.095705521181198</v>
      </c>
      <c r="X607" s="23">
        <v>0.61991283385754303</v>
      </c>
      <c r="Y607" s="23">
        <v>160</v>
      </c>
      <c r="Z607" s="23" t="s">
        <v>1214</v>
      </c>
      <c r="AA607" s="23" t="s">
        <v>670</v>
      </c>
      <c r="AB607" s="23" t="s">
        <v>1468</v>
      </c>
      <c r="AC607" s="23"/>
      <c r="AD607" s="24"/>
      <c r="AE607" s="168"/>
      <c r="AF607" s="91"/>
      <c r="AG607" s="91"/>
    </row>
    <row r="608" spans="1:36" s="57" customFormat="1">
      <c r="A608">
        <v>571</v>
      </c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 t="s">
        <v>375</v>
      </c>
      <c r="Q608" s="119"/>
      <c r="R608" s="119"/>
      <c r="T608" s="57">
        <v>0.13500000000000001</v>
      </c>
      <c r="U608" s="57">
        <v>0.2</v>
      </c>
      <c r="V608" s="57">
        <v>6.5000000000000002E-2</v>
      </c>
      <c r="W608" s="57">
        <v>81.120511765244004</v>
      </c>
      <c r="X608" s="57">
        <v>0.82233917216410002</v>
      </c>
      <c r="Y608" s="57">
        <v>134</v>
      </c>
      <c r="Z608" s="57" t="s">
        <v>1214</v>
      </c>
      <c r="AA608" s="57" t="s">
        <v>670</v>
      </c>
      <c r="AB608" s="57" t="s">
        <v>1461</v>
      </c>
      <c r="AE608" s="170"/>
      <c r="AF608" s="56"/>
      <c r="AG608" s="56"/>
      <c r="AH608" s="56"/>
      <c r="AI608" s="56"/>
      <c r="AJ608" s="171"/>
    </row>
    <row r="609" spans="1:36" s="57" customFormat="1">
      <c r="A609">
        <v>572</v>
      </c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 t="s">
        <v>376</v>
      </c>
      <c r="Q609" s="56"/>
      <c r="R609" s="56"/>
      <c r="T609" s="57">
        <v>0.13500000000000001</v>
      </c>
      <c r="U609" s="57">
        <v>0.2</v>
      </c>
      <c r="V609" s="57">
        <v>6.5000000000000002E-2</v>
      </c>
      <c r="W609" s="57">
        <v>81.120511765244004</v>
      </c>
      <c r="X609" s="57">
        <v>0.82233917216410002</v>
      </c>
      <c r="Y609" s="57">
        <v>134</v>
      </c>
      <c r="Z609" s="57" t="s">
        <v>1214</v>
      </c>
      <c r="AA609" s="57" t="s">
        <v>670</v>
      </c>
      <c r="AB609" s="57" t="s">
        <v>1461</v>
      </c>
      <c r="AE609" s="170"/>
      <c r="AF609" s="56"/>
      <c r="AG609" s="56"/>
      <c r="AH609" s="56"/>
      <c r="AI609" s="56"/>
      <c r="AJ609" s="171"/>
    </row>
    <row r="610" spans="1:36" s="57" customFormat="1">
      <c r="A610">
        <v>573</v>
      </c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 t="s">
        <v>377</v>
      </c>
      <c r="Q610" s="56"/>
      <c r="R610" s="56"/>
      <c r="T610" s="57">
        <v>0.13500000000000001</v>
      </c>
      <c r="U610" s="57">
        <v>0.2</v>
      </c>
      <c r="V610" s="57">
        <v>6.5000000000000002E-2</v>
      </c>
      <c r="W610" s="57">
        <v>81.120511765244004</v>
      </c>
      <c r="X610" s="57">
        <v>0.82233917216410002</v>
      </c>
      <c r="Y610" s="57">
        <v>134</v>
      </c>
      <c r="Z610" s="57" t="s">
        <v>1214</v>
      </c>
      <c r="AA610" s="57" t="s">
        <v>670</v>
      </c>
      <c r="AB610" s="57" t="s">
        <v>1461</v>
      </c>
      <c r="AE610" s="170"/>
      <c r="AF610" s="56"/>
      <c r="AG610" s="56"/>
      <c r="AH610" s="56"/>
      <c r="AI610" s="56"/>
      <c r="AJ610" s="171"/>
    </row>
    <row r="611" spans="1:36" s="57" customFormat="1">
      <c r="A611">
        <v>574</v>
      </c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 t="s">
        <v>378</v>
      </c>
      <c r="Q611" s="56"/>
      <c r="R611" s="56"/>
      <c r="T611" s="57">
        <v>0.13500000000000001</v>
      </c>
      <c r="U611" s="57">
        <v>0.2</v>
      </c>
      <c r="V611" s="57">
        <v>6.5000000000000002E-2</v>
      </c>
      <c r="W611" s="57">
        <v>81.120511765244004</v>
      </c>
      <c r="X611" s="57">
        <v>0.82233917216410002</v>
      </c>
      <c r="Y611" s="57">
        <v>134</v>
      </c>
      <c r="Z611" s="57" t="s">
        <v>1214</v>
      </c>
      <c r="AA611" s="57" t="s">
        <v>670</v>
      </c>
      <c r="AB611" s="57" t="s">
        <v>1461</v>
      </c>
      <c r="AE611" s="170"/>
      <c r="AF611" s="56"/>
      <c r="AG611" s="56"/>
      <c r="AH611" s="56"/>
      <c r="AI611" s="56"/>
      <c r="AJ611" s="171"/>
    </row>
    <row r="612" spans="1:36" s="57" customFormat="1">
      <c r="A612">
        <v>575</v>
      </c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 t="s">
        <v>379</v>
      </c>
      <c r="Q612" s="56"/>
      <c r="R612" s="56"/>
      <c r="T612" s="57">
        <v>0.13500000000000001</v>
      </c>
      <c r="U612" s="57">
        <v>0.2</v>
      </c>
      <c r="V612" s="57">
        <v>6.5000000000000002E-2</v>
      </c>
      <c r="W612" s="57">
        <v>81.120511765244004</v>
      </c>
      <c r="X612" s="57">
        <v>0.82233917216410002</v>
      </c>
      <c r="Y612" s="57">
        <v>134</v>
      </c>
      <c r="Z612" s="57" t="s">
        <v>1214</v>
      </c>
      <c r="AA612" s="57" t="s">
        <v>670</v>
      </c>
      <c r="AB612" s="57" t="s">
        <v>1461</v>
      </c>
      <c r="AE612" s="170"/>
      <c r="AF612" s="56"/>
      <c r="AG612" s="56"/>
      <c r="AH612" s="56"/>
      <c r="AI612" s="56"/>
      <c r="AJ612" s="171"/>
    </row>
    <row r="613" spans="1:36" s="57" customFormat="1">
      <c r="A613">
        <v>576</v>
      </c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 t="s">
        <v>898</v>
      </c>
      <c r="R613" s="124"/>
      <c r="S613" s="24"/>
      <c r="T613" s="24">
        <v>0.08</v>
      </c>
      <c r="U613" s="24">
        <v>0.2</v>
      </c>
      <c r="V613" s="24">
        <v>0.12</v>
      </c>
      <c r="W613" s="24">
        <v>87.812760566172599</v>
      </c>
      <c r="X613" s="24">
        <v>0.90082510147129902</v>
      </c>
      <c r="Y613" s="24">
        <v>112</v>
      </c>
      <c r="Z613" s="24" t="s">
        <v>1223</v>
      </c>
      <c r="AA613" s="24" t="s">
        <v>670</v>
      </c>
      <c r="AB613" s="24" t="s">
        <v>1469</v>
      </c>
      <c r="AC613" s="24"/>
      <c r="AD613" s="24"/>
      <c r="AE613" s="170"/>
      <c r="AF613" s="56"/>
      <c r="AG613" s="56"/>
      <c r="AH613" s="56"/>
      <c r="AI613" s="56"/>
      <c r="AJ613" s="171"/>
    </row>
    <row r="614" spans="1:36" s="57" customFormat="1">
      <c r="A614">
        <v>577</v>
      </c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 t="s">
        <v>881</v>
      </c>
      <c r="R614" s="156"/>
      <c r="S614" s="24"/>
      <c r="T614" s="24">
        <v>0.1</v>
      </c>
      <c r="U614" s="24">
        <v>0.19</v>
      </c>
      <c r="V614" s="24">
        <v>0.09</v>
      </c>
      <c r="W614" s="24">
        <v>89.568757029848896</v>
      </c>
      <c r="X614" s="24">
        <v>0.94009711459406897</v>
      </c>
      <c r="Y614" s="24">
        <v>116</v>
      </c>
      <c r="Z614" s="24" t="s">
        <v>1225</v>
      </c>
      <c r="AA614" s="24" t="s">
        <v>670</v>
      </c>
      <c r="AB614" s="24" t="s">
        <v>1470</v>
      </c>
      <c r="AC614" s="24"/>
      <c r="AD614" s="24"/>
      <c r="AE614" s="170"/>
      <c r="AF614" s="56"/>
      <c r="AG614" s="56"/>
      <c r="AH614" s="56"/>
      <c r="AI614" s="56"/>
      <c r="AJ614" s="171"/>
    </row>
    <row r="615" spans="1:36" s="57" customFormat="1">
      <c r="A615">
        <v>578</v>
      </c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 t="s">
        <v>884</v>
      </c>
      <c r="R615" s="91"/>
      <c r="S615" s="24"/>
      <c r="T615" s="24">
        <v>9.2499999999999999E-2</v>
      </c>
      <c r="U615" s="24">
        <v>0.2</v>
      </c>
      <c r="V615" s="24">
        <v>0.1075</v>
      </c>
      <c r="W615" s="24">
        <v>88.888763478454294</v>
      </c>
      <c r="X615" s="24">
        <v>0.99795222186055399</v>
      </c>
      <c r="Y615" s="24">
        <v>117</v>
      </c>
      <c r="Z615" s="24" t="s">
        <v>1227</v>
      </c>
      <c r="AA615" s="24" t="s">
        <v>670</v>
      </c>
      <c r="AB615" s="24" t="s">
        <v>1471</v>
      </c>
      <c r="AC615" s="24"/>
      <c r="AD615" s="24"/>
      <c r="AE615" s="170"/>
      <c r="AF615" s="56"/>
      <c r="AG615" s="56"/>
      <c r="AH615" s="56"/>
      <c r="AI615" s="56"/>
      <c r="AJ615" s="171"/>
    </row>
    <row r="616" spans="1:36" s="81" customFormat="1">
      <c r="B616" s="82" t="s">
        <v>1229</v>
      </c>
      <c r="AE616" s="105"/>
      <c r="AF616" s="109"/>
      <c r="AG616" s="109"/>
      <c r="AH616" s="109"/>
      <c r="AI616" s="109"/>
      <c r="AJ616" s="110"/>
    </row>
    <row r="617" spans="1:36">
      <c r="A617">
        <v>579</v>
      </c>
      <c r="B617" s="47">
        <v>42165</v>
      </c>
      <c r="C617" s="57" t="s">
        <v>1206</v>
      </c>
      <c r="D617" s="57" t="s">
        <v>1207</v>
      </c>
      <c r="E617" s="46">
        <v>0.26666666666666666</v>
      </c>
      <c r="F617" t="s">
        <v>1208</v>
      </c>
      <c r="G617" t="s">
        <v>538</v>
      </c>
      <c r="H617" t="s">
        <v>345</v>
      </c>
      <c r="I617">
        <v>5</v>
      </c>
      <c r="J617">
        <v>5</v>
      </c>
      <c r="K617" t="s">
        <v>1209</v>
      </c>
      <c r="L617">
        <v>500</v>
      </c>
      <c r="M617">
        <v>0.2</v>
      </c>
      <c r="N617">
        <v>6</v>
      </c>
      <c r="O617" t="b">
        <v>1</v>
      </c>
      <c r="P617" t="s">
        <v>1130</v>
      </c>
      <c r="Q617">
        <v>0</v>
      </c>
      <c r="T617">
        <v>0.03</v>
      </c>
      <c r="U617">
        <v>0.18</v>
      </c>
      <c r="V617">
        <v>0.15</v>
      </c>
      <c r="W617">
        <v>71.656421272607204</v>
      </c>
      <c r="X617">
        <v>0.51452550135808295</v>
      </c>
      <c r="Y617">
        <v>82</v>
      </c>
      <c r="Z617" t="s">
        <v>1210</v>
      </c>
      <c r="AA617" t="s">
        <v>664</v>
      </c>
      <c r="AB617" t="s">
        <v>1472</v>
      </c>
    </row>
    <row r="618" spans="1:36">
      <c r="A618">
        <v>580</v>
      </c>
      <c r="L618">
        <v>1000</v>
      </c>
      <c r="T618">
        <v>4.2500000000000003E-2</v>
      </c>
      <c r="U618">
        <v>0.17499999999999999</v>
      </c>
      <c r="V618">
        <v>0.13250000000000001</v>
      </c>
      <c r="W618">
        <v>70.349384905481699</v>
      </c>
      <c r="X618">
        <v>0.53218764418583098</v>
      </c>
      <c r="Y618">
        <v>87</v>
      </c>
      <c r="Z618" t="s">
        <v>1212</v>
      </c>
      <c r="AA618" t="s">
        <v>667</v>
      </c>
      <c r="AB618" t="s">
        <v>1473</v>
      </c>
    </row>
    <row r="619" spans="1:36" s="73" customFormat="1">
      <c r="A619">
        <v>581</v>
      </c>
      <c r="B619" s="88">
        <v>42165</v>
      </c>
      <c r="C619" s="73" t="s">
        <v>1206</v>
      </c>
      <c r="D619" s="73" t="s">
        <v>1207</v>
      </c>
      <c r="E619" s="89">
        <v>0.26666666666666666</v>
      </c>
      <c r="F619" s="73" t="s">
        <v>1208</v>
      </c>
      <c r="G619" s="73" t="s">
        <v>538</v>
      </c>
      <c r="H619" s="73" t="s">
        <v>345</v>
      </c>
      <c r="I619" s="73">
        <v>5</v>
      </c>
      <c r="J619" s="73">
        <v>5</v>
      </c>
      <c r="K619" s="73" t="s">
        <v>1209</v>
      </c>
      <c r="L619" s="73">
        <v>5000</v>
      </c>
      <c r="M619" s="73">
        <v>0.2</v>
      </c>
      <c r="N619" s="73">
        <v>6</v>
      </c>
      <c r="O619" s="73" t="b">
        <v>1</v>
      </c>
      <c r="P619" s="73" t="s">
        <v>1130</v>
      </c>
      <c r="Q619" s="73">
        <v>0</v>
      </c>
      <c r="T619" s="73">
        <v>0.115</v>
      </c>
      <c r="U619" s="73">
        <v>0.20499999999999999</v>
      </c>
      <c r="V619" s="73">
        <v>0.09</v>
      </c>
      <c r="W619" s="73">
        <v>65.208063000522301</v>
      </c>
      <c r="X619" s="73">
        <v>0.49062735706683602</v>
      </c>
      <c r="Y619" s="73">
        <v>94</v>
      </c>
      <c r="Z619" s="73" t="s">
        <v>1214</v>
      </c>
      <c r="AA619" s="73" t="s">
        <v>670</v>
      </c>
      <c r="AB619" s="73" t="s">
        <v>1474</v>
      </c>
      <c r="AE619" s="166"/>
      <c r="AF619" s="78"/>
      <c r="AG619" s="78"/>
      <c r="AH619" s="78"/>
      <c r="AI619" s="78" t="s">
        <v>1154</v>
      </c>
      <c r="AJ619" s="167"/>
    </row>
    <row r="620" spans="1:36">
      <c r="A620">
        <v>582</v>
      </c>
      <c r="L620">
        <v>10000</v>
      </c>
      <c r="T620">
        <v>0.16</v>
      </c>
      <c r="U620">
        <v>0.19</v>
      </c>
      <c r="V620">
        <v>0.03</v>
      </c>
      <c r="W620">
        <v>64.330696058016798</v>
      </c>
      <c r="X620">
        <v>0.48971860011591101</v>
      </c>
      <c r="Y620">
        <v>92</v>
      </c>
      <c r="Z620" t="s">
        <v>1212</v>
      </c>
      <c r="AA620" t="s">
        <v>673</v>
      </c>
      <c r="AB620" t="s">
        <v>1475</v>
      </c>
    </row>
    <row r="621" spans="1:36">
      <c r="A621">
        <v>583</v>
      </c>
      <c r="L621">
        <v>20000</v>
      </c>
      <c r="T621">
        <v>0.26500000000000001</v>
      </c>
      <c r="U621">
        <v>0.19500000000000001</v>
      </c>
      <c r="V621">
        <v>7.0000000000000007E-2</v>
      </c>
      <c r="W621">
        <v>46.9639835581293</v>
      </c>
      <c r="X621">
        <v>0.38947034377206202</v>
      </c>
      <c r="Y621">
        <v>82</v>
      </c>
      <c r="Z621" t="s">
        <v>1212</v>
      </c>
      <c r="AA621" t="s">
        <v>676</v>
      </c>
      <c r="AB621" t="s">
        <v>1234</v>
      </c>
    </row>
    <row r="622" spans="1:36">
      <c r="A622">
        <v>584</v>
      </c>
      <c r="B622" s="93"/>
      <c r="C622" s="93"/>
      <c r="D622" s="93"/>
      <c r="E622" s="93"/>
      <c r="F622" s="93"/>
      <c r="G622" s="93"/>
      <c r="H622" s="93"/>
      <c r="I622" s="93">
        <v>10</v>
      </c>
      <c r="J622" s="93">
        <v>10</v>
      </c>
      <c r="K622" s="93"/>
      <c r="L622" s="93"/>
      <c r="M622" s="93"/>
      <c r="N622" s="93"/>
      <c r="O622" s="93"/>
      <c r="P622" s="93"/>
      <c r="Q622" s="93"/>
      <c r="R622" s="93"/>
      <c r="S622" s="24"/>
      <c r="T622" s="24">
        <v>0.1825</v>
      </c>
      <c r="U622" s="24">
        <v>0.19500000000000001</v>
      </c>
      <c r="V622" s="24">
        <v>1.2500000000000001E-2</v>
      </c>
      <c r="W622" s="24">
        <v>52.707696389779002</v>
      </c>
      <c r="X622" s="24">
        <v>0.40978003013303799</v>
      </c>
      <c r="Y622" s="24">
        <v>79</v>
      </c>
      <c r="Z622" s="24" t="s">
        <v>1214</v>
      </c>
      <c r="AA622" s="24" t="s">
        <v>670</v>
      </c>
      <c r="AB622" s="24" t="s">
        <v>1476</v>
      </c>
      <c r="AC622" s="24"/>
      <c r="AD622" s="24"/>
      <c r="AE622" s="168"/>
      <c r="AF622" s="91"/>
      <c r="AG622" s="91"/>
      <c r="AH622" s="91"/>
      <c r="AI622" s="91"/>
    </row>
    <row r="623" spans="1:36">
      <c r="A623">
        <v>585</v>
      </c>
      <c r="B623" s="91"/>
      <c r="C623" s="91"/>
      <c r="D623" s="91"/>
      <c r="E623" s="91"/>
      <c r="F623" s="91"/>
      <c r="G623" s="91"/>
      <c r="H623" s="91"/>
      <c r="I623" s="91">
        <v>15</v>
      </c>
      <c r="J623" s="91">
        <v>15</v>
      </c>
      <c r="K623" s="91"/>
      <c r="L623" s="91"/>
      <c r="M623" s="91"/>
      <c r="N623" s="91"/>
      <c r="O623" s="91"/>
      <c r="P623" s="91"/>
      <c r="Q623" s="91"/>
      <c r="R623" s="91"/>
      <c r="S623" s="24"/>
      <c r="T623" s="24">
        <v>0.2</v>
      </c>
      <c r="U623" s="24">
        <v>0.20499999999999999</v>
      </c>
      <c r="V623" s="24">
        <v>5.0000000000000001E-3</v>
      </c>
      <c r="W623" s="24">
        <v>38.289959710585798</v>
      </c>
      <c r="X623" s="24">
        <v>0.33609594435832602</v>
      </c>
      <c r="Y623" s="24">
        <v>94</v>
      </c>
      <c r="Z623" s="24" t="s">
        <v>1214</v>
      </c>
      <c r="AA623" s="24" t="s">
        <v>670</v>
      </c>
      <c r="AB623" s="24" t="s">
        <v>1477</v>
      </c>
      <c r="AC623" s="24"/>
      <c r="AD623" s="24"/>
      <c r="AE623" s="168"/>
      <c r="AF623" s="91"/>
      <c r="AG623" s="91"/>
      <c r="AH623" s="91"/>
      <c r="AI623" s="91"/>
    </row>
    <row r="624" spans="1:36">
      <c r="A624">
        <v>586</v>
      </c>
      <c r="B624" s="91"/>
      <c r="C624" s="91"/>
      <c r="D624" s="91"/>
      <c r="E624" s="91"/>
      <c r="F624" s="91"/>
      <c r="G624" s="91"/>
      <c r="H624" s="91"/>
      <c r="I624" s="91">
        <v>30</v>
      </c>
      <c r="J624" s="91">
        <v>30</v>
      </c>
      <c r="K624" s="91"/>
      <c r="L624" s="91"/>
      <c r="M624" s="91"/>
      <c r="N624" s="91"/>
      <c r="O624" s="91"/>
      <c r="P624" s="91"/>
      <c r="Q624" s="91"/>
      <c r="R624" s="91"/>
      <c r="S624" s="24"/>
      <c r="T624" s="24">
        <v>0.21249999999999999</v>
      </c>
      <c r="U624" s="24">
        <v>0.19</v>
      </c>
      <c r="V624" s="24">
        <v>2.2499999999999999E-2</v>
      </c>
      <c r="W624" s="24">
        <v>11.5961080953355</v>
      </c>
      <c r="X624" s="24">
        <v>0.31049925189084898</v>
      </c>
      <c r="Y624" s="24">
        <v>135</v>
      </c>
      <c r="Z624" s="24" t="s">
        <v>1214</v>
      </c>
      <c r="AA624" s="24" t="s">
        <v>670</v>
      </c>
      <c r="AB624" s="24" t="s">
        <v>1478</v>
      </c>
      <c r="AC624" s="24"/>
      <c r="AD624" s="24"/>
      <c r="AE624" s="168"/>
      <c r="AF624" s="91"/>
      <c r="AG624" s="91"/>
      <c r="AH624" s="91"/>
      <c r="AI624" s="91"/>
    </row>
    <row r="625" spans="1:36">
      <c r="A625">
        <v>587</v>
      </c>
      <c r="B625" s="91"/>
      <c r="C625" s="91"/>
      <c r="D625" s="91"/>
      <c r="E625" s="91"/>
      <c r="F625" s="91"/>
      <c r="G625" s="91"/>
      <c r="H625" s="91"/>
      <c r="I625" s="91">
        <v>45</v>
      </c>
      <c r="J625" s="91">
        <v>45</v>
      </c>
      <c r="K625" s="91"/>
      <c r="L625" s="91"/>
      <c r="M625" s="91"/>
      <c r="N625" s="91"/>
      <c r="O625" s="91"/>
      <c r="P625" s="91"/>
      <c r="Q625" s="91"/>
      <c r="R625" s="91"/>
      <c r="S625" s="24"/>
      <c r="T625" s="24">
        <v>0.2225</v>
      </c>
      <c r="U625" s="24">
        <v>0.19750000000000001</v>
      </c>
      <c r="V625" s="24">
        <v>2.5000000000000001E-2</v>
      </c>
      <c r="W625" s="24">
        <v>12.614286908000199</v>
      </c>
      <c r="X625" s="24">
        <v>0.16218147921571299</v>
      </c>
      <c r="Y625" s="24">
        <v>92</v>
      </c>
      <c r="Z625" s="24" t="s">
        <v>1214</v>
      </c>
      <c r="AA625" s="24" t="s">
        <v>670</v>
      </c>
      <c r="AB625" s="24" t="s">
        <v>1479</v>
      </c>
      <c r="AC625" s="24"/>
      <c r="AD625" s="24"/>
      <c r="AE625" s="168"/>
      <c r="AF625" s="91"/>
      <c r="AG625" s="91"/>
      <c r="AH625" s="91"/>
      <c r="AI625" s="91"/>
    </row>
    <row r="626" spans="1:36">
      <c r="A626">
        <v>588</v>
      </c>
      <c r="B626" s="92"/>
      <c r="C626" s="92"/>
      <c r="D626" s="92"/>
      <c r="E626" s="92"/>
      <c r="F626" s="92"/>
      <c r="G626" s="92"/>
      <c r="H626" s="92"/>
      <c r="I626" s="92">
        <v>60</v>
      </c>
      <c r="J626" s="92">
        <v>60</v>
      </c>
      <c r="K626" s="92">
        <v>60</v>
      </c>
      <c r="L626" s="92"/>
      <c r="M626" s="92"/>
      <c r="N626" s="92"/>
      <c r="O626" s="92"/>
      <c r="P626" s="92"/>
      <c r="Q626" s="92"/>
      <c r="R626" s="92"/>
      <c r="S626" s="24"/>
      <c r="T626" s="23">
        <v>0.25</v>
      </c>
      <c r="U626" s="23">
        <v>0.2</v>
      </c>
      <c r="V626" s="23">
        <v>0.05</v>
      </c>
      <c r="W626" s="23">
        <v>6.6699185939526204</v>
      </c>
      <c r="X626" s="23">
        <v>0.12613900930966601</v>
      </c>
      <c r="Y626" s="23">
        <v>128</v>
      </c>
      <c r="Z626" s="23" t="s">
        <v>1214</v>
      </c>
      <c r="AA626" s="23" t="s">
        <v>670</v>
      </c>
      <c r="AB626" s="23" t="s">
        <v>1480</v>
      </c>
      <c r="AC626" s="23"/>
      <c r="AD626" s="23"/>
      <c r="AE626" s="168"/>
      <c r="AF626" s="91"/>
      <c r="AG626" s="91"/>
      <c r="AH626" s="91"/>
      <c r="AI626" s="91"/>
    </row>
    <row r="627" spans="1:36">
      <c r="A627">
        <v>589</v>
      </c>
      <c r="P627">
        <v>0.17</v>
      </c>
      <c r="T627">
        <v>0.115</v>
      </c>
      <c r="U627">
        <v>0.20499999999999999</v>
      </c>
      <c r="V627">
        <v>0.09</v>
      </c>
      <c r="W627">
        <v>65.208063000522301</v>
      </c>
      <c r="X627">
        <v>0.49062735706683602</v>
      </c>
      <c r="Y627">
        <v>94</v>
      </c>
      <c r="Z627" t="s">
        <v>1214</v>
      </c>
      <c r="AA627" t="s">
        <v>670</v>
      </c>
      <c r="AB627" t="s">
        <v>1474</v>
      </c>
    </row>
    <row r="628" spans="1:36">
      <c r="A628">
        <v>590</v>
      </c>
      <c r="P628">
        <v>2.65</v>
      </c>
      <c r="T628">
        <v>0.115</v>
      </c>
      <c r="U628">
        <v>0.20499999999999999</v>
      </c>
      <c r="V628">
        <v>0.09</v>
      </c>
      <c r="W628">
        <v>65.208063000522301</v>
      </c>
      <c r="X628">
        <v>0.49062735706683602</v>
      </c>
      <c r="Y628">
        <v>94</v>
      </c>
      <c r="Z628" t="s">
        <v>1214</v>
      </c>
      <c r="AA628" t="s">
        <v>670</v>
      </c>
      <c r="AB628" t="s">
        <v>1474</v>
      </c>
    </row>
    <row r="629" spans="1:36">
      <c r="A629">
        <v>591</v>
      </c>
      <c r="P629">
        <v>25.7</v>
      </c>
      <c r="T629">
        <v>0.115</v>
      </c>
      <c r="U629">
        <v>0.20499999999999999</v>
      </c>
      <c r="V629">
        <v>0.09</v>
      </c>
      <c r="W629">
        <v>65.208063000522301</v>
      </c>
      <c r="X629">
        <v>0.49062735706683602</v>
      </c>
      <c r="Y629">
        <v>94</v>
      </c>
      <c r="Z629" t="s">
        <v>1214</v>
      </c>
      <c r="AA629" t="s">
        <v>670</v>
      </c>
      <c r="AB629" t="s">
        <v>1474</v>
      </c>
    </row>
    <row r="630" spans="1:36">
      <c r="A630">
        <v>592</v>
      </c>
      <c r="P630">
        <v>125</v>
      </c>
      <c r="T630">
        <v>0.115</v>
      </c>
      <c r="U630">
        <v>0.20499999999999999</v>
      </c>
      <c r="V630">
        <v>0.09</v>
      </c>
      <c r="W630">
        <v>65.208063000522301</v>
      </c>
      <c r="X630">
        <v>0.49062735706683602</v>
      </c>
      <c r="Y630">
        <v>94</v>
      </c>
      <c r="Z630" t="s">
        <v>1214</v>
      </c>
      <c r="AA630" t="s">
        <v>670</v>
      </c>
      <c r="AB630" t="s">
        <v>1474</v>
      </c>
    </row>
    <row r="631" spans="1:36">
      <c r="A631">
        <v>593</v>
      </c>
      <c r="P631">
        <v>500</v>
      </c>
      <c r="T631">
        <v>0.115</v>
      </c>
      <c r="U631">
        <v>0.20499999999999999</v>
      </c>
      <c r="V631">
        <v>0.09</v>
      </c>
      <c r="W631">
        <v>65.208063000522301</v>
      </c>
      <c r="X631">
        <v>0.49062735706683602</v>
      </c>
      <c r="Y631">
        <v>94</v>
      </c>
      <c r="Z631" t="s">
        <v>1214</v>
      </c>
      <c r="AA631" t="s">
        <v>670</v>
      </c>
      <c r="AB631" t="s">
        <v>1474</v>
      </c>
    </row>
    <row r="632" spans="1:36">
      <c r="A632">
        <v>594</v>
      </c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 t="s">
        <v>898</v>
      </c>
      <c r="R632" s="24"/>
      <c r="S632" s="24"/>
      <c r="T632" s="24">
        <v>0.08</v>
      </c>
      <c r="U632" s="24">
        <v>0.1925</v>
      </c>
      <c r="V632" s="24">
        <v>0.1125</v>
      </c>
      <c r="W632" s="24">
        <v>77.048449389151997</v>
      </c>
      <c r="X632" s="24">
        <v>0.56245719739099098</v>
      </c>
      <c r="Y632" s="24">
        <v>101</v>
      </c>
      <c r="Z632" s="24" t="s">
        <v>1223</v>
      </c>
      <c r="AA632" s="24" t="s">
        <v>670</v>
      </c>
      <c r="AB632" s="24" t="s">
        <v>1481</v>
      </c>
      <c r="AC632" s="24"/>
      <c r="AD632" s="24"/>
    </row>
    <row r="633" spans="1:36">
      <c r="A633">
        <v>595</v>
      </c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 t="s">
        <v>881</v>
      </c>
      <c r="R633" s="91"/>
      <c r="S633" s="24"/>
      <c r="T633" s="24">
        <v>0.12</v>
      </c>
      <c r="U633" s="24">
        <v>0.19750000000000001</v>
      </c>
      <c r="V633" s="24">
        <v>7.7499999999999999E-2</v>
      </c>
      <c r="W633" s="24">
        <v>84.481330509215795</v>
      </c>
      <c r="X633" s="24">
        <v>0.60514377020672006</v>
      </c>
      <c r="Y633" s="24">
        <v>121</v>
      </c>
      <c r="Z633" s="24" t="s">
        <v>1225</v>
      </c>
      <c r="AA633" s="24" t="s">
        <v>670</v>
      </c>
      <c r="AB633" s="24" t="s">
        <v>1482</v>
      </c>
      <c r="AC633" s="24"/>
      <c r="AD633" s="24"/>
    </row>
    <row r="634" spans="1:36">
      <c r="A634">
        <v>596</v>
      </c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 t="s">
        <v>884</v>
      </c>
      <c r="R634" s="92"/>
      <c r="S634" s="24"/>
      <c r="T634" s="24">
        <v>0.13500000000000001</v>
      </c>
      <c r="U634" s="24">
        <v>0.19500000000000001</v>
      </c>
      <c r="V634" s="24">
        <v>0.06</v>
      </c>
      <c r="W634" s="24">
        <v>77.1752296752597</v>
      </c>
      <c r="X634" s="24">
        <v>0.52801596061650902</v>
      </c>
      <c r="Y634" s="24">
        <v>122</v>
      </c>
      <c r="Z634" s="24" t="s">
        <v>1227</v>
      </c>
      <c r="AA634" s="24" t="s">
        <v>670</v>
      </c>
      <c r="AB634" s="24" t="s">
        <v>1483</v>
      </c>
      <c r="AC634" s="24"/>
      <c r="AD634" s="24"/>
    </row>
    <row r="635" spans="1:36" s="81" customFormat="1">
      <c r="B635" s="82" t="s">
        <v>1243</v>
      </c>
      <c r="Q635" s="122"/>
      <c r="AE635" s="105"/>
      <c r="AF635" s="109"/>
      <c r="AG635" s="109"/>
      <c r="AH635" s="109"/>
      <c r="AI635" s="109"/>
      <c r="AJ635" s="110"/>
    </row>
    <row r="636" spans="1:36">
      <c r="A636">
        <v>597</v>
      </c>
      <c r="B636" s="47">
        <v>42165</v>
      </c>
      <c r="C636" s="57" t="s">
        <v>1244</v>
      </c>
      <c r="D636" s="57" t="s">
        <v>1245</v>
      </c>
      <c r="E636" s="46">
        <v>0.26666666666666666</v>
      </c>
      <c r="F636" t="s">
        <v>1246</v>
      </c>
      <c r="G636" t="s">
        <v>345</v>
      </c>
      <c r="H636" t="s">
        <v>345</v>
      </c>
      <c r="I636">
        <v>5</v>
      </c>
      <c r="J636">
        <v>5</v>
      </c>
      <c r="K636" t="s">
        <v>1247</v>
      </c>
      <c r="L636">
        <v>500</v>
      </c>
      <c r="M636">
        <v>0</v>
      </c>
      <c r="N636">
        <v>2.4</v>
      </c>
      <c r="O636" t="b">
        <v>1</v>
      </c>
      <c r="P636" t="s">
        <v>1130</v>
      </c>
      <c r="Q636">
        <v>0</v>
      </c>
      <c r="R636" t="s">
        <v>1248</v>
      </c>
      <c r="T636">
        <v>1.2500000000000001E-2</v>
      </c>
      <c r="U636">
        <v>0.16250000000000001</v>
      </c>
      <c r="V636">
        <v>0.15</v>
      </c>
      <c r="W636">
        <v>36.817851741918503</v>
      </c>
      <c r="X636">
        <v>0.98413194257330605</v>
      </c>
      <c r="Y636">
        <v>70</v>
      </c>
      <c r="Z636" t="s">
        <v>1249</v>
      </c>
      <c r="AA636" t="s">
        <v>706</v>
      </c>
      <c r="AB636" t="s">
        <v>1484</v>
      </c>
    </row>
    <row r="637" spans="1:36">
      <c r="A637">
        <v>598</v>
      </c>
      <c r="L637">
        <v>1000</v>
      </c>
      <c r="T637">
        <v>2.5000000000000001E-2</v>
      </c>
      <c r="U637">
        <v>0.16750000000000001</v>
      </c>
      <c r="V637">
        <v>0.14249999999999999</v>
      </c>
      <c r="W637">
        <v>36.8780603203613</v>
      </c>
      <c r="X637">
        <v>0.94193159245401104</v>
      </c>
      <c r="Y637">
        <v>77</v>
      </c>
      <c r="Z637" t="s">
        <v>1251</v>
      </c>
      <c r="AA637" t="s">
        <v>709</v>
      </c>
      <c r="AB637" t="s">
        <v>1485</v>
      </c>
    </row>
    <row r="638" spans="1:36" s="73" customFormat="1">
      <c r="A638">
        <v>599</v>
      </c>
      <c r="B638" s="88">
        <v>42165</v>
      </c>
      <c r="C638" s="73" t="s">
        <v>1244</v>
      </c>
      <c r="D638" s="73" t="s">
        <v>1245</v>
      </c>
      <c r="E638" s="89">
        <v>0.26666666666666666</v>
      </c>
      <c r="F638" s="73" t="s">
        <v>1246</v>
      </c>
      <c r="G638" s="73" t="s">
        <v>345</v>
      </c>
      <c r="H638" s="73" t="s">
        <v>345</v>
      </c>
      <c r="I638" s="73">
        <v>5</v>
      </c>
      <c r="J638" s="73">
        <v>5</v>
      </c>
      <c r="K638" s="73" t="s">
        <v>1247</v>
      </c>
      <c r="L638" s="73">
        <v>5000</v>
      </c>
      <c r="M638" s="73">
        <v>0</v>
      </c>
      <c r="N638" s="73">
        <v>2.4</v>
      </c>
      <c r="O638" s="73" t="b">
        <v>1</v>
      </c>
      <c r="P638" s="73" t="s">
        <v>1130</v>
      </c>
      <c r="Q638" s="73">
        <v>0</v>
      </c>
      <c r="T638" s="73">
        <v>7.4999999999999997E-2</v>
      </c>
      <c r="U638" s="73">
        <v>0.17749999999999999</v>
      </c>
      <c r="V638" s="73">
        <v>0.10249999999999999</v>
      </c>
      <c r="W638" s="73">
        <v>37.055749413754903</v>
      </c>
      <c r="X638" s="73">
        <v>0.95440342093175201</v>
      </c>
      <c r="Y638" s="73">
        <v>101</v>
      </c>
      <c r="Z638" s="73" t="s">
        <v>1253</v>
      </c>
      <c r="AA638" s="73" t="s">
        <v>712</v>
      </c>
      <c r="AB638" s="73" t="s">
        <v>1486</v>
      </c>
      <c r="AE638" s="166"/>
      <c r="AF638" s="78"/>
      <c r="AG638" s="78"/>
      <c r="AH638" s="78"/>
      <c r="AI638" s="78"/>
      <c r="AJ638" s="167"/>
    </row>
    <row r="639" spans="1:36">
      <c r="A639">
        <v>600</v>
      </c>
      <c r="L639">
        <v>10000</v>
      </c>
      <c r="T639">
        <v>0.11</v>
      </c>
      <c r="U639">
        <v>0.18</v>
      </c>
      <c r="V639">
        <v>7.0000000000000007E-2</v>
      </c>
      <c r="W639">
        <v>36.856118787855003</v>
      </c>
      <c r="X639">
        <v>0.96194303833125805</v>
      </c>
      <c r="Y639">
        <v>116</v>
      </c>
      <c r="Z639" t="s">
        <v>1255</v>
      </c>
      <c r="AA639" t="s">
        <v>715</v>
      </c>
      <c r="AB639" t="s">
        <v>1487</v>
      </c>
    </row>
    <row r="640" spans="1:36">
      <c r="A640">
        <v>601</v>
      </c>
      <c r="L640">
        <v>20000</v>
      </c>
      <c r="T640">
        <v>0.14000000000000001</v>
      </c>
      <c r="U640">
        <v>0.19</v>
      </c>
      <c r="V640">
        <v>0.05</v>
      </c>
      <c r="W640">
        <v>37.359279001404097</v>
      </c>
      <c r="X640">
        <v>0.96762358541766402</v>
      </c>
      <c r="Y640">
        <v>132</v>
      </c>
      <c r="Z640" t="s">
        <v>1255</v>
      </c>
      <c r="AA640" t="s">
        <v>718</v>
      </c>
      <c r="AB640" t="s">
        <v>1488</v>
      </c>
    </row>
    <row r="641" spans="1:36" s="24" customFormat="1">
      <c r="A641">
        <v>602</v>
      </c>
      <c r="B641" s="93"/>
      <c r="C641" s="93"/>
      <c r="D641" s="93"/>
      <c r="E641" s="93"/>
      <c r="F641" s="93"/>
      <c r="G641" s="93"/>
      <c r="H641" s="93"/>
      <c r="I641" s="93">
        <v>10</v>
      </c>
      <c r="J641" s="93">
        <v>10</v>
      </c>
      <c r="K641" s="93"/>
      <c r="L641" s="93"/>
      <c r="M641" s="93"/>
      <c r="N641" s="93"/>
      <c r="O641" s="93"/>
      <c r="P641" s="93"/>
      <c r="Q641" s="93"/>
      <c r="R641" s="93"/>
      <c r="T641" s="24">
        <v>0.11749999999999999</v>
      </c>
      <c r="U641" s="24">
        <v>0.1875</v>
      </c>
      <c r="V641" s="24">
        <v>7.0000000000000007E-2</v>
      </c>
      <c r="W641" s="24">
        <v>33.231894468184699</v>
      </c>
      <c r="X641" s="24">
        <v>0.82648436587516305</v>
      </c>
      <c r="Y641" s="24">
        <v>122</v>
      </c>
      <c r="Z641" s="24" t="s">
        <v>1253</v>
      </c>
      <c r="AA641" s="24" t="s">
        <v>712</v>
      </c>
      <c r="AB641" s="24" t="s">
        <v>1489</v>
      </c>
      <c r="AE641" s="168"/>
      <c r="AF641" s="91"/>
      <c r="AG641" s="91"/>
      <c r="AH641" s="91"/>
      <c r="AI641" s="91"/>
      <c r="AJ641" s="169"/>
    </row>
    <row r="642" spans="1:36" s="24" customFormat="1">
      <c r="A642">
        <v>603</v>
      </c>
      <c r="B642" s="91"/>
      <c r="C642" s="91"/>
      <c r="D642" s="91"/>
      <c r="E642" s="91"/>
      <c r="F642" s="91"/>
      <c r="G642" s="91"/>
      <c r="H642" s="91"/>
      <c r="I642" s="91">
        <v>15</v>
      </c>
      <c r="J642" s="91">
        <v>15</v>
      </c>
      <c r="K642" s="91"/>
      <c r="L642" s="91"/>
      <c r="M642" s="91"/>
      <c r="N642" s="91"/>
      <c r="O642" s="91"/>
      <c r="P642" s="91"/>
      <c r="Q642" s="91"/>
      <c r="R642" s="91"/>
      <c r="T642" s="24">
        <v>0.16250000000000001</v>
      </c>
      <c r="U642" s="24">
        <v>0.185</v>
      </c>
      <c r="V642" s="24">
        <v>2.2499999999999999E-2</v>
      </c>
      <c r="W642" s="24">
        <v>29.2641086878069</v>
      </c>
      <c r="X642" s="24">
        <v>0.78201104339932903</v>
      </c>
      <c r="Y642" s="24">
        <v>139</v>
      </c>
      <c r="Z642" s="24" t="s">
        <v>1253</v>
      </c>
      <c r="AA642" s="24" t="s">
        <v>712</v>
      </c>
      <c r="AB642" s="24" t="s">
        <v>1490</v>
      </c>
      <c r="AE642" s="168"/>
      <c r="AF642" s="91"/>
      <c r="AG642" s="91"/>
      <c r="AH642" s="91"/>
      <c r="AI642" s="91"/>
      <c r="AJ642" s="169"/>
    </row>
    <row r="643" spans="1:36">
      <c r="A643">
        <v>604</v>
      </c>
      <c r="B643" s="91"/>
      <c r="C643" s="91"/>
      <c r="D643" s="91"/>
      <c r="E643" s="91"/>
      <c r="F643" s="91"/>
      <c r="G643" s="91"/>
      <c r="H643" s="91"/>
      <c r="I643" s="91">
        <v>30</v>
      </c>
      <c r="J643" s="91">
        <v>30</v>
      </c>
      <c r="K643" s="91"/>
      <c r="L643" s="91"/>
      <c r="M643" s="91"/>
      <c r="N643" s="91"/>
      <c r="O643" s="91"/>
      <c r="P643" s="91"/>
      <c r="Q643" s="91"/>
      <c r="R643" s="91"/>
      <c r="S643" s="24"/>
      <c r="T643" s="24">
        <v>0.2175</v>
      </c>
      <c r="U643" s="24">
        <v>0.17749999999999999</v>
      </c>
      <c r="V643" s="24">
        <v>0.04</v>
      </c>
      <c r="W643" s="24">
        <v>18.073805760915</v>
      </c>
      <c r="X643" s="24">
        <v>0.70418355461507198</v>
      </c>
      <c r="Y643" s="24">
        <v>156</v>
      </c>
      <c r="Z643" s="24" t="s">
        <v>1253</v>
      </c>
      <c r="AA643" s="24" t="s">
        <v>712</v>
      </c>
      <c r="AB643" s="24" t="s">
        <v>1491</v>
      </c>
      <c r="AC643" s="24"/>
      <c r="AD643" s="24"/>
      <c r="AE643" s="168"/>
      <c r="AF643" s="91"/>
      <c r="AG643" s="91"/>
    </row>
    <row r="644" spans="1:36">
      <c r="A644">
        <v>605</v>
      </c>
      <c r="B644" s="91"/>
      <c r="C644" s="91"/>
      <c r="D644" s="91"/>
      <c r="E644" s="91"/>
      <c r="F644" s="91"/>
      <c r="G644" s="91"/>
      <c r="H644" s="91"/>
      <c r="I644" s="91">
        <v>45</v>
      </c>
      <c r="J644" s="91">
        <v>45</v>
      </c>
      <c r="K644" s="91"/>
      <c r="L644" s="91"/>
      <c r="M644" s="91"/>
      <c r="N644" s="91"/>
      <c r="O644" s="91"/>
      <c r="P644" s="91"/>
      <c r="Q644" s="91"/>
      <c r="R644" s="91"/>
      <c r="S644" s="24"/>
      <c r="T644" s="24">
        <v>0.23</v>
      </c>
      <c r="U644" s="24">
        <v>0.17749999999999999</v>
      </c>
      <c r="V644" s="24">
        <v>5.2499999999999998E-2</v>
      </c>
      <c r="W644" s="24">
        <v>7.4850760240729297</v>
      </c>
      <c r="X644" s="24">
        <v>0.66250252487390704</v>
      </c>
      <c r="Y644" s="24">
        <v>163</v>
      </c>
      <c r="Z644" s="24" t="s">
        <v>1253</v>
      </c>
      <c r="AA644" s="24" t="s">
        <v>712</v>
      </c>
      <c r="AB644" s="24" t="s">
        <v>1492</v>
      </c>
      <c r="AC644" s="24"/>
      <c r="AD644" s="24"/>
      <c r="AE644" s="168"/>
      <c r="AF644" s="91"/>
      <c r="AG644" s="91"/>
    </row>
    <row r="645" spans="1:36">
      <c r="A645">
        <v>606</v>
      </c>
      <c r="B645" s="92"/>
      <c r="C645" s="92"/>
      <c r="D645" s="92"/>
      <c r="E645" s="92"/>
      <c r="F645" s="92"/>
      <c r="G645" s="92"/>
      <c r="H645" s="92"/>
      <c r="I645" s="92">
        <v>60</v>
      </c>
      <c r="J645" s="92">
        <v>60</v>
      </c>
      <c r="K645" s="92"/>
      <c r="L645" s="92"/>
      <c r="M645" s="92"/>
      <c r="N645" s="92"/>
      <c r="O645" s="92"/>
      <c r="P645" s="92"/>
      <c r="Q645" s="92"/>
      <c r="R645" s="92"/>
      <c r="S645" s="24"/>
      <c r="T645" s="24">
        <v>0.25750000000000001</v>
      </c>
      <c r="U645" s="24">
        <v>0.18</v>
      </c>
      <c r="V645" s="24">
        <v>7.7499999999999999E-2</v>
      </c>
      <c r="W645" s="24">
        <v>20.7623025576553</v>
      </c>
      <c r="X645" s="24">
        <v>0.26832599864017198</v>
      </c>
      <c r="Y645" s="24">
        <v>123</v>
      </c>
      <c r="Z645" s="24" t="s">
        <v>1253</v>
      </c>
      <c r="AA645" s="24" t="s">
        <v>712</v>
      </c>
      <c r="AB645" s="24" t="s">
        <v>1493</v>
      </c>
      <c r="AC645" s="24"/>
      <c r="AD645" s="24"/>
      <c r="AE645" s="168"/>
      <c r="AF645" s="91"/>
      <c r="AG645" s="91"/>
    </row>
    <row r="646" spans="1:36" s="57" customFormat="1">
      <c r="A646">
        <v>607</v>
      </c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 t="s">
        <v>375</v>
      </c>
      <c r="Q646" s="119"/>
      <c r="R646" s="119"/>
      <c r="T646" s="57">
        <v>7.4999999999999997E-2</v>
      </c>
      <c r="U646" s="57">
        <v>0.17749999999999999</v>
      </c>
      <c r="V646" s="57">
        <v>0.10249999999999999</v>
      </c>
      <c r="W646" s="57">
        <v>37.055749413754903</v>
      </c>
      <c r="X646" s="57">
        <v>0.95440342093175201</v>
      </c>
      <c r="Y646" s="57">
        <v>101</v>
      </c>
      <c r="Z646" s="57" t="s">
        <v>1253</v>
      </c>
      <c r="AA646" s="57" t="s">
        <v>712</v>
      </c>
      <c r="AB646" s="57" t="s">
        <v>1486</v>
      </c>
      <c r="AE646" s="170"/>
      <c r="AF646" s="56"/>
      <c r="AG646" s="56"/>
      <c r="AH646" s="56"/>
      <c r="AI646" s="56"/>
      <c r="AJ646" s="171"/>
    </row>
    <row r="647" spans="1:36" s="57" customFormat="1">
      <c r="A647">
        <v>608</v>
      </c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 t="s">
        <v>376</v>
      </c>
      <c r="Q647" s="56"/>
      <c r="R647" s="56"/>
      <c r="T647" s="57">
        <v>7.4999999999999997E-2</v>
      </c>
      <c r="U647" s="57">
        <v>0.17749999999999999</v>
      </c>
      <c r="V647" s="57">
        <v>0.10249999999999999</v>
      </c>
      <c r="W647" s="57">
        <v>37.055749413754903</v>
      </c>
      <c r="X647" s="57">
        <v>0.95440342093175201</v>
      </c>
      <c r="Y647" s="57">
        <v>101</v>
      </c>
      <c r="Z647" s="57" t="s">
        <v>1253</v>
      </c>
      <c r="AA647" s="57" t="s">
        <v>712</v>
      </c>
      <c r="AB647" s="57" t="s">
        <v>1486</v>
      </c>
      <c r="AE647" s="170"/>
      <c r="AF647" s="56"/>
      <c r="AG647" s="56"/>
      <c r="AH647" s="56"/>
      <c r="AI647" s="56"/>
      <c r="AJ647" s="171"/>
    </row>
    <row r="648" spans="1:36" s="57" customFormat="1">
      <c r="A648">
        <v>609</v>
      </c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 t="s">
        <v>377</v>
      </c>
      <c r="Q648" s="56"/>
      <c r="R648" s="56"/>
      <c r="T648" s="57">
        <v>7.4999999999999997E-2</v>
      </c>
      <c r="U648" s="57">
        <v>0.17749999999999999</v>
      </c>
      <c r="V648" s="57">
        <v>0.10249999999999999</v>
      </c>
      <c r="W648" s="57">
        <v>37.055749413754903</v>
      </c>
      <c r="X648" s="57">
        <v>0.95440342093175201</v>
      </c>
      <c r="Y648" s="57">
        <v>101</v>
      </c>
      <c r="Z648" s="57" t="s">
        <v>1253</v>
      </c>
      <c r="AA648" s="57" t="s">
        <v>712</v>
      </c>
      <c r="AB648" s="57" t="s">
        <v>1486</v>
      </c>
      <c r="AE648" s="170"/>
      <c r="AF648" s="56"/>
      <c r="AG648" s="56"/>
      <c r="AH648" s="56"/>
      <c r="AI648" s="56"/>
      <c r="AJ648" s="171"/>
    </row>
    <row r="649" spans="1:36" s="57" customFormat="1">
      <c r="A649">
        <v>610</v>
      </c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 t="s">
        <v>378</v>
      </c>
      <c r="Q649" s="56"/>
      <c r="R649" s="56"/>
      <c r="T649" s="57">
        <v>7.4999999999999997E-2</v>
      </c>
      <c r="U649" s="57">
        <v>0.17749999999999999</v>
      </c>
      <c r="V649" s="57">
        <v>0.10249999999999999</v>
      </c>
      <c r="W649" s="57">
        <v>37.055749413754903</v>
      </c>
      <c r="X649" s="57">
        <v>0.95440342093175201</v>
      </c>
      <c r="Y649" s="57">
        <v>101</v>
      </c>
      <c r="Z649" s="57" t="s">
        <v>1253</v>
      </c>
      <c r="AA649" s="57" t="s">
        <v>712</v>
      </c>
      <c r="AB649" s="57" t="s">
        <v>1486</v>
      </c>
      <c r="AE649" s="170"/>
      <c r="AF649" s="56"/>
      <c r="AG649" s="56"/>
      <c r="AH649" s="56"/>
      <c r="AI649" s="56"/>
      <c r="AJ649" s="171"/>
    </row>
    <row r="650" spans="1:36" s="57" customFormat="1">
      <c r="A650">
        <v>611</v>
      </c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 t="s">
        <v>379</v>
      </c>
      <c r="Q650" s="56"/>
      <c r="R650" s="56"/>
      <c r="T650" s="57">
        <v>7.4999999999999997E-2</v>
      </c>
      <c r="U650" s="57">
        <v>0.17749999999999999</v>
      </c>
      <c r="V650" s="57">
        <v>0.10249999999999999</v>
      </c>
      <c r="W650" s="57">
        <v>37.055749413754903</v>
      </c>
      <c r="X650" s="57">
        <v>0.95440342093175201</v>
      </c>
      <c r="Y650" s="57">
        <v>101</v>
      </c>
      <c r="Z650" s="57" t="s">
        <v>1253</v>
      </c>
      <c r="AA650" s="57" t="s">
        <v>712</v>
      </c>
      <c r="AB650" s="57" t="s">
        <v>1486</v>
      </c>
      <c r="AE650" s="170"/>
      <c r="AF650" s="56"/>
      <c r="AG650" s="56"/>
      <c r="AH650" s="56"/>
      <c r="AI650" s="56"/>
      <c r="AJ650" s="171"/>
    </row>
    <row r="651" spans="1:36" s="57" customFormat="1">
      <c r="A651">
        <v>612</v>
      </c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 t="s">
        <v>898</v>
      </c>
      <c r="R651" s="124"/>
      <c r="S651" s="24"/>
      <c r="T651" s="24">
        <v>5.7500000000000002E-2</v>
      </c>
      <c r="U651" s="24">
        <v>0.1875</v>
      </c>
      <c r="V651" s="24">
        <v>0.13</v>
      </c>
      <c r="W651" s="24">
        <v>40.316476708152003</v>
      </c>
      <c r="X651" s="24">
        <v>1.0038667079874</v>
      </c>
      <c r="Y651" s="24">
        <v>98</v>
      </c>
      <c r="Z651" s="24" t="s">
        <v>1263</v>
      </c>
      <c r="AA651" s="24" t="s">
        <v>712</v>
      </c>
      <c r="AB651" s="24" t="s">
        <v>1494</v>
      </c>
      <c r="AC651" s="24"/>
      <c r="AD651" s="24"/>
      <c r="AE651" s="170"/>
      <c r="AF651" s="56"/>
      <c r="AG651" s="56"/>
      <c r="AH651" s="56"/>
      <c r="AI651" s="56"/>
      <c r="AJ651" s="171"/>
    </row>
    <row r="652" spans="1:36" s="57" customFormat="1">
      <c r="A652">
        <v>613</v>
      </c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 t="s">
        <v>881</v>
      </c>
      <c r="R652" s="156"/>
      <c r="S652" s="24"/>
      <c r="T652" s="24">
        <v>6.5000000000000002E-2</v>
      </c>
      <c r="U652" s="24">
        <v>0.1825</v>
      </c>
      <c r="V652" s="24">
        <v>0.11749999999999999</v>
      </c>
      <c r="W652" s="24">
        <v>34.590023860960201</v>
      </c>
      <c r="X652" s="24">
        <v>0.989502048149831</v>
      </c>
      <c r="Y652" s="24">
        <v>99</v>
      </c>
      <c r="Z652" s="24" t="s">
        <v>1265</v>
      </c>
      <c r="AA652" s="24" t="s">
        <v>712</v>
      </c>
      <c r="AB652" s="24" t="s">
        <v>1495</v>
      </c>
      <c r="AC652" s="24"/>
      <c r="AD652" s="24"/>
      <c r="AE652" s="170"/>
      <c r="AF652" s="56"/>
      <c r="AG652" s="56"/>
      <c r="AH652" s="56"/>
      <c r="AI652" s="56"/>
      <c r="AJ652" s="171"/>
    </row>
    <row r="653" spans="1:36" s="57" customFormat="1">
      <c r="A653">
        <v>614</v>
      </c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 t="s">
        <v>884</v>
      </c>
      <c r="R653" s="91"/>
      <c r="S653" s="24"/>
      <c r="T653" s="24">
        <v>7.0000000000000007E-2</v>
      </c>
      <c r="U653" s="24">
        <v>0.17499999999999999</v>
      </c>
      <c r="V653" s="24">
        <v>0.105</v>
      </c>
      <c r="W653" s="24">
        <v>47.289613471239697</v>
      </c>
      <c r="X653" s="24">
        <v>0.960179455850104</v>
      </c>
      <c r="Y653" s="24">
        <v>98</v>
      </c>
      <c r="Z653" s="24" t="s">
        <v>1267</v>
      </c>
      <c r="AA653" s="24" t="s">
        <v>712</v>
      </c>
      <c r="AB653" s="24" t="s">
        <v>1496</v>
      </c>
      <c r="AC653" s="24"/>
      <c r="AD653" s="24"/>
      <c r="AE653" s="170"/>
      <c r="AF653" s="56"/>
      <c r="AG653" s="56"/>
      <c r="AH653" s="56"/>
      <c r="AI653" s="56"/>
      <c r="AJ653" s="171"/>
    </row>
    <row r="654" spans="1:36" s="81" customFormat="1">
      <c r="B654" s="82" t="s">
        <v>1269</v>
      </c>
      <c r="AE654" s="105"/>
      <c r="AF654" s="109"/>
      <c r="AG654" s="109"/>
      <c r="AH654" s="109"/>
      <c r="AI654" s="109"/>
      <c r="AJ654" s="110"/>
    </row>
    <row r="655" spans="1:36">
      <c r="A655">
        <v>615</v>
      </c>
      <c r="B655" s="47">
        <v>42165</v>
      </c>
      <c r="C655" s="57" t="s">
        <v>1244</v>
      </c>
      <c r="D655" s="57" t="s">
        <v>1245</v>
      </c>
      <c r="E655" s="46">
        <v>0.26666666666666666</v>
      </c>
      <c r="F655" t="s">
        <v>1246</v>
      </c>
      <c r="G655" t="s">
        <v>538</v>
      </c>
      <c r="H655" t="s">
        <v>345</v>
      </c>
      <c r="I655">
        <v>5</v>
      </c>
      <c r="J655">
        <v>5</v>
      </c>
      <c r="K655" t="s">
        <v>1247</v>
      </c>
      <c r="L655">
        <v>500</v>
      </c>
      <c r="M655">
        <v>0</v>
      </c>
      <c r="N655">
        <v>2.4</v>
      </c>
      <c r="O655" t="b">
        <v>1</v>
      </c>
      <c r="P655" t="s">
        <v>1130</v>
      </c>
      <c r="Q655">
        <v>0</v>
      </c>
      <c r="R655" t="s">
        <v>1248</v>
      </c>
      <c r="T655">
        <v>1.4999999999999999E-2</v>
      </c>
      <c r="U655">
        <v>0.1575</v>
      </c>
      <c r="V655">
        <v>0.14249999999999999</v>
      </c>
      <c r="W655">
        <v>28.365676319695101</v>
      </c>
      <c r="X655">
        <v>0.37091587145155003</v>
      </c>
      <c r="Y655">
        <v>65</v>
      </c>
      <c r="Z655" t="s">
        <v>1249</v>
      </c>
      <c r="AA655" t="s">
        <v>706</v>
      </c>
      <c r="AB655" t="s">
        <v>1497</v>
      </c>
    </row>
    <row r="656" spans="1:36">
      <c r="A656">
        <v>616</v>
      </c>
      <c r="L656">
        <v>1000</v>
      </c>
      <c r="T656">
        <v>2.75E-2</v>
      </c>
      <c r="U656">
        <v>0.17499999999999999</v>
      </c>
      <c r="V656">
        <v>0.14749999999999999</v>
      </c>
      <c r="W656">
        <v>29.382003660646198</v>
      </c>
      <c r="X656">
        <v>0.38804987067348601</v>
      </c>
      <c r="Y656">
        <v>73</v>
      </c>
      <c r="Z656" t="s">
        <v>1251</v>
      </c>
      <c r="AA656" t="s">
        <v>709</v>
      </c>
      <c r="AB656" t="s">
        <v>1498</v>
      </c>
    </row>
    <row r="657" spans="1:36" s="73" customFormat="1">
      <c r="A657">
        <v>617</v>
      </c>
      <c r="B657" s="88">
        <v>42165</v>
      </c>
      <c r="C657" s="73" t="s">
        <v>1244</v>
      </c>
      <c r="D657" s="73" t="s">
        <v>1245</v>
      </c>
      <c r="E657" s="89">
        <v>0.26666666666666666</v>
      </c>
      <c r="F657" s="73" t="s">
        <v>1246</v>
      </c>
      <c r="G657" s="73" t="s">
        <v>538</v>
      </c>
      <c r="H657" s="73" t="s">
        <v>345</v>
      </c>
      <c r="I657" s="73">
        <v>5</v>
      </c>
      <c r="J657" s="73">
        <v>5</v>
      </c>
      <c r="K657" s="73" t="s">
        <v>1247</v>
      </c>
      <c r="L657" s="73">
        <v>5000</v>
      </c>
      <c r="M657" s="73">
        <v>0</v>
      </c>
      <c r="N657" s="73">
        <v>2.4</v>
      </c>
      <c r="O657" s="73" t="b">
        <v>1</v>
      </c>
      <c r="P657" s="73" t="s">
        <v>1130</v>
      </c>
      <c r="Q657" s="73">
        <v>0</v>
      </c>
      <c r="T657" s="73">
        <v>6.7500000000000004E-2</v>
      </c>
      <c r="U657" s="73">
        <v>0.1825</v>
      </c>
      <c r="V657" s="73">
        <v>0.115</v>
      </c>
      <c r="W657" s="73">
        <v>29.249709146983498</v>
      </c>
      <c r="X657" s="73">
        <v>0.369991826064826</v>
      </c>
      <c r="Y657" s="73">
        <v>80</v>
      </c>
      <c r="Z657" s="73" t="s">
        <v>1253</v>
      </c>
      <c r="AA657" s="73" t="s">
        <v>712</v>
      </c>
      <c r="AB657" s="73" t="s">
        <v>1499</v>
      </c>
      <c r="AE657" s="166"/>
      <c r="AF657" s="78"/>
      <c r="AG657" s="78"/>
      <c r="AH657" s="78"/>
      <c r="AI657" s="78" t="s">
        <v>1154</v>
      </c>
      <c r="AJ657" s="167"/>
    </row>
    <row r="658" spans="1:36">
      <c r="A658">
        <v>618</v>
      </c>
      <c r="L658">
        <v>10000</v>
      </c>
      <c r="T658">
        <v>9.7500000000000003E-2</v>
      </c>
      <c r="U658">
        <v>0.19</v>
      </c>
      <c r="V658">
        <v>9.2499999999999999E-2</v>
      </c>
      <c r="W658">
        <v>29.708618037525699</v>
      </c>
      <c r="X658">
        <v>0.37390300556310502</v>
      </c>
      <c r="Y658">
        <v>81</v>
      </c>
      <c r="Z658" t="s">
        <v>1255</v>
      </c>
      <c r="AA658" t="s">
        <v>715</v>
      </c>
      <c r="AB658" t="s">
        <v>1500</v>
      </c>
    </row>
    <row r="659" spans="1:36">
      <c r="A659">
        <v>619</v>
      </c>
      <c r="L659">
        <v>20000</v>
      </c>
      <c r="T659">
        <v>0.1275</v>
      </c>
      <c r="U659">
        <v>0.1875</v>
      </c>
      <c r="V659">
        <v>0.06</v>
      </c>
      <c r="W659">
        <v>29.980054118854198</v>
      </c>
      <c r="X659">
        <v>0.37614047425143299</v>
      </c>
      <c r="Y659">
        <v>86</v>
      </c>
      <c r="Z659" t="s">
        <v>1255</v>
      </c>
      <c r="AA659" t="s">
        <v>718</v>
      </c>
      <c r="AB659" t="s">
        <v>1501</v>
      </c>
    </row>
    <row r="660" spans="1:36">
      <c r="A660">
        <v>620</v>
      </c>
      <c r="B660" s="93"/>
      <c r="C660" s="93"/>
      <c r="D660" s="93"/>
      <c r="E660" s="93"/>
      <c r="F660" s="93"/>
      <c r="G660" s="93"/>
      <c r="H660" s="93"/>
      <c r="I660" s="93">
        <v>10</v>
      </c>
      <c r="J660" s="93">
        <v>10</v>
      </c>
      <c r="K660" s="93"/>
      <c r="L660" s="93"/>
      <c r="M660" s="93"/>
      <c r="N660" s="93"/>
      <c r="O660" s="93"/>
      <c r="P660" s="93"/>
      <c r="Q660" s="93"/>
      <c r="R660" s="93"/>
      <c r="S660" s="24"/>
      <c r="T660" s="24">
        <v>0.11749999999999999</v>
      </c>
      <c r="U660" s="24">
        <v>0.17249999999999999</v>
      </c>
      <c r="V660" s="24">
        <v>5.5E-2</v>
      </c>
      <c r="W660" s="24">
        <v>23.0314291606438</v>
      </c>
      <c r="X660" s="24">
        <v>0.28541052624552898</v>
      </c>
      <c r="Y660" s="24">
        <v>72</v>
      </c>
      <c r="Z660" s="24" t="s">
        <v>1253</v>
      </c>
      <c r="AA660" s="24" t="s">
        <v>712</v>
      </c>
      <c r="AB660" s="24" t="s">
        <v>1502</v>
      </c>
      <c r="AC660" s="24"/>
      <c r="AD660" s="24"/>
      <c r="AE660" s="168"/>
      <c r="AF660" s="91"/>
      <c r="AG660" s="91"/>
      <c r="AH660" s="91"/>
      <c r="AI660" s="91"/>
    </row>
    <row r="661" spans="1:36">
      <c r="A661">
        <v>621</v>
      </c>
      <c r="B661" s="91"/>
      <c r="C661" s="91"/>
      <c r="D661" s="91"/>
      <c r="E661" s="91"/>
      <c r="F661" s="91"/>
      <c r="G661" s="91"/>
      <c r="H661" s="91"/>
      <c r="I661" s="91">
        <v>15</v>
      </c>
      <c r="J661" s="91">
        <v>15</v>
      </c>
      <c r="K661" s="91"/>
      <c r="L661" s="91"/>
      <c r="M661" s="91"/>
      <c r="N661" s="91"/>
      <c r="O661" s="91"/>
      <c r="P661" s="91"/>
      <c r="Q661" s="91"/>
      <c r="R661" s="91"/>
      <c r="S661" s="24"/>
      <c r="T661" s="24">
        <v>0.14499999999999999</v>
      </c>
      <c r="U661" s="24">
        <v>0.17749999999999999</v>
      </c>
      <c r="V661" s="24">
        <v>3.2500000000000001E-2</v>
      </c>
      <c r="W661" s="24">
        <v>23.4789534144318</v>
      </c>
      <c r="X661" s="24">
        <v>0.26622428348904298</v>
      </c>
      <c r="Y661" s="24">
        <v>79</v>
      </c>
      <c r="Z661" s="24" t="s">
        <v>1253</v>
      </c>
      <c r="AA661" s="24" t="s">
        <v>712</v>
      </c>
      <c r="AB661" s="24" t="s">
        <v>1503</v>
      </c>
      <c r="AC661" s="24"/>
      <c r="AD661" s="24"/>
      <c r="AE661" s="168"/>
      <c r="AF661" s="91"/>
      <c r="AG661" s="91"/>
      <c r="AH661" s="91"/>
      <c r="AI661" s="91"/>
    </row>
    <row r="662" spans="1:36">
      <c r="A662">
        <v>622</v>
      </c>
      <c r="B662" s="91"/>
      <c r="C662" s="91"/>
      <c r="D662" s="91"/>
      <c r="E662" s="91"/>
      <c r="F662" s="91"/>
      <c r="G662" s="91"/>
      <c r="H662" s="91"/>
      <c r="I662" s="91">
        <v>30</v>
      </c>
      <c r="J662" s="91">
        <v>30</v>
      </c>
      <c r="K662" s="91"/>
      <c r="L662" s="91"/>
      <c r="M662" s="91"/>
      <c r="N662" s="91"/>
      <c r="O662" s="91"/>
      <c r="P662" s="91"/>
      <c r="Q662" s="91"/>
      <c r="R662" s="91"/>
      <c r="S662" s="24"/>
      <c r="T662" s="24">
        <v>0.22</v>
      </c>
      <c r="U662" s="24">
        <v>0.17499999999999999</v>
      </c>
      <c r="V662" s="24">
        <v>4.4999999999999998E-2</v>
      </c>
      <c r="W662" s="24">
        <v>15.1080630644379</v>
      </c>
      <c r="X662" s="24">
        <v>0.20625375003177701</v>
      </c>
      <c r="Y662" s="24">
        <v>106</v>
      </c>
      <c r="Z662" s="24" t="s">
        <v>1253</v>
      </c>
      <c r="AA662" s="24" t="s">
        <v>712</v>
      </c>
      <c r="AB662" s="24" t="s">
        <v>1504</v>
      </c>
      <c r="AC662" s="24"/>
      <c r="AD662" s="24"/>
      <c r="AE662" s="168"/>
      <c r="AF662" s="91"/>
      <c r="AG662" s="91"/>
      <c r="AH662" s="91"/>
      <c r="AI662" s="91"/>
    </row>
    <row r="663" spans="1:36">
      <c r="A663">
        <v>623</v>
      </c>
      <c r="B663" s="91"/>
      <c r="C663" s="91"/>
      <c r="D663" s="91"/>
      <c r="E663" s="91"/>
      <c r="F663" s="91"/>
      <c r="G663" s="91"/>
      <c r="H663" s="91"/>
      <c r="I663" s="91">
        <v>45</v>
      </c>
      <c r="J663" s="91">
        <v>45</v>
      </c>
      <c r="K663" s="91"/>
      <c r="L663" s="91"/>
      <c r="M663" s="91"/>
      <c r="N663" s="91"/>
      <c r="O663" s="91"/>
      <c r="P663" s="91"/>
      <c r="Q663" s="91"/>
      <c r="R663" s="91"/>
      <c r="S663" s="24"/>
      <c r="T663" s="24">
        <v>0.26250000000000001</v>
      </c>
      <c r="U663" s="24">
        <v>0.18</v>
      </c>
      <c r="V663" s="24">
        <v>8.2500000000000004E-2</v>
      </c>
      <c r="W663" s="24">
        <v>0.15675598626638201</v>
      </c>
      <c r="X663" s="24">
        <v>0.26820659567817301</v>
      </c>
      <c r="Y663" s="24">
        <v>145</v>
      </c>
      <c r="Z663" s="24" t="s">
        <v>1253</v>
      </c>
      <c r="AA663" s="24" t="s">
        <v>712</v>
      </c>
      <c r="AB663" s="24" t="s">
        <v>1505</v>
      </c>
      <c r="AC663" s="24"/>
      <c r="AD663" s="24"/>
      <c r="AE663" s="168"/>
      <c r="AF663" s="91"/>
      <c r="AG663" s="91"/>
      <c r="AH663" s="91"/>
      <c r="AI663" s="91"/>
    </row>
    <row r="664" spans="1:36">
      <c r="A664">
        <v>624</v>
      </c>
      <c r="B664" s="92"/>
      <c r="C664" s="92"/>
      <c r="D664" s="92"/>
      <c r="E664" s="92"/>
      <c r="F664" s="92"/>
      <c r="G664" s="92"/>
      <c r="H664" s="92"/>
      <c r="I664" s="92">
        <v>60</v>
      </c>
      <c r="J664" s="92">
        <v>60</v>
      </c>
      <c r="K664" s="92"/>
      <c r="L664" s="92"/>
      <c r="M664" s="92"/>
      <c r="N664" s="92"/>
      <c r="O664" s="92"/>
      <c r="P664" s="92"/>
      <c r="Q664" s="92"/>
      <c r="R664" s="92"/>
      <c r="S664" s="24"/>
      <c r="T664" s="24">
        <v>0.255</v>
      </c>
      <c r="U664" s="24">
        <v>0.17499999999999999</v>
      </c>
      <c r="V664" s="24">
        <v>0.08</v>
      </c>
      <c r="W664" s="24">
        <v>29.618820691657302</v>
      </c>
      <c r="X664" s="24">
        <v>0.41205797082511902</v>
      </c>
      <c r="Y664" s="24">
        <v>128</v>
      </c>
      <c r="Z664" s="24" t="s">
        <v>1253</v>
      </c>
      <c r="AA664" s="24" t="s">
        <v>712</v>
      </c>
      <c r="AB664" s="24" t="s">
        <v>1506</v>
      </c>
      <c r="AC664" s="24"/>
      <c r="AD664" s="24"/>
      <c r="AE664" s="168"/>
      <c r="AF664" s="91"/>
      <c r="AG664" s="91"/>
      <c r="AH664" s="91"/>
      <c r="AI664" s="91"/>
    </row>
    <row r="665" spans="1:36">
      <c r="A665">
        <v>625</v>
      </c>
      <c r="P665">
        <v>0.17</v>
      </c>
      <c r="T665">
        <v>6.7500000000000004E-2</v>
      </c>
      <c r="U665">
        <v>0.1825</v>
      </c>
      <c r="V665">
        <v>0.115</v>
      </c>
      <c r="W665">
        <v>29.249709146983498</v>
      </c>
      <c r="X665">
        <v>0.369991826064826</v>
      </c>
      <c r="Y665">
        <v>80</v>
      </c>
      <c r="Z665" t="s">
        <v>1253</v>
      </c>
      <c r="AA665" t="s">
        <v>712</v>
      </c>
      <c r="AB665" t="s">
        <v>1499</v>
      </c>
    </row>
    <row r="666" spans="1:36">
      <c r="A666">
        <v>626</v>
      </c>
      <c r="P666">
        <v>2.65</v>
      </c>
      <c r="T666">
        <v>6.7500000000000004E-2</v>
      </c>
      <c r="U666">
        <v>0.1825</v>
      </c>
      <c r="V666">
        <v>0.115</v>
      </c>
      <c r="W666">
        <v>29.249709146983498</v>
      </c>
      <c r="X666">
        <v>0.369991826064826</v>
      </c>
      <c r="Y666">
        <v>80</v>
      </c>
      <c r="Z666" t="s">
        <v>1253</v>
      </c>
      <c r="AA666" t="s">
        <v>712</v>
      </c>
      <c r="AB666" t="s">
        <v>1499</v>
      </c>
    </row>
    <row r="667" spans="1:36">
      <c r="A667">
        <v>627</v>
      </c>
      <c r="P667">
        <v>25.7</v>
      </c>
      <c r="T667">
        <v>6.7500000000000004E-2</v>
      </c>
      <c r="U667">
        <v>0.1825</v>
      </c>
      <c r="V667">
        <v>0.115</v>
      </c>
      <c r="W667">
        <v>29.249709146983498</v>
      </c>
      <c r="X667">
        <v>0.369991826064826</v>
      </c>
      <c r="Y667">
        <v>80</v>
      </c>
      <c r="Z667" t="s">
        <v>1253</v>
      </c>
      <c r="AA667" t="s">
        <v>712</v>
      </c>
      <c r="AB667" t="s">
        <v>1499</v>
      </c>
    </row>
    <row r="668" spans="1:36">
      <c r="A668">
        <v>628</v>
      </c>
      <c r="P668">
        <v>125</v>
      </c>
      <c r="T668">
        <v>6.7500000000000004E-2</v>
      </c>
      <c r="U668">
        <v>0.1825</v>
      </c>
      <c r="V668">
        <v>0.115</v>
      </c>
      <c r="W668">
        <v>29.249709146983498</v>
      </c>
      <c r="X668">
        <v>0.369991826064826</v>
      </c>
      <c r="Y668">
        <v>80</v>
      </c>
      <c r="Z668" t="s">
        <v>1253</v>
      </c>
      <c r="AA668" t="s">
        <v>712</v>
      </c>
      <c r="AB668" t="s">
        <v>1499</v>
      </c>
    </row>
    <row r="669" spans="1:36">
      <c r="A669">
        <v>629</v>
      </c>
      <c r="P669">
        <v>500</v>
      </c>
      <c r="T669">
        <v>6.7500000000000004E-2</v>
      </c>
      <c r="U669">
        <v>0.1825</v>
      </c>
      <c r="V669">
        <v>0.115</v>
      </c>
      <c r="W669">
        <v>29.249709146983498</v>
      </c>
      <c r="X669">
        <v>0.369991826064826</v>
      </c>
      <c r="Y669">
        <v>80</v>
      </c>
      <c r="Z669" t="s">
        <v>1253</v>
      </c>
      <c r="AA669" t="s">
        <v>712</v>
      </c>
      <c r="AB669" t="s">
        <v>1499</v>
      </c>
    </row>
    <row r="670" spans="1:36">
      <c r="A670">
        <v>630</v>
      </c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 t="s">
        <v>898</v>
      </c>
      <c r="R670" s="24"/>
      <c r="S670" s="24"/>
      <c r="T670" s="24">
        <v>6.25E-2</v>
      </c>
      <c r="U670" s="24">
        <v>0.17499999999999999</v>
      </c>
      <c r="V670" s="24">
        <v>0.1125</v>
      </c>
      <c r="W670" s="24">
        <v>29.019241243871999</v>
      </c>
      <c r="X670" s="24">
        <v>0.37728203948717498</v>
      </c>
      <c r="Y670" s="24">
        <v>83</v>
      </c>
      <c r="Z670" s="24" t="s">
        <v>1263</v>
      </c>
      <c r="AA670" s="24" t="s">
        <v>712</v>
      </c>
      <c r="AB670" s="24" t="s">
        <v>1507</v>
      </c>
      <c r="AC670" s="24"/>
      <c r="AD670" s="24"/>
    </row>
    <row r="671" spans="1:36">
      <c r="A671">
        <v>631</v>
      </c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 t="s">
        <v>881</v>
      </c>
      <c r="R671" s="91"/>
      <c r="S671" s="24"/>
      <c r="T671" s="24">
        <v>6.25E-2</v>
      </c>
      <c r="U671" s="24">
        <v>0.1825</v>
      </c>
      <c r="V671" s="24">
        <v>0.12</v>
      </c>
      <c r="W671" s="24">
        <v>38.661086860900397</v>
      </c>
      <c r="X671" s="24">
        <v>0.49924374801493798</v>
      </c>
      <c r="Y671" s="24">
        <v>92</v>
      </c>
      <c r="Z671" s="24" t="s">
        <v>1265</v>
      </c>
      <c r="AA671" s="24" t="s">
        <v>712</v>
      </c>
      <c r="AB671" s="24" t="s">
        <v>1508</v>
      </c>
      <c r="AC671" s="24"/>
      <c r="AD671" s="24"/>
    </row>
    <row r="672" spans="1:36">
      <c r="A672">
        <v>632</v>
      </c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 t="s">
        <v>884</v>
      </c>
      <c r="R672" s="92"/>
      <c r="S672" s="24"/>
      <c r="T672" s="24">
        <v>9.5000000000000001E-2</v>
      </c>
      <c r="U672" s="24">
        <v>0.185</v>
      </c>
      <c r="V672" s="24">
        <v>0.09</v>
      </c>
      <c r="W672" s="24">
        <v>35.178323894349603</v>
      </c>
      <c r="X672" s="24">
        <v>0.39958879705263201</v>
      </c>
      <c r="Y672" s="24">
        <v>106</v>
      </c>
      <c r="Z672" s="24" t="s">
        <v>1267</v>
      </c>
      <c r="AA672" s="24" t="s">
        <v>712</v>
      </c>
      <c r="AB672" s="24" t="s">
        <v>1509</v>
      </c>
      <c r="AC672" s="24"/>
      <c r="AD672" s="24"/>
    </row>
    <row r="673" spans="1:36" s="81" customFormat="1">
      <c r="B673" s="82" t="s">
        <v>1282</v>
      </c>
      <c r="Q673" s="122"/>
      <c r="AE673" s="105"/>
      <c r="AF673" s="109"/>
      <c r="AG673" s="109"/>
      <c r="AH673" s="109"/>
      <c r="AI673" s="109"/>
      <c r="AJ673" s="110"/>
    </row>
    <row r="674" spans="1:36">
      <c r="A674">
        <v>633</v>
      </c>
      <c r="B674" s="47">
        <v>42165</v>
      </c>
      <c r="C674" s="57" t="s">
        <v>1127</v>
      </c>
      <c r="D674" s="57" t="s">
        <v>1128</v>
      </c>
      <c r="E674" s="46">
        <v>0.71666666666666667</v>
      </c>
      <c r="F674" t="s">
        <v>1283</v>
      </c>
      <c r="G674" t="s">
        <v>345</v>
      </c>
      <c r="H674" t="s">
        <v>345</v>
      </c>
      <c r="I674">
        <v>5</v>
      </c>
      <c r="J674">
        <v>15</v>
      </c>
      <c r="K674" t="s">
        <v>1284</v>
      </c>
      <c r="L674">
        <v>500</v>
      </c>
      <c r="M674">
        <v>0.6</v>
      </c>
      <c r="N674">
        <v>6</v>
      </c>
      <c r="O674" t="b">
        <v>1</v>
      </c>
      <c r="P674" t="s">
        <v>1130</v>
      </c>
      <c r="Q674">
        <v>0</v>
      </c>
      <c r="T674">
        <v>0.4975</v>
      </c>
      <c r="U674">
        <v>0.79249999999999998</v>
      </c>
      <c r="V674">
        <v>0.29499999999999998</v>
      </c>
      <c r="W674">
        <v>3.5597009823414498</v>
      </c>
      <c r="X674">
        <v>5.9836403479588398</v>
      </c>
      <c r="Y674">
        <v>516</v>
      </c>
      <c r="Z674" t="s">
        <v>1131</v>
      </c>
      <c r="AA674" t="s">
        <v>581</v>
      </c>
      <c r="AB674" t="s">
        <v>1510</v>
      </c>
    </row>
    <row r="675" spans="1:36">
      <c r="A675">
        <v>634</v>
      </c>
      <c r="L675">
        <v>1000</v>
      </c>
      <c r="T675">
        <v>0.97250000000000003</v>
      </c>
      <c r="U675">
        <v>0.8175</v>
      </c>
      <c r="V675">
        <v>0.155</v>
      </c>
      <c r="W675">
        <v>2.0461297968870098</v>
      </c>
      <c r="X675">
        <v>6.2054892421059096</v>
      </c>
      <c r="Y675">
        <v>716</v>
      </c>
      <c r="Z675" t="s">
        <v>1133</v>
      </c>
      <c r="AA675" t="s">
        <v>584</v>
      </c>
      <c r="AB675" t="s">
        <v>1511</v>
      </c>
    </row>
    <row r="676" spans="1:36" s="73" customFormat="1">
      <c r="A676">
        <v>635</v>
      </c>
      <c r="B676" s="88">
        <v>42165</v>
      </c>
      <c r="C676" s="73" t="s">
        <v>1135</v>
      </c>
      <c r="D676" s="73" t="s">
        <v>1128</v>
      </c>
      <c r="E676" s="89">
        <v>0.71666666666666667</v>
      </c>
      <c r="F676" s="73" t="s">
        <v>1283</v>
      </c>
      <c r="G676" s="73" t="s">
        <v>345</v>
      </c>
      <c r="H676" s="73" t="s">
        <v>345</v>
      </c>
      <c r="I676" s="73">
        <v>5</v>
      </c>
      <c r="J676" s="73">
        <v>15</v>
      </c>
      <c r="K676" s="73" t="s">
        <v>1284</v>
      </c>
      <c r="L676" s="73">
        <v>5000</v>
      </c>
      <c r="M676" s="73">
        <v>0.6</v>
      </c>
      <c r="N676" s="73">
        <v>6</v>
      </c>
      <c r="O676" s="73" t="b">
        <v>1</v>
      </c>
      <c r="P676" s="73" t="s">
        <v>1130</v>
      </c>
      <c r="Q676" s="73">
        <v>0</v>
      </c>
      <c r="T676" s="73">
        <v>4.0175000000000001</v>
      </c>
      <c r="U676" s="73">
        <v>0.86250000000000004</v>
      </c>
      <c r="V676" s="73">
        <v>3.1549999999999998</v>
      </c>
      <c r="W676" s="73">
        <v>0.329741738911557</v>
      </c>
      <c r="X676" s="73">
        <v>6.3906820064062497</v>
      </c>
      <c r="Y676" s="73">
        <v>1952</v>
      </c>
      <c r="Z676" s="73" t="s">
        <v>1133</v>
      </c>
      <c r="AA676" s="73" t="s">
        <v>587</v>
      </c>
      <c r="AB676" s="73" t="s">
        <v>1512</v>
      </c>
      <c r="AE676" s="166"/>
      <c r="AF676" s="78"/>
      <c r="AG676" s="78"/>
      <c r="AH676" s="78"/>
      <c r="AI676" s="78"/>
      <c r="AJ676" s="167"/>
    </row>
    <row r="677" spans="1:36">
      <c r="A677">
        <v>636</v>
      </c>
      <c r="L677">
        <v>10000</v>
      </c>
      <c r="T677">
        <v>6.5949999999999998</v>
      </c>
      <c r="U677">
        <v>0.87</v>
      </c>
      <c r="V677">
        <v>5.7249999999999996</v>
      </c>
      <c r="W677">
        <v>0.22782890815645701</v>
      </c>
      <c r="X677">
        <v>6.4320141866390399</v>
      </c>
      <c r="Y677">
        <v>2986</v>
      </c>
      <c r="Z677" t="s">
        <v>1133</v>
      </c>
      <c r="AA677" t="s">
        <v>590</v>
      </c>
      <c r="AB677" t="s">
        <v>1513</v>
      </c>
    </row>
    <row r="678" spans="1:36">
      <c r="A678">
        <v>637</v>
      </c>
      <c r="L678">
        <v>20000</v>
      </c>
      <c r="T678">
        <v>9.9975000000000005</v>
      </c>
      <c r="U678">
        <v>0.86499999999999999</v>
      </c>
      <c r="V678">
        <v>9.1325000000000003</v>
      </c>
      <c r="W678">
        <v>0.30600885247297399</v>
      </c>
      <c r="X678">
        <v>6.4910716713576599</v>
      </c>
      <c r="Y678">
        <v>4345</v>
      </c>
      <c r="Z678" t="s">
        <v>1133</v>
      </c>
      <c r="AA678" t="s">
        <v>593</v>
      </c>
      <c r="AB678" t="s">
        <v>1514</v>
      </c>
    </row>
    <row r="679" spans="1:36" s="24" customFormat="1">
      <c r="A679">
        <v>638</v>
      </c>
      <c r="B679" s="93"/>
      <c r="C679" s="93"/>
      <c r="D679" s="93"/>
      <c r="E679" s="93"/>
      <c r="F679" s="93"/>
      <c r="G679" s="93"/>
      <c r="H679" s="93"/>
      <c r="I679" s="93">
        <v>10</v>
      </c>
      <c r="J679" s="93">
        <v>10</v>
      </c>
      <c r="K679" s="93"/>
      <c r="L679" s="93"/>
      <c r="M679" s="93"/>
      <c r="N679" s="93"/>
      <c r="O679" s="93"/>
      <c r="P679" s="93"/>
      <c r="Q679" s="93"/>
      <c r="R679" s="93"/>
      <c r="T679" s="24">
        <v>4.6050000000000004</v>
      </c>
      <c r="U679" s="24">
        <v>0.86750000000000005</v>
      </c>
      <c r="V679" s="24">
        <v>3.7374999999999998</v>
      </c>
      <c r="W679" s="24">
        <v>0.160693569866459</v>
      </c>
      <c r="X679" s="24">
        <v>6.3511402020233296</v>
      </c>
      <c r="Y679" s="24">
        <v>2189</v>
      </c>
      <c r="Z679" s="24" t="s">
        <v>1133</v>
      </c>
      <c r="AA679" s="24" t="s">
        <v>587</v>
      </c>
      <c r="AB679" s="24" t="s">
        <v>1515</v>
      </c>
      <c r="AE679" s="168"/>
      <c r="AF679" s="91"/>
      <c r="AG679" s="91"/>
      <c r="AH679" s="91"/>
      <c r="AI679" s="91"/>
      <c r="AJ679" s="169"/>
    </row>
    <row r="680" spans="1:36" s="24" customFormat="1">
      <c r="A680">
        <v>639</v>
      </c>
      <c r="B680" s="91"/>
      <c r="C680" s="91"/>
      <c r="D680" s="91"/>
      <c r="E680" s="91"/>
      <c r="F680" s="91"/>
      <c r="G680" s="91"/>
      <c r="H680" s="91"/>
      <c r="I680" s="91">
        <v>15</v>
      </c>
      <c r="J680" s="91">
        <v>15</v>
      </c>
      <c r="K680" s="91"/>
      <c r="L680" s="91"/>
      <c r="M680" s="91"/>
      <c r="N680" s="91"/>
      <c r="O680" s="91"/>
      <c r="P680" s="91"/>
      <c r="Q680" s="91"/>
      <c r="R680" s="91"/>
      <c r="T680" s="24">
        <v>4.9924999999999997</v>
      </c>
      <c r="U680" s="24">
        <v>0.85499999999999998</v>
      </c>
      <c r="V680" s="24">
        <v>4.1375000000000002</v>
      </c>
      <c r="W680" s="24">
        <v>1.6031905413301399</v>
      </c>
      <c r="X680" s="24">
        <v>6.7387769117155996</v>
      </c>
      <c r="Y680" s="24">
        <v>2339</v>
      </c>
      <c r="Z680" s="24" t="s">
        <v>1133</v>
      </c>
      <c r="AA680" s="24" t="s">
        <v>587</v>
      </c>
      <c r="AB680" s="24" t="s">
        <v>1516</v>
      </c>
      <c r="AE680" s="168"/>
      <c r="AF680" s="91"/>
      <c r="AG680" s="91"/>
      <c r="AH680" s="91"/>
      <c r="AI680" s="91"/>
      <c r="AJ680" s="169"/>
    </row>
    <row r="681" spans="1:36">
      <c r="A681">
        <v>640</v>
      </c>
      <c r="B681" s="91"/>
      <c r="C681" s="91"/>
      <c r="D681" s="91"/>
      <c r="E681" s="91"/>
      <c r="F681" s="91"/>
      <c r="G681" s="91"/>
      <c r="H681" s="91"/>
      <c r="I681" s="91">
        <v>30</v>
      </c>
      <c r="J681" s="91">
        <v>30</v>
      </c>
      <c r="K681" s="91"/>
      <c r="L681" s="91"/>
      <c r="M681" s="91"/>
      <c r="N681" s="91"/>
      <c r="O681" s="91"/>
      <c r="P681" s="91"/>
      <c r="Q681" s="91"/>
      <c r="R681" s="91"/>
      <c r="S681" s="24"/>
      <c r="T681" s="24">
        <v>5.96</v>
      </c>
      <c r="U681" s="24">
        <v>0.85250000000000004</v>
      </c>
      <c r="V681" s="24">
        <v>5.1074999999999999</v>
      </c>
      <c r="W681" s="24">
        <v>3.6419372829931902</v>
      </c>
      <c r="X681" s="24">
        <v>6.7687006588666403</v>
      </c>
      <c r="Y681" s="24">
        <v>2725</v>
      </c>
      <c r="Z681" s="24" t="s">
        <v>1133</v>
      </c>
      <c r="AA681" s="24" t="s">
        <v>587</v>
      </c>
      <c r="AB681" s="24" t="s">
        <v>1517</v>
      </c>
      <c r="AC681" s="24"/>
      <c r="AD681" s="24"/>
      <c r="AE681" s="168"/>
      <c r="AF681" s="91"/>
      <c r="AG681" s="91"/>
    </row>
    <row r="682" spans="1:36">
      <c r="A682">
        <v>641</v>
      </c>
      <c r="B682" s="91"/>
      <c r="C682" s="91"/>
      <c r="D682" s="91"/>
      <c r="E682" s="91"/>
      <c r="F682" s="91"/>
      <c r="G682" s="91"/>
      <c r="H682" s="91"/>
      <c r="I682" s="91">
        <v>45</v>
      </c>
      <c r="J682" s="91">
        <v>45</v>
      </c>
      <c r="K682" s="91"/>
      <c r="L682" s="91"/>
      <c r="M682" s="91"/>
      <c r="N682" s="91"/>
      <c r="O682" s="91"/>
      <c r="P682" s="91"/>
      <c r="Q682" s="91"/>
      <c r="R682" s="91"/>
      <c r="S682" s="24"/>
      <c r="T682" s="24">
        <v>6.7149999999999999</v>
      </c>
      <c r="U682" s="24">
        <v>0.84499999999999997</v>
      </c>
      <c r="V682" s="24">
        <v>5.87</v>
      </c>
      <c r="W682" s="24">
        <v>5.04855312243222</v>
      </c>
      <c r="X682" s="24">
        <v>7.11261153058999</v>
      </c>
      <c r="Y682" s="24">
        <v>3024</v>
      </c>
      <c r="Z682" s="24" t="s">
        <v>1133</v>
      </c>
      <c r="AA682" s="24" t="s">
        <v>587</v>
      </c>
      <c r="AB682" s="24" t="s">
        <v>1518</v>
      </c>
      <c r="AC682" s="24"/>
      <c r="AD682" s="24"/>
      <c r="AE682" s="168"/>
      <c r="AF682" s="91"/>
      <c r="AG682" s="91"/>
    </row>
    <row r="683" spans="1:36">
      <c r="A683">
        <v>642</v>
      </c>
      <c r="B683" s="92"/>
      <c r="C683" s="92"/>
      <c r="D683" s="92"/>
      <c r="E683" s="92"/>
      <c r="F683" s="92"/>
      <c r="G683" s="92"/>
      <c r="H683" s="92"/>
      <c r="I683" s="92">
        <v>60</v>
      </c>
      <c r="J683" s="92">
        <v>60</v>
      </c>
      <c r="K683" s="92"/>
      <c r="L683" s="92"/>
      <c r="M683" s="92"/>
      <c r="N683" s="92"/>
      <c r="O683" s="92"/>
      <c r="P683" s="92"/>
      <c r="Q683" s="92"/>
      <c r="R683" s="92"/>
      <c r="S683" s="24"/>
      <c r="T683" s="24">
        <v>7.2925000000000004</v>
      </c>
      <c r="U683" s="24">
        <v>0.85499999999999998</v>
      </c>
      <c r="V683" s="24">
        <v>6.4375</v>
      </c>
      <c r="W683" s="24">
        <v>5.9067059073766499</v>
      </c>
      <c r="X683" s="24">
        <v>7.3803854893451204</v>
      </c>
      <c r="Y683" s="24">
        <v>3259</v>
      </c>
      <c r="Z683" s="24" t="s">
        <v>1133</v>
      </c>
      <c r="AA683" s="24" t="s">
        <v>587</v>
      </c>
      <c r="AB683" s="24" t="s">
        <v>1519</v>
      </c>
      <c r="AC683" s="24"/>
      <c r="AD683" s="24"/>
      <c r="AE683" s="168"/>
      <c r="AF683" s="91"/>
      <c r="AG683" s="91"/>
    </row>
    <row r="684" spans="1:36" s="57" customFormat="1">
      <c r="A684">
        <v>643</v>
      </c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 t="s">
        <v>375</v>
      </c>
      <c r="Q684" s="119"/>
      <c r="R684" s="119"/>
      <c r="T684" s="57">
        <v>4.0175000000000001</v>
      </c>
      <c r="U684" s="57">
        <v>0.86250000000000004</v>
      </c>
      <c r="V684" s="57">
        <v>3.1549999999999998</v>
      </c>
      <c r="W684" s="57">
        <v>0.329741738911557</v>
      </c>
      <c r="X684" s="57">
        <v>6.3906820064062497</v>
      </c>
      <c r="Y684" s="57">
        <v>1952</v>
      </c>
      <c r="Z684" s="57" t="s">
        <v>1133</v>
      </c>
      <c r="AA684" s="57" t="s">
        <v>587</v>
      </c>
      <c r="AB684" s="57" t="s">
        <v>1512</v>
      </c>
      <c r="AE684" s="170"/>
      <c r="AF684" s="56"/>
      <c r="AG684" s="56"/>
      <c r="AH684" s="56"/>
      <c r="AI684" s="56"/>
      <c r="AJ684" s="171"/>
    </row>
    <row r="685" spans="1:36" s="57" customFormat="1">
      <c r="A685">
        <v>644</v>
      </c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 t="s">
        <v>376</v>
      </c>
      <c r="Q685" s="56"/>
      <c r="R685" s="56"/>
      <c r="T685" s="57">
        <v>4.0175000000000001</v>
      </c>
      <c r="U685" s="57">
        <v>0.86250000000000004</v>
      </c>
      <c r="V685" s="57">
        <v>3.1549999999999998</v>
      </c>
      <c r="W685" s="57">
        <v>0.329741738911557</v>
      </c>
      <c r="X685" s="57">
        <v>6.3906820064062497</v>
      </c>
      <c r="Y685" s="57">
        <v>1952</v>
      </c>
      <c r="Z685" s="57" t="s">
        <v>1133</v>
      </c>
      <c r="AA685" s="57" t="s">
        <v>587</v>
      </c>
      <c r="AB685" s="57" t="s">
        <v>1512</v>
      </c>
      <c r="AE685" s="170"/>
      <c r="AF685" s="56"/>
      <c r="AG685" s="56"/>
      <c r="AH685" s="56"/>
      <c r="AI685" s="56"/>
      <c r="AJ685" s="171"/>
    </row>
    <row r="686" spans="1:36" s="57" customFormat="1">
      <c r="A686">
        <v>645</v>
      </c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 t="s">
        <v>377</v>
      </c>
      <c r="Q686" s="56"/>
      <c r="R686" s="56"/>
      <c r="T686" s="57">
        <v>4.0175000000000001</v>
      </c>
      <c r="U686" s="57">
        <v>0.86250000000000004</v>
      </c>
      <c r="V686" s="57">
        <v>3.1549999999999998</v>
      </c>
      <c r="W686" s="57">
        <v>0.329741738911557</v>
      </c>
      <c r="X686" s="57">
        <v>6.3906820064062497</v>
      </c>
      <c r="Y686" s="57">
        <v>1952</v>
      </c>
      <c r="Z686" s="57" t="s">
        <v>1133</v>
      </c>
      <c r="AA686" s="57" t="s">
        <v>587</v>
      </c>
      <c r="AB686" s="57" t="s">
        <v>1512</v>
      </c>
      <c r="AE686" s="170"/>
      <c r="AF686" s="56"/>
      <c r="AG686" s="56"/>
      <c r="AH686" s="56"/>
      <c r="AI686" s="56"/>
      <c r="AJ686" s="171"/>
    </row>
    <row r="687" spans="1:36" s="57" customFormat="1">
      <c r="A687">
        <v>646</v>
      </c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 t="s">
        <v>378</v>
      </c>
      <c r="Q687" s="56"/>
      <c r="R687" s="56"/>
      <c r="T687" s="57">
        <v>4.0175000000000001</v>
      </c>
      <c r="U687" s="57">
        <v>0.86250000000000004</v>
      </c>
      <c r="V687" s="57">
        <v>3.1549999999999998</v>
      </c>
      <c r="W687" s="57">
        <v>0.329741738911557</v>
      </c>
      <c r="X687" s="57">
        <v>6.3906820064062497</v>
      </c>
      <c r="Y687" s="57">
        <v>1952</v>
      </c>
      <c r="Z687" s="57" t="s">
        <v>1133</v>
      </c>
      <c r="AA687" s="57" t="s">
        <v>587</v>
      </c>
      <c r="AB687" s="57" t="s">
        <v>1512</v>
      </c>
      <c r="AE687" s="170"/>
      <c r="AF687" s="56"/>
      <c r="AG687" s="56"/>
      <c r="AH687" s="56"/>
      <c r="AI687" s="56"/>
      <c r="AJ687" s="171"/>
    </row>
    <row r="688" spans="1:36" s="57" customFormat="1">
      <c r="A688">
        <v>647</v>
      </c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 t="s">
        <v>379</v>
      </c>
      <c r="Q688" s="56"/>
      <c r="R688" s="56"/>
      <c r="T688" s="57">
        <v>4.0175000000000001</v>
      </c>
      <c r="U688" s="57">
        <v>0.86250000000000004</v>
      </c>
      <c r="V688" s="57">
        <v>3.1549999999999998</v>
      </c>
      <c r="W688" s="57">
        <v>0.329741738911557</v>
      </c>
      <c r="X688" s="57">
        <v>6.3906820064062497</v>
      </c>
      <c r="Y688" s="57">
        <v>1952</v>
      </c>
      <c r="Z688" s="57" t="s">
        <v>1133</v>
      </c>
      <c r="AA688" s="57" t="s">
        <v>587</v>
      </c>
      <c r="AB688" s="57" t="s">
        <v>1512</v>
      </c>
      <c r="AE688" s="170"/>
      <c r="AF688" s="56"/>
      <c r="AG688" s="56"/>
      <c r="AH688" s="56"/>
      <c r="AI688" s="56"/>
      <c r="AJ688" s="171"/>
    </row>
    <row r="689" spans="1:36" s="57" customFormat="1">
      <c r="A689">
        <v>648</v>
      </c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 t="s">
        <v>898</v>
      </c>
      <c r="R689" s="124"/>
      <c r="S689" s="24"/>
      <c r="T689" s="24">
        <v>0.72750000000000004</v>
      </c>
      <c r="U689" s="24">
        <v>0.87</v>
      </c>
      <c r="V689" s="24">
        <v>0.14249999999999999</v>
      </c>
      <c r="W689" s="24">
        <v>12.8123179072815</v>
      </c>
      <c r="X689" s="24">
        <v>5.3832070035981499</v>
      </c>
      <c r="Y689" s="24">
        <v>639</v>
      </c>
      <c r="Z689" s="24" t="s">
        <v>1144</v>
      </c>
      <c r="AA689" s="24" t="s">
        <v>587</v>
      </c>
      <c r="AB689" s="24" t="s">
        <v>1520</v>
      </c>
      <c r="AC689" s="24"/>
      <c r="AD689" s="24"/>
      <c r="AE689" s="170"/>
      <c r="AF689" s="56"/>
      <c r="AG689" s="56"/>
      <c r="AH689" s="56"/>
      <c r="AI689" s="56"/>
      <c r="AJ689" s="171"/>
    </row>
    <row r="690" spans="1:36" s="57" customFormat="1">
      <c r="A690">
        <v>649</v>
      </c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 t="s">
        <v>881</v>
      </c>
      <c r="R690" s="156"/>
      <c r="S690" s="24"/>
      <c r="T690" s="24">
        <v>0.30499999999999999</v>
      </c>
      <c r="U690" s="24">
        <v>0.84499999999999997</v>
      </c>
      <c r="V690" s="24">
        <v>0.54</v>
      </c>
      <c r="W690" s="24">
        <v>17.146708090034899</v>
      </c>
      <c r="X690" s="24">
        <v>5.2086626464231802</v>
      </c>
      <c r="Y690" s="24">
        <v>460</v>
      </c>
      <c r="Z690" s="24" t="s">
        <v>1146</v>
      </c>
      <c r="AA690" s="24" t="s">
        <v>587</v>
      </c>
      <c r="AB690" s="24" t="s">
        <v>1521</v>
      </c>
      <c r="AC690" s="24"/>
      <c r="AD690" s="24"/>
      <c r="AE690" s="170"/>
      <c r="AF690" s="56"/>
      <c r="AG690" s="56"/>
      <c r="AH690" s="56"/>
      <c r="AI690" s="56"/>
      <c r="AJ690" s="171"/>
    </row>
    <row r="691" spans="1:36" s="57" customFormat="1">
      <c r="A691">
        <v>650</v>
      </c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 t="s">
        <v>884</v>
      </c>
      <c r="R691" s="91"/>
      <c r="S691" s="24"/>
      <c r="T691" s="24">
        <v>0.18</v>
      </c>
      <c r="U691" s="24">
        <v>0.85499999999999998</v>
      </c>
      <c r="V691" s="24">
        <v>0.67500000000000004</v>
      </c>
      <c r="W691" s="24">
        <v>12.8045329564642</v>
      </c>
      <c r="X691" s="24">
        <v>5.2541840946252503</v>
      </c>
      <c r="Y691" s="24">
        <v>414</v>
      </c>
      <c r="Z691" s="24" t="s">
        <v>1148</v>
      </c>
      <c r="AA691" s="24" t="s">
        <v>587</v>
      </c>
      <c r="AB691" s="24" t="s">
        <v>1522</v>
      </c>
      <c r="AC691" s="24"/>
      <c r="AD691" s="24"/>
      <c r="AE691" s="170"/>
      <c r="AF691" s="56"/>
      <c r="AG691" s="56"/>
      <c r="AH691" s="56"/>
      <c r="AI691" s="56"/>
      <c r="AJ691" s="171"/>
    </row>
    <row r="692" spans="1:36" s="81" customFormat="1">
      <c r="B692" s="82" t="s">
        <v>1298</v>
      </c>
      <c r="AE692" s="105"/>
      <c r="AF692" s="109"/>
      <c r="AG692" s="109"/>
      <c r="AH692" s="109"/>
      <c r="AI692" s="109"/>
      <c r="AJ692" s="110"/>
    </row>
    <row r="693" spans="1:36">
      <c r="A693">
        <v>651</v>
      </c>
      <c r="B693" s="47">
        <v>42165</v>
      </c>
      <c r="C693" s="57" t="s">
        <v>1127</v>
      </c>
      <c r="D693" s="57" t="s">
        <v>1128</v>
      </c>
      <c r="E693" s="46">
        <v>0.71666666666666667</v>
      </c>
      <c r="F693" t="s">
        <v>1283</v>
      </c>
      <c r="G693" t="s">
        <v>538</v>
      </c>
      <c r="H693" t="s">
        <v>345</v>
      </c>
      <c r="I693">
        <v>5</v>
      </c>
      <c r="J693">
        <v>15</v>
      </c>
      <c r="K693" t="s">
        <v>1284</v>
      </c>
      <c r="L693">
        <v>500</v>
      </c>
      <c r="M693">
        <v>0.6</v>
      </c>
      <c r="N693">
        <v>6</v>
      </c>
      <c r="O693" t="b">
        <v>1</v>
      </c>
      <c r="P693" t="s">
        <v>1130</v>
      </c>
      <c r="Q693">
        <v>0</v>
      </c>
      <c r="T693">
        <v>0.51500000000000001</v>
      </c>
      <c r="U693">
        <v>0.79</v>
      </c>
      <c r="V693">
        <v>0.27500000000000002</v>
      </c>
      <c r="W693">
        <v>22.139399516051501</v>
      </c>
      <c r="X693">
        <v>5.0754176352887796</v>
      </c>
      <c r="Y693">
        <v>508</v>
      </c>
      <c r="Z693" t="s">
        <v>1131</v>
      </c>
      <c r="AA693" t="s">
        <v>581</v>
      </c>
      <c r="AB693" t="s">
        <v>1523</v>
      </c>
    </row>
    <row r="694" spans="1:36">
      <c r="A694">
        <v>652</v>
      </c>
      <c r="L694">
        <v>1000</v>
      </c>
      <c r="T694">
        <v>0.90249999999999997</v>
      </c>
      <c r="U694">
        <v>0.82499999999999996</v>
      </c>
      <c r="V694">
        <v>7.7499999999999999E-2</v>
      </c>
      <c r="W694">
        <v>21.830095738353599</v>
      </c>
      <c r="X694">
        <v>5.0143170065087297</v>
      </c>
      <c r="Y694">
        <v>667</v>
      </c>
      <c r="Z694" t="s">
        <v>1133</v>
      </c>
      <c r="AA694" t="s">
        <v>584</v>
      </c>
      <c r="AB694" t="s">
        <v>1524</v>
      </c>
    </row>
    <row r="695" spans="1:36" s="73" customFormat="1">
      <c r="A695">
        <v>653</v>
      </c>
      <c r="B695" s="88">
        <v>42165</v>
      </c>
      <c r="C695" s="73" t="s">
        <v>1135</v>
      </c>
      <c r="D695" s="73" t="s">
        <v>1128</v>
      </c>
      <c r="E695" s="89">
        <v>0.71666666666666667</v>
      </c>
      <c r="F695" s="73" t="s">
        <v>1283</v>
      </c>
      <c r="G695" s="73" t="s">
        <v>538</v>
      </c>
      <c r="H695" s="73" t="s">
        <v>345</v>
      </c>
      <c r="I695" s="73">
        <v>5</v>
      </c>
      <c r="J695" s="73">
        <v>15</v>
      </c>
      <c r="K695" s="73" t="s">
        <v>1284</v>
      </c>
      <c r="L695" s="73">
        <v>5000</v>
      </c>
      <c r="M695" s="73">
        <v>0.6</v>
      </c>
      <c r="N695" s="73">
        <v>6</v>
      </c>
      <c r="O695" s="73" t="b">
        <v>1</v>
      </c>
      <c r="P695" s="73" t="s">
        <v>1130</v>
      </c>
      <c r="Q695" s="73">
        <v>0</v>
      </c>
      <c r="T695" s="73">
        <v>3.64</v>
      </c>
      <c r="U695" s="73">
        <v>0.85250000000000004</v>
      </c>
      <c r="V695" s="73">
        <v>2.7875000000000001</v>
      </c>
      <c r="W695" s="73">
        <v>22.067688606874601</v>
      </c>
      <c r="X695" s="73">
        <v>5.3419267839557403</v>
      </c>
      <c r="Y695" s="73">
        <v>1683</v>
      </c>
      <c r="Z695" s="73" t="s">
        <v>1133</v>
      </c>
      <c r="AA695" s="73" t="s">
        <v>587</v>
      </c>
      <c r="AB695" s="73" t="s">
        <v>1525</v>
      </c>
      <c r="AE695" s="166"/>
      <c r="AF695" s="78"/>
      <c r="AG695" s="78"/>
      <c r="AH695" s="78"/>
      <c r="AI695" s="78" t="s">
        <v>1154</v>
      </c>
      <c r="AJ695" s="167"/>
    </row>
    <row r="696" spans="1:36">
      <c r="A696">
        <v>654</v>
      </c>
      <c r="L696">
        <v>10000</v>
      </c>
      <c r="T696">
        <v>5.9325000000000001</v>
      </c>
      <c r="U696">
        <v>0.84750000000000003</v>
      </c>
      <c r="V696">
        <v>5.085</v>
      </c>
      <c r="W696">
        <v>21.978885422683199</v>
      </c>
      <c r="X696">
        <v>5.4570711059331796</v>
      </c>
      <c r="Y696">
        <v>2518</v>
      </c>
      <c r="Z696" t="s">
        <v>1133</v>
      </c>
      <c r="AA696" t="s">
        <v>590</v>
      </c>
      <c r="AB696" t="s">
        <v>1526</v>
      </c>
    </row>
    <row r="697" spans="1:36">
      <c r="A697">
        <v>655</v>
      </c>
      <c r="L697">
        <v>20000</v>
      </c>
      <c r="T697">
        <v>8.2974999999999994</v>
      </c>
      <c r="U697">
        <v>0.85499999999999998</v>
      </c>
      <c r="V697">
        <v>7.4424999999999999</v>
      </c>
      <c r="W697">
        <v>22.127682638046799</v>
      </c>
      <c r="X697">
        <v>5.5867948685844802</v>
      </c>
      <c r="Y697">
        <v>3403</v>
      </c>
      <c r="Z697" t="s">
        <v>1133</v>
      </c>
      <c r="AA697" t="s">
        <v>593</v>
      </c>
      <c r="AB697" t="s">
        <v>1527</v>
      </c>
    </row>
    <row r="698" spans="1:36">
      <c r="A698">
        <v>656</v>
      </c>
      <c r="B698" s="93"/>
      <c r="C698" s="93"/>
      <c r="D698" s="93"/>
      <c r="E698" s="93"/>
      <c r="F698" s="93"/>
      <c r="G698" s="93"/>
      <c r="H698" s="93"/>
      <c r="I698" s="93">
        <v>10</v>
      </c>
      <c r="J698" s="93">
        <v>10</v>
      </c>
      <c r="K698" s="93"/>
      <c r="L698" s="93"/>
      <c r="M698" s="93"/>
      <c r="N698" s="93"/>
      <c r="O698" s="93"/>
      <c r="P698" s="93"/>
      <c r="Q698" s="93"/>
      <c r="R698" s="93"/>
      <c r="S698" s="24"/>
      <c r="T698" s="24">
        <v>4.37</v>
      </c>
      <c r="U698" s="24">
        <v>0.85250000000000004</v>
      </c>
      <c r="V698" s="24">
        <v>3.5175000000000001</v>
      </c>
      <c r="W698" s="24">
        <v>22.4825803905924</v>
      </c>
      <c r="X698" s="24">
        <v>5.5218949114872</v>
      </c>
      <c r="Y698" s="24">
        <v>2007</v>
      </c>
      <c r="Z698" s="24" t="s">
        <v>1133</v>
      </c>
      <c r="AA698" s="24" t="s">
        <v>587</v>
      </c>
      <c r="AB698" s="24" t="s">
        <v>1528</v>
      </c>
      <c r="AC698" s="24"/>
      <c r="AD698" s="24"/>
      <c r="AE698" s="168"/>
      <c r="AF698" s="91"/>
      <c r="AG698" s="91"/>
      <c r="AH698" s="91"/>
      <c r="AI698" s="91"/>
    </row>
    <row r="699" spans="1:36">
      <c r="A699">
        <v>657</v>
      </c>
      <c r="B699" s="91"/>
      <c r="C699" s="91"/>
      <c r="D699" s="91"/>
      <c r="E699" s="91"/>
      <c r="F699" s="91"/>
      <c r="G699" s="91"/>
      <c r="H699" s="91"/>
      <c r="I699" s="91">
        <v>15</v>
      </c>
      <c r="J699" s="91">
        <v>15</v>
      </c>
      <c r="K699" s="91"/>
      <c r="L699" s="91"/>
      <c r="M699" s="91"/>
      <c r="N699" s="91"/>
      <c r="O699" s="91"/>
      <c r="P699" s="91"/>
      <c r="Q699" s="91"/>
      <c r="R699" s="91"/>
      <c r="S699" s="24"/>
      <c r="T699" s="24">
        <v>4.8150000000000004</v>
      </c>
      <c r="U699" s="24">
        <v>0.85250000000000004</v>
      </c>
      <c r="V699" s="24">
        <v>3.9624999999999999</v>
      </c>
      <c r="W699" s="24">
        <v>22.107928585969901</v>
      </c>
      <c r="X699" s="24">
        <v>5.79117381942297</v>
      </c>
      <c r="Y699" s="24">
        <v>2159</v>
      </c>
      <c r="Z699" s="24" t="s">
        <v>1133</v>
      </c>
      <c r="AA699" s="24" t="s">
        <v>587</v>
      </c>
      <c r="AB699" s="24" t="s">
        <v>1529</v>
      </c>
      <c r="AC699" s="24"/>
      <c r="AD699" s="24"/>
      <c r="AE699" s="168"/>
      <c r="AF699" s="91"/>
      <c r="AG699" s="91"/>
      <c r="AH699" s="91"/>
      <c r="AI699" s="91"/>
    </row>
    <row r="700" spans="1:36">
      <c r="A700">
        <v>658</v>
      </c>
      <c r="B700" s="91"/>
      <c r="C700" s="91"/>
      <c r="D700" s="91"/>
      <c r="E700" s="91"/>
      <c r="F700" s="91"/>
      <c r="G700" s="91"/>
      <c r="H700" s="91"/>
      <c r="I700" s="91">
        <v>30</v>
      </c>
      <c r="J700" s="91">
        <v>30</v>
      </c>
      <c r="K700" s="91"/>
      <c r="L700" s="91"/>
      <c r="M700" s="91"/>
      <c r="N700" s="91"/>
      <c r="O700" s="91"/>
      <c r="P700" s="91"/>
      <c r="Q700" s="91"/>
      <c r="R700" s="91"/>
      <c r="S700" s="24"/>
      <c r="T700" s="24">
        <v>5.6775000000000002</v>
      </c>
      <c r="U700" s="24">
        <v>0.86</v>
      </c>
      <c r="V700" s="24">
        <v>4.8174999999999999</v>
      </c>
      <c r="W700" s="24">
        <v>23.259325713508499</v>
      </c>
      <c r="X700" s="24">
        <v>5.9801857601765196</v>
      </c>
      <c r="Y700" s="24">
        <v>2529</v>
      </c>
      <c r="Z700" s="24" t="s">
        <v>1133</v>
      </c>
      <c r="AA700" s="24" t="s">
        <v>587</v>
      </c>
      <c r="AB700" s="24" t="s">
        <v>1530</v>
      </c>
      <c r="AC700" s="24"/>
      <c r="AD700" s="24"/>
      <c r="AE700" s="168"/>
      <c r="AF700" s="91"/>
      <c r="AG700" s="91"/>
      <c r="AH700" s="91"/>
      <c r="AI700" s="91"/>
    </row>
    <row r="701" spans="1:36">
      <c r="A701">
        <v>659</v>
      </c>
      <c r="B701" s="91"/>
      <c r="C701" s="91"/>
      <c r="D701" s="91"/>
      <c r="E701" s="91"/>
      <c r="F701" s="91"/>
      <c r="G701" s="91"/>
      <c r="H701" s="91"/>
      <c r="I701" s="91">
        <v>45</v>
      </c>
      <c r="J701" s="91">
        <v>45</v>
      </c>
      <c r="K701" s="91"/>
      <c r="L701" s="91"/>
      <c r="M701" s="91"/>
      <c r="N701" s="91"/>
      <c r="O701" s="91"/>
      <c r="P701" s="91"/>
      <c r="Q701" s="91"/>
      <c r="R701" s="91"/>
      <c r="S701" s="24"/>
      <c r="T701" s="24">
        <v>6.45</v>
      </c>
      <c r="U701" s="24">
        <v>0.85499999999999998</v>
      </c>
      <c r="V701" s="24">
        <v>5.5949999999999998</v>
      </c>
      <c r="W701" s="24">
        <v>22.843279458435401</v>
      </c>
      <c r="X701" s="24">
        <v>6.3185945947745399</v>
      </c>
      <c r="Y701" s="24">
        <v>2858</v>
      </c>
      <c r="Z701" s="24" t="s">
        <v>1133</v>
      </c>
      <c r="AA701" s="24" t="s">
        <v>587</v>
      </c>
      <c r="AB701" s="24" t="s">
        <v>1531</v>
      </c>
      <c r="AC701" s="24"/>
      <c r="AD701" s="24"/>
      <c r="AE701" s="168"/>
      <c r="AF701" s="91"/>
      <c r="AG701" s="91"/>
      <c r="AH701" s="91"/>
      <c r="AI701" s="91"/>
    </row>
    <row r="702" spans="1:36">
      <c r="A702">
        <v>660</v>
      </c>
      <c r="B702" s="92"/>
      <c r="C702" s="92"/>
      <c r="D702" s="92"/>
      <c r="E702" s="92"/>
      <c r="F702" s="92"/>
      <c r="G702" s="92"/>
      <c r="H702" s="92"/>
      <c r="I702" s="92">
        <v>60</v>
      </c>
      <c r="J702" s="92">
        <v>60</v>
      </c>
      <c r="K702" s="92"/>
      <c r="L702" s="92"/>
      <c r="M702" s="92"/>
      <c r="N702" s="92"/>
      <c r="O702" s="92"/>
      <c r="P702" s="92"/>
      <c r="Q702" s="92"/>
      <c r="R702" s="92"/>
      <c r="S702" s="24"/>
      <c r="T702" s="24">
        <v>7.1174999999999997</v>
      </c>
      <c r="U702" s="24">
        <v>0.85499999999999998</v>
      </c>
      <c r="V702" s="24">
        <v>6.2625000000000002</v>
      </c>
      <c r="W702" s="24">
        <v>22.9503230757587</v>
      </c>
      <c r="X702" s="24">
        <v>6.5991411341327098</v>
      </c>
      <c r="Y702" s="24">
        <v>3141</v>
      </c>
      <c r="Z702" s="24" t="s">
        <v>1133</v>
      </c>
      <c r="AA702" s="24" t="s">
        <v>587</v>
      </c>
      <c r="AB702" s="24" t="s">
        <v>1532</v>
      </c>
      <c r="AC702" s="24"/>
      <c r="AD702" s="24"/>
      <c r="AE702" s="168"/>
      <c r="AF702" s="91"/>
      <c r="AG702" s="91"/>
      <c r="AH702" s="91"/>
      <c r="AI702" s="91"/>
    </row>
    <row r="703" spans="1:36">
      <c r="A703">
        <v>661</v>
      </c>
      <c r="P703">
        <v>0.17</v>
      </c>
      <c r="T703">
        <v>3.64</v>
      </c>
      <c r="U703">
        <v>0.85250000000000004</v>
      </c>
      <c r="V703">
        <v>2.7875000000000001</v>
      </c>
      <c r="W703">
        <v>22.067688606874601</v>
      </c>
      <c r="X703">
        <v>5.3419267839557403</v>
      </c>
      <c r="Y703">
        <v>1683</v>
      </c>
      <c r="Z703" t="s">
        <v>1133</v>
      </c>
      <c r="AA703" t="s">
        <v>587</v>
      </c>
      <c r="AB703" t="s">
        <v>1525</v>
      </c>
    </row>
    <row r="704" spans="1:36">
      <c r="A704">
        <v>662</v>
      </c>
      <c r="P704">
        <v>2.65</v>
      </c>
      <c r="T704">
        <v>3.64</v>
      </c>
      <c r="U704">
        <v>0.85250000000000004</v>
      </c>
      <c r="V704">
        <v>2.7875000000000001</v>
      </c>
      <c r="W704">
        <v>22.067688606874601</v>
      </c>
      <c r="X704">
        <v>5.3419267839557403</v>
      </c>
      <c r="Y704">
        <v>1683</v>
      </c>
      <c r="Z704" t="s">
        <v>1133</v>
      </c>
      <c r="AA704" t="s">
        <v>587</v>
      </c>
      <c r="AB704" t="s">
        <v>1525</v>
      </c>
    </row>
    <row r="705" spans="1:36">
      <c r="A705">
        <v>663</v>
      </c>
      <c r="P705">
        <v>25.7</v>
      </c>
      <c r="T705">
        <v>3.64</v>
      </c>
      <c r="U705">
        <v>0.85250000000000004</v>
      </c>
      <c r="V705">
        <v>2.7875000000000001</v>
      </c>
      <c r="W705">
        <v>22.067688606874601</v>
      </c>
      <c r="X705">
        <v>5.3419267839557403</v>
      </c>
      <c r="Y705">
        <v>1683</v>
      </c>
      <c r="Z705" t="s">
        <v>1133</v>
      </c>
      <c r="AA705" t="s">
        <v>587</v>
      </c>
      <c r="AB705" t="s">
        <v>1525</v>
      </c>
    </row>
    <row r="706" spans="1:36">
      <c r="A706">
        <v>664</v>
      </c>
      <c r="P706">
        <v>125</v>
      </c>
      <c r="T706">
        <v>3.64</v>
      </c>
      <c r="U706">
        <v>0.85250000000000004</v>
      </c>
      <c r="V706">
        <v>2.7875000000000001</v>
      </c>
      <c r="W706">
        <v>22.067688606874601</v>
      </c>
      <c r="X706">
        <v>5.3419267839557403</v>
      </c>
      <c r="Y706">
        <v>1683</v>
      </c>
      <c r="Z706" t="s">
        <v>1133</v>
      </c>
      <c r="AA706" t="s">
        <v>587</v>
      </c>
      <c r="AB706" t="s">
        <v>1525</v>
      </c>
    </row>
    <row r="707" spans="1:36">
      <c r="A707">
        <v>665</v>
      </c>
      <c r="P707">
        <v>500</v>
      </c>
      <c r="T707">
        <v>3.64</v>
      </c>
      <c r="U707">
        <v>0.85250000000000004</v>
      </c>
      <c r="V707">
        <v>2.7875000000000001</v>
      </c>
      <c r="W707">
        <v>22.067688606874601</v>
      </c>
      <c r="X707">
        <v>5.3419267839557403</v>
      </c>
      <c r="Y707">
        <v>1683</v>
      </c>
      <c r="Z707" t="s">
        <v>1133</v>
      </c>
      <c r="AA707" t="s">
        <v>587</v>
      </c>
      <c r="AB707" t="s">
        <v>1525</v>
      </c>
    </row>
    <row r="708" spans="1:36">
      <c r="A708">
        <v>666</v>
      </c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 t="s">
        <v>898</v>
      </c>
      <c r="R708" s="24"/>
      <c r="S708" s="24"/>
      <c r="T708" s="24">
        <v>0.70499999999999996</v>
      </c>
      <c r="U708" s="24">
        <v>0.84499999999999997</v>
      </c>
      <c r="V708" s="24">
        <v>0.14000000000000001</v>
      </c>
      <c r="W708" s="24">
        <v>20.734789207118499</v>
      </c>
      <c r="X708" s="24">
        <v>3.81558411450857</v>
      </c>
      <c r="Y708" s="24">
        <v>578</v>
      </c>
      <c r="Z708" s="24" t="s">
        <v>1144</v>
      </c>
      <c r="AA708" s="24" t="s">
        <v>587</v>
      </c>
      <c r="AB708" s="24" t="s">
        <v>1533</v>
      </c>
      <c r="AC708" s="24"/>
      <c r="AD708" s="24"/>
    </row>
    <row r="709" spans="1:36">
      <c r="A709">
        <v>667</v>
      </c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 t="s">
        <v>881</v>
      </c>
      <c r="R709" s="91"/>
      <c r="S709" s="24"/>
      <c r="T709" s="24">
        <v>0.3175</v>
      </c>
      <c r="U709" s="24">
        <v>0.84499999999999997</v>
      </c>
      <c r="V709" s="24">
        <v>0.52749999999999997</v>
      </c>
      <c r="W709" s="24">
        <v>20.170078040952902</v>
      </c>
      <c r="X709" s="24">
        <v>3.31517930651265</v>
      </c>
      <c r="Y709" s="24">
        <v>447</v>
      </c>
      <c r="Z709" s="24" t="s">
        <v>1146</v>
      </c>
      <c r="AA709" s="24" t="s">
        <v>587</v>
      </c>
      <c r="AB709" s="24" t="s">
        <v>1534</v>
      </c>
      <c r="AC709" s="24"/>
      <c r="AD709" s="24"/>
    </row>
    <row r="710" spans="1:36">
      <c r="A710">
        <v>668</v>
      </c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 t="s">
        <v>884</v>
      </c>
      <c r="R710" s="92"/>
      <c r="S710" s="24"/>
      <c r="T710" s="24">
        <v>0.19</v>
      </c>
      <c r="U710" s="24">
        <v>0.86</v>
      </c>
      <c r="V710" s="24">
        <v>0.67</v>
      </c>
      <c r="W710" s="24">
        <v>19.409346346429601</v>
      </c>
      <c r="X710" s="24">
        <v>2.5663690084255601</v>
      </c>
      <c r="Y710" s="24">
        <v>404</v>
      </c>
      <c r="Z710" s="24" t="s">
        <v>1148</v>
      </c>
      <c r="AA710" s="24" t="s">
        <v>587</v>
      </c>
      <c r="AB710" s="24" t="s">
        <v>1535</v>
      </c>
      <c r="AC710" s="24"/>
      <c r="AD710" s="24"/>
    </row>
    <row r="711" spans="1:36" s="81" customFormat="1">
      <c r="B711" s="82" t="s">
        <v>1312</v>
      </c>
      <c r="Q711" s="122"/>
      <c r="AE711" s="105"/>
      <c r="AF711" s="109"/>
      <c r="AG711" s="109"/>
      <c r="AH711" s="109"/>
      <c r="AI711" s="109"/>
      <c r="AJ711" s="110"/>
    </row>
    <row r="712" spans="1:36">
      <c r="A712">
        <v>669</v>
      </c>
      <c r="B712" s="47">
        <v>42165</v>
      </c>
      <c r="C712" s="57" t="s">
        <v>1166</v>
      </c>
      <c r="D712" s="57" t="s">
        <v>1167</v>
      </c>
      <c r="E712" s="46">
        <v>0.71666666666666667</v>
      </c>
      <c r="F712" t="s">
        <v>1313</v>
      </c>
      <c r="G712" t="s">
        <v>345</v>
      </c>
      <c r="H712" t="s">
        <v>345</v>
      </c>
      <c r="I712">
        <v>5</v>
      </c>
      <c r="J712">
        <v>30</v>
      </c>
      <c r="K712" t="s">
        <v>1314</v>
      </c>
      <c r="L712">
        <v>500</v>
      </c>
      <c r="M712">
        <v>0.4</v>
      </c>
      <c r="N712">
        <v>6</v>
      </c>
      <c r="O712" t="b">
        <v>1</v>
      </c>
      <c r="P712" t="s">
        <v>1130</v>
      </c>
      <c r="Q712">
        <v>0</v>
      </c>
      <c r="T712">
        <v>0.48499999999999999</v>
      </c>
      <c r="U712">
        <v>0.97750000000000004</v>
      </c>
      <c r="V712">
        <v>0.49249999999999999</v>
      </c>
      <c r="W712">
        <v>31.8855614067358</v>
      </c>
      <c r="X712">
        <v>5.8731230898417799</v>
      </c>
      <c r="Y712">
        <v>585</v>
      </c>
      <c r="Z712" t="s">
        <v>1170</v>
      </c>
      <c r="AA712" t="s">
        <v>623</v>
      </c>
      <c r="AB712" t="s">
        <v>1536</v>
      </c>
    </row>
    <row r="713" spans="1:36">
      <c r="A713">
        <v>670</v>
      </c>
      <c r="L713">
        <v>1000</v>
      </c>
      <c r="T713">
        <v>0.9325</v>
      </c>
      <c r="U713">
        <v>1.0125</v>
      </c>
      <c r="V713">
        <v>0.08</v>
      </c>
      <c r="W713">
        <v>30.648887287754299</v>
      </c>
      <c r="X713">
        <v>5.9686161457977498</v>
      </c>
      <c r="Y713">
        <v>778</v>
      </c>
      <c r="Z713" t="s">
        <v>1172</v>
      </c>
      <c r="AA713" t="s">
        <v>626</v>
      </c>
      <c r="AB713" t="s">
        <v>1537</v>
      </c>
    </row>
    <row r="714" spans="1:36" s="73" customFormat="1">
      <c r="A714">
        <v>671</v>
      </c>
      <c r="B714" s="88">
        <v>42165</v>
      </c>
      <c r="C714" s="73" t="s">
        <v>1166</v>
      </c>
      <c r="D714" s="73" t="s">
        <v>1167</v>
      </c>
      <c r="E714" s="89">
        <v>0.71666666666666667</v>
      </c>
      <c r="F714" s="73" t="s">
        <v>1313</v>
      </c>
      <c r="G714" s="73" t="s">
        <v>345</v>
      </c>
      <c r="H714" s="73" t="s">
        <v>345</v>
      </c>
      <c r="I714" s="73">
        <v>5</v>
      </c>
      <c r="J714" s="73">
        <v>30</v>
      </c>
      <c r="K714" s="73" t="s">
        <v>1314</v>
      </c>
      <c r="L714" s="73">
        <v>5000</v>
      </c>
      <c r="M714" s="73">
        <v>0.4</v>
      </c>
      <c r="N714" s="73">
        <v>6</v>
      </c>
      <c r="O714" s="73" t="b">
        <v>1</v>
      </c>
      <c r="P714" s="73" t="s">
        <v>1130</v>
      </c>
      <c r="Q714" s="73">
        <v>0</v>
      </c>
      <c r="T714" s="73">
        <v>4.0674999999999999</v>
      </c>
      <c r="U714" s="73">
        <v>1.0449999999999999</v>
      </c>
      <c r="V714" s="73">
        <v>3.0225</v>
      </c>
      <c r="W714" s="73">
        <v>28.153517748891101</v>
      </c>
      <c r="X714" s="73">
        <v>6.1314077018815798</v>
      </c>
      <c r="Y714" s="73">
        <v>2045</v>
      </c>
      <c r="Z714" s="73" t="s">
        <v>1175</v>
      </c>
      <c r="AA714" s="73" t="s">
        <v>629</v>
      </c>
      <c r="AB714" s="73" t="s">
        <v>1538</v>
      </c>
      <c r="AE714" s="166"/>
      <c r="AF714" s="78"/>
      <c r="AG714" s="78"/>
      <c r="AH714" s="78"/>
      <c r="AI714" s="78"/>
      <c r="AJ714" s="167"/>
    </row>
    <row r="715" spans="1:36">
      <c r="A715">
        <v>672</v>
      </c>
      <c r="L715">
        <v>10000</v>
      </c>
      <c r="T715">
        <v>6.6150000000000002</v>
      </c>
      <c r="U715">
        <v>1.07</v>
      </c>
      <c r="V715">
        <v>5.5449999999999999</v>
      </c>
      <c r="W715">
        <v>27.0460316134902</v>
      </c>
      <c r="X715">
        <v>6.2458540234138002</v>
      </c>
      <c r="Y715">
        <v>3074</v>
      </c>
      <c r="Z715" t="s">
        <v>1177</v>
      </c>
      <c r="AA715" t="s">
        <v>632</v>
      </c>
      <c r="AB715" t="s">
        <v>1539</v>
      </c>
    </row>
    <row r="716" spans="1:36">
      <c r="A716">
        <v>673</v>
      </c>
      <c r="L716">
        <v>20000</v>
      </c>
      <c r="T716">
        <v>9.6274999999999995</v>
      </c>
      <c r="U716">
        <v>1.07</v>
      </c>
      <c r="V716">
        <v>8.5574999999999992</v>
      </c>
      <c r="W716">
        <v>26.907721959545501</v>
      </c>
      <c r="X716">
        <v>6.2457695023654098</v>
      </c>
      <c r="Y716">
        <v>4279</v>
      </c>
      <c r="Z716" t="s">
        <v>1177</v>
      </c>
      <c r="AA716" t="s">
        <v>635</v>
      </c>
      <c r="AB716" t="s">
        <v>1540</v>
      </c>
    </row>
    <row r="717" spans="1:36" s="24" customFormat="1">
      <c r="A717">
        <v>674</v>
      </c>
      <c r="B717" s="93"/>
      <c r="C717" s="93"/>
      <c r="D717" s="93"/>
      <c r="E717" s="93"/>
      <c r="F717" s="93"/>
      <c r="G717" s="93"/>
      <c r="H717" s="93"/>
      <c r="I717" s="93">
        <v>10</v>
      </c>
      <c r="J717" s="93">
        <v>30</v>
      </c>
      <c r="K717" s="93"/>
      <c r="L717" s="93"/>
      <c r="M717" s="93"/>
      <c r="N717" s="93"/>
      <c r="O717" s="93"/>
      <c r="P717" s="93"/>
      <c r="Q717" s="93"/>
      <c r="R717" s="93"/>
      <c r="T717" s="24">
        <v>4.66</v>
      </c>
      <c r="U717" s="24">
        <v>1.06</v>
      </c>
      <c r="V717" s="24">
        <v>3.6</v>
      </c>
      <c r="W717" s="24">
        <v>27.334406013599299</v>
      </c>
      <c r="X717" s="24">
        <v>6.2427591839449796</v>
      </c>
      <c r="Y717" s="24">
        <v>2288</v>
      </c>
      <c r="Z717" s="24" t="s">
        <v>1175</v>
      </c>
      <c r="AA717" s="24" t="s">
        <v>629</v>
      </c>
      <c r="AB717" s="24" t="s">
        <v>1541</v>
      </c>
      <c r="AE717" s="168"/>
      <c r="AF717" s="91"/>
      <c r="AG717" s="91"/>
      <c r="AH717" s="91"/>
      <c r="AI717" s="91"/>
      <c r="AJ717" s="169"/>
    </row>
    <row r="718" spans="1:36" s="24" customFormat="1">
      <c r="A718">
        <v>675</v>
      </c>
      <c r="B718" s="91"/>
      <c r="C718" s="91"/>
      <c r="D718" s="91"/>
      <c r="E718" s="91"/>
      <c r="F718" s="91"/>
      <c r="G718" s="91"/>
      <c r="H718" s="91"/>
      <c r="I718" s="91">
        <v>15</v>
      </c>
      <c r="J718" s="91">
        <v>30</v>
      </c>
      <c r="K718" s="91"/>
      <c r="L718" s="91"/>
      <c r="M718" s="91"/>
      <c r="N718" s="91"/>
      <c r="O718" s="91"/>
      <c r="P718" s="91"/>
      <c r="Q718" s="91"/>
      <c r="R718" s="91"/>
      <c r="T718" s="24">
        <v>5.34</v>
      </c>
      <c r="U718" s="24">
        <v>1.0475000000000001</v>
      </c>
      <c r="V718" s="24">
        <v>4.2925000000000004</v>
      </c>
      <c r="W718" s="24">
        <v>26.229150561666199</v>
      </c>
      <c r="X718" s="24">
        <v>6.4134744382501596</v>
      </c>
      <c r="Y718" s="24">
        <v>2555</v>
      </c>
      <c r="Z718" s="24" t="s">
        <v>1175</v>
      </c>
      <c r="AA718" s="24" t="s">
        <v>629</v>
      </c>
      <c r="AB718" s="24" t="s">
        <v>1542</v>
      </c>
      <c r="AE718" s="168"/>
      <c r="AF718" s="91"/>
      <c r="AG718" s="91"/>
      <c r="AH718" s="91"/>
      <c r="AI718" s="91"/>
      <c r="AJ718" s="169"/>
    </row>
    <row r="719" spans="1:36">
      <c r="A719">
        <v>676</v>
      </c>
      <c r="B719" s="91"/>
      <c r="C719" s="91"/>
      <c r="D719" s="91"/>
      <c r="E719" s="91"/>
      <c r="F719" s="91"/>
      <c r="G719" s="91"/>
      <c r="H719" s="91"/>
      <c r="I719" s="91">
        <v>30</v>
      </c>
      <c r="J719" s="91">
        <v>30</v>
      </c>
      <c r="K719" s="91"/>
      <c r="L719" s="91"/>
      <c r="M719" s="91"/>
      <c r="N719" s="91"/>
      <c r="O719" s="91"/>
      <c r="P719" s="91"/>
      <c r="Q719" s="91"/>
      <c r="R719" s="91"/>
      <c r="S719" s="24"/>
      <c r="T719" s="24">
        <v>6.1875</v>
      </c>
      <c r="U719" s="24">
        <v>1.0475000000000001</v>
      </c>
      <c r="V719" s="24">
        <v>5.14</v>
      </c>
      <c r="W719" s="24">
        <v>23.754941359704201</v>
      </c>
      <c r="X719" s="24">
        <v>6.8052395109924104</v>
      </c>
      <c r="Y719" s="24">
        <v>2894</v>
      </c>
      <c r="Z719" s="24" t="s">
        <v>1175</v>
      </c>
      <c r="AA719" s="24" t="s">
        <v>629</v>
      </c>
      <c r="AB719" s="24" t="s">
        <v>1543</v>
      </c>
      <c r="AC719" s="24"/>
      <c r="AD719" s="24"/>
      <c r="AE719" s="168"/>
      <c r="AF719" s="91"/>
      <c r="AG719" s="91"/>
    </row>
    <row r="720" spans="1:36">
      <c r="A720">
        <v>677</v>
      </c>
      <c r="B720" s="91"/>
      <c r="C720" s="91"/>
      <c r="D720" s="91"/>
      <c r="E720" s="91"/>
      <c r="F720" s="91"/>
      <c r="G720" s="91"/>
      <c r="H720" s="91"/>
      <c r="I720" s="91">
        <v>45</v>
      </c>
      <c r="J720" s="91">
        <v>45</v>
      </c>
      <c r="K720" s="91"/>
      <c r="L720" s="91"/>
      <c r="M720" s="91"/>
      <c r="N720" s="91"/>
      <c r="O720" s="91"/>
      <c r="P720" s="91"/>
      <c r="Q720" s="91"/>
      <c r="R720" s="91"/>
      <c r="S720" s="24"/>
      <c r="T720" s="24">
        <v>6.6749999999999998</v>
      </c>
      <c r="U720" s="24">
        <v>1.0625</v>
      </c>
      <c r="V720" s="24">
        <v>5.6124999999999998</v>
      </c>
      <c r="W720" s="24">
        <v>22.205358831119799</v>
      </c>
      <c r="X720" s="24">
        <v>7.1042888939046396</v>
      </c>
      <c r="Y720" s="24">
        <v>3095</v>
      </c>
      <c r="Z720" s="24" t="s">
        <v>1175</v>
      </c>
      <c r="AA720" s="24" t="s">
        <v>629</v>
      </c>
      <c r="AB720" s="24" t="s">
        <v>1544</v>
      </c>
      <c r="AC720" s="24"/>
      <c r="AD720" s="24"/>
      <c r="AE720" s="168"/>
      <c r="AF720" s="91"/>
      <c r="AG720" s="91"/>
    </row>
    <row r="721" spans="1:36">
      <c r="A721">
        <v>678</v>
      </c>
      <c r="B721" s="92"/>
      <c r="C721" s="92"/>
      <c r="D721" s="92"/>
      <c r="E721" s="92"/>
      <c r="F721" s="92"/>
      <c r="G721" s="92"/>
      <c r="H721" s="92"/>
      <c r="I721" s="92">
        <v>60</v>
      </c>
      <c r="J721" s="92">
        <v>60</v>
      </c>
      <c r="K721" s="92"/>
      <c r="L721" s="92"/>
      <c r="M721" s="92"/>
      <c r="N721" s="92"/>
      <c r="O721" s="92"/>
      <c r="P721" s="92"/>
      <c r="Q721" s="92"/>
      <c r="R721" s="92"/>
      <c r="S721" s="24"/>
      <c r="T721" s="24">
        <v>7.4124999999999996</v>
      </c>
      <c r="U721" s="24">
        <v>1.0549999999999999</v>
      </c>
      <c r="V721" s="24">
        <v>6.3574999999999999</v>
      </c>
      <c r="W721" s="24">
        <v>21.658199027094401</v>
      </c>
      <c r="X721" s="24">
        <v>7.2742327536987696</v>
      </c>
      <c r="Y721" s="24">
        <v>3387</v>
      </c>
      <c r="Z721" s="24" t="s">
        <v>1175</v>
      </c>
      <c r="AA721" s="24" t="s">
        <v>629</v>
      </c>
      <c r="AB721" s="24" t="s">
        <v>1545</v>
      </c>
      <c r="AC721" s="24"/>
      <c r="AD721" s="24"/>
      <c r="AE721" s="168"/>
      <c r="AF721" s="91"/>
      <c r="AG721" s="91"/>
    </row>
    <row r="722" spans="1:36" s="57" customFormat="1">
      <c r="A722">
        <v>679</v>
      </c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 t="s">
        <v>375</v>
      </c>
      <c r="Q722" s="119"/>
      <c r="R722" s="119"/>
      <c r="T722" s="57">
        <v>4.0674999999999999</v>
      </c>
      <c r="U722" s="57">
        <v>1.0449999999999999</v>
      </c>
      <c r="V722" s="57">
        <v>3.0225</v>
      </c>
      <c r="W722" s="57">
        <v>28.153517748891101</v>
      </c>
      <c r="X722" s="57">
        <v>6.1314077018815798</v>
      </c>
      <c r="Y722" s="57">
        <v>2045</v>
      </c>
      <c r="Z722" s="57" t="s">
        <v>1175</v>
      </c>
      <c r="AA722" s="57" t="s">
        <v>629</v>
      </c>
      <c r="AB722" s="57" t="s">
        <v>1538</v>
      </c>
      <c r="AE722" s="170"/>
      <c r="AF722" s="56"/>
      <c r="AG722" s="56"/>
      <c r="AH722" s="56"/>
      <c r="AI722" s="56"/>
      <c r="AJ722" s="171"/>
    </row>
    <row r="723" spans="1:36" s="57" customFormat="1">
      <c r="A723">
        <v>680</v>
      </c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 t="s">
        <v>376</v>
      </c>
      <c r="Q723" s="56"/>
      <c r="R723" s="56"/>
      <c r="T723" s="57">
        <v>4.0674999999999999</v>
      </c>
      <c r="U723" s="57">
        <v>1.0449999999999999</v>
      </c>
      <c r="V723" s="57">
        <v>3.0225</v>
      </c>
      <c r="W723" s="57">
        <v>28.153517748891101</v>
      </c>
      <c r="X723" s="57">
        <v>6.1314077018815798</v>
      </c>
      <c r="Y723" s="57">
        <v>2045</v>
      </c>
      <c r="Z723" s="57" t="s">
        <v>1175</v>
      </c>
      <c r="AA723" s="57" t="s">
        <v>629</v>
      </c>
      <c r="AB723" s="57" t="s">
        <v>1538</v>
      </c>
      <c r="AE723" s="170"/>
      <c r="AF723" s="56"/>
      <c r="AG723" s="56"/>
      <c r="AH723" s="56"/>
      <c r="AI723" s="56"/>
      <c r="AJ723" s="171"/>
    </row>
    <row r="724" spans="1:36" s="57" customFormat="1">
      <c r="A724">
        <v>681</v>
      </c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 t="s">
        <v>377</v>
      </c>
      <c r="Q724" s="56"/>
      <c r="R724" s="56"/>
      <c r="T724" s="57">
        <v>4.0674999999999999</v>
      </c>
      <c r="U724" s="57">
        <v>1.0449999999999999</v>
      </c>
      <c r="V724" s="57">
        <v>3.0225</v>
      </c>
      <c r="W724" s="57">
        <v>28.153517748891101</v>
      </c>
      <c r="X724" s="57">
        <v>6.1314077018815798</v>
      </c>
      <c r="Y724" s="57">
        <v>2045</v>
      </c>
      <c r="Z724" s="57" t="s">
        <v>1175</v>
      </c>
      <c r="AA724" s="57" t="s">
        <v>629</v>
      </c>
      <c r="AB724" s="57" t="s">
        <v>1538</v>
      </c>
      <c r="AE724" s="170"/>
      <c r="AF724" s="56"/>
      <c r="AG724" s="56"/>
      <c r="AH724" s="56"/>
      <c r="AI724" s="56"/>
      <c r="AJ724" s="171"/>
    </row>
    <row r="725" spans="1:36" s="57" customFormat="1">
      <c r="A725">
        <v>682</v>
      </c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 t="s">
        <v>378</v>
      </c>
      <c r="Q725" s="56"/>
      <c r="R725" s="56"/>
      <c r="T725" s="57">
        <v>4.0674999999999999</v>
      </c>
      <c r="U725" s="57">
        <v>1.0449999999999999</v>
      </c>
      <c r="V725" s="57">
        <v>3.0225</v>
      </c>
      <c r="W725" s="57">
        <v>28.153517748891101</v>
      </c>
      <c r="X725" s="57">
        <v>6.1314077018815798</v>
      </c>
      <c r="Y725" s="57">
        <v>2045</v>
      </c>
      <c r="Z725" s="57" t="s">
        <v>1175</v>
      </c>
      <c r="AA725" s="57" t="s">
        <v>629</v>
      </c>
      <c r="AB725" s="57" t="s">
        <v>1538</v>
      </c>
      <c r="AE725" s="170"/>
      <c r="AF725" s="56"/>
      <c r="AG725" s="56"/>
      <c r="AH725" s="56"/>
      <c r="AI725" s="56"/>
      <c r="AJ725" s="171"/>
    </row>
    <row r="726" spans="1:36" s="57" customFormat="1">
      <c r="A726">
        <v>683</v>
      </c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 t="s">
        <v>379</v>
      </c>
      <c r="Q726" s="56"/>
      <c r="R726" s="56"/>
      <c r="T726" s="57">
        <v>4.0674999999999999</v>
      </c>
      <c r="U726" s="57">
        <v>1.0449999999999999</v>
      </c>
      <c r="V726" s="57">
        <v>3.0225</v>
      </c>
      <c r="W726" s="57">
        <v>28.153517748891101</v>
      </c>
      <c r="X726" s="57">
        <v>6.1314077018815798</v>
      </c>
      <c r="Y726" s="57">
        <v>2045</v>
      </c>
      <c r="Z726" s="57" t="s">
        <v>1175</v>
      </c>
      <c r="AA726" s="57" t="s">
        <v>629</v>
      </c>
      <c r="AB726" s="57" t="s">
        <v>1538</v>
      </c>
      <c r="AE726" s="170"/>
      <c r="AF726" s="56"/>
      <c r="AG726" s="56"/>
      <c r="AH726" s="56"/>
      <c r="AI726" s="56"/>
      <c r="AJ726" s="171"/>
    </row>
    <row r="727" spans="1:36" s="57" customFormat="1">
      <c r="A727">
        <v>684</v>
      </c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 t="s">
        <v>898</v>
      </c>
      <c r="R727" s="124"/>
      <c r="S727" s="24"/>
      <c r="T727" s="24">
        <v>0.64749999999999996</v>
      </c>
      <c r="U727" s="24">
        <v>1.05</v>
      </c>
      <c r="V727" s="24">
        <v>0.40250000000000002</v>
      </c>
      <c r="W727" s="24">
        <v>38.432619403464798</v>
      </c>
      <c r="X727" s="24">
        <v>5.5767014124587799</v>
      </c>
      <c r="Y727" s="24">
        <v>679</v>
      </c>
      <c r="Z727" s="24" t="s">
        <v>1185</v>
      </c>
      <c r="AA727" s="24" t="s">
        <v>629</v>
      </c>
      <c r="AB727" s="24" t="s">
        <v>1546</v>
      </c>
      <c r="AC727" s="24"/>
      <c r="AD727" s="24"/>
      <c r="AE727" s="170"/>
      <c r="AF727" s="56"/>
      <c r="AG727" s="56"/>
      <c r="AH727" s="56"/>
      <c r="AI727" s="56"/>
      <c r="AJ727" s="171"/>
    </row>
    <row r="728" spans="1:36" s="57" customFormat="1">
      <c r="A728">
        <v>685</v>
      </c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 t="s">
        <v>881</v>
      </c>
      <c r="R728" s="156"/>
      <c r="S728" s="24"/>
      <c r="T728" s="24">
        <v>0.29749999999999999</v>
      </c>
      <c r="U728" s="24">
        <v>1.0549999999999999</v>
      </c>
      <c r="V728" s="24">
        <v>0.75749999999999995</v>
      </c>
      <c r="W728" s="24">
        <v>39.696524583099901</v>
      </c>
      <c r="X728" s="24">
        <v>5.5399399389989501</v>
      </c>
      <c r="Y728" s="24">
        <v>541</v>
      </c>
      <c r="Z728" s="24" t="s">
        <v>1187</v>
      </c>
      <c r="AA728" s="24" t="s">
        <v>629</v>
      </c>
      <c r="AB728" s="24" t="s">
        <v>1547</v>
      </c>
      <c r="AC728" s="24"/>
      <c r="AD728" s="24"/>
      <c r="AE728" s="170"/>
      <c r="AF728" s="56"/>
      <c r="AG728" s="56"/>
      <c r="AH728" s="56"/>
      <c r="AI728" s="56"/>
      <c r="AJ728" s="171"/>
    </row>
    <row r="729" spans="1:36" s="57" customFormat="1">
      <c r="A729">
        <v>686</v>
      </c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 t="s">
        <v>884</v>
      </c>
      <c r="R729" s="91"/>
      <c r="S729" s="24"/>
      <c r="T729" s="24">
        <v>0.14499999999999999</v>
      </c>
      <c r="U729" s="24">
        <v>1.0575000000000001</v>
      </c>
      <c r="V729" s="24">
        <v>0.91249999999999998</v>
      </c>
      <c r="W729" s="24">
        <v>48.305878296275999</v>
      </c>
      <c r="X729" s="24">
        <v>5.4292087208211397</v>
      </c>
      <c r="Y729" s="24">
        <v>481</v>
      </c>
      <c r="Z729" s="24" t="s">
        <v>1189</v>
      </c>
      <c r="AA729" s="24" t="s">
        <v>629</v>
      </c>
      <c r="AB729" s="24" t="s">
        <v>1548</v>
      </c>
      <c r="AC729" s="24"/>
      <c r="AD729" s="24"/>
      <c r="AE729" s="170"/>
      <c r="AF729" s="56"/>
      <c r="AG729" s="56"/>
      <c r="AH729" s="56"/>
      <c r="AI729" s="56"/>
      <c r="AJ729" s="171"/>
    </row>
    <row r="730" spans="1:36" s="81" customFormat="1">
      <c r="B730" s="82" t="s">
        <v>1328</v>
      </c>
      <c r="AE730" s="105"/>
      <c r="AF730" s="109"/>
      <c r="AG730" s="109"/>
      <c r="AH730" s="109"/>
      <c r="AI730" s="109"/>
      <c r="AJ730" s="110"/>
    </row>
    <row r="731" spans="1:36">
      <c r="A731">
        <v>687</v>
      </c>
      <c r="B731" s="47">
        <v>42165</v>
      </c>
      <c r="C731" s="57" t="s">
        <v>1166</v>
      </c>
      <c r="D731" s="57" t="s">
        <v>1167</v>
      </c>
      <c r="E731" s="46">
        <v>0.71666666666666667</v>
      </c>
      <c r="F731" t="s">
        <v>1313</v>
      </c>
      <c r="G731" t="s">
        <v>538</v>
      </c>
      <c r="H731" t="s">
        <v>345</v>
      </c>
      <c r="I731">
        <v>5</v>
      </c>
      <c r="J731">
        <v>30</v>
      </c>
      <c r="K731" t="s">
        <v>1314</v>
      </c>
      <c r="L731">
        <v>500</v>
      </c>
      <c r="M731">
        <v>0.4</v>
      </c>
      <c r="N731">
        <v>6</v>
      </c>
      <c r="O731" t="b">
        <v>1</v>
      </c>
      <c r="P731" t="s">
        <v>1130</v>
      </c>
      <c r="Q731">
        <v>0</v>
      </c>
      <c r="T731">
        <v>0.55000000000000004</v>
      </c>
      <c r="U731">
        <v>0.98499999999999999</v>
      </c>
      <c r="V731">
        <v>0.435</v>
      </c>
      <c r="W731">
        <v>4.9982950685115197</v>
      </c>
      <c r="X731">
        <v>3.68863825310831</v>
      </c>
      <c r="Y731">
        <v>600</v>
      </c>
      <c r="Z731" t="s">
        <v>1170</v>
      </c>
      <c r="AA731" t="s">
        <v>623</v>
      </c>
      <c r="AB731" t="s">
        <v>1549</v>
      </c>
    </row>
    <row r="732" spans="1:36">
      <c r="A732">
        <v>688</v>
      </c>
      <c r="L732">
        <v>1000</v>
      </c>
      <c r="T732">
        <v>0.91</v>
      </c>
      <c r="U732">
        <v>1.0049999999999999</v>
      </c>
      <c r="V732">
        <v>9.5000000000000001E-2</v>
      </c>
      <c r="W732">
        <v>4.87191890799477</v>
      </c>
      <c r="X732">
        <v>3.7893806558307102</v>
      </c>
      <c r="Y732">
        <v>742</v>
      </c>
      <c r="Z732" t="s">
        <v>1172</v>
      </c>
      <c r="AA732" t="s">
        <v>626</v>
      </c>
      <c r="AB732" t="s">
        <v>1550</v>
      </c>
    </row>
    <row r="733" spans="1:36" s="73" customFormat="1">
      <c r="A733">
        <v>689</v>
      </c>
      <c r="B733" s="88">
        <v>42165</v>
      </c>
      <c r="C733" s="73" t="s">
        <v>1166</v>
      </c>
      <c r="D733" s="73" t="s">
        <v>1167</v>
      </c>
      <c r="E733" s="89">
        <v>0.71666666666666667</v>
      </c>
      <c r="F733" s="73" t="s">
        <v>1313</v>
      </c>
      <c r="G733" s="73" t="s">
        <v>538</v>
      </c>
      <c r="H733" s="73" t="s">
        <v>345</v>
      </c>
      <c r="I733" s="73">
        <v>5</v>
      </c>
      <c r="J733" s="73">
        <v>30</v>
      </c>
      <c r="K733" s="73" t="s">
        <v>1314</v>
      </c>
      <c r="L733" s="73">
        <v>5000</v>
      </c>
      <c r="M733" s="73">
        <v>0.4</v>
      </c>
      <c r="N733" s="73">
        <v>6</v>
      </c>
      <c r="O733" s="73" t="b">
        <v>1</v>
      </c>
      <c r="P733" s="73" t="s">
        <v>1130</v>
      </c>
      <c r="Q733" s="73">
        <v>0</v>
      </c>
      <c r="T733" s="73">
        <v>3.7949999999999999</v>
      </c>
      <c r="U733" s="73">
        <v>1.0575000000000001</v>
      </c>
      <c r="V733" s="73">
        <v>2.7374999999999998</v>
      </c>
      <c r="W733" s="73">
        <v>4.7669438707791603</v>
      </c>
      <c r="X733" s="73">
        <v>4.2904144384059197</v>
      </c>
      <c r="Y733" s="73">
        <v>1873</v>
      </c>
      <c r="Z733" s="73" t="s">
        <v>1175</v>
      </c>
      <c r="AA733" s="73" t="s">
        <v>629</v>
      </c>
      <c r="AB733" s="73" t="s">
        <v>1551</v>
      </c>
      <c r="AE733" s="166"/>
      <c r="AF733" s="78"/>
      <c r="AG733" s="78"/>
      <c r="AH733" s="78"/>
      <c r="AI733" s="78" t="s">
        <v>1154</v>
      </c>
      <c r="AJ733" s="167"/>
    </row>
    <row r="734" spans="1:36">
      <c r="A734">
        <v>690</v>
      </c>
      <c r="L734">
        <v>10000</v>
      </c>
      <c r="T734">
        <v>5.9024999999999999</v>
      </c>
      <c r="U734">
        <v>1.0625</v>
      </c>
      <c r="V734">
        <v>4.84</v>
      </c>
      <c r="W734">
        <v>4.7462115880200297</v>
      </c>
      <c r="X734">
        <v>4.3927919035067902</v>
      </c>
      <c r="Y734">
        <v>2650</v>
      </c>
      <c r="Z734" t="s">
        <v>1177</v>
      </c>
      <c r="AA734" t="s">
        <v>632</v>
      </c>
      <c r="AB734" t="s">
        <v>1552</v>
      </c>
    </row>
    <row r="735" spans="1:36">
      <c r="A735">
        <v>691</v>
      </c>
      <c r="L735">
        <v>20000</v>
      </c>
      <c r="T735">
        <v>8.26</v>
      </c>
      <c r="U735">
        <v>1.06</v>
      </c>
      <c r="V735">
        <v>7.2</v>
      </c>
      <c r="W735">
        <v>4.69896865803421</v>
      </c>
      <c r="X735">
        <v>4.4056579000815397</v>
      </c>
      <c r="Y735">
        <v>3504</v>
      </c>
      <c r="Z735" t="s">
        <v>1177</v>
      </c>
      <c r="AA735" t="s">
        <v>635</v>
      </c>
      <c r="AB735" t="s">
        <v>1553</v>
      </c>
    </row>
    <row r="736" spans="1:36">
      <c r="A736">
        <v>692</v>
      </c>
      <c r="B736" s="93"/>
      <c r="C736" s="93"/>
      <c r="D736" s="93"/>
      <c r="E736" s="93"/>
      <c r="F736" s="93"/>
      <c r="G736" s="93"/>
      <c r="H736" s="93"/>
      <c r="I736" s="93">
        <v>10</v>
      </c>
      <c r="J736" s="93">
        <v>30</v>
      </c>
      <c r="K736" s="93"/>
      <c r="L736" s="93"/>
      <c r="M736" s="93"/>
      <c r="N736" s="93"/>
      <c r="O736" s="93"/>
      <c r="P736" s="93"/>
      <c r="Q736" s="93"/>
      <c r="R736" s="93"/>
      <c r="S736" s="24"/>
      <c r="T736" s="24">
        <v>4.7275</v>
      </c>
      <c r="U736" s="24">
        <v>1.0575000000000001</v>
      </c>
      <c r="V736" s="24">
        <v>3.67</v>
      </c>
      <c r="W736" s="24">
        <v>4.6957540398565598</v>
      </c>
      <c r="X736" s="24">
        <v>4.4249158705555303</v>
      </c>
      <c r="Y736" s="24">
        <v>2232</v>
      </c>
      <c r="Z736" s="24" t="s">
        <v>1175</v>
      </c>
      <c r="AA736" s="24" t="s">
        <v>629</v>
      </c>
      <c r="AB736" s="24" t="s">
        <v>1554</v>
      </c>
      <c r="AC736" s="24"/>
      <c r="AD736" s="24"/>
      <c r="AE736" s="168"/>
      <c r="AF736" s="91"/>
      <c r="AG736" s="91"/>
      <c r="AH736" s="91"/>
      <c r="AI736" s="91"/>
    </row>
    <row r="737" spans="1:36">
      <c r="A737">
        <v>693</v>
      </c>
      <c r="B737" s="91"/>
      <c r="C737" s="91"/>
      <c r="D737" s="91"/>
      <c r="E737" s="91"/>
      <c r="F737" s="91"/>
      <c r="G737" s="91"/>
      <c r="H737" s="91"/>
      <c r="I737" s="91">
        <v>15</v>
      </c>
      <c r="J737" s="91">
        <v>30</v>
      </c>
      <c r="K737" s="91"/>
      <c r="L737" s="91"/>
      <c r="M737" s="91"/>
      <c r="N737" s="91"/>
      <c r="O737" s="91"/>
      <c r="P737" s="91"/>
      <c r="Q737" s="91"/>
      <c r="R737" s="91"/>
      <c r="S737" s="24"/>
      <c r="T737" s="24">
        <v>4.9524999999999997</v>
      </c>
      <c r="U737" s="24">
        <v>1.0575000000000001</v>
      </c>
      <c r="V737" s="24">
        <v>3.895</v>
      </c>
      <c r="W737" s="24">
        <v>4.46125963169969</v>
      </c>
      <c r="X737" s="24">
        <v>4.6238114284451104</v>
      </c>
      <c r="Y737" s="24">
        <v>2272</v>
      </c>
      <c r="Z737" s="24" t="s">
        <v>1175</v>
      </c>
      <c r="AA737" s="24" t="s">
        <v>629</v>
      </c>
      <c r="AB737" s="24" t="s">
        <v>1555</v>
      </c>
      <c r="AC737" s="24"/>
      <c r="AD737" s="24"/>
      <c r="AE737" s="168"/>
      <c r="AF737" s="91"/>
      <c r="AG737" s="91"/>
      <c r="AH737" s="91"/>
      <c r="AI737" s="91"/>
    </row>
    <row r="738" spans="1:36">
      <c r="A738">
        <v>694</v>
      </c>
      <c r="B738" s="91"/>
      <c r="C738" s="91"/>
      <c r="D738" s="91"/>
      <c r="E738" s="91"/>
      <c r="F738" s="91"/>
      <c r="G738" s="91"/>
      <c r="H738" s="91"/>
      <c r="I738" s="91">
        <v>30</v>
      </c>
      <c r="J738" s="91">
        <v>30</v>
      </c>
      <c r="K738" s="91"/>
      <c r="L738" s="91"/>
      <c r="M738" s="91"/>
      <c r="N738" s="91"/>
      <c r="O738" s="91"/>
      <c r="P738" s="91"/>
      <c r="Q738" s="91"/>
      <c r="R738" s="91"/>
      <c r="S738" s="24"/>
      <c r="T738" s="24">
        <v>5.9850000000000003</v>
      </c>
      <c r="U738" s="24">
        <v>1.05</v>
      </c>
      <c r="V738" s="24">
        <v>4.9349999999999996</v>
      </c>
      <c r="W738" s="24">
        <v>4.1514712083557797</v>
      </c>
      <c r="X738" s="24">
        <v>5.3958508415598398</v>
      </c>
      <c r="Y738" s="24">
        <v>2702</v>
      </c>
      <c r="Z738" s="24" t="s">
        <v>1175</v>
      </c>
      <c r="AA738" s="24" t="s">
        <v>629</v>
      </c>
      <c r="AB738" s="24" t="s">
        <v>1556</v>
      </c>
      <c r="AC738" s="24"/>
      <c r="AD738" s="24"/>
      <c r="AE738" s="168"/>
      <c r="AF738" s="91"/>
      <c r="AG738" s="91"/>
      <c r="AH738" s="91"/>
      <c r="AI738" s="91"/>
    </row>
    <row r="739" spans="1:36">
      <c r="A739">
        <v>695</v>
      </c>
      <c r="B739" s="91"/>
      <c r="C739" s="91"/>
      <c r="D739" s="91"/>
      <c r="E739" s="91"/>
      <c r="F739" s="91"/>
      <c r="G739" s="91"/>
      <c r="H739" s="91"/>
      <c r="I739" s="91">
        <v>45</v>
      </c>
      <c r="J739" s="91">
        <v>45</v>
      </c>
      <c r="K739" s="91"/>
      <c r="L739" s="91"/>
      <c r="M739" s="91"/>
      <c r="N739" s="91"/>
      <c r="O739" s="91"/>
      <c r="P739" s="91"/>
      <c r="Q739" s="91"/>
      <c r="R739" s="91"/>
      <c r="S739" s="24"/>
      <c r="T739" s="24">
        <v>6.6124999999999998</v>
      </c>
      <c r="U739" s="24">
        <v>1.0549999999999999</v>
      </c>
      <c r="V739" s="24">
        <v>5.5575000000000001</v>
      </c>
      <c r="W739" s="24">
        <v>4.4972130027954096</v>
      </c>
      <c r="X739" s="24">
        <v>5.5359271285872298</v>
      </c>
      <c r="Y739" s="24">
        <v>2985</v>
      </c>
      <c r="Z739" s="24" t="s">
        <v>1175</v>
      </c>
      <c r="AA739" s="24" t="s">
        <v>629</v>
      </c>
      <c r="AB739" s="24" t="s">
        <v>1557</v>
      </c>
      <c r="AC739" s="24"/>
      <c r="AD739" s="24"/>
      <c r="AE739" s="168"/>
      <c r="AF739" s="91"/>
      <c r="AG739" s="91"/>
      <c r="AH739" s="91"/>
      <c r="AI739" s="91"/>
    </row>
    <row r="740" spans="1:36">
      <c r="A740">
        <v>696</v>
      </c>
      <c r="B740" s="92"/>
      <c r="C740" s="92"/>
      <c r="D740" s="92"/>
      <c r="E740" s="92"/>
      <c r="F740" s="92"/>
      <c r="G740" s="92"/>
      <c r="H740" s="92"/>
      <c r="I740" s="92">
        <v>60</v>
      </c>
      <c r="J740" s="92">
        <v>60</v>
      </c>
      <c r="K740" s="92"/>
      <c r="L740" s="92"/>
      <c r="M740" s="92"/>
      <c r="N740" s="92"/>
      <c r="O740" s="92"/>
      <c r="P740" s="92"/>
      <c r="Q740" s="92"/>
      <c r="R740" s="92"/>
      <c r="S740" s="24"/>
      <c r="T740" s="24">
        <v>7.1950000000000003</v>
      </c>
      <c r="U740" s="24">
        <v>1.0525</v>
      </c>
      <c r="V740" s="24">
        <v>6.1425000000000001</v>
      </c>
      <c r="W740" s="24">
        <v>3.7990898231866499</v>
      </c>
      <c r="X740" s="24">
        <v>6.1590291562426902</v>
      </c>
      <c r="Y740" s="24">
        <v>3235</v>
      </c>
      <c r="Z740" s="24" t="s">
        <v>1175</v>
      </c>
      <c r="AA740" s="24" t="s">
        <v>629</v>
      </c>
      <c r="AB740" s="24" t="s">
        <v>1558</v>
      </c>
      <c r="AC740" s="24"/>
      <c r="AD740" s="24"/>
      <c r="AE740" s="168"/>
      <c r="AF740" s="91"/>
      <c r="AG740" s="91"/>
      <c r="AH740" s="91"/>
      <c r="AI740" s="91"/>
    </row>
    <row r="741" spans="1:36">
      <c r="A741">
        <v>697</v>
      </c>
      <c r="P741">
        <v>0.17</v>
      </c>
      <c r="T741">
        <v>3.7949999999999999</v>
      </c>
      <c r="U741">
        <v>1.0575000000000001</v>
      </c>
      <c r="V741">
        <v>2.7374999999999998</v>
      </c>
      <c r="W741">
        <v>4.7669438707791603</v>
      </c>
      <c r="X741">
        <v>4.2904144384059197</v>
      </c>
      <c r="Y741">
        <v>1873</v>
      </c>
      <c r="Z741" t="s">
        <v>1175</v>
      </c>
      <c r="AA741" t="s">
        <v>629</v>
      </c>
      <c r="AB741" t="s">
        <v>1551</v>
      </c>
    </row>
    <row r="742" spans="1:36">
      <c r="A742">
        <v>698</v>
      </c>
      <c r="P742">
        <v>2.65</v>
      </c>
      <c r="T742">
        <v>3.7949999999999999</v>
      </c>
      <c r="U742">
        <v>1.0575000000000001</v>
      </c>
      <c r="V742">
        <v>2.7374999999999998</v>
      </c>
      <c r="W742">
        <v>4.7669438707791603</v>
      </c>
      <c r="X742">
        <v>4.2904144384059197</v>
      </c>
      <c r="Y742">
        <v>1873</v>
      </c>
      <c r="Z742" t="s">
        <v>1175</v>
      </c>
      <c r="AA742" t="s">
        <v>629</v>
      </c>
      <c r="AB742" t="s">
        <v>1551</v>
      </c>
    </row>
    <row r="743" spans="1:36">
      <c r="A743">
        <v>699</v>
      </c>
      <c r="P743">
        <v>25.7</v>
      </c>
      <c r="T743">
        <v>3.7949999999999999</v>
      </c>
      <c r="U743">
        <v>1.0575000000000001</v>
      </c>
      <c r="V743">
        <v>2.7374999999999998</v>
      </c>
      <c r="W743">
        <v>4.7669438707791603</v>
      </c>
      <c r="X743">
        <v>4.2904144384059197</v>
      </c>
      <c r="Y743">
        <v>1873</v>
      </c>
      <c r="Z743" t="s">
        <v>1175</v>
      </c>
      <c r="AA743" t="s">
        <v>629</v>
      </c>
      <c r="AB743" t="s">
        <v>1551</v>
      </c>
    </row>
    <row r="744" spans="1:36">
      <c r="A744">
        <v>700</v>
      </c>
      <c r="P744">
        <v>125</v>
      </c>
      <c r="T744">
        <v>3.7949999999999999</v>
      </c>
      <c r="U744">
        <v>1.0575000000000001</v>
      </c>
      <c r="V744">
        <v>2.7374999999999998</v>
      </c>
      <c r="W744">
        <v>4.7669438707791603</v>
      </c>
      <c r="X744">
        <v>4.2904144384059197</v>
      </c>
      <c r="Y744">
        <v>1873</v>
      </c>
      <c r="Z744" t="s">
        <v>1175</v>
      </c>
      <c r="AA744" t="s">
        <v>629</v>
      </c>
      <c r="AB744" t="s">
        <v>1551</v>
      </c>
    </row>
    <row r="745" spans="1:36">
      <c r="A745">
        <v>701</v>
      </c>
      <c r="P745">
        <v>500</v>
      </c>
      <c r="T745">
        <v>3.7949999999999999</v>
      </c>
      <c r="U745">
        <v>1.0575000000000001</v>
      </c>
      <c r="V745">
        <v>2.7374999999999998</v>
      </c>
      <c r="W745">
        <v>4.7669438707791603</v>
      </c>
      <c r="X745">
        <v>4.2904144384059197</v>
      </c>
      <c r="Y745">
        <v>1873</v>
      </c>
      <c r="Z745" t="s">
        <v>1175</v>
      </c>
      <c r="AA745" t="s">
        <v>629</v>
      </c>
      <c r="AB745" t="s">
        <v>1551</v>
      </c>
    </row>
    <row r="746" spans="1:36">
      <c r="A746">
        <v>702</v>
      </c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 t="s">
        <v>898</v>
      </c>
      <c r="R746" s="24"/>
      <c r="S746" s="24"/>
      <c r="T746" s="24">
        <v>0.69</v>
      </c>
      <c r="U746" s="24">
        <v>1.06</v>
      </c>
      <c r="V746" s="24">
        <v>0.37</v>
      </c>
      <c r="W746" s="24">
        <v>5.6028004665234796</v>
      </c>
      <c r="X746" s="24">
        <v>3.0825800933776999</v>
      </c>
      <c r="Y746" s="24">
        <v>686</v>
      </c>
      <c r="Z746" s="24" t="s">
        <v>1185</v>
      </c>
      <c r="AA746" s="24" t="s">
        <v>629</v>
      </c>
      <c r="AB746" s="24" t="s">
        <v>1559</v>
      </c>
      <c r="AC746" s="24"/>
      <c r="AD746" s="24"/>
    </row>
    <row r="747" spans="1:36">
      <c r="A747">
        <v>703</v>
      </c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 t="s">
        <v>881</v>
      </c>
      <c r="R747" s="91"/>
      <c r="S747" s="24"/>
      <c r="T747" s="24">
        <v>0.3075</v>
      </c>
      <c r="U747" s="24">
        <v>1.0549999999999999</v>
      </c>
      <c r="V747" s="24">
        <v>0.74750000000000005</v>
      </c>
      <c r="W747" s="24">
        <v>5.2861103229233599</v>
      </c>
      <c r="X747" s="24">
        <v>3.2997569096306298</v>
      </c>
      <c r="Y747" s="24">
        <v>539</v>
      </c>
      <c r="Z747" s="24" t="s">
        <v>1187</v>
      </c>
      <c r="AA747" s="24" t="s">
        <v>629</v>
      </c>
      <c r="AB747" s="24" t="s">
        <v>1560</v>
      </c>
      <c r="AC747" s="24"/>
      <c r="AD747" s="24"/>
    </row>
    <row r="748" spans="1:36">
      <c r="A748">
        <v>704</v>
      </c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 t="s">
        <v>884</v>
      </c>
      <c r="R748" s="92"/>
      <c r="S748" s="24"/>
      <c r="T748" s="24">
        <v>0.16250000000000001</v>
      </c>
      <c r="U748" s="24">
        <v>1.0575000000000001</v>
      </c>
      <c r="V748" s="24">
        <v>0.89500000000000002</v>
      </c>
      <c r="W748" s="24">
        <v>5.9527363683259598</v>
      </c>
      <c r="X748" s="24">
        <v>2.1923144192808799</v>
      </c>
      <c r="Y748" s="24">
        <v>488</v>
      </c>
      <c r="Z748" s="24" t="s">
        <v>1189</v>
      </c>
      <c r="AA748" s="24" t="s">
        <v>629</v>
      </c>
      <c r="AB748" s="24" t="s">
        <v>1561</v>
      </c>
      <c r="AC748" s="24"/>
      <c r="AD748" s="24"/>
    </row>
    <row r="749" spans="1:36" s="81" customFormat="1">
      <c r="B749" s="82" t="s">
        <v>1342</v>
      </c>
      <c r="Q749" s="122"/>
      <c r="AE749" s="105"/>
      <c r="AF749" s="109"/>
      <c r="AG749" s="109"/>
      <c r="AH749" s="109"/>
      <c r="AI749" s="109"/>
      <c r="AJ749" s="110"/>
    </row>
    <row r="750" spans="1:36">
      <c r="A750">
        <v>705</v>
      </c>
      <c r="B750" s="47">
        <v>42165</v>
      </c>
      <c r="C750" s="57" t="s">
        <v>1206</v>
      </c>
      <c r="D750" s="57" t="s">
        <v>1207</v>
      </c>
      <c r="E750" s="46">
        <v>0.71666666666666667</v>
      </c>
      <c r="F750" t="s">
        <v>1343</v>
      </c>
      <c r="G750" t="s">
        <v>345</v>
      </c>
      <c r="H750" t="s">
        <v>345</v>
      </c>
      <c r="I750">
        <v>5</v>
      </c>
      <c r="J750">
        <v>20</v>
      </c>
      <c r="K750" t="s">
        <v>1344</v>
      </c>
      <c r="L750">
        <v>500</v>
      </c>
      <c r="M750">
        <v>0.2</v>
      </c>
      <c r="N750">
        <v>6</v>
      </c>
      <c r="O750" t="b">
        <v>1</v>
      </c>
      <c r="P750" t="s">
        <v>1130</v>
      </c>
      <c r="Q750">
        <v>0</v>
      </c>
      <c r="T750">
        <v>0.48249999999999998</v>
      </c>
      <c r="U750">
        <v>1.1725000000000001</v>
      </c>
      <c r="V750">
        <v>0.69</v>
      </c>
      <c r="W750">
        <v>37.8377586125916</v>
      </c>
      <c r="X750">
        <v>5.2703819113393999</v>
      </c>
      <c r="Y750">
        <v>662</v>
      </c>
      <c r="Z750" t="s">
        <v>1210</v>
      </c>
      <c r="AA750" t="s">
        <v>665</v>
      </c>
      <c r="AB750" t="s">
        <v>1562</v>
      </c>
    </row>
    <row r="751" spans="1:36">
      <c r="A751">
        <v>706</v>
      </c>
      <c r="L751">
        <v>1000</v>
      </c>
      <c r="T751">
        <v>0.90249999999999997</v>
      </c>
      <c r="U751">
        <v>1.2575000000000001</v>
      </c>
      <c r="V751">
        <v>0.35499999999999998</v>
      </c>
      <c r="W751">
        <v>31.836297909970799</v>
      </c>
      <c r="X751">
        <v>5.43368122428679</v>
      </c>
      <c r="Y751">
        <v>864</v>
      </c>
      <c r="Z751" t="s">
        <v>1212</v>
      </c>
      <c r="AA751" t="s">
        <v>668</v>
      </c>
      <c r="AB751" t="s">
        <v>1563</v>
      </c>
    </row>
    <row r="752" spans="1:36" s="73" customFormat="1">
      <c r="A752">
        <v>707</v>
      </c>
      <c r="B752" s="88">
        <v>42165</v>
      </c>
      <c r="C752" s="73" t="s">
        <v>1206</v>
      </c>
      <c r="D752" s="73" t="s">
        <v>1207</v>
      </c>
      <c r="E752" s="89">
        <v>0.71666666666666667</v>
      </c>
      <c r="F752" s="73" t="s">
        <v>1347</v>
      </c>
      <c r="G752" s="73" t="s">
        <v>345</v>
      </c>
      <c r="H752" s="73" t="s">
        <v>345</v>
      </c>
      <c r="I752" s="73">
        <v>5</v>
      </c>
      <c r="J752" s="73">
        <v>20</v>
      </c>
      <c r="K752" s="73" t="s">
        <v>1344</v>
      </c>
      <c r="L752" s="73">
        <v>5000</v>
      </c>
      <c r="M752" s="73">
        <v>0.2</v>
      </c>
      <c r="N752" s="73">
        <v>6</v>
      </c>
      <c r="O752" s="73" t="b">
        <v>1</v>
      </c>
      <c r="P752" s="73" t="s">
        <v>1130</v>
      </c>
      <c r="Q752" s="73">
        <v>0</v>
      </c>
      <c r="T752" s="73">
        <v>3.895</v>
      </c>
      <c r="U752" s="73">
        <v>1.355</v>
      </c>
      <c r="V752" s="73">
        <v>2.54</v>
      </c>
      <c r="W752" s="73">
        <v>32.102653590453997</v>
      </c>
      <c r="X752" s="73">
        <v>5.4066340640530699</v>
      </c>
      <c r="Y752" s="73">
        <v>2100</v>
      </c>
      <c r="Z752" s="73" t="s">
        <v>1214</v>
      </c>
      <c r="AA752" s="73" t="s">
        <v>671</v>
      </c>
      <c r="AB752" s="73" t="s">
        <v>1564</v>
      </c>
      <c r="AE752" s="166"/>
      <c r="AF752" s="78"/>
      <c r="AG752" s="78"/>
      <c r="AH752" s="78"/>
      <c r="AI752" s="78"/>
      <c r="AJ752" s="167"/>
    </row>
    <row r="753" spans="1:36">
      <c r="A753">
        <v>708</v>
      </c>
      <c r="L753">
        <v>10000</v>
      </c>
      <c r="T753">
        <v>6.2949999999999999</v>
      </c>
      <c r="U753">
        <v>1.3474999999999999</v>
      </c>
      <c r="V753">
        <v>4.9474999999999998</v>
      </c>
      <c r="W753">
        <v>31.1850834620702</v>
      </c>
      <c r="X753">
        <v>5.4361521498921901</v>
      </c>
      <c r="Y753">
        <v>3057</v>
      </c>
      <c r="Z753" t="s">
        <v>1212</v>
      </c>
      <c r="AA753" t="s">
        <v>674</v>
      </c>
      <c r="AB753" t="s">
        <v>1565</v>
      </c>
    </row>
    <row r="754" spans="1:36">
      <c r="A754">
        <v>709</v>
      </c>
      <c r="L754">
        <v>20000</v>
      </c>
      <c r="T754">
        <v>9.0225000000000009</v>
      </c>
      <c r="U754">
        <v>1.38</v>
      </c>
      <c r="V754">
        <v>7.6425000000000001</v>
      </c>
      <c r="W754">
        <v>30.687445947836601</v>
      </c>
      <c r="X754">
        <v>5.4681988423844299</v>
      </c>
      <c r="Y754">
        <v>4161</v>
      </c>
      <c r="Z754" t="s">
        <v>1212</v>
      </c>
      <c r="AA754" t="s">
        <v>677</v>
      </c>
      <c r="AB754" t="s">
        <v>1566</v>
      </c>
    </row>
    <row r="755" spans="1:36" s="24" customFormat="1">
      <c r="A755">
        <v>710</v>
      </c>
      <c r="B755" s="93"/>
      <c r="C755" s="93"/>
      <c r="D755" s="93" t="s">
        <v>1351</v>
      </c>
      <c r="E755" s="93"/>
      <c r="F755" s="93"/>
      <c r="G755" s="93"/>
      <c r="H755" s="93"/>
      <c r="I755" s="93">
        <v>10</v>
      </c>
      <c r="J755" s="93">
        <v>20</v>
      </c>
      <c r="K755" s="93"/>
      <c r="L755" s="93"/>
      <c r="M755" s="93"/>
      <c r="N755" s="93"/>
      <c r="O755" s="93"/>
      <c r="P755" s="93"/>
      <c r="Q755" s="93"/>
      <c r="R755" s="93"/>
      <c r="T755" s="24">
        <v>4.63</v>
      </c>
      <c r="U755" s="24">
        <v>1.33</v>
      </c>
      <c r="V755" s="24">
        <v>3.3</v>
      </c>
      <c r="W755" s="24">
        <v>30.573232388652301</v>
      </c>
      <c r="X755" s="24">
        <v>5.5272013302042202</v>
      </c>
      <c r="Y755" s="24">
        <v>2384</v>
      </c>
      <c r="Z755" s="24" t="s">
        <v>1214</v>
      </c>
      <c r="AA755" s="24" t="s">
        <v>671</v>
      </c>
      <c r="AB755" s="24" t="s">
        <v>1567</v>
      </c>
      <c r="AE755" s="168"/>
      <c r="AF755" s="91"/>
      <c r="AG755" s="91"/>
      <c r="AH755" s="91"/>
      <c r="AI755" s="91"/>
      <c r="AJ755" s="169"/>
    </row>
    <row r="756" spans="1:36" s="24" customFormat="1">
      <c r="A756">
        <v>711</v>
      </c>
      <c r="B756" s="91"/>
      <c r="C756" s="91"/>
      <c r="D756" s="91"/>
      <c r="E756" s="91"/>
      <c r="F756" s="91"/>
      <c r="G756" s="91"/>
      <c r="H756" s="91"/>
      <c r="I756" s="91">
        <v>15</v>
      </c>
      <c r="J756" s="91">
        <v>15</v>
      </c>
      <c r="K756" s="91"/>
      <c r="L756" s="91"/>
      <c r="M756" s="91"/>
      <c r="N756" s="91"/>
      <c r="O756" s="91"/>
      <c r="P756" s="91"/>
      <c r="Q756" s="91"/>
      <c r="R756" s="91"/>
      <c r="T756" s="24">
        <v>5.13</v>
      </c>
      <c r="U756" s="24">
        <v>1.345</v>
      </c>
      <c r="V756" s="24">
        <v>3.7850000000000001</v>
      </c>
      <c r="W756" s="24">
        <v>27.953148746283301</v>
      </c>
      <c r="X756" s="24">
        <v>5.4738715569801304</v>
      </c>
      <c r="Y756" s="24">
        <v>2590</v>
      </c>
      <c r="Z756" s="24" t="s">
        <v>1214</v>
      </c>
      <c r="AA756" s="24" t="s">
        <v>671</v>
      </c>
      <c r="AB756" s="24" t="s">
        <v>1568</v>
      </c>
      <c r="AE756" s="168"/>
      <c r="AF756" s="91"/>
      <c r="AG756" s="91"/>
      <c r="AH756" s="91"/>
      <c r="AI756" s="91"/>
      <c r="AJ756" s="169"/>
    </row>
    <row r="757" spans="1:36">
      <c r="A757">
        <v>712</v>
      </c>
      <c r="B757" s="91"/>
      <c r="C757" s="91"/>
      <c r="D757" s="91"/>
      <c r="E757" s="91"/>
      <c r="F757" s="91"/>
      <c r="G757" s="91"/>
      <c r="H757" s="91"/>
      <c r="I757" s="91">
        <v>30</v>
      </c>
      <c r="J757" s="91">
        <v>30</v>
      </c>
      <c r="K757" s="91"/>
      <c r="L757" s="91"/>
      <c r="M757" s="91"/>
      <c r="N757" s="91"/>
      <c r="O757" s="91"/>
      <c r="P757" s="91"/>
      <c r="Q757" s="91"/>
      <c r="R757" s="91"/>
      <c r="S757" s="24"/>
      <c r="T757" s="24">
        <v>6.0824999999999996</v>
      </c>
      <c r="U757" s="24">
        <v>1.3574999999999999</v>
      </c>
      <c r="V757" s="24">
        <v>4.7249999999999996</v>
      </c>
      <c r="W757" s="24">
        <v>25.350590302221601</v>
      </c>
      <c r="X757" s="24">
        <v>5.7769484410556302</v>
      </c>
      <c r="Y757" s="24">
        <v>2976</v>
      </c>
      <c r="Z757" s="24" t="s">
        <v>1214</v>
      </c>
      <c r="AA757" s="24" t="s">
        <v>671</v>
      </c>
      <c r="AB757" s="24" t="s">
        <v>1569</v>
      </c>
      <c r="AC757" s="24"/>
      <c r="AD757" s="24"/>
      <c r="AE757" s="168"/>
      <c r="AF757" s="91"/>
      <c r="AG757" s="91"/>
    </row>
    <row r="758" spans="1:36">
      <c r="A758">
        <v>713</v>
      </c>
      <c r="B758" s="91"/>
      <c r="C758" s="91"/>
      <c r="D758" s="91"/>
      <c r="E758" s="91"/>
      <c r="F758" s="91"/>
      <c r="G758" s="91"/>
      <c r="H758" s="91"/>
      <c r="I758" s="91">
        <v>45</v>
      </c>
      <c r="J758" s="91">
        <v>45</v>
      </c>
      <c r="K758" s="91"/>
      <c r="L758" s="91"/>
      <c r="M758" s="91"/>
      <c r="N758" s="91"/>
      <c r="O758" s="91"/>
      <c r="P758" s="91"/>
      <c r="Q758" s="91"/>
      <c r="R758" s="91"/>
      <c r="S758" s="24"/>
      <c r="T758" s="24">
        <v>6.585</v>
      </c>
      <c r="U758" s="24">
        <v>1.3525</v>
      </c>
      <c r="V758" s="24">
        <v>5.2324999999999999</v>
      </c>
      <c r="W758" s="24">
        <v>24.0430758502178</v>
      </c>
      <c r="X758" s="24">
        <v>5.6450779235878601</v>
      </c>
      <c r="Y758" s="24">
        <v>3175</v>
      </c>
      <c r="Z758" s="24" t="s">
        <v>1214</v>
      </c>
      <c r="AA758" s="24" t="s">
        <v>671</v>
      </c>
      <c r="AB758" s="24" t="s">
        <v>1570</v>
      </c>
      <c r="AC758" s="24"/>
      <c r="AD758" s="24"/>
      <c r="AE758" s="168"/>
      <c r="AF758" s="91"/>
      <c r="AG758" s="91"/>
    </row>
    <row r="759" spans="1:36">
      <c r="A759">
        <v>714</v>
      </c>
      <c r="B759" s="92"/>
      <c r="C759" s="92"/>
      <c r="D759" s="92"/>
      <c r="E759" s="92"/>
      <c r="F759" s="92"/>
      <c r="G759" s="92"/>
      <c r="H759" s="92"/>
      <c r="I759" s="92">
        <v>60</v>
      </c>
      <c r="J759" s="92">
        <v>60</v>
      </c>
      <c r="K759" s="92"/>
      <c r="L759" s="92"/>
      <c r="M759" s="92"/>
      <c r="N759" s="92"/>
      <c r="O759" s="92"/>
      <c r="P759" s="92"/>
      <c r="Q759" s="92"/>
      <c r="R759" s="92"/>
      <c r="S759" s="24"/>
      <c r="T759" s="24">
        <v>6.99</v>
      </c>
      <c r="U759" s="24">
        <v>1.34</v>
      </c>
      <c r="V759" s="24">
        <v>5.65</v>
      </c>
      <c r="W759" s="24">
        <v>23.3273157026271</v>
      </c>
      <c r="X759" s="24">
        <v>5.44247722603418</v>
      </c>
      <c r="Y759" s="24">
        <v>3332</v>
      </c>
      <c r="Z759" s="24" t="s">
        <v>1214</v>
      </c>
      <c r="AA759" s="24" t="s">
        <v>671</v>
      </c>
      <c r="AB759" s="24" t="s">
        <v>1571</v>
      </c>
      <c r="AC759" s="24"/>
      <c r="AD759" s="24"/>
      <c r="AE759" s="168"/>
      <c r="AF759" s="91"/>
      <c r="AG759" s="91"/>
    </row>
    <row r="760" spans="1:36" s="57" customFormat="1">
      <c r="A760">
        <v>715</v>
      </c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 t="s">
        <v>375</v>
      </c>
      <c r="Q760" s="119"/>
      <c r="R760" s="119"/>
      <c r="T760" s="57">
        <v>3.895</v>
      </c>
      <c r="U760" s="57">
        <v>1.355</v>
      </c>
      <c r="V760" s="57">
        <v>2.54</v>
      </c>
      <c r="W760" s="57">
        <v>32.102653590453997</v>
      </c>
      <c r="X760" s="57">
        <v>5.4066340640530699</v>
      </c>
      <c r="Y760" s="57">
        <v>2100</v>
      </c>
      <c r="Z760" s="57" t="s">
        <v>1214</v>
      </c>
      <c r="AA760" s="57" t="s">
        <v>671</v>
      </c>
      <c r="AB760" s="57" t="s">
        <v>1564</v>
      </c>
      <c r="AE760" s="170"/>
      <c r="AF760" s="56"/>
      <c r="AG760" s="56"/>
      <c r="AH760" s="56"/>
      <c r="AI760" s="56"/>
      <c r="AJ760" s="171"/>
    </row>
    <row r="761" spans="1:36" s="57" customFormat="1">
      <c r="A761">
        <v>716</v>
      </c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 t="s">
        <v>376</v>
      </c>
      <c r="Q761" s="56"/>
      <c r="R761" s="56"/>
      <c r="T761" s="57">
        <v>3.895</v>
      </c>
      <c r="U761" s="57">
        <v>1.355</v>
      </c>
      <c r="V761" s="57">
        <v>2.54</v>
      </c>
      <c r="W761" s="57">
        <v>32.102653590453997</v>
      </c>
      <c r="X761" s="57">
        <v>5.4066340640530699</v>
      </c>
      <c r="Y761" s="57">
        <v>2100</v>
      </c>
      <c r="Z761" s="57" t="s">
        <v>1214</v>
      </c>
      <c r="AA761" s="57" t="s">
        <v>671</v>
      </c>
      <c r="AB761" s="57" t="s">
        <v>1564</v>
      </c>
      <c r="AE761" s="170"/>
      <c r="AF761" s="56"/>
      <c r="AG761" s="56"/>
      <c r="AH761" s="56"/>
      <c r="AI761" s="56"/>
      <c r="AJ761" s="171"/>
    </row>
    <row r="762" spans="1:36" s="57" customFormat="1">
      <c r="A762">
        <v>717</v>
      </c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 t="s">
        <v>377</v>
      </c>
      <c r="Q762" s="56"/>
      <c r="R762" s="56"/>
      <c r="T762" s="57">
        <v>3.895</v>
      </c>
      <c r="U762" s="57">
        <v>1.355</v>
      </c>
      <c r="V762" s="57">
        <v>2.54</v>
      </c>
      <c r="W762" s="57">
        <v>32.102653590453997</v>
      </c>
      <c r="X762" s="57">
        <v>5.4066340640530699</v>
      </c>
      <c r="Y762" s="57">
        <v>2100</v>
      </c>
      <c r="Z762" s="57" t="s">
        <v>1214</v>
      </c>
      <c r="AA762" s="57" t="s">
        <v>671</v>
      </c>
      <c r="AB762" s="57" t="s">
        <v>1564</v>
      </c>
      <c r="AE762" s="170"/>
      <c r="AF762" s="56"/>
      <c r="AG762" s="56"/>
      <c r="AH762" s="56"/>
      <c r="AI762" s="56"/>
      <c r="AJ762" s="171"/>
    </row>
    <row r="763" spans="1:36" s="57" customFormat="1">
      <c r="A763">
        <v>718</v>
      </c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 t="s">
        <v>378</v>
      </c>
      <c r="Q763" s="56"/>
      <c r="R763" s="56"/>
      <c r="T763" s="57">
        <v>3.895</v>
      </c>
      <c r="U763" s="57">
        <v>1.355</v>
      </c>
      <c r="V763" s="57">
        <v>2.54</v>
      </c>
      <c r="W763" s="57">
        <v>32.102653590453997</v>
      </c>
      <c r="X763" s="57">
        <v>5.4066340640530699</v>
      </c>
      <c r="Y763" s="57">
        <v>2100</v>
      </c>
      <c r="Z763" s="57" t="s">
        <v>1214</v>
      </c>
      <c r="AA763" s="57" t="s">
        <v>671</v>
      </c>
      <c r="AB763" s="57" t="s">
        <v>1564</v>
      </c>
      <c r="AE763" s="170"/>
      <c r="AF763" s="56"/>
      <c r="AG763" s="56"/>
      <c r="AH763" s="56"/>
      <c r="AI763" s="56"/>
      <c r="AJ763" s="171"/>
    </row>
    <row r="764" spans="1:36" s="57" customFormat="1">
      <c r="A764">
        <v>719</v>
      </c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 t="s">
        <v>379</v>
      </c>
      <c r="Q764" s="56"/>
      <c r="R764" s="56"/>
      <c r="T764" s="57">
        <v>3.895</v>
      </c>
      <c r="U764" s="57">
        <v>1.355</v>
      </c>
      <c r="V764" s="57">
        <v>2.54</v>
      </c>
      <c r="W764" s="57">
        <v>32.102653590453997</v>
      </c>
      <c r="X764" s="57">
        <v>5.4066340640530699</v>
      </c>
      <c r="Y764" s="57">
        <v>2100</v>
      </c>
      <c r="Z764" s="57" t="s">
        <v>1214</v>
      </c>
      <c r="AA764" s="57" t="s">
        <v>671</v>
      </c>
      <c r="AB764" s="57" t="s">
        <v>1564</v>
      </c>
      <c r="AE764" s="170"/>
      <c r="AF764" s="56"/>
      <c r="AG764" s="56"/>
      <c r="AH764" s="56"/>
      <c r="AI764" s="56"/>
      <c r="AJ764" s="171"/>
    </row>
    <row r="765" spans="1:36" s="57" customFormat="1">
      <c r="A765">
        <v>720</v>
      </c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 t="s">
        <v>898</v>
      </c>
      <c r="R765" s="124"/>
      <c r="S765" s="24"/>
      <c r="T765" s="24">
        <v>0.64</v>
      </c>
      <c r="U765" s="24">
        <v>1.335</v>
      </c>
      <c r="V765" s="24">
        <v>0.69499999999999995</v>
      </c>
      <c r="W765" s="24">
        <v>36.171582752007097</v>
      </c>
      <c r="X765" s="24">
        <v>5.2705355451886904</v>
      </c>
      <c r="Y765" s="24">
        <v>790</v>
      </c>
      <c r="Z765" s="24" t="s">
        <v>1223</v>
      </c>
      <c r="AA765" s="24" t="s">
        <v>671</v>
      </c>
      <c r="AB765" s="24" t="s">
        <v>1572</v>
      </c>
      <c r="AC765" s="24"/>
      <c r="AD765" s="24"/>
      <c r="AE765" s="170"/>
      <c r="AF765" s="56"/>
      <c r="AG765" s="56"/>
      <c r="AH765" s="56"/>
      <c r="AI765" s="56"/>
      <c r="AJ765" s="171"/>
    </row>
    <row r="766" spans="1:36" s="57" customFormat="1">
      <c r="A766">
        <v>721</v>
      </c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 t="s">
        <v>881</v>
      </c>
      <c r="R766" s="156"/>
      <c r="S766" s="24"/>
      <c r="T766" s="24">
        <v>0.26500000000000001</v>
      </c>
      <c r="U766" s="24">
        <v>1.3374999999999999</v>
      </c>
      <c r="V766" s="24">
        <v>1.0725</v>
      </c>
      <c r="W766" s="24">
        <v>42.807724656744199</v>
      </c>
      <c r="X766" s="24">
        <v>5.1667012122167399</v>
      </c>
      <c r="Y766" s="24">
        <v>641</v>
      </c>
      <c r="Z766" s="24" t="s">
        <v>1225</v>
      </c>
      <c r="AA766" s="24" t="s">
        <v>671</v>
      </c>
      <c r="AB766" s="24" t="s">
        <v>1573</v>
      </c>
      <c r="AC766" s="24"/>
      <c r="AD766" s="24"/>
      <c r="AE766" s="170"/>
      <c r="AF766" s="56"/>
      <c r="AG766" s="56"/>
      <c r="AH766" s="56"/>
      <c r="AI766" s="56"/>
      <c r="AJ766" s="171"/>
    </row>
    <row r="767" spans="1:36" s="57" customFormat="1">
      <c r="A767">
        <v>722</v>
      </c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 t="s">
        <v>884</v>
      </c>
      <c r="R767" s="91"/>
      <c r="S767" s="24"/>
      <c r="T767" s="24">
        <v>0.20499999999999999</v>
      </c>
      <c r="U767" s="24">
        <v>1.3325</v>
      </c>
      <c r="V767" s="24">
        <v>1.1274999999999999</v>
      </c>
      <c r="W767" s="24">
        <v>53.250422293977799</v>
      </c>
      <c r="X767" s="24">
        <v>5.3185345616032702</v>
      </c>
      <c r="Y767" s="24">
        <v>615</v>
      </c>
      <c r="Z767" s="24" t="s">
        <v>1227</v>
      </c>
      <c r="AA767" s="24" t="s">
        <v>671</v>
      </c>
      <c r="AB767" s="24" t="s">
        <v>1574</v>
      </c>
      <c r="AC767" s="24"/>
      <c r="AD767" s="24"/>
      <c r="AE767" s="170"/>
      <c r="AF767" s="56"/>
      <c r="AG767" s="56"/>
      <c r="AH767" s="56"/>
      <c r="AI767" s="56"/>
      <c r="AJ767" s="171"/>
    </row>
    <row r="768" spans="1:36" s="81" customFormat="1">
      <c r="B768" s="82" t="s">
        <v>1360</v>
      </c>
      <c r="AE768" s="105"/>
      <c r="AF768" s="109"/>
      <c r="AG768" s="109"/>
      <c r="AH768" s="109"/>
      <c r="AI768" s="109"/>
      <c r="AJ768" s="110"/>
    </row>
    <row r="769" spans="1:36">
      <c r="A769">
        <v>723</v>
      </c>
      <c r="B769" s="47">
        <v>42165</v>
      </c>
      <c r="C769" s="57" t="s">
        <v>1206</v>
      </c>
      <c r="D769" s="57" t="s">
        <v>1207</v>
      </c>
      <c r="E769" s="46">
        <v>0.71666666666666667</v>
      </c>
      <c r="F769" t="s">
        <v>1343</v>
      </c>
      <c r="G769" t="s">
        <v>538</v>
      </c>
      <c r="H769" t="s">
        <v>345</v>
      </c>
      <c r="I769">
        <v>5</v>
      </c>
      <c r="J769">
        <v>20</v>
      </c>
      <c r="K769" t="s">
        <v>1344</v>
      </c>
      <c r="L769">
        <v>500</v>
      </c>
      <c r="M769">
        <v>0.2</v>
      </c>
      <c r="N769">
        <v>6</v>
      </c>
      <c r="O769" t="b">
        <v>1</v>
      </c>
      <c r="P769" t="s">
        <v>1130</v>
      </c>
      <c r="Q769">
        <v>0</v>
      </c>
      <c r="T769">
        <v>0.52500000000000002</v>
      </c>
      <c r="U769">
        <v>1.175</v>
      </c>
      <c r="V769">
        <v>0.65</v>
      </c>
      <c r="W769">
        <v>7.56208340299015</v>
      </c>
      <c r="X769">
        <v>2.1639670972919101</v>
      </c>
      <c r="Y769">
        <v>680</v>
      </c>
      <c r="Z769" t="s">
        <v>1210</v>
      </c>
      <c r="AA769" t="s">
        <v>665</v>
      </c>
      <c r="AB769" t="s">
        <v>1575</v>
      </c>
    </row>
    <row r="770" spans="1:36">
      <c r="A770">
        <v>724</v>
      </c>
      <c r="L770">
        <v>1000</v>
      </c>
      <c r="T770">
        <v>0.92749999999999999</v>
      </c>
      <c r="U770">
        <v>1.27</v>
      </c>
      <c r="V770">
        <v>0.34250000000000003</v>
      </c>
      <c r="W770">
        <v>7.4760736713718501</v>
      </c>
      <c r="X770">
        <v>2.1355091835143201</v>
      </c>
      <c r="Y770">
        <v>877</v>
      </c>
      <c r="Z770" t="s">
        <v>1212</v>
      </c>
      <c r="AA770" t="s">
        <v>668</v>
      </c>
      <c r="AB770" t="s">
        <v>1576</v>
      </c>
    </row>
    <row r="771" spans="1:36" s="73" customFormat="1">
      <c r="A771">
        <v>725</v>
      </c>
      <c r="B771" s="88">
        <v>42165</v>
      </c>
      <c r="C771" s="73" t="s">
        <v>1206</v>
      </c>
      <c r="D771" s="73" t="s">
        <v>1207</v>
      </c>
      <c r="E771" s="89">
        <v>0.71666666666666667</v>
      </c>
      <c r="F771" s="73" t="s">
        <v>1347</v>
      </c>
      <c r="G771" s="73" t="s">
        <v>538</v>
      </c>
      <c r="H771" s="73" t="s">
        <v>345</v>
      </c>
      <c r="I771" s="73">
        <v>5</v>
      </c>
      <c r="J771" s="73">
        <v>20</v>
      </c>
      <c r="K771" s="73" t="s">
        <v>1344</v>
      </c>
      <c r="L771" s="73">
        <v>5000</v>
      </c>
      <c r="M771" s="73">
        <v>0.2</v>
      </c>
      <c r="N771" s="73">
        <v>6</v>
      </c>
      <c r="O771" s="73" t="b">
        <v>1</v>
      </c>
      <c r="P771" s="73" t="s">
        <v>1130</v>
      </c>
      <c r="Q771" s="73">
        <v>0</v>
      </c>
      <c r="T771" s="73">
        <v>3.625</v>
      </c>
      <c r="U771" s="73">
        <v>1.355</v>
      </c>
      <c r="V771" s="73">
        <v>2.27</v>
      </c>
      <c r="W771" s="73">
        <v>7.3801031285264802</v>
      </c>
      <c r="X771" s="73">
        <v>2.42855889860214</v>
      </c>
      <c r="Y771" s="73">
        <v>1980</v>
      </c>
      <c r="Z771" s="73" t="s">
        <v>1214</v>
      </c>
      <c r="AA771" s="73" t="s">
        <v>671</v>
      </c>
      <c r="AB771" s="73" t="s">
        <v>1577</v>
      </c>
      <c r="AE771" s="166"/>
      <c r="AF771" s="78"/>
      <c r="AG771" s="78"/>
      <c r="AH771" s="78"/>
      <c r="AI771" s="78" t="s">
        <v>1154</v>
      </c>
      <c r="AJ771" s="167"/>
    </row>
    <row r="772" spans="1:36">
      <c r="A772">
        <v>726</v>
      </c>
      <c r="L772">
        <v>10000</v>
      </c>
      <c r="T772">
        <v>5.8425000000000002</v>
      </c>
      <c r="U772">
        <v>1.3625</v>
      </c>
      <c r="V772">
        <v>4.4800000000000004</v>
      </c>
      <c r="W772">
        <v>7.3013551265865004</v>
      </c>
      <c r="X772">
        <v>2.6133423741686999</v>
      </c>
      <c r="Y772">
        <v>2848</v>
      </c>
      <c r="Z772" t="s">
        <v>1212</v>
      </c>
      <c r="AA772" t="s">
        <v>674</v>
      </c>
      <c r="AB772" t="s">
        <v>1578</v>
      </c>
    </row>
    <row r="773" spans="1:36">
      <c r="A773">
        <v>727</v>
      </c>
      <c r="L773">
        <v>20000</v>
      </c>
      <c r="T773">
        <v>7.7225000000000001</v>
      </c>
      <c r="U773">
        <v>1.365</v>
      </c>
      <c r="V773">
        <v>6.3574999999999999</v>
      </c>
      <c r="W773">
        <v>7.3103748314181898</v>
      </c>
      <c r="X773">
        <v>2.6537244472514998</v>
      </c>
      <c r="Y773">
        <v>3603</v>
      </c>
      <c r="Z773" t="s">
        <v>1212</v>
      </c>
      <c r="AA773" t="s">
        <v>677</v>
      </c>
      <c r="AB773" t="s">
        <v>1579</v>
      </c>
    </row>
    <row r="774" spans="1:36">
      <c r="A774">
        <v>728</v>
      </c>
      <c r="B774" s="93"/>
      <c r="C774" s="93"/>
      <c r="D774" s="93"/>
      <c r="E774" s="93"/>
      <c r="F774" s="93"/>
      <c r="G774" s="93"/>
      <c r="H774" s="93"/>
      <c r="I774" s="93">
        <v>10</v>
      </c>
      <c r="J774" s="93">
        <v>20</v>
      </c>
      <c r="K774" s="93"/>
      <c r="L774" s="93"/>
      <c r="M774" s="93"/>
      <c r="N774" s="93"/>
      <c r="O774" s="93"/>
      <c r="P774" s="93"/>
      <c r="Q774" s="93"/>
      <c r="R774" s="93"/>
      <c r="S774" s="24"/>
      <c r="T774" s="24">
        <v>4.55</v>
      </c>
      <c r="U774" s="24">
        <v>1.3425</v>
      </c>
      <c r="V774" s="24">
        <v>3.2075</v>
      </c>
      <c r="W774" s="24">
        <v>7.3437794563951302</v>
      </c>
      <c r="X774" s="24">
        <v>2.8924190201815101</v>
      </c>
      <c r="Y774" s="24">
        <v>2311</v>
      </c>
      <c r="Z774" s="24" t="s">
        <v>1214</v>
      </c>
      <c r="AA774" s="24" t="s">
        <v>671</v>
      </c>
      <c r="AB774" s="24" t="s">
        <v>1580</v>
      </c>
      <c r="AC774" s="24"/>
      <c r="AD774" s="24"/>
      <c r="AE774" s="168"/>
      <c r="AF774" s="91"/>
      <c r="AG774" s="91"/>
      <c r="AH774" s="91"/>
      <c r="AI774" s="91"/>
    </row>
    <row r="775" spans="1:36">
      <c r="A775">
        <v>729</v>
      </c>
      <c r="B775" s="91"/>
      <c r="C775" s="91"/>
      <c r="D775" s="91"/>
      <c r="E775" s="91"/>
      <c r="F775" s="91"/>
      <c r="G775" s="91"/>
      <c r="H775" s="91"/>
      <c r="I775" s="91">
        <v>15</v>
      </c>
      <c r="J775" s="91">
        <v>15</v>
      </c>
      <c r="K775" s="91"/>
      <c r="L775" s="91"/>
      <c r="M775" s="91"/>
      <c r="N775" s="91"/>
      <c r="O775" s="91"/>
      <c r="P775" s="91"/>
      <c r="Q775" s="91"/>
      <c r="R775" s="91"/>
      <c r="S775" s="24"/>
      <c r="T775" s="24">
        <v>4.8025000000000002</v>
      </c>
      <c r="U775" s="24">
        <v>1.355</v>
      </c>
      <c r="V775" s="24">
        <v>3.4474999999999998</v>
      </c>
      <c r="W775" s="24">
        <v>6.3596623688786096</v>
      </c>
      <c r="X775" s="24">
        <v>3.0449159866355999</v>
      </c>
      <c r="Y775" s="24">
        <v>2333</v>
      </c>
      <c r="Z775" s="24" t="s">
        <v>1214</v>
      </c>
      <c r="AA775" s="24" t="s">
        <v>671</v>
      </c>
      <c r="AB775" s="24" t="s">
        <v>1581</v>
      </c>
      <c r="AC775" s="24"/>
      <c r="AD775" s="24"/>
      <c r="AE775" s="168"/>
      <c r="AF775" s="91"/>
      <c r="AG775" s="91"/>
      <c r="AH775" s="91"/>
      <c r="AI775" s="91"/>
    </row>
    <row r="776" spans="1:36">
      <c r="A776">
        <v>730</v>
      </c>
      <c r="B776" s="91"/>
      <c r="C776" s="91"/>
      <c r="D776" s="91"/>
      <c r="E776" s="91"/>
      <c r="F776" s="91"/>
      <c r="G776" s="91"/>
      <c r="H776" s="91"/>
      <c r="I776" s="91">
        <v>30</v>
      </c>
      <c r="J776" s="91">
        <v>30</v>
      </c>
      <c r="K776" s="91"/>
      <c r="L776" s="91"/>
      <c r="M776" s="91"/>
      <c r="N776" s="91"/>
      <c r="O776" s="91"/>
      <c r="P776" s="91"/>
      <c r="Q776" s="91"/>
      <c r="R776" s="91"/>
      <c r="S776" s="24"/>
      <c r="T776" s="24">
        <v>5.8724999999999996</v>
      </c>
      <c r="U776" s="24">
        <v>1.3325</v>
      </c>
      <c r="V776" s="24">
        <v>4.54</v>
      </c>
      <c r="W776" s="24">
        <v>6.3743690173125698</v>
      </c>
      <c r="X776" s="24">
        <v>3.5427509772759702</v>
      </c>
      <c r="Y776" s="24">
        <v>2700</v>
      </c>
      <c r="Z776" s="24" t="s">
        <v>1214</v>
      </c>
      <c r="AA776" s="24" t="s">
        <v>671</v>
      </c>
      <c r="AB776" s="24" t="s">
        <v>1582</v>
      </c>
      <c r="AC776" s="24"/>
      <c r="AD776" s="24"/>
      <c r="AE776" s="168"/>
      <c r="AF776" s="91"/>
      <c r="AG776" s="91"/>
      <c r="AH776" s="91"/>
      <c r="AI776" s="91"/>
    </row>
    <row r="777" spans="1:36">
      <c r="A777">
        <v>731</v>
      </c>
      <c r="B777" s="91"/>
      <c r="C777" s="91"/>
      <c r="D777" s="91"/>
      <c r="E777" s="91"/>
      <c r="F777" s="91"/>
      <c r="G777" s="91"/>
      <c r="H777" s="91"/>
      <c r="I777" s="91">
        <v>45</v>
      </c>
      <c r="J777" s="91">
        <v>45</v>
      </c>
      <c r="K777" s="91"/>
      <c r="L777" s="91"/>
      <c r="M777" s="91"/>
      <c r="N777" s="91"/>
      <c r="O777" s="91"/>
      <c r="P777" s="91"/>
      <c r="Q777" s="91"/>
      <c r="R777" s="91"/>
      <c r="S777" s="24"/>
      <c r="T777" s="24">
        <v>6.4725000000000001</v>
      </c>
      <c r="U777" s="24">
        <v>1.355</v>
      </c>
      <c r="V777" s="24">
        <v>5.1174999999999997</v>
      </c>
      <c r="W777" s="24">
        <v>6.4019707665810603</v>
      </c>
      <c r="X777" s="24">
        <v>3.9144348734110501</v>
      </c>
      <c r="Y777" s="24">
        <v>2969</v>
      </c>
      <c r="Z777" s="24" t="s">
        <v>1214</v>
      </c>
      <c r="AA777" s="24" t="s">
        <v>671</v>
      </c>
      <c r="AB777" s="24" t="s">
        <v>1583</v>
      </c>
      <c r="AC777" s="24"/>
      <c r="AD777" s="24"/>
      <c r="AE777" s="168"/>
      <c r="AF777" s="91"/>
      <c r="AG777" s="91"/>
      <c r="AH777" s="91"/>
      <c r="AI777" s="91"/>
    </row>
    <row r="778" spans="1:36">
      <c r="A778">
        <v>732</v>
      </c>
      <c r="B778" s="92"/>
      <c r="C778" s="92"/>
      <c r="D778" s="92"/>
      <c r="E778" s="92"/>
      <c r="F778" s="92"/>
      <c r="G778" s="92"/>
      <c r="H778" s="92"/>
      <c r="I778" s="92">
        <v>60</v>
      </c>
      <c r="J778" s="92">
        <v>60</v>
      </c>
      <c r="K778" s="92"/>
      <c r="L778" s="92"/>
      <c r="M778" s="92"/>
      <c r="N778" s="92"/>
      <c r="O778" s="92"/>
      <c r="P778" s="92"/>
      <c r="Q778" s="92"/>
      <c r="R778" s="92"/>
      <c r="S778" s="24"/>
      <c r="T778" s="24">
        <v>6.8949999999999996</v>
      </c>
      <c r="U778" s="24">
        <v>1.3425</v>
      </c>
      <c r="V778" s="24">
        <v>5.5525000000000002</v>
      </c>
      <c r="W778" s="24">
        <v>4.2557030438215397</v>
      </c>
      <c r="X778" s="24">
        <v>3.89448450891109</v>
      </c>
      <c r="Y778" s="24">
        <v>3063</v>
      </c>
      <c r="Z778" s="24" t="s">
        <v>1214</v>
      </c>
      <c r="AA778" s="24" t="s">
        <v>671</v>
      </c>
      <c r="AB778" s="24" t="s">
        <v>1584</v>
      </c>
      <c r="AC778" s="24"/>
      <c r="AD778" s="24"/>
      <c r="AE778" s="168"/>
      <c r="AF778" s="91"/>
      <c r="AG778" s="91"/>
      <c r="AH778" s="91"/>
      <c r="AI778" s="91"/>
    </row>
    <row r="779" spans="1:36">
      <c r="A779">
        <v>733</v>
      </c>
      <c r="P779">
        <v>0.17</v>
      </c>
      <c r="T779">
        <v>3.625</v>
      </c>
      <c r="U779">
        <v>1.355</v>
      </c>
      <c r="V779">
        <v>2.27</v>
      </c>
      <c r="W779">
        <v>7.3801031285264802</v>
      </c>
      <c r="X779">
        <v>2.42855889860214</v>
      </c>
      <c r="Y779">
        <v>1980</v>
      </c>
      <c r="Z779" t="s">
        <v>1214</v>
      </c>
      <c r="AA779" t="s">
        <v>671</v>
      </c>
      <c r="AB779" t="s">
        <v>1577</v>
      </c>
    </row>
    <row r="780" spans="1:36">
      <c r="A780">
        <v>734</v>
      </c>
      <c r="P780">
        <v>2.65</v>
      </c>
      <c r="T780">
        <v>3.625</v>
      </c>
      <c r="U780">
        <v>1.355</v>
      </c>
      <c r="V780">
        <v>2.27</v>
      </c>
      <c r="W780">
        <v>7.3801031285264802</v>
      </c>
      <c r="X780">
        <v>2.42855889860214</v>
      </c>
      <c r="Y780">
        <v>1980</v>
      </c>
      <c r="Z780" t="s">
        <v>1214</v>
      </c>
      <c r="AA780" t="s">
        <v>671</v>
      </c>
      <c r="AB780" t="s">
        <v>1577</v>
      </c>
    </row>
    <row r="781" spans="1:36">
      <c r="A781">
        <v>735</v>
      </c>
      <c r="P781">
        <v>25.7</v>
      </c>
      <c r="T781">
        <v>3.625</v>
      </c>
      <c r="U781">
        <v>1.355</v>
      </c>
      <c r="V781">
        <v>2.27</v>
      </c>
      <c r="W781">
        <v>7.3801031285264802</v>
      </c>
      <c r="X781">
        <v>2.42855889860214</v>
      </c>
      <c r="Y781">
        <v>1980</v>
      </c>
      <c r="Z781" t="s">
        <v>1214</v>
      </c>
      <c r="AA781" t="s">
        <v>671</v>
      </c>
      <c r="AB781" t="s">
        <v>1577</v>
      </c>
    </row>
    <row r="782" spans="1:36">
      <c r="A782">
        <v>736</v>
      </c>
      <c r="P782">
        <v>125</v>
      </c>
      <c r="T782">
        <v>3.625</v>
      </c>
      <c r="U782">
        <v>1.355</v>
      </c>
      <c r="V782">
        <v>2.27</v>
      </c>
      <c r="W782">
        <v>7.3801031285264802</v>
      </c>
      <c r="X782">
        <v>2.42855889860214</v>
      </c>
      <c r="Y782">
        <v>1980</v>
      </c>
      <c r="Z782" t="s">
        <v>1214</v>
      </c>
      <c r="AA782" t="s">
        <v>671</v>
      </c>
      <c r="AB782" t="s">
        <v>1577</v>
      </c>
    </row>
    <row r="783" spans="1:36">
      <c r="A783">
        <v>737</v>
      </c>
      <c r="P783">
        <v>500</v>
      </c>
      <c r="T783">
        <v>3.625</v>
      </c>
      <c r="U783">
        <v>1.355</v>
      </c>
      <c r="V783">
        <v>2.27</v>
      </c>
      <c r="W783">
        <v>7.3801031285264802</v>
      </c>
      <c r="X783">
        <v>2.42855889860214</v>
      </c>
      <c r="Y783">
        <v>1980</v>
      </c>
      <c r="Z783" t="s">
        <v>1214</v>
      </c>
      <c r="AA783" t="s">
        <v>671</v>
      </c>
      <c r="AB783" t="s">
        <v>1577</v>
      </c>
    </row>
    <row r="784" spans="1:36">
      <c r="A784">
        <v>738</v>
      </c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 t="s">
        <v>898</v>
      </c>
      <c r="R784" s="24"/>
      <c r="S784" s="24"/>
      <c r="T784" s="24">
        <v>0.60750000000000004</v>
      </c>
      <c r="U784" s="24">
        <v>1.3374999999999999</v>
      </c>
      <c r="V784" s="24">
        <v>0.73</v>
      </c>
      <c r="W784" s="24">
        <v>7.6443209469663103</v>
      </c>
      <c r="X784" s="24">
        <v>1.87638375166045</v>
      </c>
      <c r="Y784" s="24">
        <v>774</v>
      </c>
      <c r="Z784" s="24" t="s">
        <v>1223</v>
      </c>
      <c r="AA784" s="24" t="s">
        <v>671</v>
      </c>
      <c r="AB784" s="24" t="s">
        <v>1585</v>
      </c>
      <c r="AC784" s="24"/>
      <c r="AD784" s="24"/>
    </row>
    <row r="785" spans="1:36">
      <c r="A785">
        <v>739</v>
      </c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 t="s">
        <v>881</v>
      </c>
      <c r="R785" s="91"/>
      <c r="S785" s="24"/>
      <c r="T785" s="24">
        <v>0.29749999999999999</v>
      </c>
      <c r="U785" s="24">
        <v>1.325</v>
      </c>
      <c r="V785" s="24">
        <v>1.0275000000000001</v>
      </c>
      <c r="W785" s="24">
        <v>7.79237722022454</v>
      </c>
      <c r="X785" s="24">
        <v>1.49444602882146</v>
      </c>
      <c r="Y785" s="24">
        <v>645</v>
      </c>
      <c r="Z785" s="24" t="s">
        <v>1225</v>
      </c>
      <c r="AA785" s="24" t="s">
        <v>671</v>
      </c>
      <c r="AB785" s="24" t="s">
        <v>1586</v>
      </c>
      <c r="AC785" s="24"/>
      <c r="AD785" s="24"/>
    </row>
    <row r="786" spans="1:36">
      <c r="A786">
        <v>740</v>
      </c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 t="s">
        <v>884</v>
      </c>
      <c r="R786" s="92"/>
      <c r="S786" s="24"/>
      <c r="T786" s="24">
        <v>0.20250000000000001</v>
      </c>
      <c r="U786" s="24">
        <v>1.3325</v>
      </c>
      <c r="V786" s="24">
        <v>1.1299999999999999</v>
      </c>
      <c r="W786" s="24">
        <v>8.1199702084015009</v>
      </c>
      <c r="X786" s="24">
        <v>1.4118690342001201</v>
      </c>
      <c r="Y786" s="24">
        <v>608</v>
      </c>
      <c r="Z786" s="24" t="s">
        <v>1227</v>
      </c>
      <c r="AA786" s="24" t="s">
        <v>671</v>
      </c>
      <c r="AB786" s="24" t="s">
        <v>1587</v>
      </c>
      <c r="AC786" s="24"/>
      <c r="AD786" s="24"/>
    </row>
    <row r="787" spans="1:36" s="81" customFormat="1">
      <c r="B787" s="82" t="s">
        <v>933</v>
      </c>
      <c r="Q787" s="122"/>
      <c r="AE787" s="105"/>
      <c r="AF787" s="109"/>
      <c r="AG787" s="109"/>
      <c r="AH787" s="109"/>
      <c r="AI787" s="109"/>
      <c r="AJ787" s="110"/>
    </row>
    <row r="788" spans="1:36">
      <c r="A788">
        <v>741</v>
      </c>
      <c r="B788" s="47">
        <v>42165</v>
      </c>
      <c r="C788" s="57" t="s">
        <v>1244</v>
      </c>
      <c r="D788" s="57" t="s">
        <v>1245</v>
      </c>
      <c r="E788" s="46">
        <v>0.71666666666666667</v>
      </c>
      <c r="F788" t="s">
        <v>1374</v>
      </c>
      <c r="G788" t="s">
        <v>345</v>
      </c>
      <c r="H788" t="s">
        <v>345</v>
      </c>
      <c r="I788">
        <v>5</v>
      </c>
      <c r="J788">
        <v>20</v>
      </c>
      <c r="K788" t="s">
        <v>1375</v>
      </c>
      <c r="L788">
        <v>500</v>
      </c>
      <c r="M788">
        <v>0</v>
      </c>
      <c r="N788">
        <v>2.4</v>
      </c>
      <c r="O788" t="b">
        <v>1</v>
      </c>
      <c r="P788" t="s">
        <v>1130</v>
      </c>
      <c r="Q788">
        <v>0</v>
      </c>
      <c r="R788" t="s">
        <v>1248</v>
      </c>
      <c r="T788">
        <v>1.2500000000000001E-2</v>
      </c>
      <c r="U788">
        <v>0.40250000000000002</v>
      </c>
      <c r="V788">
        <v>0.39</v>
      </c>
      <c r="W788">
        <v>51.002748123935199</v>
      </c>
      <c r="X788">
        <v>5.1553257511712198</v>
      </c>
      <c r="Y788">
        <v>166</v>
      </c>
      <c r="Z788" t="s">
        <v>1249</v>
      </c>
      <c r="AA788" t="s">
        <v>707</v>
      </c>
      <c r="AB788" t="s">
        <v>1588</v>
      </c>
    </row>
    <row r="789" spans="1:36">
      <c r="A789">
        <v>742</v>
      </c>
      <c r="L789">
        <v>1000</v>
      </c>
      <c r="T789">
        <v>0.01</v>
      </c>
      <c r="U789">
        <v>0.41</v>
      </c>
      <c r="V789">
        <v>0.4</v>
      </c>
      <c r="W789">
        <v>56.009448363063498</v>
      </c>
      <c r="X789">
        <v>5.1557996902575196</v>
      </c>
      <c r="Y789">
        <v>168</v>
      </c>
      <c r="Z789" t="s">
        <v>1251</v>
      </c>
      <c r="AA789" t="s">
        <v>710</v>
      </c>
      <c r="AB789" t="s">
        <v>1589</v>
      </c>
    </row>
    <row r="790" spans="1:36" s="73" customFormat="1">
      <c r="A790">
        <v>743</v>
      </c>
      <c r="B790" s="88">
        <v>42165</v>
      </c>
      <c r="C790" s="73" t="s">
        <v>1244</v>
      </c>
      <c r="D790" s="73" t="s">
        <v>1245</v>
      </c>
      <c r="E790" s="89">
        <v>0.71666666666666667</v>
      </c>
      <c r="F790" s="73" t="s">
        <v>1374</v>
      </c>
      <c r="G790" s="73" t="s">
        <v>345</v>
      </c>
      <c r="H790" s="73" t="s">
        <v>345</v>
      </c>
      <c r="I790" s="73">
        <v>5</v>
      </c>
      <c r="J790" s="73">
        <v>20</v>
      </c>
      <c r="K790" s="73" t="s">
        <v>1375</v>
      </c>
      <c r="L790" s="73">
        <v>5000</v>
      </c>
      <c r="M790" s="73">
        <v>0</v>
      </c>
      <c r="N790" s="73">
        <v>2.4</v>
      </c>
      <c r="O790" s="73" t="b">
        <v>1</v>
      </c>
      <c r="P790" s="73" t="s">
        <v>1130</v>
      </c>
      <c r="Q790" s="73">
        <v>0</v>
      </c>
      <c r="T790" s="73">
        <v>0.12</v>
      </c>
      <c r="U790" s="73">
        <v>0.42749999999999999</v>
      </c>
      <c r="V790" s="73">
        <v>0.3075</v>
      </c>
      <c r="W790" s="73">
        <v>52.513544154417602</v>
      </c>
      <c r="X790" s="73">
        <v>5.15495165103831</v>
      </c>
      <c r="Y790" s="73">
        <v>219</v>
      </c>
      <c r="Z790" s="73" t="s">
        <v>1253</v>
      </c>
      <c r="AA790" s="73" t="s">
        <v>713</v>
      </c>
      <c r="AB790" s="73" t="s">
        <v>1590</v>
      </c>
      <c r="AE790" s="166"/>
      <c r="AF790" s="78"/>
      <c r="AG790" s="78"/>
      <c r="AH790" s="78"/>
      <c r="AI790" s="78"/>
      <c r="AJ790" s="167"/>
    </row>
    <row r="791" spans="1:36">
      <c r="A791">
        <v>744</v>
      </c>
      <c r="L791">
        <v>10000</v>
      </c>
      <c r="T791">
        <v>0.27750000000000002</v>
      </c>
      <c r="U791">
        <v>0.4425</v>
      </c>
      <c r="V791">
        <v>0.16500000000000001</v>
      </c>
      <c r="W791">
        <v>50.607461458358102</v>
      </c>
      <c r="X791">
        <v>5.1240012373084296</v>
      </c>
      <c r="Y791">
        <v>288</v>
      </c>
      <c r="Z791" t="s">
        <v>1255</v>
      </c>
      <c r="AA791" t="s">
        <v>716</v>
      </c>
      <c r="AB791" t="s">
        <v>1591</v>
      </c>
    </row>
    <row r="792" spans="1:36">
      <c r="A792">
        <v>745</v>
      </c>
      <c r="L792">
        <v>20000</v>
      </c>
      <c r="T792">
        <v>0.46</v>
      </c>
      <c r="U792">
        <v>0.44</v>
      </c>
      <c r="V792">
        <v>0.02</v>
      </c>
      <c r="W792">
        <v>51.267907758145498</v>
      </c>
      <c r="X792">
        <v>5.1156333060710999</v>
      </c>
      <c r="Y792">
        <v>360</v>
      </c>
      <c r="Z792" t="s">
        <v>1255</v>
      </c>
      <c r="AA792" t="s">
        <v>719</v>
      </c>
      <c r="AB792" t="s">
        <v>1592</v>
      </c>
    </row>
    <row r="793" spans="1:36" s="24" customFormat="1">
      <c r="A793">
        <v>746</v>
      </c>
      <c r="B793" s="93"/>
      <c r="C793" s="93"/>
      <c r="D793" s="93"/>
      <c r="E793" s="93"/>
      <c r="F793" s="93"/>
      <c r="G793" s="93"/>
      <c r="H793" s="93"/>
      <c r="I793" s="93">
        <v>10</v>
      </c>
      <c r="J793" s="93">
        <v>20</v>
      </c>
      <c r="K793" s="93"/>
      <c r="L793" s="93"/>
      <c r="M793" s="93"/>
      <c r="N793" s="93"/>
      <c r="O793" s="93"/>
      <c r="P793" s="93"/>
      <c r="Q793" s="93"/>
      <c r="R793" s="93"/>
      <c r="T793" s="24">
        <v>0.16750000000000001</v>
      </c>
      <c r="U793" s="24">
        <v>0.42749999999999999</v>
      </c>
      <c r="V793" s="24">
        <v>0.26</v>
      </c>
      <c r="W793" s="24">
        <v>48.035109587941001</v>
      </c>
      <c r="X793" s="24">
        <v>5.0343466066722096</v>
      </c>
      <c r="Y793" s="24">
        <v>238</v>
      </c>
      <c r="Z793" s="24" t="s">
        <v>1253</v>
      </c>
      <c r="AA793" s="24" t="s">
        <v>713</v>
      </c>
      <c r="AB793" s="24" t="s">
        <v>1593</v>
      </c>
      <c r="AE793" s="168"/>
      <c r="AF793" s="91"/>
      <c r="AG793" s="91"/>
      <c r="AH793" s="91"/>
      <c r="AI793" s="91"/>
      <c r="AJ793" s="169"/>
    </row>
    <row r="794" spans="1:36" s="24" customFormat="1">
      <c r="A794">
        <v>747</v>
      </c>
      <c r="B794" s="91"/>
      <c r="C794" s="91"/>
      <c r="D794" s="91"/>
      <c r="E794" s="91"/>
      <c r="F794" s="91"/>
      <c r="G794" s="91"/>
      <c r="H794" s="91"/>
      <c r="I794" s="91">
        <v>15</v>
      </c>
      <c r="J794" s="91">
        <v>15</v>
      </c>
      <c r="K794" s="91"/>
      <c r="L794" s="91"/>
      <c r="M794" s="91"/>
      <c r="N794" s="91"/>
      <c r="O794" s="91"/>
      <c r="P794" s="91"/>
      <c r="Q794" s="91"/>
      <c r="R794" s="91"/>
      <c r="T794" s="24">
        <v>0.21</v>
      </c>
      <c r="U794" s="24">
        <v>0.42499999999999999</v>
      </c>
      <c r="V794" s="24">
        <v>0.215</v>
      </c>
      <c r="W794" s="24">
        <v>45.636655617278997</v>
      </c>
      <c r="X794" s="24">
        <v>4.9393186681740602</v>
      </c>
      <c r="Y794" s="24">
        <v>254</v>
      </c>
      <c r="Z794" s="24" t="s">
        <v>1253</v>
      </c>
      <c r="AA794" s="24" t="s">
        <v>713</v>
      </c>
      <c r="AB794" s="24" t="s">
        <v>1594</v>
      </c>
      <c r="AE794" s="168"/>
      <c r="AF794" s="91"/>
      <c r="AG794" s="91"/>
      <c r="AH794" s="91"/>
      <c r="AI794" s="91"/>
      <c r="AJ794" s="169"/>
    </row>
    <row r="795" spans="1:36">
      <c r="A795">
        <v>748</v>
      </c>
      <c r="B795" s="91"/>
      <c r="C795" s="91"/>
      <c r="D795" s="91"/>
      <c r="E795" s="91"/>
      <c r="F795" s="91"/>
      <c r="G795" s="91"/>
      <c r="H795" s="91"/>
      <c r="I795" s="91">
        <v>30</v>
      </c>
      <c r="J795" s="91">
        <v>30</v>
      </c>
      <c r="K795" s="91"/>
      <c r="L795" s="91"/>
      <c r="M795" s="91"/>
      <c r="N795" s="91"/>
      <c r="O795" s="91"/>
      <c r="P795" s="91"/>
      <c r="Q795" s="91"/>
      <c r="R795" s="91"/>
      <c r="S795" s="24"/>
      <c r="T795" s="24">
        <v>0.26250000000000001</v>
      </c>
      <c r="U795" s="24">
        <v>0.435</v>
      </c>
      <c r="V795" s="24">
        <v>0.17249999999999999</v>
      </c>
      <c r="W795" s="24">
        <v>38.779359190904103</v>
      </c>
      <c r="X795" s="24">
        <v>4.6005638574071304</v>
      </c>
      <c r="Y795" s="24">
        <v>279</v>
      </c>
      <c r="Z795" s="24" t="s">
        <v>1253</v>
      </c>
      <c r="AA795" s="24" t="s">
        <v>713</v>
      </c>
      <c r="AB795" s="24" t="s">
        <v>1595</v>
      </c>
      <c r="AC795" s="24"/>
      <c r="AD795" s="24"/>
      <c r="AE795" s="168"/>
      <c r="AF795" s="91"/>
      <c r="AG795" s="91"/>
    </row>
    <row r="796" spans="1:36">
      <c r="A796">
        <v>749</v>
      </c>
      <c r="B796" s="91"/>
      <c r="C796" s="91"/>
      <c r="D796" s="91"/>
      <c r="E796" s="91"/>
      <c r="F796" s="91"/>
      <c r="G796" s="91"/>
      <c r="H796" s="91"/>
      <c r="I796" s="91">
        <v>45</v>
      </c>
      <c r="J796" s="91">
        <v>45</v>
      </c>
      <c r="K796" s="91"/>
      <c r="L796" s="91"/>
      <c r="M796" s="91"/>
      <c r="N796" s="91"/>
      <c r="O796" s="91"/>
      <c r="P796" s="91"/>
      <c r="Q796" s="91"/>
      <c r="R796" s="91"/>
      <c r="S796" s="24"/>
      <c r="T796" s="24">
        <v>0.32750000000000001</v>
      </c>
      <c r="U796" s="24">
        <v>0.4325</v>
      </c>
      <c r="V796" s="24">
        <v>0.105</v>
      </c>
      <c r="W796" s="24">
        <v>35.335388953691101</v>
      </c>
      <c r="X796" s="24">
        <v>4.7877764942317</v>
      </c>
      <c r="Y796" s="24">
        <v>304</v>
      </c>
      <c r="Z796" s="24" t="s">
        <v>1253</v>
      </c>
      <c r="AA796" s="24" t="s">
        <v>713</v>
      </c>
      <c r="AB796" s="24" t="s">
        <v>1596</v>
      </c>
      <c r="AC796" s="24"/>
      <c r="AD796" s="24"/>
      <c r="AE796" s="168"/>
      <c r="AF796" s="91"/>
      <c r="AG796" s="91"/>
    </row>
    <row r="797" spans="1:36">
      <c r="A797">
        <v>750</v>
      </c>
      <c r="B797" s="92"/>
      <c r="C797" s="92"/>
      <c r="D797" s="92"/>
      <c r="E797" s="92"/>
      <c r="F797" s="92"/>
      <c r="G797" s="92"/>
      <c r="H797" s="92"/>
      <c r="I797" s="92">
        <v>60</v>
      </c>
      <c r="J797" s="92">
        <v>60</v>
      </c>
      <c r="K797" s="92"/>
      <c r="L797" s="92"/>
      <c r="M797" s="92"/>
      <c r="N797" s="92"/>
      <c r="O797" s="92"/>
      <c r="P797" s="92"/>
      <c r="Q797" s="92"/>
      <c r="R797" s="92"/>
      <c r="S797" s="24"/>
      <c r="T797" s="24">
        <v>0.4375</v>
      </c>
      <c r="U797" s="24">
        <v>0.43</v>
      </c>
      <c r="V797" s="24">
        <v>7.4999999999999997E-3</v>
      </c>
      <c r="W797" s="24">
        <v>31.550699257917</v>
      </c>
      <c r="X797" s="24">
        <v>4.6917948549051403</v>
      </c>
      <c r="Y797" s="24">
        <v>347</v>
      </c>
      <c r="Z797" s="24" t="s">
        <v>1253</v>
      </c>
      <c r="AA797" s="24" t="s">
        <v>713</v>
      </c>
      <c r="AB797" s="24" t="s">
        <v>1597</v>
      </c>
      <c r="AC797" s="24"/>
      <c r="AD797" s="24"/>
      <c r="AE797" s="168"/>
      <c r="AF797" s="91"/>
      <c r="AG797" s="91"/>
    </row>
    <row r="798" spans="1:36" s="57" customFormat="1">
      <c r="A798">
        <v>751</v>
      </c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 t="s">
        <v>375</v>
      </c>
      <c r="Q798" s="119"/>
      <c r="R798" s="119"/>
      <c r="T798" s="57">
        <v>0.12</v>
      </c>
      <c r="U798" s="57">
        <v>0.42749999999999999</v>
      </c>
      <c r="V798" s="57">
        <v>0.3075</v>
      </c>
      <c r="W798" s="57">
        <v>52.513544154417602</v>
      </c>
      <c r="X798" s="57">
        <v>5.15495165103831</v>
      </c>
      <c r="Y798" s="57">
        <v>219</v>
      </c>
      <c r="Z798" s="57" t="s">
        <v>1253</v>
      </c>
      <c r="AA798" s="57" t="s">
        <v>713</v>
      </c>
      <c r="AB798" s="57" t="s">
        <v>1590</v>
      </c>
      <c r="AE798" s="170"/>
      <c r="AF798" s="56"/>
      <c r="AG798" s="56"/>
      <c r="AH798" s="56"/>
      <c r="AI798" s="56"/>
      <c r="AJ798" s="171"/>
    </row>
    <row r="799" spans="1:36" s="57" customFormat="1">
      <c r="A799">
        <v>752</v>
      </c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 t="s">
        <v>376</v>
      </c>
      <c r="Q799" s="56"/>
      <c r="R799" s="56"/>
      <c r="T799" s="57">
        <v>0.12</v>
      </c>
      <c r="U799" s="57">
        <v>0.42749999999999999</v>
      </c>
      <c r="V799" s="57">
        <v>0.3075</v>
      </c>
      <c r="W799" s="57">
        <v>52.513544154417602</v>
      </c>
      <c r="X799" s="57">
        <v>5.15495165103831</v>
      </c>
      <c r="Y799" s="57">
        <v>219</v>
      </c>
      <c r="Z799" s="57" t="s">
        <v>1253</v>
      </c>
      <c r="AA799" s="57" t="s">
        <v>713</v>
      </c>
      <c r="AB799" s="57" t="s">
        <v>1590</v>
      </c>
      <c r="AE799" s="170"/>
      <c r="AF799" s="56"/>
      <c r="AG799" s="56"/>
      <c r="AH799" s="56"/>
      <c r="AI799" s="56"/>
      <c r="AJ799" s="171"/>
    </row>
    <row r="800" spans="1:36" s="57" customFormat="1">
      <c r="A800">
        <v>753</v>
      </c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 t="s">
        <v>377</v>
      </c>
      <c r="Q800" s="56"/>
      <c r="R800" s="56"/>
      <c r="T800" s="57">
        <v>0.12</v>
      </c>
      <c r="U800" s="57">
        <v>0.42749999999999999</v>
      </c>
      <c r="V800" s="57">
        <v>0.3075</v>
      </c>
      <c r="W800" s="57">
        <v>52.513544154417602</v>
      </c>
      <c r="X800" s="57">
        <v>5.15495165103831</v>
      </c>
      <c r="Y800" s="57">
        <v>219</v>
      </c>
      <c r="Z800" s="57" t="s">
        <v>1253</v>
      </c>
      <c r="AA800" s="57" t="s">
        <v>713</v>
      </c>
      <c r="AB800" s="57" t="s">
        <v>1590</v>
      </c>
      <c r="AE800" s="170"/>
      <c r="AF800" s="56"/>
      <c r="AG800" s="56"/>
      <c r="AH800" s="56"/>
      <c r="AI800" s="56"/>
      <c r="AJ800" s="171"/>
    </row>
    <row r="801" spans="1:36" s="57" customFormat="1">
      <c r="A801">
        <v>754</v>
      </c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 t="s">
        <v>378</v>
      </c>
      <c r="Q801" s="56"/>
      <c r="R801" s="56"/>
      <c r="T801" s="57">
        <v>0.12</v>
      </c>
      <c r="U801" s="57">
        <v>0.42749999999999999</v>
      </c>
      <c r="V801" s="57">
        <v>0.3075</v>
      </c>
      <c r="W801" s="57">
        <v>52.513544154417602</v>
      </c>
      <c r="X801" s="57">
        <v>5.15495165103831</v>
      </c>
      <c r="Y801" s="57">
        <v>219</v>
      </c>
      <c r="Z801" s="57" t="s">
        <v>1253</v>
      </c>
      <c r="AA801" s="57" t="s">
        <v>713</v>
      </c>
      <c r="AB801" s="57" t="s">
        <v>1590</v>
      </c>
      <c r="AE801" s="170"/>
      <c r="AF801" s="56"/>
      <c r="AG801" s="56"/>
      <c r="AH801" s="56"/>
      <c r="AI801" s="56"/>
      <c r="AJ801" s="171"/>
    </row>
    <row r="802" spans="1:36" s="57" customFormat="1">
      <c r="A802">
        <v>755</v>
      </c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 t="s">
        <v>379</v>
      </c>
      <c r="Q802" s="56"/>
      <c r="R802" s="56"/>
      <c r="T802" s="57">
        <v>0.12</v>
      </c>
      <c r="U802" s="57">
        <v>0.42749999999999999</v>
      </c>
      <c r="V802" s="57">
        <v>0.3075</v>
      </c>
      <c r="W802" s="57">
        <v>52.513544154417602</v>
      </c>
      <c r="X802" s="57">
        <v>5.15495165103831</v>
      </c>
      <c r="Y802" s="57">
        <v>219</v>
      </c>
      <c r="Z802" s="57" t="s">
        <v>1253</v>
      </c>
      <c r="AA802" s="57" t="s">
        <v>713</v>
      </c>
      <c r="AB802" s="57" t="s">
        <v>1590</v>
      </c>
      <c r="AE802" s="170"/>
      <c r="AF802" s="56"/>
      <c r="AG802" s="56"/>
      <c r="AH802" s="56"/>
      <c r="AI802" s="56"/>
      <c r="AJ802" s="171"/>
    </row>
    <row r="803" spans="1:36" s="57" customFormat="1">
      <c r="A803">
        <v>756</v>
      </c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 t="s">
        <v>898</v>
      </c>
      <c r="R803" s="124"/>
      <c r="S803" s="24"/>
      <c r="T803" s="24">
        <v>6.7500000000000004E-2</v>
      </c>
      <c r="U803" s="24">
        <v>0.4375</v>
      </c>
      <c r="V803" s="24">
        <v>0.37</v>
      </c>
      <c r="W803" s="24">
        <v>61.433610069672</v>
      </c>
      <c r="X803" s="24">
        <v>5.2986308446907904</v>
      </c>
      <c r="Y803" s="24">
        <v>202</v>
      </c>
      <c r="Z803" s="24" t="s">
        <v>1263</v>
      </c>
      <c r="AA803" s="24" t="s">
        <v>713</v>
      </c>
      <c r="AB803" s="24" t="s">
        <v>1598</v>
      </c>
      <c r="AC803" s="24"/>
      <c r="AD803" s="24"/>
      <c r="AE803" s="170"/>
      <c r="AF803" s="56"/>
      <c r="AG803" s="56"/>
      <c r="AH803" s="56"/>
      <c r="AI803" s="56"/>
      <c r="AJ803" s="171"/>
    </row>
    <row r="804" spans="1:36" s="57" customFormat="1">
      <c r="A804">
        <v>757</v>
      </c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 t="s">
        <v>881</v>
      </c>
      <c r="R804" s="156"/>
      <c r="S804" s="24"/>
      <c r="T804" s="24">
        <v>2.75E-2</v>
      </c>
      <c r="U804" s="24">
        <v>0.44</v>
      </c>
      <c r="V804" s="24">
        <v>0.41249999999999998</v>
      </c>
      <c r="W804" s="24">
        <v>62.8163427156137</v>
      </c>
      <c r="X804" s="24">
        <v>5.2192335603143896</v>
      </c>
      <c r="Y804" s="24">
        <v>187</v>
      </c>
      <c r="Z804" s="24" t="s">
        <v>1265</v>
      </c>
      <c r="AA804" s="24" t="s">
        <v>713</v>
      </c>
      <c r="AB804" s="24" t="s">
        <v>1599</v>
      </c>
      <c r="AC804" s="24"/>
      <c r="AD804" s="24"/>
      <c r="AE804" s="170"/>
      <c r="AF804" s="56"/>
      <c r="AG804" s="56"/>
      <c r="AH804" s="56"/>
      <c r="AI804" s="56"/>
      <c r="AJ804" s="171"/>
    </row>
    <row r="805" spans="1:36" s="57" customFormat="1">
      <c r="A805">
        <v>758</v>
      </c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 t="s">
        <v>884</v>
      </c>
      <c r="R805" s="91"/>
      <c r="S805" s="24"/>
      <c r="T805" s="24">
        <v>1.7500000000000002E-2</v>
      </c>
      <c r="U805" s="24">
        <v>0.43</v>
      </c>
      <c r="V805" s="24">
        <v>0.41249999999999998</v>
      </c>
      <c r="W805" s="24">
        <v>66.311605294908006</v>
      </c>
      <c r="X805" s="24">
        <v>4.85597277621308</v>
      </c>
      <c r="Y805" s="24">
        <v>179</v>
      </c>
      <c r="Z805" s="24" t="s">
        <v>1267</v>
      </c>
      <c r="AA805" s="24" t="s">
        <v>713</v>
      </c>
      <c r="AB805" s="24" t="s">
        <v>1600</v>
      </c>
      <c r="AC805" s="24"/>
      <c r="AD805" s="24"/>
      <c r="AE805" s="170"/>
      <c r="AF805" s="56"/>
      <c r="AG805" s="56"/>
      <c r="AH805" s="56"/>
      <c r="AI805" s="56"/>
      <c r="AJ805" s="171"/>
    </row>
    <row r="806" spans="1:36" s="81" customFormat="1">
      <c r="B806" s="82" t="s">
        <v>1389</v>
      </c>
      <c r="AE806" s="105"/>
      <c r="AF806" s="109"/>
      <c r="AG806" s="109"/>
      <c r="AH806" s="109"/>
      <c r="AI806" s="109"/>
      <c r="AJ806" s="110"/>
    </row>
    <row r="807" spans="1:36">
      <c r="A807">
        <v>759</v>
      </c>
      <c r="B807" s="47">
        <v>42165</v>
      </c>
      <c r="C807" s="57" t="s">
        <v>1244</v>
      </c>
      <c r="D807" s="57" t="s">
        <v>1245</v>
      </c>
      <c r="E807" s="46">
        <v>0.71666666666666667</v>
      </c>
      <c r="F807" t="s">
        <v>1374</v>
      </c>
      <c r="G807" t="s">
        <v>538</v>
      </c>
      <c r="H807" t="s">
        <v>345</v>
      </c>
      <c r="I807">
        <v>5</v>
      </c>
      <c r="J807">
        <v>20</v>
      </c>
      <c r="K807" t="s">
        <v>1375</v>
      </c>
      <c r="L807">
        <v>500</v>
      </c>
      <c r="M807">
        <v>0</v>
      </c>
      <c r="N807">
        <v>2.4</v>
      </c>
      <c r="O807" t="b">
        <v>1</v>
      </c>
      <c r="P807" t="s">
        <v>1130</v>
      </c>
      <c r="Q807">
        <v>0</v>
      </c>
      <c r="R807" t="s">
        <v>1248</v>
      </c>
      <c r="T807">
        <v>1.7500000000000002E-2</v>
      </c>
      <c r="U807">
        <v>0.40500000000000003</v>
      </c>
      <c r="V807">
        <v>0.38750000000000001</v>
      </c>
      <c r="W807">
        <v>19.878367691973398</v>
      </c>
      <c r="X807">
        <v>1.1148417589648101</v>
      </c>
      <c r="Y807">
        <v>169</v>
      </c>
      <c r="Z807" t="s">
        <v>1249</v>
      </c>
      <c r="AA807" t="s">
        <v>707</v>
      </c>
      <c r="AB807" t="s">
        <v>1601</v>
      </c>
    </row>
    <row r="808" spans="1:36">
      <c r="A808">
        <v>760</v>
      </c>
      <c r="L808">
        <v>1000</v>
      </c>
      <c r="T808">
        <v>2.5000000000000001E-2</v>
      </c>
      <c r="U808">
        <v>0.40250000000000002</v>
      </c>
      <c r="V808">
        <v>0.3775</v>
      </c>
      <c r="W808">
        <v>19.225480691875799</v>
      </c>
      <c r="X808">
        <v>1.1239680917401</v>
      </c>
      <c r="Y808">
        <v>171</v>
      </c>
      <c r="Z808" t="s">
        <v>1251</v>
      </c>
      <c r="AA808" t="s">
        <v>710</v>
      </c>
      <c r="AB808" t="s">
        <v>1602</v>
      </c>
    </row>
    <row r="809" spans="1:36" s="73" customFormat="1">
      <c r="A809">
        <v>761</v>
      </c>
      <c r="B809" s="88">
        <v>42165</v>
      </c>
      <c r="C809" s="73" t="s">
        <v>1244</v>
      </c>
      <c r="D809" s="73" t="s">
        <v>1245</v>
      </c>
      <c r="E809" s="89">
        <v>0.71666666666666667</v>
      </c>
      <c r="F809" s="73" t="s">
        <v>1374</v>
      </c>
      <c r="G809" s="73" t="s">
        <v>538</v>
      </c>
      <c r="H809" s="73" t="s">
        <v>345</v>
      </c>
      <c r="I809" s="73">
        <v>5</v>
      </c>
      <c r="J809" s="73">
        <v>20</v>
      </c>
      <c r="K809" s="73" t="s">
        <v>1375</v>
      </c>
      <c r="L809" s="73">
        <v>5000</v>
      </c>
      <c r="M809" s="73">
        <v>0</v>
      </c>
      <c r="N809" s="73">
        <v>2.4</v>
      </c>
      <c r="O809" s="73" t="b">
        <v>1</v>
      </c>
      <c r="P809" s="73" t="s">
        <v>1130</v>
      </c>
      <c r="Q809" s="73">
        <v>0</v>
      </c>
      <c r="T809" s="73">
        <v>0.12</v>
      </c>
      <c r="U809" s="73">
        <v>0.42249999999999999</v>
      </c>
      <c r="V809" s="73">
        <v>0.30249999999999999</v>
      </c>
      <c r="W809" s="73">
        <v>14.3374698187123</v>
      </c>
      <c r="X809" s="73">
        <v>1.1074224761976199</v>
      </c>
      <c r="Y809" s="73">
        <v>217</v>
      </c>
      <c r="Z809" s="73" t="s">
        <v>1253</v>
      </c>
      <c r="AA809" s="73" t="s">
        <v>713</v>
      </c>
      <c r="AB809" s="73" t="s">
        <v>1603</v>
      </c>
      <c r="AE809" s="166"/>
      <c r="AF809" s="78"/>
      <c r="AG809" s="78"/>
      <c r="AH809" s="78"/>
      <c r="AI809" s="78" t="s">
        <v>1154</v>
      </c>
      <c r="AJ809" s="167"/>
    </row>
    <row r="810" spans="1:36">
      <c r="A810">
        <v>762</v>
      </c>
      <c r="L810">
        <v>10000</v>
      </c>
      <c r="T810">
        <v>0.18</v>
      </c>
      <c r="U810">
        <v>0.4325</v>
      </c>
      <c r="V810">
        <v>0.2525</v>
      </c>
      <c r="W810">
        <v>11.4112670389468</v>
      </c>
      <c r="X810">
        <v>1.06992471044864</v>
      </c>
      <c r="Y810">
        <v>245</v>
      </c>
      <c r="Z810" t="s">
        <v>1255</v>
      </c>
      <c r="AA810" t="s">
        <v>716</v>
      </c>
      <c r="AB810" t="s">
        <v>1604</v>
      </c>
    </row>
    <row r="811" spans="1:36">
      <c r="A811">
        <v>763</v>
      </c>
      <c r="L811">
        <v>20000</v>
      </c>
      <c r="T811">
        <v>0.37</v>
      </c>
      <c r="U811">
        <v>0.4325</v>
      </c>
      <c r="V811">
        <v>6.25E-2</v>
      </c>
      <c r="W811">
        <v>6.9772037324757603</v>
      </c>
      <c r="X811">
        <v>1.0629099325582601</v>
      </c>
      <c r="Y811">
        <v>321</v>
      </c>
      <c r="Z811" t="s">
        <v>1255</v>
      </c>
      <c r="AA811" t="s">
        <v>719</v>
      </c>
      <c r="AB811" t="s">
        <v>1605</v>
      </c>
    </row>
    <row r="812" spans="1:36">
      <c r="A812">
        <v>764</v>
      </c>
      <c r="B812" s="93"/>
      <c r="C812" s="93"/>
      <c r="D812" s="93"/>
      <c r="E812" s="93"/>
      <c r="F812" s="93"/>
      <c r="G812" s="93"/>
      <c r="H812" s="93"/>
      <c r="I812" s="93">
        <v>10</v>
      </c>
      <c r="J812" s="93">
        <v>20</v>
      </c>
      <c r="K812" s="93"/>
      <c r="L812" s="93"/>
      <c r="M812" s="93"/>
      <c r="N812" s="93"/>
      <c r="O812" s="93"/>
      <c r="P812" s="93"/>
      <c r="Q812" s="93"/>
      <c r="R812" s="93"/>
      <c r="S812" s="24"/>
      <c r="T812" s="24">
        <v>0.13</v>
      </c>
      <c r="U812" s="24">
        <v>0.42499999999999999</v>
      </c>
      <c r="V812" s="24">
        <v>0.29499999999999998</v>
      </c>
      <c r="W812" s="24">
        <v>1.9957693442959199</v>
      </c>
      <c r="X812" s="24">
        <v>1.02381151235889</v>
      </c>
      <c r="Y812" s="24">
        <v>220</v>
      </c>
      <c r="Z812" s="24" t="s">
        <v>1253</v>
      </c>
      <c r="AA812" s="24" t="s">
        <v>713</v>
      </c>
      <c r="AB812" s="24" t="s">
        <v>1606</v>
      </c>
      <c r="AC812" s="24"/>
      <c r="AD812" s="24"/>
      <c r="AE812" s="168"/>
      <c r="AF812" s="91"/>
      <c r="AG812" s="91"/>
      <c r="AH812" s="91"/>
      <c r="AI812" s="91"/>
    </row>
    <row r="813" spans="1:36">
      <c r="A813">
        <v>765</v>
      </c>
      <c r="B813" s="91"/>
      <c r="C813" s="91"/>
      <c r="D813" s="91"/>
      <c r="E813" s="91"/>
      <c r="F813" s="91"/>
      <c r="G813" s="91"/>
      <c r="H813" s="91"/>
      <c r="I813" s="91">
        <v>15</v>
      </c>
      <c r="J813" s="91">
        <v>15</v>
      </c>
      <c r="K813" s="91"/>
      <c r="L813" s="91"/>
      <c r="M813" s="91"/>
      <c r="N813" s="91"/>
      <c r="O813" s="91"/>
      <c r="P813" s="91"/>
      <c r="Q813" s="91"/>
      <c r="R813" s="91"/>
      <c r="S813" s="24"/>
      <c r="T813" s="24">
        <v>0.185</v>
      </c>
      <c r="U813" s="24">
        <v>0.43</v>
      </c>
      <c r="V813" s="24">
        <v>0.245</v>
      </c>
      <c r="W813" s="24">
        <v>8.9326682727971001</v>
      </c>
      <c r="X813" s="24">
        <v>1.1664462961643201</v>
      </c>
      <c r="Y813" s="24">
        <v>244</v>
      </c>
      <c r="Z813" s="24" t="s">
        <v>1253</v>
      </c>
      <c r="AA813" s="24" t="s">
        <v>713</v>
      </c>
      <c r="AB813" s="24" t="s">
        <v>1607</v>
      </c>
      <c r="AC813" s="24"/>
      <c r="AD813" s="24"/>
      <c r="AE813" s="168"/>
      <c r="AF813" s="91"/>
      <c r="AG813" s="91"/>
      <c r="AH813" s="91"/>
      <c r="AI813" s="91"/>
    </row>
    <row r="814" spans="1:36">
      <c r="A814">
        <v>766</v>
      </c>
      <c r="B814" s="91"/>
      <c r="C814" s="91"/>
      <c r="D814" s="91"/>
      <c r="E814" s="91"/>
      <c r="F814" s="91"/>
      <c r="G814" s="91"/>
      <c r="H814" s="91"/>
      <c r="I814" s="91">
        <v>30</v>
      </c>
      <c r="J814" s="91">
        <v>30</v>
      </c>
      <c r="K814" s="91"/>
      <c r="L814" s="91"/>
      <c r="M814" s="91"/>
      <c r="N814" s="91"/>
      <c r="O814" s="91"/>
      <c r="P814" s="91"/>
      <c r="Q814" s="91"/>
      <c r="R814" s="91"/>
      <c r="S814" s="24"/>
      <c r="T814" s="24">
        <v>0.3</v>
      </c>
      <c r="U814" s="24">
        <v>0.435</v>
      </c>
      <c r="V814" s="24">
        <v>0.13500000000000001</v>
      </c>
      <c r="W814" s="24">
        <v>22.022946219995401</v>
      </c>
      <c r="X814" s="24">
        <v>1.1520981632928899</v>
      </c>
      <c r="Y814" s="24">
        <v>292</v>
      </c>
      <c r="Z814" s="24" t="s">
        <v>1253</v>
      </c>
      <c r="AA814" s="24" t="s">
        <v>713</v>
      </c>
      <c r="AB814" s="24" t="s">
        <v>1608</v>
      </c>
      <c r="AC814" s="24"/>
      <c r="AD814" s="24"/>
      <c r="AE814" s="168"/>
      <c r="AF814" s="91"/>
      <c r="AG814" s="91"/>
      <c r="AH814" s="91"/>
      <c r="AI814" s="91"/>
    </row>
    <row r="815" spans="1:36">
      <c r="A815">
        <v>767</v>
      </c>
      <c r="B815" s="91"/>
      <c r="C815" s="91"/>
      <c r="D815" s="91"/>
      <c r="E815" s="91"/>
      <c r="F815" s="91"/>
      <c r="G815" s="91"/>
      <c r="H815" s="91"/>
      <c r="I815" s="91">
        <v>45</v>
      </c>
      <c r="J815" s="91">
        <v>45</v>
      </c>
      <c r="K815" s="91"/>
      <c r="L815" s="91"/>
      <c r="M815" s="91"/>
      <c r="N815" s="91"/>
      <c r="O815" s="91"/>
      <c r="P815" s="91"/>
      <c r="Q815" s="91"/>
      <c r="R815" s="91"/>
      <c r="S815" s="24"/>
      <c r="T815" s="24">
        <v>0.36</v>
      </c>
      <c r="U815" s="24">
        <v>0.435</v>
      </c>
      <c r="V815" s="24">
        <v>7.4999999999999997E-2</v>
      </c>
      <c r="W815" s="24">
        <v>7.4125133014228703</v>
      </c>
      <c r="X815" s="24">
        <v>0.78048499757535394</v>
      </c>
      <c r="Y815" s="24">
        <v>288</v>
      </c>
      <c r="Z815" s="24" t="s">
        <v>1253</v>
      </c>
      <c r="AA815" s="24" t="s">
        <v>713</v>
      </c>
      <c r="AB815" s="24" t="s">
        <v>1609</v>
      </c>
      <c r="AC815" s="24"/>
      <c r="AD815" s="24"/>
      <c r="AE815" s="168"/>
      <c r="AF815" s="91"/>
      <c r="AG815" s="91"/>
      <c r="AH815" s="91"/>
      <c r="AI815" s="91"/>
    </row>
    <row r="816" spans="1:36">
      <c r="A816">
        <v>768</v>
      </c>
      <c r="B816" s="92"/>
      <c r="C816" s="92"/>
      <c r="D816" s="92"/>
      <c r="E816" s="92"/>
      <c r="F816" s="92"/>
      <c r="G816" s="92"/>
      <c r="H816" s="92"/>
      <c r="I816" s="92">
        <v>60</v>
      </c>
      <c r="J816" s="92">
        <v>60</v>
      </c>
      <c r="K816" s="92"/>
      <c r="L816" s="92"/>
      <c r="M816" s="92"/>
      <c r="N816" s="92"/>
      <c r="O816" s="92"/>
      <c r="P816" s="92"/>
      <c r="Q816" s="92"/>
      <c r="R816" s="92"/>
      <c r="S816" s="24"/>
      <c r="T816" s="24">
        <v>0.47499999999999998</v>
      </c>
      <c r="U816" s="24">
        <v>0.42</v>
      </c>
      <c r="V816" s="24">
        <v>5.5E-2</v>
      </c>
      <c r="W816" s="24">
        <v>13.736543000140999</v>
      </c>
      <c r="X816" s="24">
        <v>0.77073362105139198</v>
      </c>
      <c r="Y816" s="24">
        <v>334</v>
      </c>
      <c r="Z816" s="24" t="s">
        <v>1253</v>
      </c>
      <c r="AA816" s="24" t="s">
        <v>713</v>
      </c>
      <c r="AB816" s="24" t="s">
        <v>1610</v>
      </c>
      <c r="AC816" s="24"/>
      <c r="AD816" s="24"/>
      <c r="AE816" s="168"/>
      <c r="AF816" s="91"/>
      <c r="AG816" s="91"/>
      <c r="AH816" s="91"/>
      <c r="AI816" s="91"/>
    </row>
    <row r="817" spans="1:36">
      <c r="A817">
        <v>769</v>
      </c>
      <c r="P817">
        <v>0.17</v>
      </c>
      <c r="T817">
        <v>0.12</v>
      </c>
      <c r="U817">
        <v>0.42249999999999999</v>
      </c>
      <c r="V817">
        <v>0.30249999999999999</v>
      </c>
      <c r="W817">
        <v>14.3374698187123</v>
      </c>
      <c r="X817">
        <v>1.1074224761976199</v>
      </c>
      <c r="Y817">
        <v>217</v>
      </c>
      <c r="Z817" t="s">
        <v>1253</v>
      </c>
      <c r="AA817" t="s">
        <v>713</v>
      </c>
      <c r="AB817" t="s">
        <v>1603</v>
      </c>
    </row>
    <row r="818" spans="1:36">
      <c r="A818">
        <v>770</v>
      </c>
      <c r="P818">
        <v>2.65</v>
      </c>
      <c r="T818">
        <v>0.12</v>
      </c>
      <c r="U818">
        <v>0.42249999999999999</v>
      </c>
      <c r="V818">
        <v>0.30249999999999999</v>
      </c>
      <c r="W818">
        <v>14.3374698187123</v>
      </c>
      <c r="X818">
        <v>1.1074224761976199</v>
      </c>
      <c r="Y818">
        <v>217</v>
      </c>
      <c r="Z818" t="s">
        <v>1253</v>
      </c>
      <c r="AA818" t="s">
        <v>713</v>
      </c>
      <c r="AB818" t="s">
        <v>1603</v>
      </c>
    </row>
    <row r="819" spans="1:36">
      <c r="A819">
        <v>771</v>
      </c>
      <c r="P819">
        <v>25.7</v>
      </c>
      <c r="T819">
        <v>0.12</v>
      </c>
      <c r="U819">
        <v>0.42249999999999999</v>
      </c>
      <c r="V819">
        <v>0.30249999999999999</v>
      </c>
      <c r="W819">
        <v>14.3374698187123</v>
      </c>
      <c r="X819">
        <v>1.1074224761976199</v>
      </c>
      <c r="Y819">
        <v>217</v>
      </c>
      <c r="Z819" t="s">
        <v>1253</v>
      </c>
      <c r="AA819" t="s">
        <v>713</v>
      </c>
      <c r="AB819" t="s">
        <v>1603</v>
      </c>
    </row>
    <row r="820" spans="1:36">
      <c r="A820">
        <v>772</v>
      </c>
      <c r="P820">
        <v>125</v>
      </c>
      <c r="T820">
        <v>0.12</v>
      </c>
      <c r="U820">
        <v>0.42249999999999999</v>
      </c>
      <c r="V820">
        <v>0.30249999999999999</v>
      </c>
      <c r="W820">
        <v>14.3374698187123</v>
      </c>
      <c r="X820">
        <v>1.1074224761976199</v>
      </c>
      <c r="Y820">
        <v>217</v>
      </c>
      <c r="Z820" t="s">
        <v>1253</v>
      </c>
      <c r="AA820" t="s">
        <v>713</v>
      </c>
      <c r="AB820" t="s">
        <v>1603</v>
      </c>
    </row>
    <row r="821" spans="1:36">
      <c r="A821">
        <v>773</v>
      </c>
      <c r="P821">
        <v>500</v>
      </c>
      <c r="T821">
        <v>0.12</v>
      </c>
      <c r="U821">
        <v>0.42249999999999999</v>
      </c>
      <c r="V821">
        <v>0.30249999999999999</v>
      </c>
      <c r="W821">
        <v>14.3374698187123</v>
      </c>
      <c r="X821">
        <v>1.1074224761976199</v>
      </c>
      <c r="Y821">
        <v>217</v>
      </c>
      <c r="Z821" t="s">
        <v>1253</v>
      </c>
      <c r="AA821" t="s">
        <v>713</v>
      </c>
      <c r="AB821" t="s">
        <v>1603</v>
      </c>
    </row>
    <row r="822" spans="1:36">
      <c r="A822">
        <v>774</v>
      </c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 t="s">
        <v>898</v>
      </c>
      <c r="R822" s="24"/>
      <c r="S822" s="24"/>
      <c r="T822" s="24">
        <v>3.7499999999999999E-2</v>
      </c>
      <c r="U822" s="24">
        <v>0.42249999999999999</v>
      </c>
      <c r="V822" s="24">
        <v>0.38500000000000001</v>
      </c>
      <c r="W822" s="24">
        <v>23.001164418370902</v>
      </c>
      <c r="X822" s="24">
        <v>1.10062228258116</v>
      </c>
      <c r="Y822" s="24">
        <v>184</v>
      </c>
      <c r="Z822" s="24" t="s">
        <v>1263</v>
      </c>
      <c r="AA822" s="24" t="s">
        <v>713</v>
      </c>
      <c r="AB822" s="24" t="s">
        <v>1611</v>
      </c>
      <c r="AC822" s="24"/>
      <c r="AD822" s="24"/>
    </row>
    <row r="823" spans="1:36">
      <c r="A823">
        <v>775</v>
      </c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 t="s">
        <v>881</v>
      </c>
      <c r="R823" s="91"/>
      <c r="S823" s="24"/>
      <c r="T823" s="24">
        <v>3.7499999999999999E-2</v>
      </c>
      <c r="U823" s="24">
        <v>0.435</v>
      </c>
      <c r="V823" s="24">
        <v>0.39750000000000002</v>
      </c>
      <c r="W823" s="24">
        <v>14.560806614154</v>
      </c>
      <c r="X823" s="24">
        <v>1.06834318138852</v>
      </c>
      <c r="Y823" s="24">
        <v>189</v>
      </c>
      <c r="Z823" s="24" t="s">
        <v>1265</v>
      </c>
      <c r="AA823" s="24" t="s">
        <v>713</v>
      </c>
      <c r="AB823" s="24" t="s">
        <v>1612</v>
      </c>
      <c r="AC823" s="24"/>
      <c r="AD823" s="24"/>
    </row>
    <row r="824" spans="1:36">
      <c r="A824">
        <v>776</v>
      </c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 t="s">
        <v>884</v>
      </c>
      <c r="R824" s="92"/>
      <c r="S824" s="24"/>
      <c r="T824" s="24">
        <v>2.5000000000000001E-2</v>
      </c>
      <c r="U824" s="24">
        <v>0.43</v>
      </c>
      <c r="V824" s="24">
        <v>0.40500000000000003</v>
      </c>
      <c r="W824" s="24">
        <v>29.188302087675499</v>
      </c>
      <c r="X824" s="24">
        <v>1.1295123106538401</v>
      </c>
      <c r="Y824" s="24">
        <v>182</v>
      </c>
      <c r="Z824" s="24" t="s">
        <v>1267</v>
      </c>
      <c r="AA824" s="24" t="s">
        <v>713</v>
      </c>
      <c r="AB824" s="24" t="s">
        <v>1613</v>
      </c>
      <c r="AC824" s="24"/>
      <c r="AD824" s="24"/>
    </row>
    <row r="825" spans="1:36" s="23" customFormat="1">
      <c r="B825" s="90">
        <v>2016</v>
      </c>
      <c r="AE825" s="164"/>
      <c r="AF825" s="140"/>
      <c r="AG825" s="140"/>
      <c r="AH825" s="140"/>
      <c r="AI825" s="140"/>
      <c r="AJ825" s="165"/>
    </row>
    <row r="826" spans="1:36" s="81" customFormat="1">
      <c r="B826" s="82" t="s">
        <v>1614</v>
      </c>
      <c r="Q826" s="122"/>
      <c r="AE826" s="105"/>
      <c r="AF826" s="109"/>
      <c r="AG826" s="109"/>
      <c r="AH826" s="109"/>
      <c r="AI826" s="109"/>
      <c r="AJ826" s="110"/>
    </row>
    <row r="827" spans="1:36">
      <c r="A827">
        <v>777</v>
      </c>
      <c r="B827" s="47">
        <v>42536</v>
      </c>
      <c r="C827" s="57" t="s">
        <v>232</v>
      </c>
      <c r="D827" s="57" t="s">
        <v>1615</v>
      </c>
      <c r="E827" s="46">
        <v>0.73263888888888884</v>
      </c>
      <c r="F827" t="s">
        <v>1616</v>
      </c>
      <c r="G827" t="s">
        <v>345</v>
      </c>
      <c r="H827" t="s">
        <v>345</v>
      </c>
      <c r="I827">
        <v>5</v>
      </c>
      <c r="J827">
        <v>30</v>
      </c>
      <c r="K827" t="s">
        <v>1617</v>
      </c>
      <c r="L827">
        <v>500</v>
      </c>
      <c r="M827">
        <v>0.6</v>
      </c>
      <c r="N827">
        <v>80</v>
      </c>
      <c r="O827" t="b">
        <v>1</v>
      </c>
      <c r="P827" t="s">
        <v>1130</v>
      </c>
      <c r="Q827">
        <v>0</v>
      </c>
      <c r="T827">
        <v>0.51</v>
      </c>
      <c r="U827">
        <v>1.24</v>
      </c>
      <c r="V827">
        <v>0.73</v>
      </c>
      <c r="W827">
        <v>15.1978227977805</v>
      </c>
      <c r="X827">
        <v>5.8877019254082601</v>
      </c>
      <c r="Y827">
        <v>700</v>
      </c>
      <c r="Z827" t="s">
        <v>1618</v>
      </c>
      <c r="AA827" t="s">
        <v>1619</v>
      </c>
      <c r="AB827" t="s">
        <v>1620</v>
      </c>
    </row>
    <row r="828" spans="1:36">
      <c r="A828">
        <v>778</v>
      </c>
      <c r="L828">
        <v>1000</v>
      </c>
      <c r="T828">
        <v>0.63749999999999996</v>
      </c>
      <c r="U828">
        <v>2.4649999999999999</v>
      </c>
      <c r="V828">
        <v>1.8274999999999999</v>
      </c>
      <c r="W828">
        <v>15.1822212435826</v>
      </c>
      <c r="X828">
        <v>5.9096250298563699</v>
      </c>
      <c r="Y828">
        <v>1239</v>
      </c>
      <c r="Z828" t="s">
        <v>1621</v>
      </c>
      <c r="AA828" t="s">
        <v>1622</v>
      </c>
      <c r="AB828" t="s">
        <v>1623</v>
      </c>
    </row>
    <row r="829" spans="1:36" s="73" customFormat="1">
      <c r="A829">
        <v>779</v>
      </c>
      <c r="B829" s="88">
        <v>42536</v>
      </c>
      <c r="C829" s="73" t="s">
        <v>232</v>
      </c>
      <c r="D829" s="73" t="s">
        <v>1615</v>
      </c>
      <c r="E829" s="89">
        <v>0.73263888888888884</v>
      </c>
      <c r="F829" s="73" t="s">
        <v>1616</v>
      </c>
      <c r="G829" s="73" t="s">
        <v>345</v>
      </c>
      <c r="H829" s="73" t="s">
        <v>345</v>
      </c>
      <c r="I829" s="73">
        <v>5</v>
      </c>
      <c r="J829" s="73">
        <v>30</v>
      </c>
      <c r="K829" s="73" t="s">
        <v>1617</v>
      </c>
      <c r="L829" s="73">
        <v>5000</v>
      </c>
      <c r="M829" s="73">
        <v>0.6</v>
      </c>
      <c r="N829" s="73">
        <v>80</v>
      </c>
      <c r="O829" s="73" t="b">
        <v>1</v>
      </c>
      <c r="P829" s="73" t="s">
        <v>1130</v>
      </c>
      <c r="Q829" s="73">
        <v>0</v>
      </c>
      <c r="T829" s="73">
        <v>1.1200000000000001</v>
      </c>
      <c r="U829" s="73">
        <v>3.06</v>
      </c>
      <c r="V829" s="73">
        <v>1.94</v>
      </c>
      <c r="W829" s="73">
        <v>15.1829556270108</v>
      </c>
      <c r="X829" s="73">
        <v>5.9080745205167897</v>
      </c>
      <c r="Y829" s="73">
        <v>1668</v>
      </c>
      <c r="Z829" s="73" t="s">
        <v>1624</v>
      </c>
      <c r="AA829" s="73" t="s">
        <v>1625</v>
      </c>
      <c r="AB829" s="73" t="s">
        <v>1626</v>
      </c>
      <c r="AE829" s="166"/>
      <c r="AF829" s="78"/>
      <c r="AG829" s="78"/>
      <c r="AH829" s="78"/>
      <c r="AI829" s="78"/>
      <c r="AJ829" s="167"/>
    </row>
    <row r="830" spans="1:36">
      <c r="A830">
        <v>780</v>
      </c>
      <c r="L830">
        <v>10000</v>
      </c>
      <c r="T830">
        <v>1.41</v>
      </c>
      <c r="U830">
        <v>3.085</v>
      </c>
      <c r="V830">
        <v>1.675</v>
      </c>
      <c r="W830">
        <v>15.252504307420599</v>
      </c>
      <c r="X830">
        <v>5.9225153686022098</v>
      </c>
      <c r="Y830">
        <v>1792</v>
      </c>
      <c r="Z830" t="s">
        <v>1627</v>
      </c>
      <c r="AA830" t="s">
        <v>1628</v>
      </c>
      <c r="AB830" t="s">
        <v>1629</v>
      </c>
    </row>
    <row r="831" spans="1:36">
      <c r="A831">
        <v>781</v>
      </c>
      <c r="L831">
        <v>20000</v>
      </c>
      <c r="T831">
        <v>1.825</v>
      </c>
      <c r="U831">
        <v>3.165</v>
      </c>
      <c r="V831">
        <v>1.34</v>
      </c>
      <c r="W831">
        <v>15.210303848448</v>
      </c>
      <c r="X831">
        <v>5.9097140330269902</v>
      </c>
      <c r="Y831">
        <v>1986</v>
      </c>
      <c r="Z831" t="s">
        <v>1630</v>
      </c>
      <c r="AA831" t="s">
        <v>1631</v>
      </c>
      <c r="AB831" t="s">
        <v>1632</v>
      </c>
    </row>
    <row r="832" spans="1:36" s="24" customFormat="1">
      <c r="A832">
        <v>782</v>
      </c>
      <c r="B832" s="93"/>
      <c r="C832" s="93"/>
      <c r="D832" s="93" t="s">
        <v>1351</v>
      </c>
      <c r="E832" s="93"/>
      <c r="F832" s="93"/>
      <c r="G832" s="93"/>
      <c r="H832" s="93"/>
      <c r="I832" s="93">
        <v>10</v>
      </c>
      <c r="J832" s="93">
        <v>30</v>
      </c>
      <c r="K832" s="93"/>
      <c r="L832" s="93"/>
      <c r="M832" s="93"/>
      <c r="N832" s="93"/>
      <c r="O832" s="93"/>
      <c r="P832" s="93"/>
      <c r="Q832" s="93"/>
      <c r="R832" s="93"/>
      <c r="T832" s="24">
        <v>1.8075000000000001</v>
      </c>
      <c r="U832" s="24">
        <v>3.0775000000000001</v>
      </c>
      <c r="V832" s="24">
        <v>1.27</v>
      </c>
      <c r="W832" s="24">
        <v>15.1595554754531</v>
      </c>
      <c r="X832" s="24">
        <v>5.8955205602852701</v>
      </c>
      <c r="Y832" s="24">
        <v>1938</v>
      </c>
      <c r="Z832" s="24" t="s">
        <v>1633</v>
      </c>
      <c r="AA832" s="24" t="s">
        <v>1625</v>
      </c>
      <c r="AB832" s="24" t="s">
        <v>1634</v>
      </c>
      <c r="AE832" s="168"/>
      <c r="AF832" s="91"/>
      <c r="AG832" s="91"/>
      <c r="AH832" s="91"/>
      <c r="AI832" s="91"/>
      <c r="AJ832" s="169"/>
    </row>
    <row r="833" spans="1:36" s="24" customFormat="1">
      <c r="A833">
        <v>783</v>
      </c>
      <c r="B833" s="91"/>
      <c r="C833" s="91"/>
      <c r="D833" s="91"/>
      <c r="E833" s="91"/>
      <c r="F833" s="91"/>
      <c r="G833" s="91"/>
      <c r="H833" s="91"/>
      <c r="I833" s="91">
        <v>15</v>
      </c>
      <c r="J833" s="91">
        <v>30</v>
      </c>
      <c r="K833" s="91"/>
      <c r="L833" s="91"/>
      <c r="M833" s="91"/>
      <c r="N833" s="91"/>
      <c r="O833" s="91"/>
      <c r="P833" s="91"/>
      <c r="Q833" s="91"/>
      <c r="R833" s="91"/>
      <c r="T833" s="24">
        <v>2.4350000000000001</v>
      </c>
      <c r="U833" s="24">
        <v>3.0550000000000002</v>
      </c>
      <c r="V833" s="24">
        <v>0.62</v>
      </c>
      <c r="W833" s="24">
        <v>15.1308639226762</v>
      </c>
      <c r="X833" s="24">
        <v>5.86671331443348</v>
      </c>
      <c r="Y833" s="24">
        <v>2190</v>
      </c>
      <c r="Z833" s="24" t="s">
        <v>1633</v>
      </c>
      <c r="AA833" s="24" t="s">
        <v>1625</v>
      </c>
      <c r="AB833" s="24" t="s">
        <v>1635</v>
      </c>
      <c r="AE833" s="168"/>
      <c r="AF833" s="91"/>
      <c r="AG833" s="91"/>
      <c r="AH833" s="91"/>
      <c r="AI833" s="91"/>
      <c r="AJ833" s="169"/>
    </row>
    <row r="834" spans="1:36">
      <c r="A834">
        <v>784</v>
      </c>
      <c r="B834" s="91"/>
      <c r="C834" s="91"/>
      <c r="D834" s="91"/>
      <c r="E834" s="91"/>
      <c r="F834" s="91"/>
      <c r="G834" s="91"/>
      <c r="H834" s="91"/>
      <c r="I834" s="91">
        <v>30</v>
      </c>
      <c r="J834" s="91">
        <v>30</v>
      </c>
      <c r="K834" s="91"/>
      <c r="L834" s="91"/>
      <c r="M834" s="91"/>
      <c r="N834" s="91"/>
      <c r="O834" s="91"/>
      <c r="P834" s="91"/>
      <c r="Q834" s="91"/>
      <c r="R834" s="91"/>
      <c r="S834" s="24"/>
      <c r="T834" s="24">
        <v>3.7225000000000001</v>
      </c>
      <c r="U834" s="24">
        <v>3.0449999999999999</v>
      </c>
      <c r="V834" s="24">
        <v>0.67749999999999999</v>
      </c>
      <c r="W834" s="24">
        <v>15.042313031278701</v>
      </c>
      <c r="X834" s="24">
        <v>5.8115876910992998</v>
      </c>
      <c r="Y834" s="24">
        <v>2697</v>
      </c>
      <c r="Z834" s="24" t="s">
        <v>1633</v>
      </c>
      <c r="AA834" s="24" t="s">
        <v>1625</v>
      </c>
      <c r="AB834" s="24" t="s">
        <v>1636</v>
      </c>
      <c r="AC834" s="24"/>
      <c r="AD834" s="24"/>
      <c r="AE834" s="168"/>
      <c r="AF834" s="91"/>
      <c r="AG834" s="91"/>
    </row>
    <row r="835" spans="1:36">
      <c r="A835">
        <v>785</v>
      </c>
      <c r="B835" s="91"/>
      <c r="C835" s="91"/>
      <c r="D835" s="91"/>
      <c r="E835" s="91"/>
      <c r="F835" s="91"/>
      <c r="G835" s="91"/>
      <c r="H835" s="91"/>
      <c r="I835" s="91">
        <v>45</v>
      </c>
      <c r="J835" s="91">
        <v>45</v>
      </c>
      <c r="K835" s="91"/>
      <c r="L835" s="91"/>
      <c r="M835" s="91"/>
      <c r="N835" s="91"/>
      <c r="O835" s="91"/>
      <c r="P835" s="91"/>
      <c r="Q835" s="91"/>
      <c r="R835" s="91"/>
      <c r="S835" s="24"/>
      <c r="T835" s="24">
        <v>4.7050000000000001</v>
      </c>
      <c r="U835" s="24">
        <v>3.0525000000000002</v>
      </c>
      <c r="V835" s="24">
        <v>1.6525000000000001</v>
      </c>
      <c r="W835" s="24">
        <v>14.4150352920777</v>
      </c>
      <c r="X835" s="24">
        <v>5.3140938040971699</v>
      </c>
      <c r="Y835" s="24">
        <v>3083</v>
      </c>
      <c r="Z835" s="24" t="s">
        <v>1633</v>
      </c>
      <c r="AA835" s="24" t="s">
        <v>1625</v>
      </c>
      <c r="AB835" s="24" t="s">
        <v>1637</v>
      </c>
      <c r="AC835" s="24"/>
      <c r="AD835" s="24"/>
      <c r="AE835" s="168"/>
      <c r="AF835" s="91"/>
      <c r="AG835" s="91"/>
    </row>
    <row r="836" spans="1:36">
      <c r="A836">
        <v>786</v>
      </c>
      <c r="B836" s="92"/>
      <c r="C836" s="92"/>
      <c r="D836" s="92"/>
      <c r="E836" s="92"/>
      <c r="F836" s="92"/>
      <c r="G836" s="92"/>
      <c r="H836" s="92"/>
      <c r="I836" s="92">
        <v>60</v>
      </c>
      <c r="J836" s="92">
        <v>60</v>
      </c>
      <c r="K836" s="92"/>
      <c r="L836" s="92"/>
      <c r="M836" s="92"/>
      <c r="N836" s="92"/>
      <c r="O836" s="92"/>
      <c r="P836" s="92"/>
      <c r="Q836" s="92"/>
      <c r="R836" s="92"/>
      <c r="S836" s="24"/>
      <c r="T836" s="24">
        <v>5.6524999999999999</v>
      </c>
      <c r="U836" s="24">
        <v>3.06</v>
      </c>
      <c r="V836" s="24">
        <v>2.5924999999999998</v>
      </c>
      <c r="W836" s="24">
        <v>14.418397676053401</v>
      </c>
      <c r="X836" s="24">
        <v>5.3154126687440399</v>
      </c>
      <c r="Y836" s="24">
        <v>3455</v>
      </c>
      <c r="Z836" s="24" t="s">
        <v>1633</v>
      </c>
      <c r="AA836" s="24" t="s">
        <v>1625</v>
      </c>
      <c r="AB836" s="24" t="s">
        <v>1638</v>
      </c>
      <c r="AC836" s="24"/>
      <c r="AD836" s="24"/>
      <c r="AE836" s="168"/>
      <c r="AF836" s="91"/>
      <c r="AG836" s="91"/>
    </row>
    <row r="837" spans="1:36" s="57" customFormat="1">
      <c r="A837">
        <v>787</v>
      </c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 t="s">
        <v>375</v>
      </c>
      <c r="Q837" s="119"/>
      <c r="R837" s="119"/>
      <c r="T837" s="57">
        <v>1.1200000000000001</v>
      </c>
      <c r="U837" s="57">
        <v>3.06</v>
      </c>
      <c r="V837" s="57">
        <v>1.94</v>
      </c>
      <c r="W837" s="57">
        <v>15.1829556270108</v>
      </c>
      <c r="X837" s="57">
        <v>5.9080745205167897</v>
      </c>
      <c r="Y837" s="57">
        <v>1668</v>
      </c>
      <c r="Z837" s="57" t="s">
        <v>1624</v>
      </c>
      <c r="AA837" s="57" t="s">
        <v>1625</v>
      </c>
      <c r="AB837" s="57" t="s">
        <v>1626</v>
      </c>
      <c r="AE837" s="170"/>
      <c r="AF837" s="56"/>
      <c r="AG837" s="56"/>
      <c r="AH837" s="56"/>
      <c r="AI837" s="56"/>
      <c r="AJ837" s="171"/>
    </row>
    <row r="838" spans="1:36" s="57" customFormat="1">
      <c r="A838">
        <v>788</v>
      </c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 t="s">
        <v>376</v>
      </c>
      <c r="Q838" s="56"/>
      <c r="R838" s="56"/>
      <c r="T838" s="57">
        <v>1.1200000000000001</v>
      </c>
      <c r="U838" s="57">
        <v>3.06</v>
      </c>
      <c r="V838" s="57">
        <v>1.94</v>
      </c>
      <c r="W838" s="57">
        <v>15.1829556270108</v>
      </c>
      <c r="X838" s="57">
        <v>5.9080745205167897</v>
      </c>
      <c r="Y838" s="57">
        <v>1668</v>
      </c>
      <c r="Z838" s="57" t="s">
        <v>1624</v>
      </c>
      <c r="AA838" s="57" t="s">
        <v>1625</v>
      </c>
      <c r="AB838" s="57" t="s">
        <v>1626</v>
      </c>
      <c r="AE838" s="170"/>
      <c r="AF838" s="56"/>
      <c r="AG838" s="56"/>
      <c r="AH838" s="56"/>
      <c r="AI838" s="56"/>
      <c r="AJ838" s="171"/>
    </row>
    <row r="839" spans="1:36" s="57" customFormat="1">
      <c r="A839">
        <v>789</v>
      </c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 t="s">
        <v>377</v>
      </c>
      <c r="Q839" s="56"/>
      <c r="R839" s="56"/>
      <c r="T839" s="57">
        <v>1.1200000000000001</v>
      </c>
      <c r="U839" s="57">
        <v>3.06</v>
      </c>
      <c r="V839" s="57">
        <v>1.94</v>
      </c>
      <c r="W839" s="57">
        <v>15.1829556270108</v>
      </c>
      <c r="X839" s="57">
        <v>5.9080745205167897</v>
      </c>
      <c r="Y839" s="57">
        <v>1668</v>
      </c>
      <c r="Z839" s="57" t="s">
        <v>1624</v>
      </c>
      <c r="AA839" s="57" t="s">
        <v>1625</v>
      </c>
      <c r="AB839" s="57" t="s">
        <v>1626</v>
      </c>
      <c r="AE839" s="170"/>
      <c r="AF839" s="56"/>
      <c r="AG839" s="56"/>
      <c r="AH839" s="56"/>
      <c r="AI839" s="56"/>
      <c r="AJ839" s="171"/>
    </row>
    <row r="840" spans="1:36" s="57" customFormat="1">
      <c r="A840">
        <v>790</v>
      </c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 t="s">
        <v>378</v>
      </c>
      <c r="Q840" s="56"/>
      <c r="R840" s="56"/>
      <c r="T840" s="57">
        <v>1.1200000000000001</v>
      </c>
      <c r="U840" s="57">
        <v>3.06</v>
      </c>
      <c r="V840" s="57">
        <v>1.94</v>
      </c>
      <c r="W840" s="57">
        <v>15.1829556270108</v>
      </c>
      <c r="X840" s="57">
        <v>5.9080745205167897</v>
      </c>
      <c r="Y840" s="57">
        <v>1668</v>
      </c>
      <c r="Z840" s="57" t="s">
        <v>1624</v>
      </c>
      <c r="AA840" s="57" t="s">
        <v>1625</v>
      </c>
      <c r="AB840" s="57" t="s">
        <v>1626</v>
      </c>
      <c r="AE840" s="170"/>
      <c r="AF840" s="56"/>
      <c r="AG840" s="56"/>
      <c r="AH840" s="56"/>
      <c r="AI840" s="56"/>
      <c r="AJ840" s="171"/>
    </row>
    <row r="841" spans="1:36" s="57" customFormat="1">
      <c r="A841">
        <v>791</v>
      </c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 t="s">
        <v>379</v>
      </c>
      <c r="Q841" s="56"/>
      <c r="R841" s="56"/>
      <c r="T841" s="57">
        <v>1.1200000000000001</v>
      </c>
      <c r="U841" s="57">
        <v>3.06</v>
      </c>
      <c r="V841" s="57">
        <v>1.94</v>
      </c>
      <c r="W841" s="57">
        <v>15.1829556270108</v>
      </c>
      <c r="X841" s="57">
        <v>5.9080745205167897</v>
      </c>
      <c r="Y841" s="57">
        <v>1668</v>
      </c>
      <c r="Z841" s="57" t="s">
        <v>1624</v>
      </c>
      <c r="AA841" s="57" t="s">
        <v>1625</v>
      </c>
      <c r="AB841" s="57" t="s">
        <v>1626</v>
      </c>
      <c r="AE841" s="170"/>
      <c r="AF841" s="56"/>
      <c r="AG841" s="56"/>
      <c r="AH841" s="56"/>
      <c r="AI841" s="56"/>
      <c r="AJ841" s="171"/>
    </row>
    <row r="842" spans="1:36" s="57" customFormat="1">
      <c r="A842">
        <v>792</v>
      </c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 t="s">
        <v>898</v>
      </c>
      <c r="R842" s="124"/>
      <c r="S842" s="24"/>
      <c r="T842" s="24">
        <v>1.585</v>
      </c>
      <c r="U842" s="24">
        <v>3.08</v>
      </c>
      <c r="V842" s="24">
        <v>1.4950000000000001</v>
      </c>
      <c r="W842" s="24">
        <v>15.1663821364921</v>
      </c>
      <c r="X842" s="24">
        <v>5.85554252793467</v>
      </c>
      <c r="Y842" s="24">
        <v>1864</v>
      </c>
      <c r="Z842" s="24" t="s">
        <v>1639</v>
      </c>
      <c r="AA842" s="24" t="s">
        <v>1625</v>
      </c>
      <c r="AB842" s="24" t="s">
        <v>1640</v>
      </c>
      <c r="AC842" s="24"/>
      <c r="AD842" s="24"/>
      <c r="AE842" s="170"/>
      <c r="AF842" s="56"/>
      <c r="AG842" s="56"/>
      <c r="AH842" s="56"/>
      <c r="AI842" s="56"/>
      <c r="AJ842" s="171"/>
    </row>
    <row r="843" spans="1:36" s="57" customFormat="1">
      <c r="A843">
        <v>793</v>
      </c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 t="s">
        <v>881</v>
      </c>
      <c r="R843" s="156"/>
      <c r="S843" s="24"/>
      <c r="T843" s="24">
        <v>2.62</v>
      </c>
      <c r="U843" s="24">
        <v>3.07</v>
      </c>
      <c r="V843" s="24">
        <v>0.45</v>
      </c>
      <c r="W843" s="24">
        <v>15.204756575715599</v>
      </c>
      <c r="X843" s="24">
        <v>5.8280434977072</v>
      </c>
      <c r="Y843" s="24">
        <v>2262</v>
      </c>
      <c r="Z843" s="24" t="s">
        <v>1641</v>
      </c>
      <c r="AA843" s="24" t="s">
        <v>1625</v>
      </c>
      <c r="AB843" s="24" t="s">
        <v>1642</v>
      </c>
      <c r="AC843" s="24"/>
      <c r="AD843" s="24"/>
      <c r="AE843" s="170"/>
      <c r="AF843" s="56"/>
      <c r="AG843" s="56"/>
      <c r="AH843" s="56"/>
      <c r="AI843" s="56"/>
      <c r="AJ843" s="171"/>
    </row>
    <row r="844" spans="1:36" s="57" customFormat="1">
      <c r="A844">
        <v>794</v>
      </c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 t="s">
        <v>884</v>
      </c>
      <c r="R844" s="91"/>
      <c r="S844" s="24"/>
      <c r="T844" s="24">
        <v>4.8899999999999997</v>
      </c>
      <c r="U844" s="24">
        <v>3.06</v>
      </c>
      <c r="V844" s="24">
        <v>1.83</v>
      </c>
      <c r="W844" s="24">
        <v>15.2908977407896</v>
      </c>
      <c r="X844" s="24">
        <v>5.8412394787592801</v>
      </c>
      <c r="Y844" s="24">
        <v>3160</v>
      </c>
      <c r="Z844" s="24" t="s">
        <v>1643</v>
      </c>
      <c r="AA844" s="24" t="s">
        <v>1625</v>
      </c>
      <c r="AB844" s="24" t="s">
        <v>1644</v>
      </c>
      <c r="AC844" s="24"/>
      <c r="AD844" s="24"/>
      <c r="AE844" s="170"/>
      <c r="AF844" s="56"/>
      <c r="AG844" s="56"/>
      <c r="AH844" s="56"/>
      <c r="AI844" s="56"/>
      <c r="AJ844" s="171"/>
    </row>
    <row r="845" spans="1:36" s="23" customFormat="1">
      <c r="AE845" s="164"/>
      <c r="AF845" s="140"/>
      <c r="AG845" s="140"/>
      <c r="AH845" s="140"/>
      <c r="AI845" s="140"/>
      <c r="AJ845" s="1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EAC5-DE2F-47ED-A3ED-7CCAB580EDF8}">
  <dimension ref="A1:D7"/>
  <sheetViews>
    <sheetView workbookViewId="0">
      <selection activeCell="C7" sqref="C7"/>
    </sheetView>
  </sheetViews>
  <sheetFormatPr defaultRowHeight="15"/>
  <sheetData>
    <row r="1" spans="1:4">
      <c r="A1" s="128" t="s">
        <v>1645</v>
      </c>
      <c r="B1" s="133" t="s">
        <v>307</v>
      </c>
      <c r="C1" s="135" t="s">
        <v>345</v>
      </c>
      <c r="D1" s="128" t="s">
        <v>538</v>
      </c>
    </row>
    <row r="2" spans="1:4">
      <c r="A2" s="129">
        <v>2011</v>
      </c>
      <c r="B2" s="134">
        <v>43623</v>
      </c>
      <c r="C2" s="49" t="s">
        <v>1646</v>
      </c>
      <c r="D2" s="131" t="s">
        <v>1646</v>
      </c>
    </row>
    <row r="3" spans="1:4">
      <c r="A3" s="129"/>
      <c r="B3" s="134">
        <v>43624</v>
      </c>
      <c r="C3" s="49" t="s">
        <v>1646</v>
      </c>
      <c r="D3" s="131" t="s">
        <v>1646</v>
      </c>
    </row>
    <row r="4" spans="1:4">
      <c r="A4" s="129">
        <v>2012</v>
      </c>
      <c r="B4" s="134">
        <v>43631</v>
      </c>
      <c r="C4" s="49" t="s">
        <v>1646</v>
      </c>
      <c r="D4" s="129" t="s">
        <v>1647</v>
      </c>
    </row>
    <row r="5" spans="1:4">
      <c r="A5" s="129">
        <v>2013</v>
      </c>
      <c r="B5" s="134">
        <v>43627</v>
      </c>
      <c r="C5" s="132" t="s">
        <v>1646</v>
      </c>
      <c r="D5" s="9" t="s">
        <v>1647</v>
      </c>
    </row>
    <row r="6" spans="1:4">
      <c r="A6" s="129">
        <v>2015</v>
      </c>
      <c r="B6" s="134">
        <v>43626</v>
      </c>
      <c r="C6" s="132" t="s">
        <v>1646</v>
      </c>
      <c r="D6" s="25" t="s">
        <v>1646</v>
      </c>
    </row>
    <row r="7" spans="1:4">
      <c r="A7" s="130">
        <v>2016</v>
      </c>
      <c r="B7" s="136">
        <v>43631</v>
      </c>
      <c r="C7" s="137" t="s">
        <v>1646</v>
      </c>
      <c r="D7" s="11" t="s">
        <v>1647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opLeftCell="A11" workbookViewId="0">
      <selection activeCell="D46" sqref="D46"/>
    </sheetView>
  </sheetViews>
  <sheetFormatPr defaultRowHeight="15"/>
  <cols>
    <col min="1" max="1" width="25" customWidth="1"/>
    <col min="2" max="2" width="17.7109375" customWidth="1"/>
    <col min="3" max="3" width="14" customWidth="1"/>
    <col min="4" max="4" width="18.140625" bestFit="1" customWidth="1"/>
    <col min="5" max="5" width="16.7109375" customWidth="1"/>
    <col min="6" max="6" width="38.28515625" customWidth="1"/>
    <col min="7" max="7" width="24.7109375" customWidth="1"/>
    <col min="9" max="9" width="70" customWidth="1"/>
  </cols>
  <sheetData>
    <row r="1" spans="1:9" ht="15.75">
      <c r="B1" s="3" t="s">
        <v>1648</v>
      </c>
      <c r="C1" s="3" t="s">
        <v>1649</v>
      </c>
      <c r="D1" s="3" t="s">
        <v>1650</v>
      </c>
      <c r="E1" s="3" t="s">
        <v>1651</v>
      </c>
      <c r="F1" s="3" t="s">
        <v>1652</v>
      </c>
      <c r="G1" s="5" t="s">
        <v>230</v>
      </c>
      <c r="I1" t="s">
        <v>1653</v>
      </c>
    </row>
    <row r="2" spans="1:9">
      <c r="A2" s="1" t="s">
        <v>1654</v>
      </c>
    </row>
    <row r="3" spans="1:9">
      <c r="A3" t="s">
        <v>48</v>
      </c>
      <c r="B3" t="s">
        <v>9</v>
      </c>
      <c r="F3" t="s">
        <v>49</v>
      </c>
      <c r="G3" t="s">
        <v>1655</v>
      </c>
    </row>
    <row r="4" spans="1:9">
      <c r="A4" t="s">
        <v>56</v>
      </c>
      <c r="B4" t="s">
        <v>9</v>
      </c>
      <c r="F4" t="s">
        <v>49</v>
      </c>
    </row>
    <row r="5" spans="1:9">
      <c r="A5" t="s">
        <v>59</v>
      </c>
      <c r="B5" s="4"/>
      <c r="G5" t="s">
        <v>1656</v>
      </c>
    </row>
    <row r="6" spans="1:9">
      <c r="A6" t="s">
        <v>76</v>
      </c>
      <c r="B6" s="4"/>
      <c r="G6" s="2" t="s">
        <v>1657</v>
      </c>
    </row>
    <row r="7" spans="1:9">
      <c r="A7" t="s">
        <v>1658</v>
      </c>
      <c r="B7" t="s">
        <v>9</v>
      </c>
      <c r="F7" t="s">
        <v>49</v>
      </c>
    </row>
    <row r="8" spans="1:9">
      <c r="A8" t="s">
        <v>116</v>
      </c>
      <c r="B8" s="4"/>
    </row>
    <row r="9" spans="1:9">
      <c r="A9" t="s">
        <v>119</v>
      </c>
      <c r="B9" s="4" t="s">
        <v>9</v>
      </c>
      <c r="G9" t="s">
        <v>1659</v>
      </c>
    </row>
    <row r="10" spans="1:9">
      <c r="A10" t="s">
        <v>126</v>
      </c>
      <c r="B10" s="4" t="s">
        <v>9</v>
      </c>
      <c r="G10" t="s">
        <v>1659</v>
      </c>
    </row>
    <row r="12" spans="1:9">
      <c r="A12" t="s">
        <v>1660</v>
      </c>
      <c r="B12" t="s">
        <v>9</v>
      </c>
      <c r="F12" t="s">
        <v>49</v>
      </c>
    </row>
    <row r="13" spans="1:9">
      <c r="A13" t="s">
        <v>1661</v>
      </c>
      <c r="B13" t="s">
        <v>9</v>
      </c>
      <c r="F13" t="s">
        <v>49</v>
      </c>
    </row>
    <row r="14" spans="1:9">
      <c r="A14" t="s">
        <v>190</v>
      </c>
      <c r="B14" t="s">
        <v>9</v>
      </c>
      <c r="F14" t="s">
        <v>49</v>
      </c>
    </row>
    <row r="15" spans="1:9">
      <c r="A15" t="s">
        <v>24</v>
      </c>
      <c r="B15" s="4"/>
      <c r="G15" t="s">
        <v>1662</v>
      </c>
    </row>
    <row r="16" spans="1:9">
      <c r="A16" t="s">
        <v>1663</v>
      </c>
      <c r="B16" t="s">
        <v>9</v>
      </c>
      <c r="E16" t="s">
        <v>1664</v>
      </c>
      <c r="I16" t="s">
        <v>1665</v>
      </c>
    </row>
    <row r="18" spans="1:9">
      <c r="A18" s="1" t="s">
        <v>1666</v>
      </c>
    </row>
    <row r="19" spans="1:9">
      <c r="A19" t="s">
        <v>1667</v>
      </c>
      <c r="B19" t="s">
        <v>9</v>
      </c>
      <c r="F19" t="s">
        <v>1668</v>
      </c>
      <c r="G19" t="s">
        <v>1669</v>
      </c>
      <c r="I19" t="s">
        <v>1670</v>
      </c>
    </row>
    <row r="20" spans="1:9">
      <c r="A20" t="s">
        <v>1671</v>
      </c>
      <c r="B20" t="s">
        <v>1672</v>
      </c>
      <c r="F20" t="s">
        <v>1673</v>
      </c>
    </row>
    <row r="21" spans="1:9">
      <c r="A21" t="s">
        <v>1674</v>
      </c>
      <c r="B21" t="s">
        <v>9</v>
      </c>
      <c r="C21" t="s">
        <v>1675</v>
      </c>
      <c r="E21" t="s">
        <v>1676</v>
      </c>
      <c r="F21" t="s">
        <v>1677</v>
      </c>
      <c r="G21" t="s">
        <v>1678</v>
      </c>
    </row>
    <row r="23" spans="1:9">
      <c r="A23" t="s">
        <v>1679</v>
      </c>
    </row>
    <row r="24" spans="1:9">
      <c r="A24" t="s">
        <v>1680</v>
      </c>
    </row>
    <row r="25" spans="1:9">
      <c r="A25" t="s">
        <v>1681</v>
      </c>
    </row>
    <row r="26" spans="1:9">
      <c r="A26" t="s">
        <v>1682</v>
      </c>
    </row>
    <row r="27" spans="1:9">
      <c r="A27" t="s">
        <v>1683</v>
      </c>
    </row>
    <row r="29" spans="1:9">
      <c r="A29" t="s">
        <v>162</v>
      </c>
    </row>
    <row r="34" spans="1:6">
      <c r="A34">
        <v>1.0974999999999999</v>
      </c>
      <c r="B34">
        <v>2.3675000000000002</v>
      </c>
      <c r="C34">
        <v>1.27</v>
      </c>
      <c r="D34">
        <v>74.977539734526999</v>
      </c>
      <c r="E34">
        <v>0.54171432076790005</v>
      </c>
      <c r="F34" s="19">
        <v>1132</v>
      </c>
    </row>
    <row r="35" spans="1:6">
      <c r="A35">
        <v>1.6975</v>
      </c>
      <c r="B35">
        <v>2.3675000000000002</v>
      </c>
      <c r="C35">
        <v>0.67</v>
      </c>
      <c r="D35">
        <v>76.630596930709501</v>
      </c>
      <c r="E35">
        <v>0.55734539912900405</v>
      </c>
      <c r="F35">
        <v>1228</v>
      </c>
    </row>
    <row r="36" spans="1:6">
      <c r="A36" s="73">
        <v>2.5649999999999999</v>
      </c>
      <c r="B36" s="73">
        <v>2.3675000000000002</v>
      </c>
      <c r="C36" s="73">
        <v>0.19750000000000001</v>
      </c>
      <c r="D36" s="73">
        <v>78.7306328060141</v>
      </c>
      <c r="E36" s="73">
        <v>0.57581886167096896</v>
      </c>
      <c r="F36" s="73">
        <v>1359</v>
      </c>
    </row>
    <row r="37" spans="1:6">
      <c r="A37" s="57"/>
      <c r="B37" s="57"/>
      <c r="C37" s="57"/>
      <c r="D37" s="57"/>
      <c r="E37" s="57"/>
      <c r="F37" s="57"/>
    </row>
    <row r="38" spans="1:6">
      <c r="A38">
        <v>2.7850000000000001</v>
      </c>
      <c r="B38">
        <v>2.3675000000000002</v>
      </c>
      <c r="C38">
        <v>0.41749999999999998</v>
      </c>
      <c r="D38">
        <v>78.257193286158298</v>
      </c>
      <c r="E38">
        <v>0.57493714646738503</v>
      </c>
      <c r="F38">
        <v>1399</v>
      </c>
    </row>
    <row r="39" spans="1:6">
      <c r="A39" s="93">
        <v>3.03</v>
      </c>
      <c r="B39" s="93">
        <v>2.3675000000000002</v>
      </c>
      <c r="C39" s="93">
        <v>0.66249999999999998</v>
      </c>
      <c r="D39" s="93">
        <v>78.008528277953502</v>
      </c>
      <c r="E39" s="93">
        <v>0.57570748074230804</v>
      </c>
      <c r="F39" s="93">
        <v>1449</v>
      </c>
    </row>
    <row r="40" spans="1:6">
      <c r="A40" s="92">
        <v>3.19</v>
      </c>
      <c r="B40" s="92">
        <v>2.3675000000000002</v>
      </c>
      <c r="C40" s="92">
        <v>0.82250000000000001</v>
      </c>
      <c r="D40" s="92">
        <v>77.709541203004903</v>
      </c>
      <c r="E40" s="92">
        <v>0.52929970132608495</v>
      </c>
      <c r="F40" s="92">
        <v>1481</v>
      </c>
    </row>
    <row r="41" spans="1:6">
      <c r="A41">
        <v>2.5225</v>
      </c>
      <c r="B41">
        <v>2.3675000000000002</v>
      </c>
      <c r="C41">
        <v>0.155</v>
      </c>
      <c r="D41">
        <v>78.104565254742994</v>
      </c>
      <c r="E41">
        <v>0.57288332582745405</v>
      </c>
      <c r="F41">
        <v>1362</v>
      </c>
    </row>
    <row r="42" spans="1:6">
      <c r="A42">
        <v>2.54</v>
      </c>
      <c r="B42">
        <v>2.3675000000000002</v>
      </c>
      <c r="C42">
        <v>0.17249999999999999</v>
      </c>
      <c r="D42">
        <v>78.662451191160699</v>
      </c>
      <c r="E42">
        <v>0.57590537283300902</v>
      </c>
      <c r="F42">
        <v>1359</v>
      </c>
    </row>
    <row r="43" spans="1:6">
      <c r="A43">
        <v>2.5225</v>
      </c>
      <c r="B43">
        <v>2.3675000000000002</v>
      </c>
      <c r="C43">
        <v>0.155</v>
      </c>
      <c r="D43">
        <v>78.203152074492806</v>
      </c>
      <c r="E43">
        <v>0.57322908348891</v>
      </c>
      <c r="F43">
        <v>1362</v>
      </c>
    </row>
    <row r="44" spans="1:6">
      <c r="A44">
        <v>2.5649999999999999</v>
      </c>
      <c r="B44">
        <v>2.3675000000000002</v>
      </c>
      <c r="C44">
        <v>0.19750000000000001</v>
      </c>
      <c r="D44">
        <v>78.7306328060141</v>
      </c>
      <c r="E44">
        <v>0.57581886167096896</v>
      </c>
      <c r="F44">
        <v>1359</v>
      </c>
    </row>
    <row r="45" spans="1:6">
      <c r="A45" s="93">
        <v>2.5649999999999999</v>
      </c>
      <c r="B45" s="93">
        <v>2.3675000000000002</v>
      </c>
      <c r="C45" s="93">
        <v>0.19750000000000001</v>
      </c>
      <c r="D45" s="93">
        <v>78.7306328060141</v>
      </c>
      <c r="E45" s="93">
        <v>0.57581886167096896</v>
      </c>
      <c r="F45" s="93">
        <v>1359</v>
      </c>
    </row>
    <row r="46" spans="1:6">
      <c r="A46" s="91">
        <v>2.5649999999999999</v>
      </c>
      <c r="B46" s="91">
        <v>2.3675000000000002</v>
      </c>
      <c r="C46" s="91">
        <v>0.19750000000000001</v>
      </c>
      <c r="D46" s="91">
        <v>78.7306328060141</v>
      </c>
      <c r="E46" s="91">
        <v>0.57581886167096896</v>
      </c>
      <c r="F46" s="91">
        <v>1359</v>
      </c>
    </row>
    <row r="47" spans="1:6">
      <c r="A47" s="91">
        <v>2.5649999999999999</v>
      </c>
      <c r="B47" s="91">
        <v>2.3675000000000002</v>
      </c>
      <c r="C47" s="91">
        <v>0.19750000000000001</v>
      </c>
      <c r="D47" s="91">
        <v>78.7306328060141</v>
      </c>
      <c r="E47" s="91">
        <v>0.57581886167096896</v>
      </c>
      <c r="F47" s="91">
        <v>1359</v>
      </c>
    </row>
    <row r="48" spans="1:6">
      <c r="A48" s="91">
        <v>2.5649999999999999</v>
      </c>
      <c r="B48" s="91">
        <v>2.3675000000000002</v>
      </c>
      <c r="C48" s="91">
        <v>0.19750000000000001</v>
      </c>
      <c r="D48" s="91">
        <v>78.7306328060141</v>
      </c>
      <c r="E48" s="91">
        <v>0.57581886167096896</v>
      </c>
      <c r="F48" s="91">
        <v>1359</v>
      </c>
    </row>
    <row r="49" spans="1:6">
      <c r="A49" s="92">
        <v>2.5649999999999999</v>
      </c>
      <c r="B49" s="92">
        <v>2.3675000000000002</v>
      </c>
      <c r="C49" s="92">
        <v>0.19750000000000001</v>
      </c>
      <c r="D49" s="92">
        <v>78.7306328060141</v>
      </c>
      <c r="E49" s="92">
        <v>0.57581886167096896</v>
      </c>
      <c r="F49" s="92">
        <v>1359</v>
      </c>
    </row>
    <row r="50" spans="1:6">
      <c r="A50" s="81"/>
      <c r="B50" s="81"/>
      <c r="C50" s="81"/>
      <c r="D50" s="81"/>
      <c r="E50" s="81"/>
      <c r="F50" s="81"/>
    </row>
    <row r="51" spans="1:6">
      <c r="A51">
        <v>1.1000000000000001</v>
      </c>
      <c r="B51">
        <v>2.3725000000000001</v>
      </c>
      <c r="C51">
        <v>1.2725</v>
      </c>
      <c r="D51">
        <v>7.8888726080873397</v>
      </c>
      <c r="E51">
        <v>0.12856278412771299</v>
      </c>
      <c r="F51">
        <v>741</v>
      </c>
    </row>
    <row r="52" spans="1:6">
      <c r="A52">
        <v>1.6975</v>
      </c>
      <c r="B52">
        <v>2.3725000000000001</v>
      </c>
      <c r="C52">
        <v>0.67500000000000004</v>
      </c>
      <c r="D52">
        <v>8.8736210139201503</v>
      </c>
      <c r="E52">
        <v>0.14381568498236699</v>
      </c>
      <c r="F52">
        <v>646</v>
      </c>
    </row>
    <row r="53" spans="1:6">
      <c r="A53" s="73">
        <v>2.5499999999999998</v>
      </c>
      <c r="B53" s="73">
        <v>2.3725000000000001</v>
      </c>
      <c r="C53" s="73">
        <v>0.17749999999999999</v>
      </c>
      <c r="D53" s="73">
        <v>10.5135716795123</v>
      </c>
      <c r="E53" s="73">
        <v>0.163650212842953</v>
      </c>
      <c r="F53" s="73">
        <v>597</v>
      </c>
    </row>
    <row r="54" spans="1:6">
      <c r="A54">
        <v>2.7324999999999999</v>
      </c>
      <c r="B54">
        <v>2.3725000000000001</v>
      </c>
      <c r="C54">
        <v>0.36</v>
      </c>
      <c r="D54">
        <v>10.3720534454446</v>
      </c>
      <c r="E54">
        <v>0.162031132443124</v>
      </c>
      <c r="F54">
        <v>584</v>
      </c>
    </row>
    <row r="55" spans="1:6">
      <c r="A55" s="93">
        <v>3.0125000000000002</v>
      </c>
      <c r="B55" s="93">
        <v>2.3725000000000001</v>
      </c>
      <c r="C55" s="93">
        <v>0.64</v>
      </c>
      <c r="D55" s="93">
        <v>9.8842981341675493</v>
      </c>
      <c r="E55" s="93">
        <v>0.15865063566269899</v>
      </c>
      <c r="F55" s="93">
        <v>642</v>
      </c>
    </row>
    <row r="56" spans="1:6">
      <c r="A56" s="92">
        <v>3.1850000000000001</v>
      </c>
      <c r="B56" s="92">
        <v>2.3725000000000001</v>
      </c>
      <c r="C56" s="92">
        <v>0.8125</v>
      </c>
      <c r="D56" s="92">
        <v>9.1838138716171898</v>
      </c>
      <c r="E56" s="92">
        <v>0.199326620108637</v>
      </c>
      <c r="F56" s="92">
        <v>837</v>
      </c>
    </row>
    <row r="57" spans="1:6">
      <c r="A57">
        <v>2.5175000000000001</v>
      </c>
      <c r="B57">
        <v>2.3725000000000001</v>
      </c>
      <c r="C57">
        <v>0.14499999999999999</v>
      </c>
      <c r="D57">
        <v>10.229283828343</v>
      </c>
      <c r="E57">
        <v>0.16007998755500699</v>
      </c>
      <c r="F57" s="19">
        <v>580</v>
      </c>
    </row>
    <row r="58" spans="1:6">
      <c r="A58">
        <v>2.5125000000000002</v>
      </c>
      <c r="B58">
        <v>2.3725000000000001</v>
      </c>
      <c r="C58">
        <v>0.14000000000000001</v>
      </c>
      <c r="D58">
        <v>10.4788802622774</v>
      </c>
      <c r="E58">
        <v>0.16308142053659699</v>
      </c>
      <c r="F58">
        <v>596</v>
      </c>
    </row>
    <row r="59" spans="1:6">
      <c r="A59">
        <v>2.5175000000000001</v>
      </c>
      <c r="B59">
        <v>2.3725000000000001</v>
      </c>
      <c r="C59">
        <v>0.14499999999999999</v>
      </c>
      <c r="D59">
        <v>10.249902011410899</v>
      </c>
      <c r="E59">
        <v>0.16040243907257701</v>
      </c>
      <c r="F59" s="19">
        <v>580</v>
      </c>
    </row>
    <row r="60" spans="1:6">
      <c r="A60">
        <v>2.5499999999999998</v>
      </c>
      <c r="B60">
        <v>2.3725000000000001</v>
      </c>
      <c r="C60">
        <v>0.17749999999999999</v>
      </c>
      <c r="D60">
        <v>10.5135716795123</v>
      </c>
      <c r="E60">
        <v>0.163650212842953</v>
      </c>
      <c r="F60">
        <v>597</v>
      </c>
    </row>
    <row r="61" spans="1:6">
      <c r="A61" s="93">
        <v>2.5499999999999998</v>
      </c>
      <c r="B61" s="93">
        <v>2.3725000000000001</v>
      </c>
      <c r="C61" s="93">
        <v>0.17749999999999999</v>
      </c>
      <c r="D61" s="93">
        <v>10.5135716795123</v>
      </c>
      <c r="E61" s="93">
        <v>0.163650212842953</v>
      </c>
      <c r="F61" s="93">
        <v>597</v>
      </c>
    </row>
    <row r="62" spans="1:6">
      <c r="A62" s="91">
        <v>2.5499999999999998</v>
      </c>
      <c r="B62" s="91">
        <v>2.3725000000000001</v>
      </c>
      <c r="C62" s="91">
        <v>0.17749999999999999</v>
      </c>
      <c r="D62" s="91">
        <v>10.5135716795123</v>
      </c>
      <c r="E62" s="91">
        <v>0.163650212842953</v>
      </c>
      <c r="F62" s="91">
        <v>597</v>
      </c>
    </row>
    <row r="63" spans="1:6">
      <c r="A63" s="91">
        <v>2.5499999999999998</v>
      </c>
      <c r="B63" s="91">
        <v>2.3725000000000001</v>
      </c>
      <c r="C63" s="91">
        <v>0.17749999999999999</v>
      </c>
      <c r="D63" s="91">
        <v>10.5135716795123</v>
      </c>
      <c r="E63" s="91">
        <v>0.163650212842953</v>
      </c>
      <c r="F63" s="91">
        <v>597</v>
      </c>
    </row>
    <row r="64" spans="1:6">
      <c r="A64" s="91">
        <v>2.5499999999999998</v>
      </c>
      <c r="B64" s="91">
        <v>2.3725000000000001</v>
      </c>
      <c r="C64" s="91">
        <v>0.17749999999999999</v>
      </c>
      <c r="D64" s="91">
        <v>10.5135716795123</v>
      </c>
      <c r="E64" s="91">
        <v>0.163650212842953</v>
      </c>
      <c r="F64" s="91">
        <v>597</v>
      </c>
    </row>
    <row r="65" spans="1:6">
      <c r="A65" s="92">
        <v>2.5499999999999998</v>
      </c>
      <c r="B65" s="92">
        <v>2.3725000000000001</v>
      </c>
      <c r="C65" s="92">
        <v>0.17749999999999999</v>
      </c>
      <c r="D65" s="92">
        <v>10.5135716795123</v>
      </c>
      <c r="E65" s="92">
        <v>0.163650212842953</v>
      </c>
      <c r="F65" s="92">
        <v>597</v>
      </c>
    </row>
    <row r="66" spans="1:6">
      <c r="A66" s="1"/>
      <c r="B66" s="1"/>
      <c r="C66" s="1"/>
      <c r="D66" s="1"/>
      <c r="E66" s="1"/>
      <c r="F66" s="1"/>
    </row>
    <row r="67" spans="1:6">
      <c r="A67" s="81"/>
      <c r="B67" s="81"/>
      <c r="C67" s="81"/>
      <c r="D67" s="81"/>
      <c r="E67" s="81"/>
      <c r="F67" s="81"/>
    </row>
    <row r="68" spans="1:6">
      <c r="A68">
        <v>1.0549999999999999</v>
      </c>
      <c r="B68">
        <v>0.87749999999999995</v>
      </c>
      <c r="C68">
        <v>0.17749999999999999</v>
      </c>
      <c r="D68">
        <v>9.5309461929054802</v>
      </c>
      <c r="E68">
        <v>0.19735786132288799</v>
      </c>
      <c r="F68">
        <v>525</v>
      </c>
    </row>
    <row r="69" spans="1:6">
      <c r="A69">
        <v>1.1100000000000001</v>
      </c>
      <c r="B69">
        <v>0.87749999999999995</v>
      </c>
      <c r="C69">
        <v>0.23250000000000001</v>
      </c>
      <c r="D69">
        <v>12.985832400859501</v>
      </c>
      <c r="E69">
        <v>0.199459008954119</v>
      </c>
      <c r="F69">
        <v>531</v>
      </c>
    </row>
    <row r="70" spans="1:6">
      <c r="A70" s="73">
        <v>1.2675000000000001</v>
      </c>
      <c r="B70" s="73">
        <v>0.87749999999999995</v>
      </c>
      <c r="C70" s="73">
        <v>0.39</v>
      </c>
      <c r="D70" s="73">
        <v>22.743119483307598</v>
      </c>
      <c r="E70" s="73">
        <v>0.203912255743842</v>
      </c>
      <c r="F70" s="73">
        <v>574</v>
      </c>
    </row>
    <row r="71" spans="1:6">
      <c r="A71">
        <v>1.3049999999999999</v>
      </c>
      <c r="B71">
        <v>0.87749999999999995</v>
      </c>
      <c r="C71">
        <v>0.42749999999999999</v>
      </c>
      <c r="D71">
        <v>25.476352452783701</v>
      </c>
      <c r="E71">
        <v>0.20700130985263299</v>
      </c>
      <c r="F71">
        <v>571</v>
      </c>
    </row>
    <row r="72" spans="1:6">
      <c r="A72" s="93">
        <v>1.2675000000000001</v>
      </c>
      <c r="B72" s="93">
        <v>0.87749999999999995</v>
      </c>
      <c r="C72" s="93">
        <v>0.39</v>
      </c>
      <c r="D72" s="93">
        <v>22.7528038591464</v>
      </c>
      <c r="E72" s="93">
        <v>0.20405013760297</v>
      </c>
      <c r="F72" s="93">
        <v>572</v>
      </c>
    </row>
    <row r="73" spans="1:6">
      <c r="A73" s="92">
        <v>1.25</v>
      </c>
      <c r="B73" s="92">
        <v>0.87749999999999995</v>
      </c>
      <c r="C73" s="92">
        <v>0.3725</v>
      </c>
      <c r="D73" s="92">
        <v>22.607656550521899</v>
      </c>
      <c r="E73" s="92">
        <v>0.121217425354903</v>
      </c>
      <c r="F73" s="94">
        <v>487</v>
      </c>
    </row>
    <row r="74" spans="1:6">
      <c r="A74">
        <v>1.2675000000000001</v>
      </c>
      <c r="B74">
        <v>0.87749999999999995</v>
      </c>
      <c r="C74">
        <v>0.39</v>
      </c>
      <c r="D74">
        <v>22.743119483307598</v>
      </c>
      <c r="E74">
        <v>0.203912255743842</v>
      </c>
      <c r="F74">
        <v>574</v>
      </c>
    </row>
    <row r="75" spans="1:6">
      <c r="A75">
        <v>1.2675000000000001</v>
      </c>
      <c r="B75">
        <v>0.87749999999999995</v>
      </c>
      <c r="C75">
        <v>0.39</v>
      </c>
      <c r="D75">
        <v>22.743119483307598</v>
      </c>
      <c r="E75">
        <v>0.203912255743842</v>
      </c>
      <c r="F75">
        <v>574</v>
      </c>
    </row>
    <row r="76" spans="1:6">
      <c r="A76">
        <v>1.2675000000000001</v>
      </c>
      <c r="B76">
        <v>0.87749999999999995</v>
      </c>
      <c r="C76">
        <v>0.39</v>
      </c>
      <c r="D76">
        <v>22.743119483307598</v>
      </c>
      <c r="E76">
        <v>0.203912255743842</v>
      </c>
      <c r="F76">
        <v>574</v>
      </c>
    </row>
    <row r="77" spans="1:6">
      <c r="A77">
        <v>1.2675000000000001</v>
      </c>
      <c r="B77">
        <v>0.87749999999999995</v>
      </c>
      <c r="C77">
        <v>0.39</v>
      </c>
      <c r="D77">
        <v>22.743119483307598</v>
      </c>
      <c r="E77">
        <v>0.203912255743842</v>
      </c>
      <c r="F77">
        <v>574</v>
      </c>
    </row>
    <row r="78" spans="1:6">
      <c r="A78" s="93">
        <v>1.2675000000000001</v>
      </c>
      <c r="B78" s="93">
        <v>0.87749999999999995</v>
      </c>
      <c r="C78" s="93">
        <v>0.39</v>
      </c>
      <c r="D78" s="93">
        <v>22.743119483307598</v>
      </c>
      <c r="E78" s="93">
        <v>0.203912255743842</v>
      </c>
      <c r="F78" s="93">
        <v>574</v>
      </c>
    </row>
    <row r="79" spans="1:6">
      <c r="A79" s="91">
        <v>1.2675000000000001</v>
      </c>
      <c r="B79" s="91">
        <v>0.87749999999999995</v>
      </c>
      <c r="C79" s="91">
        <v>0.39</v>
      </c>
      <c r="D79" s="91">
        <v>22.743119483307598</v>
      </c>
      <c r="E79" s="91">
        <v>0.203912255743842</v>
      </c>
      <c r="F79" s="91">
        <v>574</v>
      </c>
    </row>
    <row r="80" spans="1:6">
      <c r="A80" s="91">
        <v>1.2675000000000001</v>
      </c>
      <c r="B80" s="91">
        <v>0.87749999999999995</v>
      </c>
      <c r="C80" s="91">
        <v>0.39</v>
      </c>
      <c r="D80" s="91">
        <v>22.743119483307598</v>
      </c>
      <c r="E80" s="91">
        <v>0.203912255743842</v>
      </c>
      <c r="F80" s="91">
        <v>574</v>
      </c>
    </row>
    <row r="81" spans="1:6">
      <c r="A81" s="91">
        <v>1.2675000000000001</v>
      </c>
      <c r="B81" s="91">
        <v>0.87749999999999995</v>
      </c>
      <c r="C81" s="91">
        <v>0.39</v>
      </c>
      <c r="D81" s="91">
        <v>22.743119483307598</v>
      </c>
      <c r="E81" s="91">
        <v>0.203912255743842</v>
      </c>
      <c r="F81" s="91">
        <v>574</v>
      </c>
    </row>
    <row r="82" spans="1:6">
      <c r="A82" s="92">
        <v>1.2675000000000001</v>
      </c>
      <c r="B82" s="92">
        <v>0.87749999999999995</v>
      </c>
      <c r="C82" s="92">
        <v>0.39</v>
      </c>
      <c r="D82" s="92">
        <v>22.743119483307598</v>
      </c>
      <c r="E82" s="92">
        <v>0.203912255743842</v>
      </c>
      <c r="F82" s="92">
        <v>574</v>
      </c>
    </row>
    <row r="83" spans="1:6">
      <c r="A83" s="81"/>
      <c r="B83" s="81"/>
      <c r="C83" s="81"/>
      <c r="D83" s="81"/>
      <c r="E83" s="81"/>
      <c r="F83" s="81"/>
    </row>
    <row r="84" spans="1:6">
      <c r="A84">
        <v>1.0149999999999999</v>
      </c>
      <c r="B84">
        <v>0.86</v>
      </c>
      <c r="C84">
        <v>0.155</v>
      </c>
      <c r="D84">
        <v>60.471718867369603</v>
      </c>
      <c r="E84">
        <v>0.17436907832600301</v>
      </c>
      <c r="F84" s="1">
        <v>254</v>
      </c>
    </row>
    <row r="85" spans="1:6">
      <c r="A85">
        <v>1.115</v>
      </c>
      <c r="B85">
        <v>0.88249999999999995</v>
      </c>
      <c r="C85">
        <v>0.23250000000000001</v>
      </c>
      <c r="D85">
        <v>57.016789449555603</v>
      </c>
      <c r="E85">
        <v>0.17043504798574799</v>
      </c>
      <c r="F85">
        <v>279</v>
      </c>
    </row>
    <row r="86" spans="1:6">
      <c r="A86" s="73">
        <v>1.2675000000000001</v>
      </c>
      <c r="B86" s="73">
        <v>0.87749999999999995</v>
      </c>
      <c r="C86" s="73">
        <v>0.39</v>
      </c>
      <c r="D86" s="73">
        <v>47.319315375800798</v>
      </c>
      <c r="E86" s="73">
        <v>0.15880572284864899</v>
      </c>
      <c r="F86" s="73">
        <v>300</v>
      </c>
    </row>
    <row r="87" spans="1:6">
      <c r="A87">
        <v>1.2925</v>
      </c>
      <c r="B87">
        <v>0.88249999999999995</v>
      </c>
      <c r="C87">
        <v>0.41</v>
      </c>
      <c r="D87">
        <v>44.606963374393899</v>
      </c>
      <c r="E87">
        <v>0.15452611695611901</v>
      </c>
      <c r="F87">
        <v>308</v>
      </c>
    </row>
    <row r="88" spans="1:6">
      <c r="A88" s="93">
        <v>1.2775000000000001</v>
      </c>
      <c r="B88" s="93">
        <v>0.89</v>
      </c>
      <c r="C88" s="93">
        <v>0.38750000000000001</v>
      </c>
      <c r="D88" s="93">
        <v>47.295448831278499</v>
      </c>
      <c r="E88" s="93">
        <v>0.15870248871090001</v>
      </c>
      <c r="F88" s="93">
        <v>303</v>
      </c>
    </row>
    <row r="89" spans="1:6">
      <c r="A89" s="92">
        <v>1.2625</v>
      </c>
      <c r="B89" s="92">
        <v>0.88</v>
      </c>
      <c r="C89" s="92">
        <v>0.38250000000000001</v>
      </c>
      <c r="D89" s="92">
        <v>47.295533475599299</v>
      </c>
      <c r="E89" s="92">
        <v>0.110141525297106</v>
      </c>
      <c r="F89" s="92">
        <v>357</v>
      </c>
    </row>
    <row r="90" spans="1:6">
      <c r="A90">
        <v>1.2675000000000001</v>
      </c>
      <c r="B90">
        <v>0.87749999999999995</v>
      </c>
      <c r="C90">
        <v>0.39</v>
      </c>
      <c r="D90">
        <v>47.319315375800798</v>
      </c>
      <c r="E90">
        <v>0.15880572284864899</v>
      </c>
      <c r="F90">
        <v>300</v>
      </c>
    </row>
    <row r="91" spans="1:6">
      <c r="A91">
        <v>1.2675000000000001</v>
      </c>
      <c r="B91">
        <v>0.87749999999999995</v>
      </c>
      <c r="C91">
        <v>0.39</v>
      </c>
      <c r="D91">
        <v>47.319315375800798</v>
      </c>
      <c r="E91">
        <v>0.15880572284864899</v>
      </c>
      <c r="F91">
        <v>300</v>
      </c>
    </row>
    <row r="92" spans="1:6">
      <c r="A92">
        <v>1.2675000000000001</v>
      </c>
      <c r="B92">
        <v>0.87749999999999995</v>
      </c>
      <c r="C92">
        <v>0.39</v>
      </c>
      <c r="D92">
        <v>47.319315375800798</v>
      </c>
      <c r="E92">
        <v>0.15880572284864899</v>
      </c>
      <c r="F92">
        <v>300</v>
      </c>
    </row>
    <row r="93" spans="1:6">
      <c r="A93">
        <v>1.2675000000000001</v>
      </c>
      <c r="B93">
        <v>0.87749999999999995</v>
      </c>
      <c r="C93">
        <v>0.39</v>
      </c>
      <c r="D93">
        <v>47.319315375800798</v>
      </c>
      <c r="E93">
        <v>0.15880572284864899</v>
      </c>
      <c r="F93">
        <v>300</v>
      </c>
    </row>
    <row r="94" spans="1:6">
      <c r="A94" s="93">
        <v>1.2675000000000001</v>
      </c>
      <c r="B94" s="93">
        <v>0.87749999999999995</v>
      </c>
      <c r="C94" s="93">
        <v>0.39</v>
      </c>
      <c r="D94" s="93">
        <v>47.319315375800798</v>
      </c>
      <c r="E94" s="93">
        <v>0.15880572284864899</v>
      </c>
      <c r="F94" s="93">
        <v>300</v>
      </c>
    </row>
    <row r="95" spans="1:6">
      <c r="A95" s="91">
        <v>1.2675000000000001</v>
      </c>
      <c r="B95" s="91">
        <v>0.87749999999999995</v>
      </c>
      <c r="C95" s="91">
        <v>0.39</v>
      </c>
      <c r="D95" s="91">
        <v>47.319315375800798</v>
      </c>
      <c r="E95" s="91">
        <v>0.15880572284864899</v>
      </c>
      <c r="F95" s="91">
        <v>300</v>
      </c>
    </row>
    <row r="96" spans="1:6">
      <c r="A96" s="91">
        <v>1.2675000000000001</v>
      </c>
      <c r="B96" s="91">
        <v>0.87749999999999995</v>
      </c>
      <c r="C96" s="91">
        <v>0.39</v>
      </c>
      <c r="D96" s="91">
        <v>47.319315375800798</v>
      </c>
      <c r="E96" s="91">
        <v>0.15880572284864899</v>
      </c>
      <c r="F96" s="91">
        <v>300</v>
      </c>
    </row>
    <row r="97" spans="1:6">
      <c r="A97" s="91">
        <v>1.2675000000000001</v>
      </c>
      <c r="B97" s="91">
        <v>0.87749999999999995</v>
      </c>
      <c r="C97" s="91">
        <v>0.39</v>
      </c>
      <c r="D97" s="91">
        <v>47.319315375800798</v>
      </c>
      <c r="E97" s="91">
        <v>0.15880572284864899</v>
      </c>
      <c r="F97" s="91">
        <v>300</v>
      </c>
    </row>
    <row r="98" spans="1:6">
      <c r="A98" s="92">
        <v>1.2675000000000001</v>
      </c>
      <c r="B98" s="92">
        <v>0.87749999999999995</v>
      </c>
      <c r="C98" s="92">
        <v>0.39</v>
      </c>
      <c r="D98" s="92">
        <v>47.319315375800798</v>
      </c>
      <c r="E98" s="92">
        <v>0.15880572284864899</v>
      </c>
      <c r="F98" s="92">
        <v>300</v>
      </c>
    </row>
    <row r="99" spans="1:6">
      <c r="A99" s="1"/>
      <c r="B99" s="1"/>
      <c r="C99" s="1"/>
      <c r="D99" s="1"/>
      <c r="E99" s="1"/>
      <c r="F99" s="1"/>
    </row>
    <row r="100" spans="1:6">
      <c r="A100" s="81"/>
      <c r="B100" s="81"/>
      <c r="C100" s="81"/>
      <c r="D100" s="81"/>
      <c r="E100" s="81"/>
      <c r="F100" s="81"/>
    </row>
    <row r="101" spans="1:6">
      <c r="A101">
        <v>1.075</v>
      </c>
      <c r="B101">
        <v>1.8425</v>
      </c>
      <c r="C101">
        <v>0.76749999999999996</v>
      </c>
      <c r="D101">
        <v>31.574554823986102</v>
      </c>
      <c r="E101">
        <v>0.246033087447879</v>
      </c>
      <c r="F101">
        <v>683</v>
      </c>
    </row>
    <row r="102" spans="1:6">
      <c r="A102">
        <v>2.23</v>
      </c>
      <c r="B102">
        <v>1.85</v>
      </c>
      <c r="C102">
        <v>0.38</v>
      </c>
      <c r="D102">
        <v>32.316789338628404</v>
      </c>
      <c r="E102">
        <v>0.20343438091753799</v>
      </c>
      <c r="F102">
        <v>628</v>
      </c>
    </row>
    <row r="103" spans="1:6">
      <c r="A103" s="73">
        <v>3.48</v>
      </c>
      <c r="B103" s="73">
        <v>1.84</v>
      </c>
      <c r="C103" s="73">
        <v>1.64</v>
      </c>
      <c r="D103" s="73">
        <v>37.101069952384996</v>
      </c>
      <c r="E103" s="73">
        <v>0.159446432092545</v>
      </c>
      <c r="F103" s="73">
        <v>886</v>
      </c>
    </row>
    <row r="104" spans="1:6">
      <c r="A104">
        <v>3.9449999999999998</v>
      </c>
      <c r="B104">
        <v>1.8325</v>
      </c>
      <c r="C104">
        <v>2.1124999999999998</v>
      </c>
      <c r="D104">
        <v>37.772396240229803</v>
      </c>
      <c r="E104">
        <v>0.158660050126329</v>
      </c>
      <c r="F104">
        <v>1037</v>
      </c>
    </row>
    <row r="105" spans="1:6">
      <c r="A105" s="93">
        <v>3.5125000000000002</v>
      </c>
      <c r="B105" s="93">
        <v>1.84</v>
      </c>
      <c r="C105" s="93">
        <v>1.6725000000000001</v>
      </c>
      <c r="D105" s="93">
        <v>37.107733109188501</v>
      </c>
      <c r="E105" s="93">
        <v>0.15951188430284399</v>
      </c>
      <c r="F105" s="93">
        <v>891</v>
      </c>
    </row>
    <row r="106" spans="1:6">
      <c r="A106" s="92">
        <v>3.54</v>
      </c>
      <c r="B106" s="92">
        <v>1.83</v>
      </c>
      <c r="C106" s="92">
        <v>1.71</v>
      </c>
      <c r="D106" s="92">
        <v>36.854696863886602</v>
      </c>
      <c r="E106" s="92">
        <v>0.15026956774602099</v>
      </c>
      <c r="F106" s="92">
        <v>894</v>
      </c>
    </row>
    <row r="107" spans="1:6">
      <c r="A107" s="120">
        <v>3.48</v>
      </c>
      <c r="B107" s="120">
        <v>1.84</v>
      </c>
      <c r="C107" s="120">
        <v>1.64</v>
      </c>
      <c r="D107" s="120">
        <v>37.101069952384996</v>
      </c>
      <c r="E107" s="120">
        <v>0.159446432092545</v>
      </c>
      <c r="F107" s="120">
        <v>886</v>
      </c>
    </row>
    <row r="108" spans="1:6">
      <c r="A108" s="120">
        <v>3.48</v>
      </c>
      <c r="B108" s="120">
        <v>1.84</v>
      </c>
      <c r="C108" s="120">
        <v>1.64</v>
      </c>
      <c r="D108" s="120">
        <v>37.101069952384996</v>
      </c>
      <c r="E108" s="120">
        <v>0.159446432092545</v>
      </c>
      <c r="F108" s="120">
        <v>886</v>
      </c>
    </row>
    <row r="109" spans="1:6">
      <c r="A109" s="120">
        <v>3.48</v>
      </c>
      <c r="B109" s="120">
        <v>1.84</v>
      </c>
      <c r="C109" s="120">
        <v>1.64</v>
      </c>
      <c r="D109" s="120">
        <v>37.101069952384996</v>
      </c>
      <c r="E109" s="120">
        <v>0.159446432092545</v>
      </c>
      <c r="F109" s="120">
        <v>886</v>
      </c>
    </row>
    <row r="110" spans="1:6">
      <c r="A110" s="120">
        <v>3.48</v>
      </c>
      <c r="B110" s="120">
        <v>1.84</v>
      </c>
      <c r="C110" s="120">
        <v>1.64</v>
      </c>
      <c r="D110" s="120">
        <v>37.101069952384996</v>
      </c>
      <c r="E110" s="120">
        <v>0.159446432092545</v>
      </c>
      <c r="F110" s="120">
        <v>886</v>
      </c>
    </row>
    <row r="111" spans="1:6">
      <c r="A111" s="93">
        <v>3.48</v>
      </c>
      <c r="B111" s="93">
        <v>1.84</v>
      </c>
      <c r="C111" s="93">
        <v>1.64</v>
      </c>
      <c r="D111" s="93">
        <v>37.101069952384996</v>
      </c>
      <c r="E111" s="93">
        <v>0.159446432092545</v>
      </c>
      <c r="F111" s="93">
        <v>886</v>
      </c>
    </row>
    <row r="112" spans="1:6">
      <c r="A112" s="91">
        <v>3.48</v>
      </c>
      <c r="B112" s="91">
        <v>1.84</v>
      </c>
      <c r="C112" s="91">
        <v>1.64</v>
      </c>
      <c r="D112" s="91">
        <v>37.101069952384996</v>
      </c>
      <c r="E112" s="91">
        <v>0.159446432092545</v>
      </c>
      <c r="F112" s="91">
        <v>886</v>
      </c>
    </row>
    <row r="113" spans="1:6">
      <c r="A113" s="91">
        <v>3.48</v>
      </c>
      <c r="B113" s="91">
        <v>1.84</v>
      </c>
      <c r="C113" s="91">
        <v>1.64</v>
      </c>
      <c r="D113" s="91">
        <v>37.101069952384996</v>
      </c>
      <c r="E113" s="91">
        <v>0.159446432092545</v>
      </c>
      <c r="F113" s="91">
        <v>886</v>
      </c>
    </row>
    <row r="114" spans="1:6">
      <c r="A114" s="91">
        <v>3.48</v>
      </c>
      <c r="B114" s="91">
        <v>1.84</v>
      </c>
      <c r="C114" s="91">
        <v>1.64</v>
      </c>
      <c r="D114" s="91">
        <v>37.101069952384996</v>
      </c>
      <c r="E114" s="91">
        <v>0.159446432092545</v>
      </c>
      <c r="F114" s="91">
        <v>886</v>
      </c>
    </row>
    <row r="115" spans="1:6">
      <c r="A115" s="92">
        <v>3.48</v>
      </c>
      <c r="B115" s="92">
        <v>1.84</v>
      </c>
      <c r="C115" s="92">
        <v>1.64</v>
      </c>
      <c r="D115" s="92">
        <v>37.101069952384996</v>
      </c>
      <c r="E115" s="92">
        <v>0.159446432092545</v>
      </c>
      <c r="F115" s="92">
        <v>886</v>
      </c>
    </row>
    <row r="116" spans="1:6">
      <c r="A116" s="81"/>
      <c r="B116" s="81"/>
      <c r="C116" s="81"/>
      <c r="D116" s="81"/>
      <c r="E116" s="81"/>
      <c r="F116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A234-3962-4EB2-9232-54EA400E6E81}">
  <dimension ref="A2:AA25"/>
  <sheetViews>
    <sheetView topLeftCell="P7" workbookViewId="0">
      <selection activeCell="P7" sqref="P7"/>
    </sheetView>
  </sheetViews>
  <sheetFormatPr defaultRowHeight="15"/>
  <cols>
    <col min="1" max="1" width="4.85546875" customWidth="1"/>
    <col min="2" max="2" width="9.5703125" bestFit="1" customWidth="1"/>
    <col min="16" max="16" width="23.42578125" customWidth="1"/>
    <col min="17" max="17" width="11.28515625" customWidth="1"/>
    <col min="24" max="24" width="15.140625" bestFit="1" customWidth="1"/>
  </cols>
  <sheetData>
    <row r="2" spans="1:27">
      <c r="A2" s="48" t="s">
        <v>306</v>
      </c>
      <c r="B2" s="48" t="s">
        <v>307</v>
      </c>
      <c r="C2" s="48" t="s">
        <v>1684</v>
      </c>
      <c r="D2" s="48" t="s">
        <v>309</v>
      </c>
      <c r="E2" s="48"/>
      <c r="F2" s="48" t="s">
        <v>311</v>
      </c>
      <c r="G2" s="48" t="s">
        <v>312</v>
      </c>
      <c r="H2" s="48" t="s">
        <v>313</v>
      </c>
      <c r="I2" s="48" t="s">
        <v>314</v>
      </c>
      <c r="J2" s="48" t="s">
        <v>315</v>
      </c>
      <c r="K2" s="48" t="s">
        <v>316</v>
      </c>
      <c r="L2" s="48" t="s">
        <v>317</v>
      </c>
      <c r="M2" s="48" t="s">
        <v>318</v>
      </c>
      <c r="N2" s="48" t="s">
        <v>319</v>
      </c>
      <c r="O2" s="48" t="s">
        <v>320</v>
      </c>
      <c r="P2" s="48" t="s">
        <v>1685</v>
      </c>
      <c r="Q2" s="48" t="s">
        <v>516</v>
      </c>
      <c r="R2" s="48" t="s">
        <v>517</v>
      </c>
      <c r="T2" t="s">
        <v>322</v>
      </c>
      <c r="U2" t="s">
        <v>323</v>
      </c>
      <c r="V2" t="s">
        <v>324</v>
      </c>
      <c r="W2" t="s">
        <v>326</v>
      </c>
      <c r="X2" t="s">
        <v>327</v>
      </c>
      <c r="Y2" t="s">
        <v>328</v>
      </c>
      <c r="Z2" t="s">
        <v>1686</v>
      </c>
      <c r="AA2" t="s">
        <v>1687</v>
      </c>
    </row>
    <row r="3" spans="1:27" s="57" customFormat="1">
      <c r="A3" s="57">
        <v>1</v>
      </c>
      <c r="B3" s="70">
        <v>40702</v>
      </c>
      <c r="C3" s="71">
        <v>0.21454861111111112</v>
      </c>
      <c r="D3" s="57" t="s">
        <v>1688</v>
      </c>
      <c r="E3" s="72">
        <v>0.24930555555555556</v>
      </c>
      <c r="F3" s="57" t="s">
        <v>343</v>
      </c>
      <c r="G3" s="57" t="s">
        <v>345</v>
      </c>
      <c r="H3" s="57" t="s">
        <v>345</v>
      </c>
      <c r="I3" s="57">
        <v>60</v>
      </c>
      <c r="J3" s="57" t="s">
        <v>1689</v>
      </c>
      <c r="K3" s="57">
        <f>50*60</f>
        <v>3000</v>
      </c>
      <c r="L3" s="57">
        <v>5000</v>
      </c>
      <c r="M3" s="57">
        <v>0.8</v>
      </c>
      <c r="N3" s="57" t="s">
        <v>1690</v>
      </c>
      <c r="O3" s="57" t="b">
        <v>0</v>
      </c>
      <c r="P3" s="57" t="s">
        <v>1691</v>
      </c>
      <c r="Q3" s="57">
        <v>11</v>
      </c>
      <c r="R3" s="57" t="s">
        <v>1692</v>
      </c>
      <c r="T3" s="57">
        <v>3.9024999999999999</v>
      </c>
      <c r="U3" s="57">
        <v>2.2549999999999999</v>
      </c>
      <c r="V3" s="57">
        <v>1.6475</v>
      </c>
      <c r="W3" s="57">
        <v>51.268991097799997</v>
      </c>
      <c r="X3" s="57">
        <v>0.66869796713999996</v>
      </c>
      <c r="Y3" s="57">
        <v>1777</v>
      </c>
      <c r="Z3" s="57">
        <v>1</v>
      </c>
      <c r="AA3" s="57">
        <v>8</v>
      </c>
    </row>
    <row r="4" spans="1:27" s="57" customFormat="1">
      <c r="A4" s="57">
        <v>2</v>
      </c>
      <c r="B4" s="70">
        <v>40702</v>
      </c>
      <c r="C4" s="71">
        <v>0.21454861111111112</v>
      </c>
      <c r="D4" s="57" t="s">
        <v>1688</v>
      </c>
      <c r="E4" s="72">
        <v>0.24930555555555556</v>
      </c>
      <c r="F4" s="57" t="s">
        <v>343</v>
      </c>
      <c r="G4" s="57" t="s">
        <v>345</v>
      </c>
      <c r="H4" s="57" t="s">
        <v>345</v>
      </c>
      <c r="I4" s="57">
        <v>60</v>
      </c>
      <c r="J4" s="57">
        <f>5*60</f>
        <v>300</v>
      </c>
      <c r="K4" s="57">
        <f>50*60</f>
        <v>3000</v>
      </c>
      <c r="L4" s="57">
        <v>5000</v>
      </c>
      <c r="M4" s="57">
        <v>0.9</v>
      </c>
      <c r="N4" s="57" t="s">
        <v>1693</v>
      </c>
      <c r="O4" s="57" t="b">
        <v>1</v>
      </c>
      <c r="P4" s="57" t="s">
        <v>1694</v>
      </c>
      <c r="Q4" s="57">
        <v>11</v>
      </c>
      <c r="R4" s="57" t="s">
        <v>1695</v>
      </c>
      <c r="T4" s="57">
        <v>3.8424999999999998</v>
      </c>
      <c r="U4" s="57">
        <v>2.2549999999999999</v>
      </c>
      <c r="V4" s="57">
        <v>1.5874999999999999</v>
      </c>
      <c r="W4" s="57">
        <v>51.402306385800003</v>
      </c>
      <c r="X4" s="57">
        <v>0.66993287974600002</v>
      </c>
      <c r="Y4" s="57">
        <v>1759</v>
      </c>
      <c r="Z4" s="57">
        <v>2</v>
      </c>
      <c r="AA4" s="57">
        <v>8</v>
      </c>
    </row>
    <row r="5" spans="1:27" s="57" customFormat="1">
      <c r="A5" s="57">
        <v>3</v>
      </c>
      <c r="B5" s="70">
        <v>40702</v>
      </c>
      <c r="C5" s="71">
        <v>0.21454861111111112</v>
      </c>
      <c r="D5" s="57" t="s">
        <v>1688</v>
      </c>
      <c r="E5" s="72">
        <v>0.26597222222222222</v>
      </c>
      <c r="F5" s="57" t="s">
        <v>344</v>
      </c>
      <c r="G5" s="57" t="s">
        <v>345</v>
      </c>
      <c r="H5" s="57" t="s">
        <v>345</v>
      </c>
      <c r="I5" s="57">
        <v>60</v>
      </c>
      <c r="J5" s="57">
        <f>5*60</f>
        <v>300</v>
      </c>
      <c r="K5" s="57" t="s">
        <v>1696</v>
      </c>
      <c r="L5" s="57">
        <v>5000</v>
      </c>
      <c r="M5" s="57">
        <v>0.9</v>
      </c>
      <c r="N5" s="57" t="s">
        <v>1693</v>
      </c>
      <c r="O5" s="57" t="b">
        <v>1</v>
      </c>
      <c r="P5" s="57" t="s">
        <v>1697</v>
      </c>
      <c r="Q5" s="57">
        <v>16</v>
      </c>
      <c r="R5" s="57" t="s">
        <v>1698</v>
      </c>
      <c r="T5" s="57">
        <v>3.9775</v>
      </c>
      <c r="U5" s="57">
        <v>2.3824999999999998</v>
      </c>
      <c r="V5" s="57">
        <v>1.595</v>
      </c>
      <c r="W5" s="57">
        <v>63.727330605299997</v>
      </c>
      <c r="X5" s="57">
        <v>1.22934620025</v>
      </c>
      <c r="Y5" s="57">
        <v>1890</v>
      </c>
      <c r="Z5" s="57">
        <v>3</v>
      </c>
      <c r="AA5" s="57">
        <v>18</v>
      </c>
    </row>
    <row r="6" spans="1:27" s="57" customFormat="1">
      <c r="A6" s="57">
        <v>4</v>
      </c>
      <c r="B6" s="70">
        <v>40702</v>
      </c>
      <c r="C6" s="71">
        <v>0.21454861111111112</v>
      </c>
      <c r="D6" s="57" t="s">
        <v>1688</v>
      </c>
      <c r="E6" s="72">
        <v>0.71666666666666667</v>
      </c>
      <c r="F6" s="57" t="s">
        <v>1699</v>
      </c>
      <c r="G6" s="57" t="s">
        <v>345</v>
      </c>
      <c r="H6" s="57" t="s">
        <v>345</v>
      </c>
      <c r="I6" s="57">
        <f>5*60</f>
        <v>300</v>
      </c>
      <c r="J6" s="57">
        <f>60*60</f>
        <v>3600</v>
      </c>
      <c r="K6" s="72" t="s">
        <v>1700</v>
      </c>
      <c r="L6" s="57">
        <v>5000</v>
      </c>
      <c r="M6" s="57">
        <v>0.9</v>
      </c>
      <c r="N6" s="57" t="s">
        <v>1693</v>
      </c>
      <c r="O6" s="57" t="b">
        <v>1</v>
      </c>
      <c r="P6" s="57" t="s">
        <v>1701</v>
      </c>
      <c r="Q6" s="57" t="s">
        <v>1702</v>
      </c>
      <c r="R6" s="57" t="s">
        <v>1703</v>
      </c>
      <c r="T6" s="57">
        <v>6.4074999999999998</v>
      </c>
      <c r="U6" s="57">
        <v>1.2450000000000001</v>
      </c>
      <c r="V6" s="57">
        <v>5.1624999999999996</v>
      </c>
      <c r="W6" s="57">
        <v>2.5476802065799999</v>
      </c>
      <c r="X6" s="57">
        <v>0.85684691477899999</v>
      </c>
      <c r="Y6" s="57">
        <v>2595</v>
      </c>
      <c r="Z6" s="57">
        <v>4</v>
      </c>
      <c r="AA6" s="57">
        <v>6</v>
      </c>
    </row>
    <row r="7" spans="1:27" s="57" customFormat="1">
      <c r="A7" s="57">
        <v>5</v>
      </c>
      <c r="B7" s="70">
        <v>40702</v>
      </c>
      <c r="C7" s="72">
        <v>0.71673611111111113</v>
      </c>
      <c r="D7" s="72" t="s">
        <v>1704</v>
      </c>
      <c r="E7" s="72">
        <v>0.7270833333333333</v>
      </c>
      <c r="F7" s="57" t="s">
        <v>1705</v>
      </c>
      <c r="G7" s="57" t="s">
        <v>345</v>
      </c>
      <c r="H7" s="57" t="s">
        <v>345</v>
      </c>
      <c r="I7" s="57">
        <v>60</v>
      </c>
      <c r="J7" s="57" t="s">
        <v>1689</v>
      </c>
      <c r="K7" s="57">
        <f>15*60</f>
        <v>900</v>
      </c>
      <c r="L7" s="57">
        <v>5000</v>
      </c>
      <c r="M7" s="57" t="s">
        <v>1706</v>
      </c>
      <c r="N7" s="57" t="s">
        <v>1690</v>
      </c>
      <c r="O7" s="57" t="b">
        <v>1</v>
      </c>
      <c r="P7" s="57" t="s">
        <v>1707</v>
      </c>
      <c r="Q7" s="57">
        <v>4</v>
      </c>
      <c r="R7" s="57" t="s">
        <v>1708</v>
      </c>
      <c r="T7" s="57">
        <v>3.6324999999999998</v>
      </c>
      <c r="U7" s="57">
        <v>1.8274999999999999</v>
      </c>
      <c r="V7" s="57">
        <v>1.8049999999999999</v>
      </c>
      <c r="W7" s="57">
        <v>37.885259375799997</v>
      </c>
      <c r="X7" s="57">
        <v>0.16142693174200001</v>
      </c>
      <c r="Y7" s="57">
        <v>934</v>
      </c>
      <c r="Z7" s="57">
        <v>5</v>
      </c>
      <c r="AA7" s="57">
        <v>9</v>
      </c>
    </row>
    <row r="8" spans="1:27" s="57" customFormat="1">
      <c r="A8" s="57">
        <v>6</v>
      </c>
      <c r="B8" s="70">
        <v>40702</v>
      </c>
      <c r="C8" s="72">
        <v>0.71673611111111113</v>
      </c>
      <c r="D8" s="72" t="s">
        <v>1699</v>
      </c>
      <c r="E8" s="72">
        <v>0.7270833333333333</v>
      </c>
      <c r="F8" s="57" t="s">
        <v>1709</v>
      </c>
      <c r="G8" s="57" t="s">
        <v>345</v>
      </c>
      <c r="H8" s="57" t="s">
        <v>345</v>
      </c>
      <c r="I8" s="57">
        <v>60</v>
      </c>
      <c r="J8" s="57" t="s">
        <v>1689</v>
      </c>
      <c r="K8" s="57">
        <f>15*60</f>
        <v>900</v>
      </c>
      <c r="L8" s="57">
        <v>5000</v>
      </c>
      <c r="M8" s="57">
        <v>0.9</v>
      </c>
      <c r="N8" s="57" t="s">
        <v>1693</v>
      </c>
      <c r="O8" s="57" t="b">
        <v>1</v>
      </c>
      <c r="P8" s="57" t="s">
        <v>1710</v>
      </c>
      <c r="Q8" s="57" t="s">
        <v>1711</v>
      </c>
      <c r="R8" s="57" t="s">
        <v>1712</v>
      </c>
      <c r="T8" s="57">
        <v>1.3274999999999999</v>
      </c>
      <c r="U8" s="57">
        <v>0.87749999999999995</v>
      </c>
      <c r="V8" s="57">
        <v>0.45</v>
      </c>
      <c r="W8" s="57">
        <v>22.909185962900001</v>
      </c>
      <c r="X8" s="57">
        <v>0.20488082911899999</v>
      </c>
      <c r="Y8" s="57">
        <v>580</v>
      </c>
      <c r="Z8" s="57">
        <v>6</v>
      </c>
      <c r="AA8" s="57">
        <v>10</v>
      </c>
    </row>
    <row r="9" spans="1:27" s="57" customFormat="1">
      <c r="A9" s="57">
        <v>7</v>
      </c>
      <c r="B9" s="70">
        <v>40702</v>
      </c>
      <c r="C9" s="72">
        <v>0.71673611111111113</v>
      </c>
      <c r="D9" s="72" t="s">
        <v>1699</v>
      </c>
      <c r="E9" s="72">
        <v>0.7270833333333333</v>
      </c>
      <c r="F9" s="57" t="s">
        <v>1709</v>
      </c>
      <c r="G9" s="57" t="s">
        <v>345</v>
      </c>
      <c r="H9" s="57" t="s">
        <v>345</v>
      </c>
      <c r="I9" s="57">
        <v>60</v>
      </c>
      <c r="J9" s="57">
        <v>60</v>
      </c>
      <c r="K9" s="57">
        <f>15*60</f>
        <v>900</v>
      </c>
      <c r="L9" s="57">
        <v>5000</v>
      </c>
      <c r="M9" s="57">
        <v>0</v>
      </c>
      <c r="N9" s="57" t="s">
        <v>1693</v>
      </c>
      <c r="R9" s="57" t="s">
        <v>1713</v>
      </c>
      <c r="T9" s="57">
        <v>1.3325</v>
      </c>
      <c r="U9" s="57">
        <v>0.87749999999999995</v>
      </c>
      <c r="V9" s="57">
        <v>0.45500000000000002</v>
      </c>
      <c r="W9" s="57">
        <v>22.829582527900001</v>
      </c>
      <c r="X9" s="57">
        <v>0.20431735326700001</v>
      </c>
      <c r="Y9" s="57">
        <v>586</v>
      </c>
      <c r="Z9" s="57">
        <v>7</v>
      </c>
      <c r="AA9" s="57">
        <v>10</v>
      </c>
    </row>
    <row r="10" spans="1:27" s="57" customFormat="1">
      <c r="A10" s="57">
        <v>8</v>
      </c>
      <c r="B10" s="70">
        <v>40702</v>
      </c>
      <c r="C10" s="71">
        <v>0.24930555555555556</v>
      </c>
      <c r="D10" s="57" t="s">
        <v>343</v>
      </c>
      <c r="E10" s="72">
        <v>0.26597222222222222</v>
      </c>
      <c r="F10" s="57" t="s">
        <v>344</v>
      </c>
      <c r="G10" s="57" t="s">
        <v>345</v>
      </c>
      <c r="H10" s="57" t="s">
        <v>345</v>
      </c>
      <c r="I10" s="57">
        <v>60</v>
      </c>
      <c r="J10" s="57" t="s">
        <v>1689</v>
      </c>
      <c r="K10" s="57">
        <f>24*60</f>
        <v>1440</v>
      </c>
      <c r="L10" s="57">
        <v>5000</v>
      </c>
      <c r="M10" s="57">
        <v>0.8</v>
      </c>
      <c r="N10" s="57" t="s">
        <v>1690</v>
      </c>
      <c r="O10" s="57" t="b">
        <v>0</v>
      </c>
      <c r="Q10" s="57" t="s">
        <v>1714</v>
      </c>
      <c r="R10" s="57" t="s">
        <v>1715</v>
      </c>
      <c r="T10" s="57">
        <v>2.5099999999999998</v>
      </c>
      <c r="U10" s="57">
        <v>2.3675000000000002</v>
      </c>
      <c r="V10" s="57">
        <v>0.14249999999999999</v>
      </c>
      <c r="W10" s="57">
        <v>77.830396168500002</v>
      </c>
      <c r="X10" s="57">
        <v>0.52614302598600005</v>
      </c>
      <c r="Y10" s="57">
        <v>1373</v>
      </c>
      <c r="Z10" s="57">
        <v>8</v>
      </c>
      <c r="AA10" s="57">
        <v>18</v>
      </c>
    </row>
    <row r="11" spans="1:27" s="4" customFormat="1">
      <c r="A11" s="58">
        <v>9</v>
      </c>
      <c r="B11" s="59">
        <v>40702</v>
      </c>
      <c r="C11" s="60">
        <v>0.7270833333333333</v>
      </c>
      <c r="D11" s="58" t="s">
        <v>1705</v>
      </c>
      <c r="E11" s="60">
        <v>0.74791666666666667</v>
      </c>
      <c r="F11" s="58" t="s">
        <v>205</v>
      </c>
      <c r="G11" s="58" t="s">
        <v>345</v>
      </c>
      <c r="H11" s="58" t="s">
        <v>345</v>
      </c>
      <c r="I11" s="58">
        <v>60</v>
      </c>
      <c r="J11" s="58" t="s">
        <v>1689</v>
      </c>
      <c r="K11" s="58" t="s">
        <v>1716</v>
      </c>
      <c r="L11" s="58">
        <v>5000</v>
      </c>
      <c r="M11" s="58" t="s">
        <v>1717</v>
      </c>
      <c r="N11" s="58" t="s">
        <v>1717</v>
      </c>
      <c r="O11" s="58" t="b">
        <v>1</v>
      </c>
      <c r="P11" s="58"/>
      <c r="Q11" s="58">
        <v>7</v>
      </c>
      <c r="R11" s="58" t="s">
        <v>1718</v>
      </c>
    </row>
    <row r="12" spans="1:27" s="4" customFormat="1">
      <c r="A12" s="58">
        <v>10</v>
      </c>
      <c r="B12" s="59">
        <v>40702</v>
      </c>
      <c r="C12" s="60">
        <v>0.7270833333333333</v>
      </c>
      <c r="D12" s="60" t="s">
        <v>1709</v>
      </c>
      <c r="E12" s="60">
        <v>0.74791666666666667</v>
      </c>
      <c r="F12" s="58" t="s">
        <v>205</v>
      </c>
      <c r="G12" s="58" t="s">
        <v>345</v>
      </c>
      <c r="H12" s="58" t="s">
        <v>345</v>
      </c>
      <c r="I12" s="58">
        <v>60</v>
      </c>
      <c r="J12" s="58" t="s">
        <v>1689</v>
      </c>
      <c r="K12" s="58" t="s">
        <v>1716</v>
      </c>
      <c r="L12" s="58">
        <v>5000</v>
      </c>
      <c r="M12" s="58">
        <v>0.9</v>
      </c>
      <c r="N12" s="58" t="s">
        <v>1693</v>
      </c>
      <c r="O12" s="58" t="b">
        <v>1</v>
      </c>
      <c r="P12" s="58"/>
      <c r="Q12" s="58">
        <v>7</v>
      </c>
      <c r="R12" s="58" t="s">
        <v>1719</v>
      </c>
    </row>
    <row r="13" spans="1:27" s="57" customFormat="1">
      <c r="A13" s="57">
        <v>11</v>
      </c>
      <c r="B13" s="70">
        <v>40702</v>
      </c>
      <c r="C13" s="72">
        <v>0.71673611111111113</v>
      </c>
      <c r="D13" s="72" t="s">
        <v>1699</v>
      </c>
      <c r="E13" s="72">
        <v>0.7270833333333333</v>
      </c>
      <c r="F13" s="57" t="s">
        <v>1709</v>
      </c>
      <c r="G13" s="57" t="s">
        <v>1720</v>
      </c>
      <c r="H13" s="57" t="s">
        <v>345</v>
      </c>
      <c r="I13" s="57">
        <v>60</v>
      </c>
      <c r="J13" s="57" t="s">
        <v>1689</v>
      </c>
      <c r="K13" s="57">
        <f>15*60</f>
        <v>900</v>
      </c>
      <c r="L13" s="57">
        <v>5000</v>
      </c>
      <c r="M13" s="57">
        <v>0.9</v>
      </c>
      <c r="N13" s="57" t="s">
        <v>1693</v>
      </c>
      <c r="O13" s="57" t="b">
        <v>1</v>
      </c>
      <c r="R13" s="57" t="s">
        <v>1721</v>
      </c>
      <c r="T13" s="57">
        <v>1.3325</v>
      </c>
      <c r="U13" s="57">
        <v>0.87749999999999995</v>
      </c>
      <c r="V13" s="57">
        <v>0.45500000000000002</v>
      </c>
      <c r="W13" s="57">
        <v>33.568422752899998</v>
      </c>
      <c r="X13" s="57">
        <v>0.229761201719</v>
      </c>
      <c r="Y13" s="57">
        <v>198</v>
      </c>
      <c r="Z13" s="57">
        <v>11</v>
      </c>
      <c r="AA13" s="57">
        <v>10</v>
      </c>
    </row>
    <row r="14" spans="1:27" s="57" customFormat="1">
      <c r="A14" s="57">
        <v>12</v>
      </c>
      <c r="B14" s="70">
        <v>40702</v>
      </c>
      <c r="C14" s="71">
        <v>0.21454861111111112</v>
      </c>
      <c r="D14" s="57" t="s">
        <v>1688</v>
      </c>
      <c r="E14" s="72">
        <v>0.71666666666666667</v>
      </c>
      <c r="F14" s="57" t="s">
        <v>1699</v>
      </c>
      <c r="G14" s="57" t="s">
        <v>1722</v>
      </c>
      <c r="H14" s="57" t="s">
        <v>345</v>
      </c>
      <c r="I14" s="57">
        <f>5*60</f>
        <v>300</v>
      </c>
      <c r="J14" s="57">
        <f>60*60</f>
        <v>3600</v>
      </c>
      <c r="K14" s="72" t="s">
        <v>1700</v>
      </c>
      <c r="L14" s="57">
        <v>5000</v>
      </c>
      <c r="M14" s="57">
        <v>0.9</v>
      </c>
      <c r="N14" s="57" t="s">
        <v>1693</v>
      </c>
      <c r="O14" s="57" t="b">
        <v>1</v>
      </c>
      <c r="R14" s="57" t="s">
        <v>1723</v>
      </c>
      <c r="T14" s="57">
        <v>6.0750000000000002</v>
      </c>
      <c r="U14" s="57">
        <v>1.2575000000000001</v>
      </c>
      <c r="V14" s="57">
        <v>4.8174999999999999</v>
      </c>
      <c r="W14" s="57">
        <v>5.2846360317599999</v>
      </c>
      <c r="X14" s="57">
        <v>1.6673574168</v>
      </c>
      <c r="Y14" s="57">
        <v>2873</v>
      </c>
      <c r="Z14" s="57">
        <v>12</v>
      </c>
      <c r="AA14" s="57">
        <v>6</v>
      </c>
    </row>
    <row r="15" spans="1:27" s="57" customFormat="1">
      <c r="A15" s="57">
        <v>13</v>
      </c>
      <c r="B15" s="70">
        <v>40702</v>
      </c>
      <c r="C15" s="71">
        <v>0.21454861111111112</v>
      </c>
      <c r="D15" s="57" t="s">
        <v>1688</v>
      </c>
      <c r="E15" s="72">
        <v>0.24930555555555556</v>
      </c>
      <c r="F15" s="57" t="s">
        <v>343</v>
      </c>
      <c r="G15" s="57" t="s">
        <v>1722</v>
      </c>
      <c r="H15" s="57" t="s">
        <v>345</v>
      </c>
      <c r="I15" s="57">
        <v>60</v>
      </c>
      <c r="J15" s="57">
        <f>5*60</f>
        <v>300</v>
      </c>
      <c r="K15" s="57">
        <f>50*60</f>
        <v>3000</v>
      </c>
      <c r="L15" s="57">
        <v>5000</v>
      </c>
      <c r="M15" s="57">
        <v>0.9</v>
      </c>
      <c r="N15" s="57" t="s">
        <v>1693</v>
      </c>
      <c r="O15" s="57" t="b">
        <v>1</v>
      </c>
      <c r="R15" s="57" t="s">
        <v>1724</v>
      </c>
      <c r="T15" s="57">
        <v>3.78</v>
      </c>
      <c r="U15" s="57">
        <v>2.2650000000000001</v>
      </c>
      <c r="V15" s="57">
        <v>1.5149999999999999</v>
      </c>
      <c r="W15" s="57">
        <v>16.703542235699999</v>
      </c>
      <c r="X15" s="57">
        <v>0.298025868365</v>
      </c>
      <c r="Y15" s="57">
        <v>1236</v>
      </c>
      <c r="Z15" s="57">
        <v>13</v>
      </c>
      <c r="AA15" s="57">
        <v>8</v>
      </c>
    </row>
    <row r="16" spans="1:27" s="57" customFormat="1">
      <c r="A16" s="57">
        <v>14</v>
      </c>
      <c r="B16" s="70">
        <v>40701</v>
      </c>
      <c r="C16" s="57" t="s">
        <v>856</v>
      </c>
      <c r="D16" s="57" t="s">
        <v>1725</v>
      </c>
      <c r="F16" s="57" t="s">
        <v>1688</v>
      </c>
      <c r="G16" s="57" t="s">
        <v>345</v>
      </c>
      <c r="H16" s="57" t="s">
        <v>345</v>
      </c>
      <c r="I16" s="57" t="s">
        <v>1726</v>
      </c>
      <c r="J16" s="57" t="s">
        <v>1716</v>
      </c>
      <c r="K16" s="57" t="s">
        <v>1727</v>
      </c>
      <c r="L16" s="57">
        <v>5000</v>
      </c>
      <c r="M16" s="57">
        <v>0.69</v>
      </c>
      <c r="N16" s="57" t="s">
        <v>1693</v>
      </c>
      <c r="O16" s="57" t="b">
        <v>1</v>
      </c>
      <c r="R16" s="57" t="s">
        <v>1728</v>
      </c>
      <c r="T16" s="57">
        <v>2.5775000000000001</v>
      </c>
      <c r="U16" s="57">
        <v>3.4474999999999998</v>
      </c>
      <c r="V16" s="57">
        <v>0.87</v>
      </c>
      <c r="W16" s="57">
        <v>84.944884189999996</v>
      </c>
      <c r="X16" s="57">
        <v>4.4321189931199996</v>
      </c>
      <c r="Y16" s="57">
        <v>2410</v>
      </c>
      <c r="Z16" s="57">
        <v>14</v>
      </c>
      <c r="AA16" s="57">
        <v>2</v>
      </c>
    </row>
    <row r="17" spans="1:27" s="57" customFormat="1">
      <c r="A17" s="57">
        <v>15</v>
      </c>
      <c r="B17" s="70">
        <v>40701</v>
      </c>
      <c r="C17" s="57" t="s">
        <v>856</v>
      </c>
      <c r="D17" s="57" t="s">
        <v>1725</v>
      </c>
      <c r="F17" s="57" t="s">
        <v>1688</v>
      </c>
      <c r="G17" s="57" t="s">
        <v>1729</v>
      </c>
      <c r="H17" s="57" t="s">
        <v>345</v>
      </c>
      <c r="I17" s="57" t="s">
        <v>1726</v>
      </c>
      <c r="J17" s="57" t="s">
        <v>1716</v>
      </c>
      <c r="K17" s="57" t="s">
        <v>1727</v>
      </c>
      <c r="L17" s="57">
        <v>5000</v>
      </c>
      <c r="M17" s="57">
        <v>0.69</v>
      </c>
      <c r="N17" s="57" t="s">
        <v>1693</v>
      </c>
      <c r="O17" s="57" t="b">
        <v>1</v>
      </c>
      <c r="R17" s="57" t="s">
        <v>1730</v>
      </c>
      <c r="T17" s="57">
        <v>2.4824999999999999</v>
      </c>
      <c r="U17" s="57">
        <v>3.4550000000000001</v>
      </c>
      <c r="V17" s="57">
        <v>0.97250000000000003</v>
      </c>
      <c r="W17" s="57">
        <v>64.128058675299997</v>
      </c>
      <c r="X17" s="57">
        <v>3.4953121093399999</v>
      </c>
      <c r="Y17" s="57">
        <v>2375</v>
      </c>
      <c r="Z17" s="57">
        <v>15</v>
      </c>
      <c r="AA17" s="57">
        <v>2</v>
      </c>
    </row>
    <row r="18" spans="1:27" s="57" customFormat="1">
      <c r="A18" s="57">
        <v>16</v>
      </c>
      <c r="B18" s="70">
        <v>40701</v>
      </c>
      <c r="C18" s="57" t="s">
        <v>856</v>
      </c>
      <c r="D18" s="57" t="s">
        <v>1725</v>
      </c>
      <c r="F18" s="57" t="s">
        <v>1688</v>
      </c>
      <c r="G18" s="57" t="s">
        <v>1722</v>
      </c>
      <c r="H18" s="57" t="s">
        <v>345</v>
      </c>
      <c r="I18" s="57" t="s">
        <v>1726</v>
      </c>
      <c r="J18" s="57" t="s">
        <v>1716</v>
      </c>
      <c r="K18" s="57" t="s">
        <v>1727</v>
      </c>
      <c r="L18" s="57">
        <v>5000</v>
      </c>
      <c r="M18" s="57">
        <v>0.69</v>
      </c>
      <c r="N18" s="57" t="s">
        <v>1693</v>
      </c>
      <c r="O18" s="57" t="b">
        <v>1</v>
      </c>
      <c r="R18" s="57" t="s">
        <v>1731</v>
      </c>
      <c r="T18" s="57">
        <v>2.4674999999999998</v>
      </c>
      <c r="U18" s="57">
        <v>3.4550000000000001</v>
      </c>
      <c r="V18" s="57">
        <v>0.98750000000000004</v>
      </c>
      <c r="W18" s="57">
        <v>80.412394213599995</v>
      </c>
      <c r="X18" s="57">
        <v>2.6260880924199999</v>
      </c>
      <c r="Y18" s="57">
        <v>2265</v>
      </c>
      <c r="Z18" s="57">
        <v>16</v>
      </c>
      <c r="AA18" s="57">
        <v>2</v>
      </c>
    </row>
    <row r="19" spans="1:27" s="57" customFormat="1">
      <c r="A19" s="57">
        <v>17</v>
      </c>
      <c r="B19" s="70">
        <v>40701</v>
      </c>
      <c r="C19" s="57" t="s">
        <v>856</v>
      </c>
      <c r="D19" s="57" t="s">
        <v>1725</v>
      </c>
      <c r="F19" s="57" t="s">
        <v>1709</v>
      </c>
      <c r="G19" s="57" t="s">
        <v>1722</v>
      </c>
      <c r="H19" s="57" t="s">
        <v>345</v>
      </c>
      <c r="I19" s="57" t="s">
        <v>1726</v>
      </c>
      <c r="J19" s="57" t="s">
        <v>1716</v>
      </c>
      <c r="K19" s="57" t="s">
        <v>1732</v>
      </c>
      <c r="L19" s="57">
        <v>5000</v>
      </c>
      <c r="M19" s="57">
        <v>0.69</v>
      </c>
      <c r="N19" s="57" t="s">
        <v>1693</v>
      </c>
      <c r="O19" s="57" t="b">
        <v>1</v>
      </c>
      <c r="R19" s="57" t="s">
        <v>1733</v>
      </c>
      <c r="T19" s="57">
        <v>3.7324999999999999</v>
      </c>
      <c r="U19" s="57">
        <v>0.87749999999999995</v>
      </c>
      <c r="V19" s="57">
        <v>2.855</v>
      </c>
      <c r="W19" s="57">
        <v>8.3755206777200009</v>
      </c>
      <c r="X19" s="57">
        <v>1.6561926677300001</v>
      </c>
      <c r="Y19" s="57">
        <v>1652</v>
      </c>
      <c r="Z19" s="57">
        <v>17</v>
      </c>
      <c r="AA19" s="57">
        <v>10</v>
      </c>
    </row>
    <row r="20" spans="1:27" s="4" customFormat="1">
      <c r="A20" s="4">
        <v>18</v>
      </c>
      <c r="B20" s="61">
        <v>40702</v>
      </c>
      <c r="C20" s="62">
        <v>0.26597222222222222</v>
      </c>
      <c r="D20" s="4" t="s">
        <v>1734</v>
      </c>
      <c r="E20" s="62">
        <v>0.27638888888888885</v>
      </c>
      <c r="F20" s="4" t="s">
        <v>205</v>
      </c>
      <c r="G20" s="4" t="s">
        <v>345</v>
      </c>
      <c r="H20" s="4" t="s">
        <v>345</v>
      </c>
      <c r="I20" s="4">
        <v>60</v>
      </c>
      <c r="J20" s="4" t="s">
        <v>1689</v>
      </c>
      <c r="K20" s="4">
        <v>15</v>
      </c>
      <c r="L20" s="4">
        <v>5000</v>
      </c>
      <c r="M20" s="4">
        <v>0.9</v>
      </c>
      <c r="N20" s="4" t="s">
        <v>1693</v>
      </c>
      <c r="O20" s="4" t="b">
        <v>1</v>
      </c>
      <c r="R20" s="4" t="s">
        <v>1735</v>
      </c>
    </row>
    <row r="21" spans="1:27">
      <c r="A21">
        <v>19</v>
      </c>
    </row>
    <row r="22" spans="1:27">
      <c r="A22">
        <v>20</v>
      </c>
    </row>
    <row r="23" spans="1:27">
      <c r="B23">
        <v>2012</v>
      </c>
    </row>
    <row r="24" spans="1:27">
      <c r="A24">
        <v>31</v>
      </c>
      <c r="B24" s="47">
        <v>41075</v>
      </c>
      <c r="C24" s="46">
        <v>0.7284722222222223</v>
      </c>
      <c r="D24" t="s">
        <v>1736</v>
      </c>
      <c r="E24" s="46">
        <v>0.7416666666666667</v>
      </c>
      <c r="F24" t="s">
        <v>1737</v>
      </c>
      <c r="G24" t="s">
        <v>345</v>
      </c>
      <c r="H24" t="s">
        <v>345</v>
      </c>
      <c r="I24">
        <v>60</v>
      </c>
      <c r="J24" t="s">
        <v>1689</v>
      </c>
      <c r="K24" t="s">
        <v>468</v>
      </c>
      <c r="L24">
        <v>5000</v>
      </c>
      <c r="M24">
        <v>0.9</v>
      </c>
      <c r="N24" t="s">
        <v>349</v>
      </c>
      <c r="O24" t="b">
        <v>1</v>
      </c>
      <c r="R24" t="s">
        <v>1738</v>
      </c>
    </row>
    <row r="25" spans="1:27">
      <c r="A25">
        <v>31</v>
      </c>
      <c r="B25" s="47">
        <v>41075</v>
      </c>
      <c r="C25" s="46">
        <v>0.7284722222222223</v>
      </c>
      <c r="D25" t="s">
        <v>1736</v>
      </c>
      <c r="E25" s="46">
        <v>0.7416666666666667</v>
      </c>
      <c r="F25" t="s">
        <v>1737</v>
      </c>
      <c r="G25" t="s">
        <v>345</v>
      </c>
      <c r="H25" t="s">
        <v>345</v>
      </c>
      <c r="I25" t="s">
        <v>1689</v>
      </c>
      <c r="J25" t="s">
        <v>1689</v>
      </c>
      <c r="K25" t="s">
        <v>468</v>
      </c>
      <c r="L25">
        <v>5000</v>
      </c>
      <c r="M25">
        <v>0.9</v>
      </c>
      <c r="N25" t="s">
        <v>349</v>
      </c>
      <c r="O2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2019-02-11T12:42:21Z</dcterms:created>
  <dcterms:modified xsi:type="dcterms:W3CDTF">2019-08-11T13:27:09Z</dcterms:modified>
  <cp:category/>
  <cp:contentStatus/>
</cp:coreProperties>
</file>