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7a5757ebe4c0e2/Documents/SALARY TEA/Capital Venture/MTIP/"/>
    </mc:Choice>
  </mc:AlternateContent>
  <xr:revisionPtr revIDLastSave="24" documentId="8_{85F7EC7B-2C54-4DAF-8FF2-FA4FAB8A26B8}" xr6:coauthVersionLast="47" xr6:coauthVersionMax="47" xr10:uidLastSave="{8360C14B-3D70-47A0-8C36-0CA6FE231FFB}"/>
  <bookViews>
    <workbookView xWindow="37320" yWindow="-120" windowWidth="29040" windowHeight="15720" activeTab="5" xr2:uid="{BF825F7A-1087-4C37-B150-CE69D048E323}"/>
  </bookViews>
  <sheets>
    <sheet name="Dashboard" sheetId="4" r:id="rId1"/>
    <sheet name="Current Dashboard" sheetId="6" r:id="rId2"/>
    <sheet name="Account" sheetId="1" r:id="rId3"/>
    <sheet name="P&amp;L This Fiscal Year" sheetId="3" r:id="rId4"/>
    <sheet name="P&amp;L Last Fiscal Year" sheetId="2" r:id="rId5"/>
    <sheet name="Quer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2" i="6" l="1"/>
  <c r="Y101" i="6"/>
  <c r="Y100" i="6"/>
  <c r="Y99" i="6"/>
  <c r="Y98" i="6"/>
  <c r="Y97" i="6"/>
  <c r="Y96" i="6"/>
  <c r="Y95" i="6"/>
  <c r="Y94" i="6"/>
  <c r="Y93" i="6"/>
  <c r="Y92" i="6"/>
  <c r="Y91" i="6"/>
  <c r="Y90" i="6"/>
  <c r="Y89" i="6"/>
  <c r="Y88" i="6"/>
  <c r="Y87" i="6"/>
  <c r="Y86" i="6"/>
  <c r="Y85" i="6"/>
  <c r="Y84" i="6"/>
  <c r="Y83" i="6"/>
  <c r="Y82" i="6"/>
  <c r="Y81" i="6"/>
  <c r="Y80" i="6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64" i="6"/>
  <c r="Y63" i="6"/>
  <c r="Y62" i="6"/>
  <c r="Y61" i="6"/>
  <c r="Y60" i="6"/>
  <c r="Y59" i="6"/>
  <c r="Y58" i="6"/>
  <c r="Y57" i="6"/>
  <c r="Y56" i="6"/>
  <c r="Y55" i="6"/>
  <c r="Y54" i="6"/>
  <c r="Y53" i="6"/>
  <c r="Y52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7" i="6"/>
  <c r="Y26" i="6"/>
  <c r="Y25" i="6"/>
  <c r="Y24" i="6"/>
  <c r="AB23" i="6"/>
  <c r="Y23" i="6"/>
  <c r="AN18" i="6"/>
  <c r="BK6" i="6" a="1"/>
  <c r="BE6" i="6" a="1"/>
  <c r="BF17" i="6" s="1"/>
  <c r="AY6" i="6" a="1"/>
  <c r="AZ14" i="6" s="1"/>
  <c r="AS6" i="6" a="1"/>
  <c r="AT12" i="6" s="1"/>
  <c r="AH6" i="6" a="1"/>
  <c r="AK17" i="6" s="1"/>
  <c r="AL5" i="6"/>
  <c r="AK5" i="6"/>
  <c r="AJ5" i="6"/>
  <c r="AI5" i="6"/>
  <c r="N4" i="6" a="1"/>
  <c r="N4" i="6" s="1"/>
  <c r="K4" i="6" a="1"/>
  <c r="K4" i="6" s="1"/>
  <c r="I4" i="6" a="1"/>
  <c r="I4" i="6" s="1"/>
  <c r="F4" i="6" a="1"/>
  <c r="T6" i="6" s="1" a="1"/>
  <c r="N4" i="4" a="1"/>
  <c r="N4" i="4" s="1"/>
  <c r="AI5" i="4"/>
  <c r="AK5" i="4"/>
  <c r="AL5" i="4"/>
  <c r="AJ5" i="4"/>
  <c r="AN18" i="4"/>
  <c r="AH6" i="4" a="1"/>
  <c r="AH6" i="4" s="1"/>
  <c r="AI6" i="4" s="1"/>
  <c r="BK6" i="4" a="1"/>
  <c r="BK6" i="4" s="1"/>
  <c r="BL6" i="4" s="1"/>
  <c r="BE6" i="4" a="1"/>
  <c r="BE6" i="4" s="1"/>
  <c r="AU6" i="4" s="1"/>
  <c r="AY6" i="4" a="1"/>
  <c r="AY6" i="4" s="1"/>
  <c r="AZ6" i="4" s="1"/>
  <c r="AS6" i="4" a="1"/>
  <c r="AS6" i="4" s="1"/>
  <c r="AT6" i="4" s="1"/>
  <c r="AB23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23" i="4"/>
  <c r="Y24" i="4"/>
  <c r="Y25" i="4"/>
  <c r="Y26" i="4"/>
  <c r="Y27" i="4"/>
  <c r="Y28" i="4"/>
  <c r="Y29" i="4"/>
  <c r="Y30" i="4"/>
  <c r="Y31" i="4"/>
  <c r="Y32" i="4"/>
  <c r="I4" i="4" a="1"/>
  <c r="I4" i="4" s="1"/>
  <c r="K4" i="4" a="1"/>
  <c r="F4" i="4" a="1"/>
  <c r="F4" i="4" s="1"/>
  <c r="O239" i="3"/>
  <c r="O238" i="3"/>
  <c r="Q237" i="3"/>
  <c r="O237" i="3"/>
  <c r="Q236" i="3"/>
  <c r="O236" i="3"/>
  <c r="Q235" i="3"/>
  <c r="P235" i="3" a="1"/>
  <c r="P235" i="3" s="1"/>
  <c r="O235" i="3"/>
  <c r="Q234" i="3"/>
  <c r="P234" i="3"/>
  <c r="P234" i="3" a="1"/>
  <c r="O234" i="3"/>
  <c r="Q233" i="3"/>
  <c r="P233" i="3" a="1"/>
  <c r="P233" i="3" s="1"/>
  <c r="O233" i="3"/>
  <c r="Q232" i="3"/>
  <c r="P232" i="3" a="1"/>
  <c r="P232" i="3" s="1"/>
  <c r="O232" i="3"/>
  <c r="Q231" i="3"/>
  <c r="P231" i="3"/>
  <c r="P231" i="3" a="1"/>
  <c r="O231" i="3"/>
  <c r="Q230" i="3"/>
  <c r="P230" i="3" a="1"/>
  <c r="P230" i="3" s="1"/>
  <c r="O230" i="3"/>
  <c r="Q229" i="3"/>
  <c r="P229" i="3" a="1"/>
  <c r="P229" i="3" s="1"/>
  <c r="O229" i="3"/>
  <c r="Q228" i="3"/>
  <c r="P228" i="3"/>
  <c r="P228" i="3" a="1"/>
  <c r="O228" i="3"/>
  <c r="Q227" i="3"/>
  <c r="P227" i="3" a="1"/>
  <c r="P227" i="3" s="1"/>
  <c r="O227" i="3"/>
  <c r="Q226" i="3"/>
  <c r="P226" i="3" a="1"/>
  <c r="P226" i="3" s="1"/>
  <c r="O226" i="3"/>
  <c r="Q225" i="3"/>
  <c r="P225" i="3"/>
  <c r="P225" i="3" a="1"/>
  <c r="O225" i="3"/>
  <c r="Q224" i="3"/>
  <c r="P224" i="3" a="1"/>
  <c r="P224" i="3" s="1"/>
  <c r="O224" i="3"/>
  <c r="Q223" i="3"/>
  <c r="P223" i="3" a="1"/>
  <c r="P223" i="3" s="1"/>
  <c r="O223" i="3"/>
  <c r="Q222" i="3"/>
  <c r="P222" i="3"/>
  <c r="P222" i="3" a="1"/>
  <c r="O222" i="3"/>
  <c r="Q221" i="3"/>
  <c r="P221" i="3" a="1"/>
  <c r="P221" i="3" s="1"/>
  <c r="O221" i="3"/>
  <c r="Q220" i="3"/>
  <c r="P220" i="3" a="1"/>
  <c r="P220" i="3" s="1"/>
  <c r="O220" i="3"/>
  <c r="Q219" i="3"/>
  <c r="P219" i="3"/>
  <c r="P219" i="3" a="1"/>
  <c r="O219" i="3"/>
  <c r="Q218" i="3"/>
  <c r="P218" i="3" a="1"/>
  <c r="P218" i="3" s="1"/>
  <c r="O218" i="3"/>
  <c r="Q217" i="3"/>
  <c r="P217" i="3" a="1"/>
  <c r="P217" i="3" s="1"/>
  <c r="O217" i="3"/>
  <c r="Q216" i="3"/>
  <c r="P216" i="3"/>
  <c r="P216" i="3" a="1"/>
  <c r="O216" i="3"/>
  <c r="Q215" i="3"/>
  <c r="P215" i="3" a="1"/>
  <c r="P215" i="3" s="1"/>
  <c r="O215" i="3"/>
  <c r="Q214" i="3"/>
  <c r="P214" i="3" a="1"/>
  <c r="P214" i="3" s="1"/>
  <c r="O214" i="3"/>
  <c r="Q213" i="3"/>
  <c r="P213" i="3"/>
  <c r="P213" i="3" a="1"/>
  <c r="O213" i="3"/>
  <c r="Q212" i="3"/>
  <c r="P212" i="3" a="1"/>
  <c r="P212" i="3" s="1"/>
  <c r="O212" i="3"/>
  <c r="Q211" i="3"/>
  <c r="P211" i="3" a="1"/>
  <c r="P211" i="3" s="1"/>
  <c r="O211" i="3"/>
  <c r="Q210" i="3"/>
  <c r="P210" i="3"/>
  <c r="P210" i="3" a="1"/>
  <c r="O210" i="3"/>
  <c r="Q209" i="3"/>
  <c r="P209" i="3" a="1"/>
  <c r="P209" i="3" s="1"/>
  <c r="O209" i="3"/>
  <c r="Q208" i="3"/>
  <c r="P208" i="3" a="1"/>
  <c r="P208" i="3" s="1"/>
  <c r="O208" i="3"/>
  <c r="Q207" i="3"/>
  <c r="P207" i="3"/>
  <c r="P207" i="3" a="1"/>
  <c r="O207" i="3"/>
  <c r="Q206" i="3"/>
  <c r="P206" i="3" a="1"/>
  <c r="P206" i="3" s="1"/>
  <c r="O206" i="3"/>
  <c r="Q205" i="3"/>
  <c r="P205" i="3" a="1"/>
  <c r="P205" i="3" s="1"/>
  <c r="O205" i="3"/>
  <c r="Q204" i="3"/>
  <c r="P204" i="3"/>
  <c r="P204" i="3" a="1"/>
  <c r="O204" i="3"/>
  <c r="Q203" i="3"/>
  <c r="P203" i="3" a="1"/>
  <c r="P203" i="3" s="1"/>
  <c r="O203" i="3"/>
  <c r="Q202" i="3"/>
  <c r="P202" i="3" a="1"/>
  <c r="P202" i="3" s="1"/>
  <c r="O202" i="3"/>
  <c r="Q201" i="3"/>
  <c r="P201" i="3"/>
  <c r="P201" i="3" a="1"/>
  <c r="O201" i="3"/>
  <c r="Q200" i="3"/>
  <c r="P200" i="3" a="1"/>
  <c r="P200" i="3" s="1"/>
  <c r="O200" i="3"/>
  <c r="Q199" i="3"/>
  <c r="P199" i="3" a="1"/>
  <c r="P199" i="3" s="1"/>
  <c r="O199" i="3"/>
  <c r="Q198" i="3"/>
  <c r="P198" i="3"/>
  <c r="P198" i="3" a="1"/>
  <c r="O198" i="3"/>
  <c r="Q197" i="3"/>
  <c r="P197" i="3" a="1"/>
  <c r="P197" i="3" s="1"/>
  <c r="O197" i="3"/>
  <c r="Q196" i="3"/>
  <c r="P196" i="3" a="1"/>
  <c r="P196" i="3" s="1"/>
  <c r="O196" i="3"/>
  <c r="Q195" i="3"/>
  <c r="P195" i="3"/>
  <c r="P195" i="3" a="1"/>
  <c r="O195" i="3"/>
  <c r="Q194" i="3"/>
  <c r="P194" i="3" a="1"/>
  <c r="P194" i="3" s="1"/>
  <c r="O194" i="3"/>
  <c r="Q193" i="3"/>
  <c r="P193" i="3" a="1"/>
  <c r="P193" i="3" s="1"/>
  <c r="O193" i="3"/>
  <c r="Q192" i="3"/>
  <c r="P192" i="3"/>
  <c r="P192" i="3" a="1"/>
  <c r="O192" i="3"/>
  <c r="Q191" i="3"/>
  <c r="P191" i="3" a="1"/>
  <c r="P191" i="3" s="1"/>
  <c r="O191" i="3"/>
  <c r="Q190" i="3"/>
  <c r="P190" i="3" a="1"/>
  <c r="P190" i="3" s="1"/>
  <c r="O190" i="3"/>
  <c r="Q189" i="3"/>
  <c r="P189" i="3"/>
  <c r="P189" i="3" a="1"/>
  <c r="O189" i="3"/>
  <c r="Q188" i="3"/>
  <c r="P188" i="3" a="1"/>
  <c r="P188" i="3" s="1"/>
  <c r="O188" i="3"/>
  <c r="Q187" i="3"/>
  <c r="P187" i="3" a="1"/>
  <c r="P187" i="3" s="1"/>
  <c r="O187" i="3"/>
  <c r="Q186" i="3"/>
  <c r="P186" i="3"/>
  <c r="P186" i="3" a="1"/>
  <c r="O186" i="3"/>
  <c r="Q185" i="3"/>
  <c r="P185" i="3" a="1"/>
  <c r="P185" i="3" s="1"/>
  <c r="O185" i="3"/>
  <c r="Q184" i="3"/>
  <c r="P184" i="3" a="1"/>
  <c r="P184" i="3" s="1"/>
  <c r="O184" i="3"/>
  <c r="Q183" i="3"/>
  <c r="P183" i="3"/>
  <c r="P183" i="3" a="1"/>
  <c r="O183" i="3"/>
  <c r="Q182" i="3"/>
  <c r="P182" i="3" a="1"/>
  <c r="P182" i="3" s="1"/>
  <c r="O182" i="3"/>
  <c r="Q181" i="3"/>
  <c r="P181" i="3" a="1"/>
  <c r="P181" i="3" s="1"/>
  <c r="O181" i="3"/>
  <c r="Q180" i="3"/>
  <c r="P180" i="3"/>
  <c r="P180" i="3" a="1"/>
  <c r="O180" i="3"/>
  <c r="Q179" i="3"/>
  <c r="P179" i="3" a="1"/>
  <c r="P179" i="3" s="1"/>
  <c r="O179" i="3"/>
  <c r="Q178" i="3"/>
  <c r="P178" i="3" a="1"/>
  <c r="P178" i="3" s="1"/>
  <c r="O178" i="3"/>
  <c r="Q177" i="3"/>
  <c r="P177" i="3"/>
  <c r="P177" i="3" a="1"/>
  <c r="O177" i="3"/>
  <c r="Q176" i="3"/>
  <c r="P176" i="3" a="1"/>
  <c r="P176" i="3" s="1"/>
  <c r="O176" i="3"/>
  <c r="Q175" i="3"/>
  <c r="P175" i="3" a="1"/>
  <c r="P175" i="3" s="1"/>
  <c r="O175" i="3"/>
  <c r="Q174" i="3"/>
  <c r="P174" i="3"/>
  <c r="P174" i="3" a="1"/>
  <c r="O174" i="3"/>
  <c r="Q173" i="3"/>
  <c r="P173" i="3" a="1"/>
  <c r="P173" i="3" s="1"/>
  <c r="O173" i="3"/>
  <c r="Q172" i="3"/>
  <c r="P172" i="3" a="1"/>
  <c r="P172" i="3" s="1"/>
  <c r="O172" i="3"/>
  <c r="Q171" i="3"/>
  <c r="P171" i="3"/>
  <c r="P171" i="3" a="1"/>
  <c r="O171" i="3"/>
  <c r="Q170" i="3"/>
  <c r="P170" i="3" a="1"/>
  <c r="P170" i="3" s="1"/>
  <c r="O170" i="3"/>
  <c r="Q169" i="3"/>
  <c r="P169" i="3" a="1"/>
  <c r="P169" i="3" s="1"/>
  <c r="O169" i="3"/>
  <c r="Q168" i="3"/>
  <c r="P168" i="3"/>
  <c r="P168" i="3" a="1"/>
  <c r="O168" i="3"/>
  <c r="Q167" i="3"/>
  <c r="P167" i="3" a="1"/>
  <c r="P167" i="3" s="1"/>
  <c r="O167" i="3"/>
  <c r="Q166" i="3"/>
  <c r="P166" i="3" a="1"/>
  <c r="P166" i="3" s="1"/>
  <c r="O166" i="3"/>
  <c r="Q165" i="3"/>
  <c r="P165" i="3"/>
  <c r="P165" i="3" a="1"/>
  <c r="O165" i="3"/>
  <c r="Q164" i="3"/>
  <c r="P164" i="3" a="1"/>
  <c r="P164" i="3" s="1"/>
  <c r="O164" i="3"/>
  <c r="Q163" i="3"/>
  <c r="P163" i="3" a="1"/>
  <c r="P163" i="3" s="1"/>
  <c r="O163" i="3"/>
  <c r="Q162" i="3"/>
  <c r="P162" i="3"/>
  <c r="P162" i="3" a="1"/>
  <c r="O162" i="3"/>
  <c r="Q161" i="3"/>
  <c r="P161" i="3" a="1"/>
  <c r="P161" i="3" s="1"/>
  <c r="O161" i="3"/>
  <c r="Q160" i="3"/>
  <c r="P160" i="3" a="1"/>
  <c r="P160" i="3" s="1"/>
  <c r="O160" i="3"/>
  <c r="Q159" i="3"/>
  <c r="P159" i="3"/>
  <c r="P159" i="3" a="1"/>
  <c r="O159" i="3"/>
  <c r="Q158" i="3"/>
  <c r="P158" i="3" a="1"/>
  <c r="P158" i="3" s="1"/>
  <c r="O158" i="3"/>
  <c r="Q157" i="3"/>
  <c r="P157" i="3" a="1"/>
  <c r="P157" i="3" s="1"/>
  <c r="O157" i="3"/>
  <c r="Q156" i="3"/>
  <c r="P156" i="3"/>
  <c r="P156" i="3" a="1"/>
  <c r="O156" i="3"/>
  <c r="Q155" i="3"/>
  <c r="P155" i="3" a="1"/>
  <c r="P155" i="3" s="1"/>
  <c r="O155" i="3"/>
  <c r="Q154" i="3"/>
  <c r="P154" i="3" a="1"/>
  <c r="P154" i="3" s="1"/>
  <c r="O154" i="3"/>
  <c r="Q153" i="3"/>
  <c r="P153" i="3"/>
  <c r="P153" i="3" a="1"/>
  <c r="O153" i="3"/>
  <c r="Q152" i="3"/>
  <c r="P152" i="3" a="1"/>
  <c r="P152" i="3" s="1"/>
  <c r="O152" i="3"/>
  <c r="Q151" i="3"/>
  <c r="P151" i="3" a="1"/>
  <c r="P151" i="3" s="1"/>
  <c r="O151" i="3"/>
  <c r="Q150" i="3"/>
  <c r="P150" i="3"/>
  <c r="P150" i="3" a="1"/>
  <c r="O150" i="3"/>
  <c r="Q149" i="3"/>
  <c r="P149" i="3" a="1"/>
  <c r="P149" i="3" s="1"/>
  <c r="O149" i="3"/>
  <c r="Q148" i="3"/>
  <c r="P148" i="3" a="1"/>
  <c r="P148" i="3" s="1"/>
  <c r="O148" i="3"/>
  <c r="Q147" i="3"/>
  <c r="P147" i="3"/>
  <c r="P147" i="3" a="1"/>
  <c r="O147" i="3"/>
  <c r="Q146" i="3"/>
  <c r="P146" i="3" a="1"/>
  <c r="P146" i="3" s="1"/>
  <c r="O146" i="3"/>
  <c r="Q145" i="3"/>
  <c r="P145" i="3" a="1"/>
  <c r="P145" i="3" s="1"/>
  <c r="O145" i="3"/>
  <c r="Q144" i="3"/>
  <c r="P144" i="3"/>
  <c r="P144" i="3" a="1"/>
  <c r="O144" i="3"/>
  <c r="Q143" i="3"/>
  <c r="P143" i="3" a="1"/>
  <c r="P143" i="3" s="1"/>
  <c r="O143" i="3"/>
  <c r="Q142" i="3"/>
  <c r="P142" i="3" a="1"/>
  <c r="P142" i="3" s="1"/>
  <c r="O142" i="3"/>
  <c r="Q141" i="3"/>
  <c r="P141" i="3"/>
  <c r="P141" i="3" a="1"/>
  <c r="O141" i="3"/>
  <c r="Q140" i="3"/>
  <c r="P140" i="3" a="1"/>
  <c r="P140" i="3" s="1"/>
  <c r="O140" i="3"/>
  <c r="Q139" i="3"/>
  <c r="P139" i="3" a="1"/>
  <c r="P139" i="3" s="1"/>
  <c r="O139" i="3"/>
  <c r="Q138" i="3"/>
  <c r="P138" i="3"/>
  <c r="P138" i="3" a="1"/>
  <c r="O138" i="3"/>
  <c r="Q137" i="3"/>
  <c r="P137" i="3" a="1"/>
  <c r="P137" i="3" s="1"/>
  <c r="O137" i="3"/>
  <c r="Q136" i="3"/>
  <c r="P136" i="3" a="1"/>
  <c r="P136" i="3" s="1"/>
  <c r="O136" i="3"/>
  <c r="Q135" i="3"/>
  <c r="P135" i="3"/>
  <c r="P135" i="3" a="1"/>
  <c r="O135" i="3"/>
  <c r="Q134" i="3"/>
  <c r="P134" i="3" a="1"/>
  <c r="P134" i="3" s="1"/>
  <c r="O134" i="3"/>
  <c r="Q133" i="3"/>
  <c r="P133" i="3" a="1"/>
  <c r="P133" i="3" s="1"/>
  <c r="O133" i="3"/>
  <c r="Q132" i="3"/>
  <c r="P132" i="3"/>
  <c r="P132" i="3" a="1"/>
  <c r="O132" i="3"/>
  <c r="Q131" i="3"/>
  <c r="P131" i="3" a="1"/>
  <c r="P131" i="3" s="1"/>
  <c r="O131" i="3"/>
  <c r="Q130" i="3"/>
  <c r="P130" i="3" a="1"/>
  <c r="P130" i="3" s="1"/>
  <c r="O130" i="3"/>
  <c r="Q129" i="3"/>
  <c r="P129" i="3"/>
  <c r="P129" i="3" a="1"/>
  <c r="O129" i="3"/>
  <c r="Q128" i="3"/>
  <c r="P128" i="3" a="1"/>
  <c r="P128" i="3" s="1"/>
  <c r="O128" i="3"/>
  <c r="Q127" i="3"/>
  <c r="P127" i="3" a="1"/>
  <c r="P127" i="3" s="1"/>
  <c r="O127" i="3"/>
  <c r="Q126" i="3"/>
  <c r="P126" i="3"/>
  <c r="P126" i="3" a="1"/>
  <c r="O126" i="3"/>
  <c r="Q125" i="3"/>
  <c r="P125" i="3" a="1"/>
  <c r="P125" i="3" s="1"/>
  <c r="O125" i="3"/>
  <c r="Q124" i="3"/>
  <c r="P124" i="3" a="1"/>
  <c r="P124" i="3" s="1"/>
  <c r="O124" i="3"/>
  <c r="Q123" i="3"/>
  <c r="P123" i="3"/>
  <c r="P123" i="3" a="1"/>
  <c r="O123" i="3"/>
  <c r="Q122" i="3"/>
  <c r="P122" i="3" a="1"/>
  <c r="P122" i="3" s="1"/>
  <c r="O122" i="3"/>
  <c r="Q121" i="3"/>
  <c r="P121" i="3" a="1"/>
  <c r="P121" i="3" s="1"/>
  <c r="O121" i="3"/>
  <c r="Q120" i="3"/>
  <c r="P120" i="3"/>
  <c r="P120" i="3" a="1"/>
  <c r="O120" i="3"/>
  <c r="Q119" i="3"/>
  <c r="P119" i="3" a="1"/>
  <c r="P119" i="3" s="1"/>
  <c r="O119" i="3"/>
  <c r="Q118" i="3"/>
  <c r="P118" i="3" a="1"/>
  <c r="P118" i="3" s="1"/>
  <c r="O118" i="3"/>
  <c r="Q117" i="3"/>
  <c r="P117" i="3" a="1"/>
  <c r="P117" i="3" s="1"/>
  <c r="O117" i="3"/>
  <c r="Q116" i="3"/>
  <c r="P116" i="3" a="1"/>
  <c r="P116" i="3" s="1"/>
  <c r="O116" i="3"/>
  <c r="Q115" i="3"/>
  <c r="P115" i="3" a="1"/>
  <c r="P115" i="3" s="1"/>
  <c r="O115" i="3"/>
  <c r="Q114" i="3"/>
  <c r="P114" i="3"/>
  <c r="P114" i="3" a="1"/>
  <c r="O114" i="3"/>
  <c r="Q113" i="3"/>
  <c r="P113" i="3" a="1"/>
  <c r="P113" i="3" s="1"/>
  <c r="O113" i="3"/>
  <c r="Q112" i="3"/>
  <c r="P112" i="3" a="1"/>
  <c r="P112" i="3" s="1"/>
  <c r="O112" i="3"/>
  <c r="Q111" i="3"/>
  <c r="P111" i="3" a="1"/>
  <c r="P111" i="3" s="1"/>
  <c r="O111" i="3"/>
  <c r="Q110" i="3"/>
  <c r="P110" i="3" a="1"/>
  <c r="P110" i="3" s="1"/>
  <c r="O110" i="3"/>
  <c r="Q109" i="3"/>
  <c r="P109" i="3" a="1"/>
  <c r="P109" i="3" s="1"/>
  <c r="O109" i="3"/>
  <c r="Q108" i="3"/>
  <c r="P108" i="3" a="1"/>
  <c r="P108" i="3" s="1"/>
  <c r="O108" i="3"/>
  <c r="Q107" i="3"/>
  <c r="P107" i="3" a="1"/>
  <c r="P107" i="3" s="1"/>
  <c r="O107" i="3"/>
  <c r="Q106" i="3"/>
  <c r="P106" i="3" a="1"/>
  <c r="P106" i="3" s="1"/>
  <c r="O106" i="3"/>
  <c r="Q105" i="3"/>
  <c r="P105" i="3" a="1"/>
  <c r="P105" i="3" s="1"/>
  <c r="O105" i="3"/>
  <c r="Q104" i="3"/>
  <c r="P104" i="3" a="1"/>
  <c r="P104" i="3" s="1"/>
  <c r="O104" i="3"/>
  <c r="Q103" i="3"/>
  <c r="P103" i="3" a="1"/>
  <c r="P103" i="3" s="1"/>
  <c r="O103" i="3"/>
  <c r="Q102" i="3"/>
  <c r="P102" i="3" a="1"/>
  <c r="P102" i="3" s="1"/>
  <c r="O102" i="3"/>
  <c r="Q101" i="3"/>
  <c r="P101" i="3" a="1"/>
  <c r="P101" i="3" s="1"/>
  <c r="O101" i="3"/>
  <c r="Q100" i="3"/>
  <c r="P100" i="3" a="1"/>
  <c r="P100" i="3" s="1"/>
  <c r="O100" i="3"/>
  <c r="Q99" i="3"/>
  <c r="P99" i="3" a="1"/>
  <c r="P99" i="3" s="1"/>
  <c r="O99" i="3"/>
  <c r="Q98" i="3"/>
  <c r="P98" i="3" a="1"/>
  <c r="P98" i="3" s="1"/>
  <c r="O98" i="3"/>
  <c r="Q97" i="3"/>
  <c r="P97" i="3" a="1"/>
  <c r="P97" i="3" s="1"/>
  <c r="O97" i="3"/>
  <c r="Q96" i="3"/>
  <c r="P96" i="3" a="1"/>
  <c r="P96" i="3" s="1"/>
  <c r="O96" i="3"/>
  <c r="Q95" i="3"/>
  <c r="P95" i="3" a="1"/>
  <c r="P95" i="3" s="1"/>
  <c r="O95" i="3"/>
  <c r="Q94" i="3"/>
  <c r="P94" i="3" a="1"/>
  <c r="P94" i="3" s="1"/>
  <c r="O94" i="3"/>
  <c r="Q93" i="3"/>
  <c r="P93" i="3" a="1"/>
  <c r="P93" i="3" s="1"/>
  <c r="O93" i="3"/>
  <c r="Q92" i="3"/>
  <c r="P92" i="3" a="1"/>
  <c r="P92" i="3" s="1"/>
  <c r="O92" i="3"/>
  <c r="Q91" i="3"/>
  <c r="P91" i="3" a="1"/>
  <c r="P91" i="3" s="1"/>
  <c r="O91" i="3"/>
  <c r="Q90" i="3"/>
  <c r="P90" i="3" a="1"/>
  <c r="P90" i="3" s="1"/>
  <c r="O90" i="3"/>
  <c r="Q89" i="3"/>
  <c r="P89" i="3" a="1"/>
  <c r="P89" i="3" s="1"/>
  <c r="O89" i="3"/>
  <c r="Q88" i="3"/>
  <c r="P88" i="3" a="1"/>
  <c r="P88" i="3" s="1"/>
  <c r="O88" i="3"/>
  <c r="Q87" i="3"/>
  <c r="P87" i="3" a="1"/>
  <c r="P87" i="3" s="1"/>
  <c r="O87" i="3"/>
  <c r="Q86" i="3"/>
  <c r="P86" i="3" a="1"/>
  <c r="P86" i="3" s="1"/>
  <c r="O86" i="3"/>
  <c r="Q85" i="3"/>
  <c r="P85" i="3" a="1"/>
  <c r="P85" i="3" s="1"/>
  <c r="O85" i="3"/>
  <c r="Q84" i="3"/>
  <c r="P84" i="3" a="1"/>
  <c r="P84" i="3" s="1"/>
  <c r="O84" i="3"/>
  <c r="Q83" i="3"/>
  <c r="P83" i="3" a="1"/>
  <c r="P83" i="3" s="1"/>
  <c r="O83" i="3"/>
  <c r="Q82" i="3"/>
  <c r="P82" i="3" a="1"/>
  <c r="P82" i="3" s="1"/>
  <c r="O82" i="3"/>
  <c r="Q81" i="3"/>
  <c r="P81" i="3" a="1"/>
  <c r="P81" i="3" s="1"/>
  <c r="O81" i="3"/>
  <c r="Q80" i="3"/>
  <c r="P80" i="3" a="1"/>
  <c r="P80" i="3" s="1"/>
  <c r="O80" i="3"/>
  <c r="Q79" i="3"/>
  <c r="P79" i="3" a="1"/>
  <c r="P79" i="3" s="1"/>
  <c r="O79" i="3"/>
  <c r="Q78" i="3"/>
  <c r="P78" i="3" a="1"/>
  <c r="P78" i="3" s="1"/>
  <c r="O78" i="3"/>
  <c r="Q77" i="3"/>
  <c r="P77" i="3" a="1"/>
  <c r="P77" i="3" s="1"/>
  <c r="O77" i="3"/>
  <c r="Q76" i="3"/>
  <c r="P76" i="3" a="1"/>
  <c r="P76" i="3" s="1"/>
  <c r="O76" i="3"/>
  <c r="Q75" i="3"/>
  <c r="P75" i="3" a="1"/>
  <c r="P75" i="3" s="1"/>
  <c r="O75" i="3"/>
  <c r="Q74" i="3"/>
  <c r="P74" i="3" a="1"/>
  <c r="P74" i="3" s="1"/>
  <c r="O74" i="3"/>
  <c r="Q73" i="3"/>
  <c r="P73" i="3" a="1"/>
  <c r="P73" i="3" s="1"/>
  <c r="O73" i="3"/>
  <c r="Q72" i="3"/>
  <c r="P72" i="3" a="1"/>
  <c r="P72" i="3" s="1"/>
  <c r="O72" i="3"/>
  <c r="Q71" i="3"/>
  <c r="P71" i="3" a="1"/>
  <c r="P71" i="3" s="1"/>
  <c r="O71" i="3"/>
  <c r="Q70" i="3"/>
  <c r="P70" i="3" a="1"/>
  <c r="P70" i="3" s="1"/>
  <c r="O70" i="3"/>
  <c r="Q69" i="3"/>
  <c r="P69" i="3" a="1"/>
  <c r="P69" i="3" s="1"/>
  <c r="O69" i="3"/>
  <c r="Q68" i="3"/>
  <c r="P68" i="3" a="1"/>
  <c r="P68" i="3" s="1"/>
  <c r="O68" i="3"/>
  <c r="Q67" i="3"/>
  <c r="P67" i="3" a="1"/>
  <c r="P67" i="3" s="1"/>
  <c r="O67" i="3"/>
  <c r="Q66" i="3"/>
  <c r="P66" i="3" a="1"/>
  <c r="P66" i="3" s="1"/>
  <c r="O66" i="3"/>
  <c r="Q65" i="3"/>
  <c r="P65" i="3" a="1"/>
  <c r="P65" i="3" s="1"/>
  <c r="O65" i="3"/>
  <c r="Q64" i="3"/>
  <c r="P64" i="3" a="1"/>
  <c r="P64" i="3" s="1"/>
  <c r="O64" i="3"/>
  <c r="Q63" i="3"/>
  <c r="P63" i="3" a="1"/>
  <c r="P63" i="3" s="1"/>
  <c r="O63" i="3"/>
  <c r="Q62" i="3"/>
  <c r="P62" i="3" a="1"/>
  <c r="P62" i="3" s="1"/>
  <c r="O62" i="3"/>
  <c r="Q61" i="3"/>
  <c r="P61" i="3" a="1"/>
  <c r="P61" i="3" s="1"/>
  <c r="O61" i="3"/>
  <c r="Q60" i="3"/>
  <c r="P60" i="3" a="1"/>
  <c r="P60" i="3" s="1"/>
  <c r="O60" i="3"/>
  <c r="Q59" i="3"/>
  <c r="P59" i="3" a="1"/>
  <c r="P59" i="3" s="1"/>
  <c r="O59" i="3"/>
  <c r="Q58" i="3"/>
  <c r="P58" i="3" a="1"/>
  <c r="P58" i="3" s="1"/>
  <c r="O58" i="3"/>
  <c r="Q57" i="3"/>
  <c r="P57" i="3" a="1"/>
  <c r="P57" i="3" s="1"/>
  <c r="O57" i="3"/>
  <c r="Q56" i="3"/>
  <c r="P56" i="3" a="1"/>
  <c r="P56" i="3" s="1"/>
  <c r="O56" i="3"/>
  <c r="Q55" i="3"/>
  <c r="P55" i="3" a="1"/>
  <c r="P55" i="3" s="1"/>
  <c r="O55" i="3"/>
  <c r="Q54" i="3"/>
  <c r="P54" i="3" a="1"/>
  <c r="P54" i="3" s="1"/>
  <c r="O54" i="3"/>
  <c r="Q53" i="3"/>
  <c r="P53" i="3" a="1"/>
  <c r="P53" i="3" s="1"/>
  <c r="O53" i="3"/>
  <c r="Q52" i="3"/>
  <c r="P52" i="3" a="1"/>
  <c r="P52" i="3" s="1"/>
  <c r="O52" i="3"/>
  <c r="Q51" i="3"/>
  <c r="P51" i="3" a="1"/>
  <c r="P51" i="3" s="1"/>
  <c r="O51" i="3"/>
  <c r="Q50" i="3"/>
  <c r="P50" i="3" a="1"/>
  <c r="P50" i="3" s="1"/>
  <c r="O50" i="3"/>
  <c r="Q49" i="3"/>
  <c r="P49" i="3" a="1"/>
  <c r="P49" i="3" s="1"/>
  <c r="O49" i="3"/>
  <c r="Q48" i="3"/>
  <c r="P48" i="3" a="1"/>
  <c r="P48" i="3" s="1"/>
  <c r="O48" i="3"/>
  <c r="Q47" i="3"/>
  <c r="P47" i="3" a="1"/>
  <c r="P47" i="3" s="1"/>
  <c r="O47" i="3"/>
  <c r="Q46" i="3"/>
  <c r="P46" i="3" a="1"/>
  <c r="P46" i="3" s="1"/>
  <c r="O46" i="3"/>
  <c r="Q45" i="3"/>
  <c r="P45" i="3" a="1"/>
  <c r="P45" i="3" s="1"/>
  <c r="O45" i="3"/>
  <c r="O44" i="3"/>
  <c r="Q44" i="3" s="1"/>
  <c r="P44" i="3" s="1" a="1"/>
  <c r="P44" i="3" s="1"/>
  <c r="O43" i="3"/>
  <c r="Q43" i="3" s="1"/>
  <c r="P43" i="3" s="1" a="1"/>
  <c r="P43" i="3" s="1"/>
  <c r="Q42" i="3"/>
  <c r="P42" i="3" s="1" a="1"/>
  <c r="P42" i="3" s="1"/>
  <c r="O42" i="3"/>
  <c r="O41" i="3"/>
  <c r="Q41" i="3" s="1"/>
  <c r="P41" i="3" s="1" a="1"/>
  <c r="P41" i="3" s="1"/>
  <c r="O40" i="3"/>
  <c r="Q40" i="3" s="1"/>
  <c r="P40" i="3" s="1" a="1"/>
  <c r="P40" i="3" s="1"/>
  <c r="Q39" i="3"/>
  <c r="P39" i="3" s="1" a="1"/>
  <c r="P39" i="3" s="1"/>
  <c r="O39" i="3"/>
  <c r="O38" i="3"/>
  <c r="Q38" i="3" s="1"/>
  <c r="P38" i="3" s="1" a="1"/>
  <c r="P38" i="3" s="1"/>
  <c r="O37" i="3"/>
  <c r="Q37" i="3" s="1"/>
  <c r="P37" i="3" s="1" a="1"/>
  <c r="P37" i="3" s="1"/>
  <c r="Q36" i="3"/>
  <c r="P36" i="3" s="1" a="1"/>
  <c r="P36" i="3" s="1"/>
  <c r="O36" i="3"/>
  <c r="O35" i="3"/>
  <c r="Q35" i="3" s="1"/>
  <c r="P35" i="3" s="1" a="1"/>
  <c r="P35" i="3" s="1"/>
  <c r="O34" i="3"/>
  <c r="Q34" i="3" s="1"/>
  <c r="P34" i="3" s="1" a="1"/>
  <c r="P34" i="3" s="1"/>
  <c r="Q33" i="3"/>
  <c r="P33" i="3" s="1" a="1"/>
  <c r="P33" i="3" s="1"/>
  <c r="O33" i="3"/>
  <c r="O32" i="3"/>
  <c r="Q32" i="3" s="1"/>
  <c r="P32" i="3" s="1" a="1"/>
  <c r="P32" i="3" s="1"/>
  <c r="O31" i="3"/>
  <c r="Q31" i="3" s="1"/>
  <c r="P31" i="3" s="1" a="1"/>
  <c r="P31" i="3" s="1"/>
  <c r="Q30" i="3"/>
  <c r="P30" i="3" s="1" a="1"/>
  <c r="P30" i="3" s="1"/>
  <c r="O30" i="3"/>
  <c r="O29" i="3"/>
  <c r="Q29" i="3" s="1"/>
  <c r="P29" i="3" s="1" a="1"/>
  <c r="P29" i="3" s="1"/>
  <c r="O28" i="3"/>
  <c r="Q28" i="3" s="1"/>
  <c r="P28" i="3" s="1" a="1"/>
  <c r="P28" i="3" s="1"/>
  <c r="Q27" i="3"/>
  <c r="P27" i="3" s="1" a="1"/>
  <c r="P27" i="3" s="1"/>
  <c r="O27" i="3"/>
  <c r="O26" i="3"/>
  <c r="Q26" i="3" s="1"/>
  <c r="P26" i="3" s="1" a="1"/>
  <c r="P26" i="3" s="1"/>
  <c r="O25" i="3"/>
  <c r="Q25" i="3" s="1"/>
  <c r="P25" i="3" s="1" a="1"/>
  <c r="P25" i="3" s="1"/>
  <c r="Q24" i="3"/>
  <c r="P24" i="3" s="1" a="1"/>
  <c r="P24" i="3" s="1"/>
  <c r="O24" i="3"/>
  <c r="O23" i="3"/>
  <c r="Q23" i="3" s="1"/>
  <c r="P23" i="3" s="1" a="1"/>
  <c r="P23" i="3" s="1"/>
  <c r="O22" i="3"/>
  <c r="Q22" i="3" s="1"/>
  <c r="P22" i="3" s="1" a="1"/>
  <c r="P22" i="3" s="1"/>
  <c r="Q21" i="3"/>
  <c r="P21" i="3" s="1" a="1"/>
  <c r="P21" i="3" s="1"/>
  <c r="O21" i="3"/>
  <c r="O20" i="3"/>
  <c r="Q20" i="3" s="1"/>
  <c r="P20" i="3" s="1" a="1"/>
  <c r="P20" i="3" s="1"/>
  <c r="O19" i="3"/>
  <c r="Q19" i="3" s="1"/>
  <c r="P19" i="3" s="1" a="1"/>
  <c r="P19" i="3" s="1"/>
  <c r="Q18" i="3"/>
  <c r="P18" i="3" s="1" a="1"/>
  <c r="P18" i="3" s="1"/>
  <c r="O18" i="3"/>
  <c r="O17" i="3"/>
  <c r="Q17" i="3" s="1"/>
  <c r="P17" i="3" s="1" a="1"/>
  <c r="P17" i="3" s="1"/>
  <c r="O16" i="3"/>
  <c r="Q16" i="3" s="1"/>
  <c r="P16" i="3" s="1" a="1"/>
  <c r="P16" i="3" s="1"/>
  <c r="Q15" i="3"/>
  <c r="P15" i="3" s="1" a="1"/>
  <c r="P15" i="3" s="1"/>
  <c r="O15" i="3"/>
  <c r="O14" i="3"/>
  <c r="Q14" i="3" s="1"/>
  <c r="P14" i="3" s="1" a="1"/>
  <c r="P14" i="3" s="1"/>
  <c r="O13" i="3"/>
  <c r="Q13" i="3" s="1"/>
  <c r="P13" i="3" s="1" a="1"/>
  <c r="P13" i="3" s="1"/>
  <c r="Q12" i="3"/>
  <c r="P12" i="3" s="1" a="1"/>
  <c r="P12" i="3" s="1"/>
  <c r="O12" i="3"/>
  <c r="O11" i="3"/>
  <c r="Q11" i="3" s="1"/>
  <c r="P11" i="3" s="1" a="1"/>
  <c r="P11" i="3" s="1"/>
  <c r="O10" i="3"/>
  <c r="Q10" i="3" s="1"/>
  <c r="P10" i="3" s="1" a="1"/>
  <c r="P10" i="3" s="1"/>
  <c r="Q9" i="3"/>
  <c r="P9" i="3" s="1" a="1"/>
  <c r="P9" i="3" s="1"/>
  <c r="O9" i="3"/>
  <c r="O8" i="3"/>
  <c r="Q8" i="3" s="1"/>
  <c r="P8" i="3" s="1" a="1"/>
  <c r="P8" i="3" s="1"/>
  <c r="O7" i="3"/>
  <c r="Q7" i="3" s="1"/>
  <c r="P7" i="3" s="1" a="1"/>
  <c r="P7" i="3" s="1"/>
  <c r="Q6" i="3"/>
  <c r="P6" i="3" s="1" a="1"/>
  <c r="P6" i="3" s="1"/>
  <c r="O6" i="3"/>
  <c r="O5" i="3"/>
  <c r="Q5" i="3" s="1"/>
  <c r="P5" i="3" s="1" a="1"/>
  <c r="P5" i="3" s="1"/>
  <c r="O4" i="3"/>
  <c r="Q4" i="3" s="1"/>
  <c r="P4" i="3" s="1" a="1"/>
  <c r="P4" i="3" s="1"/>
  <c r="Q3" i="3"/>
  <c r="P3" i="3" s="1" a="1"/>
  <c r="P3" i="3" s="1"/>
  <c r="O3" i="3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P41" i="2" a="1"/>
  <c r="P41" i="2" s="1"/>
  <c r="P42" i="2" a="1"/>
  <c r="P42" i="2"/>
  <c r="P43" i="2" a="1"/>
  <c r="P43" i="2" s="1"/>
  <c r="P44" i="2" a="1"/>
  <c r="P44" i="2"/>
  <c r="P45" i="2" a="1"/>
  <c r="P45" i="2" s="1"/>
  <c r="P46" i="2" a="1"/>
  <c r="P46" i="2" s="1"/>
  <c r="P47" i="2" a="1"/>
  <c r="P47" i="2" s="1"/>
  <c r="P48" i="2" a="1"/>
  <c r="P48" i="2" s="1"/>
  <c r="P49" i="2" a="1"/>
  <c r="P49" i="2" s="1"/>
  <c r="P50" i="2" a="1"/>
  <c r="P50" i="2" s="1"/>
  <c r="P51" i="2" a="1"/>
  <c r="P51" i="2" s="1"/>
  <c r="P52" i="2" a="1"/>
  <c r="P52" i="2"/>
  <c r="P53" i="2" a="1"/>
  <c r="P53" i="2"/>
  <c r="P54" i="2" a="1"/>
  <c r="P54" i="2" s="1"/>
  <c r="P55" i="2" a="1"/>
  <c r="P55" i="2" s="1"/>
  <c r="P56" i="2" a="1"/>
  <c r="P56" i="2" s="1"/>
  <c r="P57" i="2" a="1"/>
  <c r="P57" i="2"/>
  <c r="P58" i="2" a="1"/>
  <c r="P58" i="2" s="1"/>
  <c r="P59" i="2" a="1"/>
  <c r="P59" i="2" s="1"/>
  <c r="P60" i="2" a="1"/>
  <c r="P60" i="2" s="1"/>
  <c r="P61" i="2" a="1"/>
  <c r="P61" i="2" s="1"/>
  <c r="P62" i="2" a="1"/>
  <c r="P62" i="2"/>
  <c r="P63" i="2" a="1"/>
  <c r="P63" i="2" s="1"/>
  <c r="P64" i="2" a="1"/>
  <c r="P64" i="2" s="1"/>
  <c r="P65" i="2" a="1"/>
  <c r="P65" i="2"/>
  <c r="P66" i="2" a="1"/>
  <c r="P66" i="2" s="1"/>
  <c r="P67" i="2" a="1"/>
  <c r="P67" i="2" s="1"/>
  <c r="P68" i="2" a="1"/>
  <c r="P68" i="2" s="1"/>
  <c r="P69" i="2" a="1"/>
  <c r="P69" i="2"/>
  <c r="P70" i="2" a="1"/>
  <c r="P70" i="2" s="1"/>
  <c r="P71" i="2" a="1"/>
  <c r="P71" i="2" s="1"/>
  <c r="P72" i="2" a="1"/>
  <c r="P72" i="2" s="1"/>
  <c r="P73" i="2" a="1"/>
  <c r="P73" i="2" s="1"/>
  <c r="P74" i="2" a="1"/>
  <c r="P74" i="2" s="1"/>
  <c r="P75" i="2" a="1"/>
  <c r="P75" i="2"/>
  <c r="P76" i="2" a="1"/>
  <c r="P76" i="2"/>
  <c r="P77" i="2" a="1"/>
  <c r="P77" i="2" s="1"/>
  <c r="P78" i="2" a="1"/>
  <c r="P78" i="2"/>
  <c r="P79" i="2" a="1"/>
  <c r="P79" i="2" s="1"/>
  <c r="P80" i="2" a="1"/>
  <c r="P80" i="2" s="1"/>
  <c r="P81" i="2" a="1"/>
  <c r="P81" i="2" s="1"/>
  <c r="P82" i="2" a="1"/>
  <c r="P82" i="2"/>
  <c r="P83" i="2" a="1"/>
  <c r="P83" i="2"/>
  <c r="P84" i="2" a="1"/>
  <c r="P84" i="2" s="1"/>
  <c r="P85" i="2" a="1"/>
  <c r="P85" i="2" s="1"/>
  <c r="P86" i="2" a="1"/>
  <c r="P86" i="2" s="1"/>
  <c r="P87" i="2" a="1"/>
  <c r="P87" i="2" s="1"/>
  <c r="P88" i="2" a="1"/>
  <c r="P88" i="2" s="1"/>
  <c r="P89" i="2" a="1"/>
  <c r="P89" i="2"/>
  <c r="P90" i="2" a="1"/>
  <c r="P90" i="2"/>
  <c r="P91" i="2" a="1"/>
  <c r="P91" i="2" s="1"/>
  <c r="P92" i="2" a="1"/>
  <c r="P92" i="2"/>
  <c r="P93" i="2" a="1"/>
  <c r="P93" i="2"/>
  <c r="P94" i="2" a="1"/>
  <c r="P94" i="2" s="1"/>
  <c r="P95" i="2" a="1"/>
  <c r="P95" i="2"/>
  <c r="P96" i="2" a="1"/>
  <c r="P96" i="2"/>
  <c r="P97" i="2" a="1"/>
  <c r="P97" i="2" s="1"/>
  <c r="P98" i="2" a="1"/>
  <c r="P98" i="2" s="1"/>
  <c r="P99" i="2" a="1"/>
  <c r="P99" i="2" s="1"/>
  <c r="P100" i="2" a="1"/>
  <c r="P100" i="2" s="1"/>
  <c r="P101" i="2" a="1"/>
  <c r="P101" i="2"/>
  <c r="P102" i="2" a="1"/>
  <c r="P102" i="2"/>
  <c r="P103" i="2" a="1"/>
  <c r="P103" i="2" s="1"/>
  <c r="P104" i="2" a="1"/>
  <c r="P104" i="2" s="1"/>
  <c r="P105" i="2" a="1"/>
  <c r="P105" i="2"/>
  <c r="P106" i="2" a="1"/>
  <c r="P106" i="2"/>
  <c r="P107" i="2" a="1"/>
  <c r="P107" i="2" s="1"/>
  <c r="P108" i="2" a="1"/>
  <c r="P108" i="2"/>
  <c r="P109" i="2" a="1"/>
  <c r="P109" i="2" s="1"/>
  <c r="P110" i="2" a="1"/>
  <c r="P110" i="2"/>
  <c r="P111" i="2" a="1"/>
  <c r="P111" i="2" s="1"/>
  <c r="P112" i="2" a="1"/>
  <c r="P112" i="2" s="1"/>
  <c r="P113" i="2" a="1"/>
  <c r="P113" i="2" s="1"/>
  <c r="P114" i="2" a="1"/>
  <c r="P114" i="2" s="1"/>
  <c r="P115" i="2" a="1"/>
  <c r="P115" i="2" s="1"/>
  <c r="P116" i="2" a="1"/>
  <c r="P116" i="2"/>
  <c r="P117" i="2" a="1"/>
  <c r="P117" i="2" s="1"/>
  <c r="P118" i="2" a="1"/>
  <c r="P118" i="2"/>
  <c r="P119" i="2" a="1"/>
  <c r="P119" i="2"/>
  <c r="P120" i="2" a="1"/>
  <c r="P120" i="2" s="1"/>
  <c r="P121" i="2" a="1"/>
  <c r="P121" i="2" s="1"/>
  <c r="P122" i="2" a="1"/>
  <c r="P122" i="2"/>
  <c r="P123" i="2" a="1"/>
  <c r="P123" i="2" s="1"/>
  <c r="P124" i="2" a="1"/>
  <c r="P124" i="2" s="1"/>
  <c r="P125" i="2" a="1"/>
  <c r="P125" i="2"/>
  <c r="P126" i="2" a="1"/>
  <c r="P126" i="2"/>
  <c r="P127" i="2" a="1"/>
  <c r="P127" i="2" s="1"/>
  <c r="P128" i="2" a="1"/>
  <c r="P128" i="2" s="1"/>
  <c r="P129" i="2" a="1"/>
  <c r="P129" i="2" s="1"/>
  <c r="P130" i="2" a="1"/>
  <c r="P130" i="2"/>
  <c r="P131" i="2" a="1"/>
  <c r="P131" i="2" s="1"/>
  <c r="P132" i="2" a="1"/>
  <c r="P132" i="2"/>
  <c r="P133" i="2" a="1"/>
  <c r="P133" i="2" s="1"/>
  <c r="P134" i="2" a="1"/>
  <c r="P134" i="2" s="1"/>
  <c r="P135" i="2" a="1"/>
  <c r="P135" i="2" s="1"/>
  <c r="P136" i="2" a="1"/>
  <c r="P136" i="2"/>
  <c r="P137" i="2" a="1"/>
  <c r="P137" i="2"/>
  <c r="P138" i="2" a="1"/>
  <c r="P138" i="2" s="1"/>
  <c r="P139" i="2" a="1"/>
  <c r="P139" i="2" s="1"/>
  <c r="P140" i="2" a="1"/>
  <c r="P140" i="2" s="1"/>
  <c r="P141" i="2" a="1"/>
  <c r="P141" i="2" s="1"/>
  <c r="P142" i="2" a="1"/>
  <c r="P142" i="2" s="1"/>
  <c r="P143" i="2" a="1"/>
  <c r="P143" i="2"/>
  <c r="P144" i="2" a="1"/>
  <c r="P144" i="2"/>
  <c r="P145" i="2" a="1"/>
  <c r="P145" i="2" s="1"/>
  <c r="P146" i="2" a="1"/>
  <c r="P146" i="2" s="1"/>
  <c r="P147" i="2" a="1"/>
  <c r="P147" i="2" s="1"/>
  <c r="P148" i="2" a="1"/>
  <c r="P148" i="2"/>
  <c r="P149" i="2" a="1"/>
  <c r="P149" i="2" s="1"/>
  <c r="P150" i="2" a="1"/>
  <c r="P150" i="2" s="1"/>
  <c r="P151" i="2" a="1"/>
  <c r="P151" i="2" s="1"/>
  <c r="P152" i="2" a="1"/>
  <c r="P152" i="2" s="1"/>
  <c r="P153" i="2" a="1"/>
  <c r="P153" i="2" s="1"/>
  <c r="P154" i="2" a="1"/>
  <c r="P154" i="2" s="1"/>
  <c r="P155" i="2" a="1"/>
  <c r="P155" i="2" s="1"/>
  <c r="P156" i="2" a="1"/>
  <c r="P156" i="2" s="1"/>
  <c r="P157" i="2" a="1"/>
  <c r="P157" i="2" s="1"/>
  <c r="P158" i="2" a="1"/>
  <c r="P158" i="2" s="1"/>
  <c r="P159" i="2" a="1"/>
  <c r="P159" i="2" s="1"/>
  <c r="P160" i="2" a="1"/>
  <c r="P160" i="2"/>
  <c r="P161" i="2" a="1"/>
  <c r="P161" i="2" s="1"/>
  <c r="P162" i="2" a="1"/>
  <c r="P162" i="2"/>
  <c r="P163" i="2" a="1"/>
  <c r="P163" i="2" s="1"/>
  <c r="P164" i="2" a="1"/>
  <c r="P164" i="2" s="1"/>
  <c r="P165" i="2" a="1"/>
  <c r="P165" i="2" s="1"/>
  <c r="P166" i="2" a="1"/>
  <c r="P166" i="2" s="1"/>
  <c r="P167" i="2" a="1"/>
  <c r="P167" i="2"/>
  <c r="P168" i="2" a="1"/>
  <c r="P168" i="2"/>
  <c r="P169" i="2" a="1"/>
  <c r="P169" i="2" s="1"/>
  <c r="P170" i="2" a="1"/>
  <c r="P170" i="2" s="1"/>
  <c r="P171" i="2" a="1"/>
  <c r="P171" i="2" s="1"/>
  <c r="P172" i="2" a="1"/>
  <c r="P172" i="2"/>
  <c r="P173" i="2" a="1"/>
  <c r="P173" i="2" s="1"/>
  <c r="P174" i="2" a="1"/>
  <c r="P174" i="2" s="1"/>
  <c r="P175" i="2" a="1"/>
  <c r="P175" i="2" s="1"/>
  <c r="P176" i="2" a="1"/>
  <c r="P176" i="2" s="1"/>
  <c r="P177" i="2" a="1"/>
  <c r="P177" i="2" s="1"/>
  <c r="P178" i="2" a="1"/>
  <c r="P178" i="2" s="1"/>
  <c r="P179" i="2" a="1"/>
  <c r="P179" i="2" s="1"/>
  <c r="P180" i="2" a="1"/>
  <c r="P180" i="2" s="1"/>
  <c r="P181" i="2" a="1"/>
  <c r="P181" i="2" s="1"/>
  <c r="P182" i="2" a="1"/>
  <c r="P182" i="2" s="1"/>
  <c r="P183" i="2" a="1"/>
  <c r="P183" i="2" s="1"/>
  <c r="P184" i="2" a="1"/>
  <c r="P184" i="2"/>
  <c r="P185" i="2" a="1"/>
  <c r="P185" i="2" s="1"/>
  <c r="P186" i="2" a="1"/>
  <c r="P186" i="2"/>
  <c r="P187" i="2" a="1"/>
  <c r="P187" i="2" s="1"/>
  <c r="P188" i="2" a="1"/>
  <c r="P188" i="2" s="1"/>
  <c r="P189" i="2" a="1"/>
  <c r="P189" i="2" s="1"/>
  <c r="P190" i="2" a="1"/>
  <c r="P190" i="2" s="1"/>
  <c r="P191" i="2" a="1"/>
  <c r="P191" i="2"/>
  <c r="P192" i="2" a="1"/>
  <c r="P192" i="2"/>
  <c r="P193" i="2" a="1"/>
  <c r="P193" i="2" s="1"/>
  <c r="P194" i="2" a="1"/>
  <c r="P194" i="2" s="1"/>
  <c r="P195" i="2" a="1"/>
  <c r="P195" i="2" s="1"/>
  <c r="P196" i="2" a="1"/>
  <c r="P196" i="2"/>
  <c r="P197" i="2" a="1"/>
  <c r="P197" i="2" s="1"/>
  <c r="P198" i="2" a="1"/>
  <c r="P198" i="2"/>
  <c r="P199" i="2" a="1"/>
  <c r="P199" i="2" s="1"/>
  <c r="P200" i="2" a="1"/>
  <c r="P200" i="2" s="1"/>
  <c r="P201" i="2" a="1"/>
  <c r="P201" i="2" s="1"/>
  <c r="P202" i="2" a="1"/>
  <c r="P202" i="2" s="1"/>
  <c r="P203" i="2" a="1"/>
  <c r="P203" i="2" s="1"/>
  <c r="P204" i="2" a="1"/>
  <c r="P204" i="2" s="1"/>
  <c r="P205" i="2" a="1"/>
  <c r="P205" i="2" s="1"/>
  <c r="P206" i="2" a="1"/>
  <c r="P206" i="2" s="1"/>
  <c r="P207" i="2" a="1"/>
  <c r="P207" i="2" s="1"/>
  <c r="P208" i="2" a="1"/>
  <c r="P208" i="2"/>
  <c r="P209" i="2" a="1"/>
  <c r="P209" i="2" s="1"/>
  <c r="P210" i="2" a="1"/>
  <c r="P210" i="2"/>
  <c r="P211" i="2" a="1"/>
  <c r="P211" i="2" s="1"/>
  <c r="P212" i="2" a="1"/>
  <c r="P212" i="2" s="1"/>
  <c r="P213" i="2" a="1"/>
  <c r="P213" i="2" s="1"/>
  <c r="P214" i="2" a="1"/>
  <c r="P214" i="2" s="1"/>
  <c r="P215" i="2" a="1"/>
  <c r="P215" i="2" s="1"/>
  <c r="P216" i="2" a="1"/>
  <c r="P216" i="2"/>
  <c r="P217" i="2" a="1"/>
  <c r="P217" i="2" s="1"/>
  <c r="P218" i="2" a="1"/>
  <c r="P218" i="2" s="1"/>
  <c r="P219" i="2" a="1"/>
  <c r="P219" i="2" s="1"/>
  <c r="P220" i="2" a="1"/>
  <c r="P220" i="2" s="1"/>
  <c r="P221" i="2" a="1"/>
  <c r="P221" i="2" s="1"/>
  <c r="P222" i="2" a="1"/>
  <c r="P222" i="2" s="1"/>
  <c r="P223" i="2" a="1"/>
  <c r="P223" i="2" s="1"/>
  <c r="P224" i="2" a="1"/>
  <c r="P224" i="2" s="1"/>
  <c r="P225" i="2" a="1"/>
  <c r="P225" i="2" s="1"/>
  <c r="P226" i="2" a="1"/>
  <c r="P226" i="2" s="1"/>
  <c r="P227" i="2" a="1"/>
  <c r="P227" i="2"/>
  <c r="P228" i="2" a="1"/>
  <c r="P228" i="2"/>
  <c r="P229" i="2" a="1"/>
  <c r="P229" i="2" s="1"/>
  <c r="P230" i="2" a="1"/>
  <c r="P230" i="2" s="1"/>
  <c r="P231" i="2" a="1"/>
  <c r="P231" i="2" s="1"/>
  <c r="P232" i="2" a="1"/>
  <c r="P232" i="2"/>
  <c r="P233" i="2" a="1"/>
  <c r="P233" i="2" s="1"/>
  <c r="P234" i="2" a="1"/>
  <c r="P234" i="2" s="1"/>
  <c r="P235" i="2" a="1"/>
  <c r="P235" i="2" s="1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4" i="2"/>
  <c r="O5" i="2"/>
  <c r="O6" i="2"/>
  <c r="O7" i="2"/>
  <c r="O8" i="2"/>
  <c r="O9" i="2"/>
  <c r="O10" i="2"/>
  <c r="O11" i="2"/>
  <c r="O12" i="2"/>
  <c r="O13" i="2"/>
  <c r="Q13" i="2" s="1"/>
  <c r="O14" i="2"/>
  <c r="Q14" i="2" s="1"/>
  <c r="O15" i="2"/>
  <c r="Q15" i="2" s="1"/>
  <c r="O16" i="2"/>
  <c r="O17" i="2"/>
  <c r="O18" i="2"/>
  <c r="O19" i="2"/>
  <c r="O20" i="2"/>
  <c r="O21" i="2"/>
  <c r="O22" i="2"/>
  <c r="O23" i="2"/>
  <c r="O24" i="2"/>
  <c r="O25" i="2"/>
  <c r="Q25" i="2" s="1"/>
  <c r="O26" i="2"/>
  <c r="Q26" i="2" s="1"/>
  <c r="O27" i="2"/>
  <c r="Q27" i="2" s="1"/>
  <c r="O28" i="2"/>
  <c r="O29" i="2"/>
  <c r="O30" i="2"/>
  <c r="O31" i="2"/>
  <c r="O32" i="2"/>
  <c r="O33" i="2"/>
  <c r="O34" i="2"/>
  <c r="O35" i="2"/>
  <c r="O36" i="2"/>
  <c r="O37" i="2"/>
  <c r="Q37" i="2" s="1"/>
  <c r="O38" i="2"/>
  <c r="Q38" i="2" s="1"/>
  <c r="O39" i="2"/>
  <c r="Q39" i="2" s="1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3" i="2"/>
  <c r="Q9" i="2"/>
  <c r="Q10" i="2"/>
  <c r="Q11" i="2"/>
  <c r="Q12" i="2"/>
  <c r="Q16" i="2"/>
  <c r="Q17" i="2"/>
  <c r="Q18" i="2"/>
  <c r="Q19" i="2"/>
  <c r="Q20" i="2"/>
  <c r="Q21" i="2"/>
  <c r="Q22" i="2"/>
  <c r="Q23" i="2"/>
  <c r="Q24" i="2"/>
  <c r="Q28" i="2"/>
  <c r="Q29" i="2"/>
  <c r="Q30" i="2"/>
  <c r="Q31" i="2"/>
  <c r="Q32" i="2"/>
  <c r="Q33" i="2"/>
  <c r="Q34" i="2"/>
  <c r="Q35" i="2"/>
  <c r="Q36" i="2"/>
  <c r="Q40" i="2"/>
  <c r="Q4" i="2"/>
  <c r="Q5" i="2"/>
  <c r="Q6" i="2"/>
  <c r="Q7" i="2"/>
  <c r="Q8" i="2"/>
  <c r="O234" i="2"/>
  <c r="O235" i="2"/>
  <c r="O236" i="2"/>
  <c r="O237" i="2"/>
  <c r="O238" i="2"/>
  <c r="O239" i="2"/>
  <c r="AT12" i="4" l="1"/>
  <c r="AT11" i="4"/>
  <c r="AT10" i="4"/>
  <c r="AT9" i="4"/>
  <c r="AT8" i="4"/>
  <c r="AT7" i="4"/>
  <c r="AI12" i="4"/>
  <c r="AI11" i="4"/>
  <c r="AI10" i="4"/>
  <c r="AI9" i="4"/>
  <c r="AI8" i="4"/>
  <c r="AI7" i="4"/>
  <c r="BQ16" i="6"/>
  <c r="BM11" i="6"/>
  <c r="AI13" i="6"/>
  <c r="BL17" i="6"/>
  <c r="AU8" i="6"/>
  <c r="BO14" i="6"/>
  <c r="BP7" i="6"/>
  <c r="BM9" i="6"/>
  <c r="BP14" i="6"/>
  <c r="BN9" i="6"/>
  <c r="BQ14" i="6"/>
  <c r="BO9" i="6"/>
  <c r="BR14" i="6"/>
  <c r="BN7" i="6"/>
  <c r="BP9" i="6"/>
  <c r="BR15" i="6"/>
  <c r="BP12" i="6"/>
  <c r="AI11" i="6"/>
  <c r="AI16" i="6"/>
  <c r="BN11" i="6"/>
  <c r="BM17" i="6"/>
  <c r="BO7" i="6"/>
  <c r="BQ12" i="6"/>
  <c r="AU11" i="6"/>
  <c r="AJ16" i="6"/>
  <c r="AJ13" i="6"/>
  <c r="BQ9" i="6"/>
  <c r="BO11" i="6"/>
  <c r="BN13" i="6"/>
  <c r="AI15" i="6"/>
  <c r="AL16" i="6"/>
  <c r="BM8" i="6"/>
  <c r="AI10" i="6"/>
  <c r="BP11" i="6"/>
  <c r="BO13" i="6"/>
  <c r="AJ15" i="6"/>
  <c r="BF16" i="6"/>
  <c r="BH17" i="6" s="1"/>
  <c r="BN8" i="6"/>
  <c r="AU10" i="6"/>
  <c r="BQ11" i="6"/>
  <c r="BP13" i="6"/>
  <c r="AK15" i="6"/>
  <c r="BG16" i="6"/>
  <c r="AT7" i="6"/>
  <c r="BP8" i="6"/>
  <c r="BN10" i="6"/>
  <c r="AU12" i="6"/>
  <c r="BR13" i="6"/>
  <c r="BA15" i="6"/>
  <c r="AL17" i="6"/>
  <c r="AI8" i="6"/>
  <c r="AK16" i="6"/>
  <c r="BO8" i="6"/>
  <c r="BM10" i="6"/>
  <c r="AI12" i="6"/>
  <c r="BQ13" i="6"/>
  <c r="AL15" i="6"/>
  <c r="BR16" i="6"/>
  <c r="AU7" i="6"/>
  <c r="BQ8" i="6"/>
  <c r="BO10" i="6"/>
  <c r="BM12" i="6"/>
  <c r="AI14" i="6"/>
  <c r="BF15" i="6"/>
  <c r="AT17" i="6"/>
  <c r="BL7" i="6"/>
  <c r="AI9" i="6"/>
  <c r="BP10" i="6"/>
  <c r="BN12" i="6"/>
  <c r="AJ14" i="6"/>
  <c r="BP15" i="6"/>
  <c r="AU17" i="6"/>
  <c r="BM7" i="6"/>
  <c r="AU9" i="6"/>
  <c r="BQ10" i="6"/>
  <c r="BO12" i="6"/>
  <c r="AK14" i="6"/>
  <c r="BQ15" i="6"/>
  <c r="BG17" i="6"/>
  <c r="T6" i="6"/>
  <c r="U8" i="6"/>
  <c r="U7" i="6"/>
  <c r="U12" i="6"/>
  <c r="U11" i="6"/>
  <c r="U10" i="6"/>
  <c r="U9" i="6"/>
  <c r="U13" i="6"/>
  <c r="U15" i="6"/>
  <c r="U14" i="6"/>
  <c r="U16" i="6"/>
  <c r="AZ15" i="6"/>
  <c r="BA16" i="6"/>
  <c r="AZ16" i="6"/>
  <c r="BA10" i="6"/>
  <c r="BA13" i="6"/>
  <c r="AZ9" i="6"/>
  <c r="AZ8" i="6"/>
  <c r="BA17" i="6"/>
  <c r="AZ17" i="6"/>
  <c r="BA11" i="6"/>
  <c r="BA9" i="6"/>
  <c r="AZ7" i="6"/>
  <c r="AZ11" i="6"/>
  <c r="BA7" i="6"/>
  <c r="BA12" i="6"/>
  <c r="BA8" i="6"/>
  <c r="AZ12" i="6"/>
  <c r="AZ10" i="6"/>
  <c r="BA14" i="6"/>
  <c r="AZ13" i="6"/>
  <c r="AY6" i="6"/>
  <c r="AI7" i="6"/>
  <c r="BQ7" i="6"/>
  <c r="AJ8" i="6"/>
  <c r="BR8" i="6"/>
  <c r="AJ9" i="6"/>
  <c r="BR9" i="6"/>
  <c r="AJ10" i="6"/>
  <c r="BR10" i="6"/>
  <c r="AJ11" i="6"/>
  <c r="BR11" i="6"/>
  <c r="AJ12" i="6"/>
  <c r="BR12" i="6"/>
  <c r="AK13" i="6"/>
  <c r="AL14" i="6"/>
  <c r="BF14" i="6"/>
  <c r="BG15" i="6"/>
  <c r="BN17" i="6"/>
  <c r="BE6" i="6"/>
  <c r="AJ7" i="6"/>
  <c r="BR7" i="6"/>
  <c r="AK8" i="6"/>
  <c r="R9" i="6"/>
  <c r="AK9" i="6"/>
  <c r="R10" i="6"/>
  <c r="AK10" i="6"/>
  <c r="R11" i="6"/>
  <c r="AK11" i="6"/>
  <c r="R12" i="6"/>
  <c r="AK12" i="6"/>
  <c r="AL13" i="6"/>
  <c r="BF13" i="6"/>
  <c r="BG14" i="6"/>
  <c r="AT16" i="6"/>
  <c r="BL16" i="6"/>
  <c r="BO17" i="6"/>
  <c r="R7" i="6"/>
  <c r="AK7" i="6"/>
  <c r="R8" i="6"/>
  <c r="AL8" i="6"/>
  <c r="BF8" i="6"/>
  <c r="AL9" i="6"/>
  <c r="BF9" i="6"/>
  <c r="AL10" i="6"/>
  <c r="BF10" i="6"/>
  <c r="AL11" i="6"/>
  <c r="BF11" i="6"/>
  <c r="AL12" i="6"/>
  <c r="BF12" i="6"/>
  <c r="AM13" i="6"/>
  <c r="BG13" i="6"/>
  <c r="AU16" i="6"/>
  <c r="BM16" i="6"/>
  <c r="BP17" i="6"/>
  <c r="R6" i="6"/>
  <c r="AS6" i="6"/>
  <c r="AT6" i="6" s="1"/>
  <c r="AL7" i="6"/>
  <c r="BF7" i="6"/>
  <c r="BG8" i="6"/>
  <c r="BG9" i="6"/>
  <c r="BG10" i="6"/>
  <c r="BG11" i="6"/>
  <c r="BG12" i="6"/>
  <c r="AT15" i="6"/>
  <c r="BL15" i="6"/>
  <c r="BN16" i="6"/>
  <c r="BQ17" i="6"/>
  <c r="F4" i="6"/>
  <c r="BG7" i="6"/>
  <c r="AT14" i="6"/>
  <c r="BL14" i="6"/>
  <c r="AU15" i="6"/>
  <c r="BM15" i="6"/>
  <c r="BO16" i="6"/>
  <c r="AI17" i="6"/>
  <c r="BR17" i="6"/>
  <c r="AT13" i="6"/>
  <c r="BL13" i="6"/>
  <c r="AU14" i="6"/>
  <c r="BM14" i="6"/>
  <c r="BN15" i="6"/>
  <c r="BP16" i="6"/>
  <c r="AJ17" i="6"/>
  <c r="AH6" i="6"/>
  <c r="BK6" i="6"/>
  <c r="AT8" i="6"/>
  <c r="BL8" i="6"/>
  <c r="AT9" i="6"/>
  <c r="BL9" i="6"/>
  <c r="AT10" i="6"/>
  <c r="BL10" i="6"/>
  <c r="AT11" i="6"/>
  <c r="BL11" i="6"/>
  <c r="BL12" i="6"/>
  <c r="AU13" i="6"/>
  <c r="BM13" i="6"/>
  <c r="BN14" i="6"/>
  <c r="BO15" i="6"/>
  <c r="BR17" i="4"/>
  <c r="BR16" i="4"/>
  <c r="BR15" i="4"/>
  <c r="BR12" i="4"/>
  <c r="BR11" i="4"/>
  <c r="BR10" i="4"/>
  <c r="BR9" i="4"/>
  <c r="BR7" i="4"/>
  <c r="BR14" i="4"/>
  <c r="BR13" i="4"/>
  <c r="BR8" i="4"/>
  <c r="BP8" i="4"/>
  <c r="BQ17" i="4"/>
  <c r="BQ16" i="4"/>
  <c r="BQ12" i="4"/>
  <c r="BQ11" i="4"/>
  <c r="BQ9" i="4"/>
  <c r="BQ7" i="4"/>
  <c r="BR6" i="4"/>
  <c r="BQ15" i="4"/>
  <c r="BQ14" i="4"/>
  <c r="BQ13" i="4"/>
  <c r="BQ10" i="4"/>
  <c r="BQ8" i="4"/>
  <c r="BP17" i="4"/>
  <c r="BP11" i="4"/>
  <c r="BP10" i="4"/>
  <c r="BQ6" i="4"/>
  <c r="BP16" i="4"/>
  <c r="BP15" i="4"/>
  <c r="BP14" i="4"/>
  <c r="BP13" i="4"/>
  <c r="BP12" i="4"/>
  <c r="BP9" i="4"/>
  <c r="BP7" i="4"/>
  <c r="BO17" i="4"/>
  <c r="BO16" i="4"/>
  <c r="BO9" i="4"/>
  <c r="BP6" i="4"/>
  <c r="BO15" i="4"/>
  <c r="BO14" i="4"/>
  <c r="BO13" i="4"/>
  <c r="BO12" i="4"/>
  <c r="BO11" i="4"/>
  <c r="BO10" i="4"/>
  <c r="BO8" i="4"/>
  <c r="BO7" i="4"/>
  <c r="BN17" i="4"/>
  <c r="BN16" i="4"/>
  <c r="BN15" i="4"/>
  <c r="BO6" i="4"/>
  <c r="BN12" i="4"/>
  <c r="BN11" i="4"/>
  <c r="BN14" i="4"/>
  <c r="BN13" i="4"/>
  <c r="BN10" i="4"/>
  <c r="BN9" i="4"/>
  <c r="BN8" i="4"/>
  <c r="BN7" i="4"/>
  <c r="BM17" i="4"/>
  <c r="BN6" i="4"/>
  <c r="BM16" i="4"/>
  <c r="BM15" i="4"/>
  <c r="BM14" i="4"/>
  <c r="BM13" i="4"/>
  <c r="BM12" i="4"/>
  <c r="BM11" i="4"/>
  <c r="BM10" i="4"/>
  <c r="BM9" i="4"/>
  <c r="BM8" i="4"/>
  <c r="BM7" i="4"/>
  <c r="BM6" i="4"/>
  <c r="BL17" i="4"/>
  <c r="BL16" i="4"/>
  <c r="BL8" i="4"/>
  <c r="BL15" i="4"/>
  <c r="BL14" i="4"/>
  <c r="BL13" i="4"/>
  <c r="BL12" i="4"/>
  <c r="BL11" i="4"/>
  <c r="BL10" i="4"/>
  <c r="BL9" i="4"/>
  <c r="BL7" i="4"/>
  <c r="BG17" i="4"/>
  <c r="BG16" i="4"/>
  <c r="BG15" i="4"/>
  <c r="BG14" i="4"/>
  <c r="BG12" i="4"/>
  <c r="BG11" i="4"/>
  <c r="BG13" i="4"/>
  <c r="BG10" i="4"/>
  <c r="BG9" i="4"/>
  <c r="BG8" i="4"/>
  <c r="BG7" i="4"/>
  <c r="BG6" i="4"/>
  <c r="BF17" i="4"/>
  <c r="BF16" i="4"/>
  <c r="BF15" i="4"/>
  <c r="BF14" i="4"/>
  <c r="BF13" i="4"/>
  <c r="BF12" i="4"/>
  <c r="BF11" i="4"/>
  <c r="BF10" i="4"/>
  <c r="BF9" i="4"/>
  <c r="BF8" i="4"/>
  <c r="BF7" i="4"/>
  <c r="BF6" i="4"/>
  <c r="BA17" i="4"/>
  <c r="BA16" i="4"/>
  <c r="BA10" i="4"/>
  <c r="BA8" i="4"/>
  <c r="BA7" i="4"/>
  <c r="BA15" i="4"/>
  <c r="BA14" i="4"/>
  <c r="BA13" i="4"/>
  <c r="BA12" i="4"/>
  <c r="BA11" i="4"/>
  <c r="BA9" i="4"/>
  <c r="AZ17" i="4"/>
  <c r="BA6" i="4"/>
  <c r="AZ16" i="4"/>
  <c r="AZ13" i="4"/>
  <c r="AZ12" i="4"/>
  <c r="AZ11" i="4"/>
  <c r="AZ14" i="4"/>
  <c r="AZ10" i="4"/>
  <c r="AZ9" i="4"/>
  <c r="AZ15" i="4"/>
  <c r="AZ8" i="4"/>
  <c r="AZ7" i="4"/>
  <c r="AU17" i="4"/>
  <c r="AU16" i="4"/>
  <c r="AU9" i="4"/>
  <c r="AU8" i="4"/>
  <c r="AU7" i="4"/>
  <c r="AU15" i="4"/>
  <c r="AU14" i="4"/>
  <c r="AU13" i="4"/>
  <c r="AU12" i="4"/>
  <c r="AU11" i="4"/>
  <c r="AU10" i="4"/>
  <c r="AL17" i="4"/>
  <c r="AL16" i="4"/>
  <c r="AL15" i="4"/>
  <c r="AL14" i="4"/>
  <c r="AL13" i="4"/>
  <c r="AL12" i="4"/>
  <c r="AL11" i="4"/>
  <c r="AL10" i="4"/>
  <c r="AL9" i="4"/>
  <c r="AL8" i="4"/>
  <c r="AL7" i="4"/>
  <c r="AJ17" i="4"/>
  <c r="AJ16" i="4"/>
  <c r="AJ15" i="4"/>
  <c r="AJ11" i="4"/>
  <c r="AL6" i="4"/>
  <c r="AJ14" i="4"/>
  <c r="AJ13" i="4"/>
  <c r="AJ12" i="4"/>
  <c r="AJ10" i="4"/>
  <c r="AJ9" i="4"/>
  <c r="AJ8" i="4"/>
  <c r="AJ7" i="4"/>
  <c r="AJ6" i="4"/>
  <c r="AT17" i="4"/>
  <c r="AT16" i="4"/>
  <c r="AT15" i="4"/>
  <c r="AT14" i="4"/>
  <c r="AT13" i="4"/>
  <c r="AK17" i="4"/>
  <c r="AK15" i="4"/>
  <c r="AK14" i="4"/>
  <c r="AK13" i="4"/>
  <c r="AK12" i="4"/>
  <c r="AK11" i="4"/>
  <c r="AK16" i="4"/>
  <c r="AK10" i="4"/>
  <c r="AK9" i="4"/>
  <c r="AK8" i="4"/>
  <c r="AK7" i="4"/>
  <c r="AK6" i="4"/>
  <c r="AI17" i="4"/>
  <c r="AI15" i="4"/>
  <c r="AI16" i="4"/>
  <c r="AI14" i="4"/>
  <c r="AI13" i="4"/>
  <c r="T6" i="4" a="1"/>
  <c r="T6" i="4" s="1"/>
  <c r="U6" i="4" s="1"/>
  <c r="R12" i="4"/>
  <c r="R11" i="4"/>
  <c r="R10" i="4"/>
  <c r="R9" i="4"/>
  <c r="R8" i="4"/>
  <c r="R6" i="4"/>
  <c r="R7" i="4"/>
  <c r="K4" i="4"/>
  <c r="P4" i="2" a="1"/>
  <c r="P4" i="2" s="1"/>
  <c r="P39" i="2" a="1"/>
  <c r="P39" i="2" s="1"/>
  <c r="P33" i="2" a="1"/>
  <c r="P33" i="2" s="1"/>
  <c r="P27" i="2" a="1"/>
  <c r="P27" i="2" s="1"/>
  <c r="P21" i="2" a="1"/>
  <c r="P21" i="2" s="1"/>
  <c r="P15" i="2" a="1"/>
  <c r="P15" i="2" s="1"/>
  <c r="P9" i="2" a="1"/>
  <c r="P9" i="2" s="1"/>
  <c r="Q3" i="2"/>
  <c r="P3" i="2" s="1" a="1"/>
  <c r="P3" i="2" s="1"/>
  <c r="P8" i="2" a="1"/>
  <c r="P8" i="2" s="1"/>
  <c r="P32" i="2" a="1"/>
  <c r="P32" i="2" s="1"/>
  <c r="P7" i="2" a="1"/>
  <c r="P7" i="2" s="1"/>
  <c r="P38" i="2" a="1"/>
  <c r="P38" i="2" s="1"/>
  <c r="P26" i="2" a="1"/>
  <c r="P26" i="2" s="1"/>
  <c r="P19" i="2" a="1"/>
  <c r="P19" i="2" s="1"/>
  <c r="P30" i="2" a="1"/>
  <c r="P30" i="2" s="1"/>
  <c r="P37" i="2" a="1"/>
  <c r="P37" i="2" s="1"/>
  <c r="P31" i="2" a="1"/>
  <c r="P31" i="2" s="1"/>
  <c r="P13" i="2" a="1"/>
  <c r="P13" i="2" s="1"/>
  <c r="P36" i="2" a="1"/>
  <c r="P36" i="2" s="1"/>
  <c r="P24" i="2" a="1"/>
  <c r="P24" i="2" s="1"/>
  <c r="P18" i="2" a="1"/>
  <c r="P18" i="2" s="1"/>
  <c r="P12" i="2" a="1"/>
  <c r="P12" i="2" s="1"/>
  <c r="P6" i="2" a="1"/>
  <c r="P6" i="2" s="1"/>
  <c r="P20" i="2" a="1"/>
  <c r="P20" i="2" s="1"/>
  <c r="P25" i="2" a="1"/>
  <c r="P25" i="2" s="1"/>
  <c r="P35" i="2" a="1"/>
  <c r="P35" i="2" s="1"/>
  <c r="P14" i="2" a="1"/>
  <c r="P14" i="2" s="1"/>
  <c r="P29" i="2" a="1"/>
  <c r="P29" i="2" s="1"/>
  <c r="P23" i="2" a="1"/>
  <c r="P23" i="2" s="1"/>
  <c r="P17" i="2" a="1"/>
  <c r="P17" i="2" s="1"/>
  <c r="P11" i="2" a="1"/>
  <c r="P11" i="2" s="1"/>
  <c r="P5" i="2" a="1"/>
  <c r="P5" i="2" s="1"/>
  <c r="P40" i="2" a="1"/>
  <c r="P40" i="2" s="1"/>
  <c r="P34" i="2" a="1"/>
  <c r="P34" i="2" s="1"/>
  <c r="P28" i="2" a="1"/>
  <c r="P28" i="2" s="1"/>
  <c r="P22" i="2" a="1"/>
  <c r="P22" i="2" s="1"/>
  <c r="P16" i="2" a="1"/>
  <c r="P16" i="2" s="1"/>
  <c r="P10" i="2" a="1"/>
  <c r="P10" i="2" s="1"/>
  <c r="AM7" i="4" l="1"/>
  <c r="BB12" i="6"/>
  <c r="AM10" i="6"/>
  <c r="BB8" i="6"/>
  <c r="BB10" i="6"/>
  <c r="AM14" i="6"/>
  <c r="BH9" i="6"/>
  <c r="BB16" i="6"/>
  <c r="BH15" i="6"/>
  <c r="AV9" i="6"/>
  <c r="AM16" i="6"/>
  <c r="BH12" i="6"/>
  <c r="BH8" i="6"/>
  <c r="AV8" i="6"/>
  <c r="AM15" i="6"/>
  <c r="BB11" i="6"/>
  <c r="BH14" i="6"/>
  <c r="AM9" i="6"/>
  <c r="AV14" i="6"/>
  <c r="AM8" i="6"/>
  <c r="BH11" i="6"/>
  <c r="BB17" i="6"/>
  <c r="AV17" i="6"/>
  <c r="AV11" i="6"/>
  <c r="BH10" i="6"/>
  <c r="BB14" i="6"/>
  <c r="AM11" i="6"/>
  <c r="BB9" i="6"/>
  <c r="AV15" i="6"/>
  <c r="AZ6" i="6"/>
  <c r="BA6" i="6"/>
  <c r="AV10" i="6"/>
  <c r="AV16" i="6"/>
  <c r="BH16" i="6"/>
  <c r="BB13" i="6"/>
  <c r="AM17" i="6"/>
  <c r="BB15" i="6"/>
  <c r="U6" i="6"/>
  <c r="AP6" i="6" s="1" a="1"/>
  <c r="AL6" i="6"/>
  <c r="AK6" i="6"/>
  <c r="AJ6" i="6"/>
  <c r="AI6" i="6"/>
  <c r="AV12" i="6"/>
  <c r="AU6" i="6"/>
  <c r="AV7" i="6" s="1"/>
  <c r="AW6" i="6" s="1"/>
  <c r="BG6" i="6"/>
  <c r="BF6" i="6"/>
  <c r="BH13" i="6"/>
  <c r="BR6" i="6"/>
  <c r="BP6" i="6"/>
  <c r="BQ6" i="6"/>
  <c r="BO6" i="6"/>
  <c r="BN6" i="6"/>
  <c r="BL6" i="6"/>
  <c r="BM6" i="6"/>
  <c r="AM12" i="6"/>
  <c r="AV13" i="6"/>
  <c r="BH14" i="4"/>
  <c r="BH9" i="4"/>
  <c r="BH10" i="4"/>
  <c r="BH11" i="4"/>
  <c r="BH13" i="4"/>
  <c r="BH8" i="4"/>
  <c r="BH15" i="4"/>
  <c r="BH16" i="4"/>
  <c r="BH17" i="4"/>
  <c r="BH7" i="4"/>
  <c r="BH12" i="4"/>
  <c r="BB10" i="4"/>
  <c r="BB12" i="4"/>
  <c r="BB8" i="4"/>
  <c r="BB9" i="4"/>
  <c r="BB11" i="4"/>
  <c r="BB14" i="4"/>
  <c r="BB13" i="4"/>
  <c r="BB16" i="4"/>
  <c r="BB17" i="4"/>
  <c r="BB7" i="4"/>
  <c r="BB15" i="4"/>
  <c r="AV17" i="4"/>
  <c r="AV7" i="4"/>
  <c r="AV11" i="4"/>
  <c r="AV14" i="4"/>
  <c r="AV9" i="4"/>
  <c r="AV15" i="4"/>
  <c r="AV10" i="4"/>
  <c r="AV13" i="4"/>
  <c r="AV8" i="4"/>
  <c r="AV12" i="4"/>
  <c r="AV16" i="4"/>
  <c r="AM17" i="4"/>
  <c r="AM14" i="4"/>
  <c r="AM16" i="4"/>
  <c r="AM12" i="4"/>
  <c r="AM11" i="4"/>
  <c r="AM13" i="4"/>
  <c r="AM9" i="4"/>
  <c r="AM8" i="4"/>
  <c r="AM15" i="4"/>
  <c r="AM10" i="4"/>
  <c r="U14" i="4"/>
  <c r="U7" i="4"/>
  <c r="U9" i="4"/>
  <c r="U8" i="4"/>
  <c r="U10" i="4"/>
  <c r="U15" i="4"/>
  <c r="U11" i="4"/>
  <c r="U12" i="4"/>
  <c r="U13" i="4"/>
  <c r="U16" i="4"/>
  <c r="AW7" i="4" l="1"/>
  <c r="W6" i="6" a="1"/>
  <c r="AA7" i="6" s="1"/>
  <c r="AM7" i="6"/>
  <c r="AN11" i="6" s="1"/>
  <c r="BH7" i="6"/>
  <c r="BI7" i="6" s="1"/>
  <c r="BI17" i="6"/>
  <c r="AW17" i="6"/>
  <c r="BI14" i="6"/>
  <c r="BI15" i="6"/>
  <c r="AN16" i="6"/>
  <c r="AN14" i="6"/>
  <c r="AW16" i="6"/>
  <c r="BI16" i="6"/>
  <c r="BB7" i="6"/>
  <c r="BC13" i="6" s="1"/>
  <c r="AN13" i="6"/>
  <c r="AQ7" i="6"/>
  <c r="AQ12" i="6"/>
  <c r="AQ11" i="6"/>
  <c r="AQ10" i="6"/>
  <c r="AQ9" i="6"/>
  <c r="AQ8" i="6"/>
  <c r="AQ13" i="6"/>
  <c r="AQ14" i="6"/>
  <c r="AQ15" i="6"/>
  <c r="AP6" i="6"/>
  <c r="AQ6" i="6" s="1"/>
  <c r="AW13" i="6"/>
  <c r="BI13" i="6"/>
  <c r="AN17" i="6"/>
  <c r="AN15" i="6"/>
  <c r="BI12" i="4"/>
  <c r="BI16" i="4"/>
  <c r="BI15" i="4"/>
  <c r="BI8" i="4"/>
  <c r="BI17" i="4"/>
  <c r="BI13" i="4"/>
  <c r="BI11" i="4"/>
  <c r="BI10" i="4"/>
  <c r="BI9" i="4"/>
  <c r="BI14" i="4"/>
  <c r="BI7" i="4"/>
  <c r="BI6" i="4"/>
  <c r="BC12" i="4"/>
  <c r="BC7" i="4"/>
  <c r="BC15" i="4"/>
  <c r="BC16" i="4"/>
  <c r="BC17" i="4"/>
  <c r="BC13" i="4"/>
  <c r="BC14" i="4"/>
  <c r="BC11" i="4"/>
  <c r="BC9" i="4"/>
  <c r="BC8" i="4"/>
  <c r="BC10" i="4"/>
  <c r="BC6" i="4"/>
  <c r="AW6" i="4"/>
  <c r="AP6" i="4" a="1"/>
  <c r="AP6" i="4" s="1"/>
  <c r="AQ6" i="4" s="1"/>
  <c r="AN7" i="4"/>
  <c r="AN10" i="4"/>
  <c r="AN17" i="4"/>
  <c r="AN15" i="4"/>
  <c r="AN14" i="4"/>
  <c r="AN8" i="4"/>
  <c r="AN9" i="4"/>
  <c r="AN13" i="4"/>
  <c r="AN11" i="4"/>
  <c r="AN12" i="4"/>
  <c r="AN16" i="4"/>
  <c r="W6" i="4" a="1"/>
  <c r="AF8" i="4" s="1"/>
  <c r="Y9" i="6" l="1"/>
  <c r="AE9" i="6" s="1"/>
  <c r="AD22" i="6"/>
  <c r="AD17" i="6"/>
  <c r="AA19" i="6"/>
  <c r="AD10" i="6"/>
  <c r="Y13" i="6"/>
  <c r="AE13" i="6" s="1"/>
  <c r="AA22" i="6"/>
  <c r="Z22" i="6" s="1"/>
  <c r="AB22" i="6" s="1"/>
  <c r="AD7" i="6"/>
  <c r="AA15" i="6"/>
  <c r="AA8" i="6"/>
  <c r="Z8" i="6" s="1"/>
  <c r="AB8" i="6" s="1"/>
  <c r="AE8" i="6"/>
  <c r="Y19" i="6"/>
  <c r="AF19" i="6" s="1"/>
  <c r="AA9" i="6"/>
  <c r="Y17" i="6"/>
  <c r="AE17" i="6" s="1"/>
  <c r="AF8" i="6"/>
  <c r="AA13" i="6"/>
  <c r="W6" i="6"/>
  <c r="AD6" i="6" s="1"/>
  <c r="AD18" i="6"/>
  <c r="Y22" i="6"/>
  <c r="AF22" i="6" s="1"/>
  <c r="AA10" i="6"/>
  <c r="AA11" i="6"/>
  <c r="Y6" i="6"/>
  <c r="Y20" i="6"/>
  <c r="AF20" i="6" s="1"/>
  <c r="AD12" i="6"/>
  <c r="Y16" i="6"/>
  <c r="AE16" i="6" s="1"/>
  <c r="Y10" i="6"/>
  <c r="AE10" i="6" s="1"/>
  <c r="AA12" i="6"/>
  <c r="AA18" i="6"/>
  <c r="AD21" i="6"/>
  <c r="Y11" i="6"/>
  <c r="AE11" i="6" s="1"/>
  <c r="AD15" i="6"/>
  <c r="AA21" i="6"/>
  <c r="Y15" i="6"/>
  <c r="AF15" i="6" s="1"/>
  <c r="Y12" i="6"/>
  <c r="AE12" i="6" s="1"/>
  <c r="AD14" i="6"/>
  <c r="AD19" i="6"/>
  <c r="AA17" i="6"/>
  <c r="AD16" i="6"/>
  <c r="AD11" i="6"/>
  <c r="AA20" i="6"/>
  <c r="Z20" i="6" s="1"/>
  <c r="AB20" i="6" s="1"/>
  <c r="AA14" i="6"/>
  <c r="Y21" i="6"/>
  <c r="AE21" i="6" s="1"/>
  <c r="AN8" i="6"/>
  <c r="AN7" i="6"/>
  <c r="AD9" i="6"/>
  <c r="Y14" i="6"/>
  <c r="AE14" i="6" s="1"/>
  <c r="AD20" i="6"/>
  <c r="Y18" i="6"/>
  <c r="AF18" i="6" s="1"/>
  <c r="AD13" i="6"/>
  <c r="AD8" i="6"/>
  <c r="AA16" i="6"/>
  <c r="Y7" i="6"/>
  <c r="AF7" i="6" s="1"/>
  <c r="AW8" i="6"/>
  <c r="AN10" i="6"/>
  <c r="AN12" i="6"/>
  <c r="AN9" i="6"/>
  <c r="BI10" i="6"/>
  <c r="AW12" i="6"/>
  <c r="AW10" i="6"/>
  <c r="BI12" i="6"/>
  <c r="BI8" i="6"/>
  <c r="BI11" i="6"/>
  <c r="BI9" i="6"/>
  <c r="AW11" i="6"/>
  <c r="AW9" i="6"/>
  <c r="AW7" i="6"/>
  <c r="AW15" i="6"/>
  <c r="BI6" i="6"/>
  <c r="AW14" i="6"/>
  <c r="BC15" i="6"/>
  <c r="AF9" i="6"/>
  <c r="BC6" i="6"/>
  <c r="BC7" i="6"/>
  <c r="BC14" i="6"/>
  <c r="BC17" i="6"/>
  <c r="BC8" i="6"/>
  <c r="BC9" i="6"/>
  <c r="BC12" i="6"/>
  <c r="BC10" i="6"/>
  <c r="BC11" i="6"/>
  <c r="BC16" i="6"/>
  <c r="AQ15" i="4"/>
  <c r="AQ14" i="4"/>
  <c r="AQ13" i="4"/>
  <c r="AQ12" i="4"/>
  <c r="AQ11" i="4"/>
  <c r="AQ10" i="4"/>
  <c r="AQ9" i="4"/>
  <c r="AQ8" i="4"/>
  <c r="AQ7" i="4"/>
  <c r="AA20" i="4"/>
  <c r="Z20" i="4" s="1"/>
  <c r="Y17" i="4"/>
  <c r="AE17" i="4" s="1"/>
  <c r="Y20" i="4"/>
  <c r="AE20" i="4" s="1"/>
  <c r="AA13" i="4"/>
  <c r="AD21" i="4"/>
  <c r="AD17" i="4"/>
  <c r="AD20" i="4"/>
  <c r="Y10" i="4"/>
  <c r="AE10" i="4" s="1"/>
  <c r="AA18" i="4"/>
  <c r="Y19" i="4"/>
  <c r="AE19" i="4" s="1"/>
  <c r="Y15" i="4"/>
  <c r="AE15" i="4" s="1"/>
  <c r="Y21" i="4"/>
  <c r="AE21" i="4" s="1"/>
  <c r="AA11" i="4"/>
  <c r="AD14" i="4"/>
  <c r="AD8" i="4"/>
  <c r="AA8" i="4"/>
  <c r="Z8" i="4" s="1"/>
  <c r="AB8" i="4" s="1"/>
  <c r="AD19" i="4"/>
  <c r="AD15" i="4"/>
  <c r="AA16" i="4"/>
  <c r="AA17" i="4"/>
  <c r="AA12" i="4"/>
  <c r="AA7" i="4"/>
  <c r="AA14" i="4"/>
  <c r="Y6" i="4"/>
  <c r="Y12" i="4"/>
  <c r="AE12" i="4" s="1"/>
  <c r="AA10" i="4"/>
  <c r="AD18" i="4"/>
  <c r="AD7" i="4"/>
  <c r="Y18" i="4"/>
  <c r="AE18" i="4" s="1"/>
  <c r="AD11" i="4"/>
  <c r="Y16" i="4"/>
  <c r="AE16" i="4" s="1"/>
  <c r="AD10" i="4"/>
  <c r="AA15" i="4"/>
  <c r="Y14" i="4"/>
  <c r="AE14" i="4" s="1"/>
  <c r="AA22" i="4"/>
  <c r="Z22" i="4" s="1"/>
  <c r="AD13" i="4"/>
  <c r="W6" i="4"/>
  <c r="AD6" i="4" s="1"/>
  <c r="Y11" i="4"/>
  <c r="AE11" i="4" s="1"/>
  <c r="AA21" i="4"/>
  <c r="AD12" i="4"/>
  <c r="AE8" i="4"/>
  <c r="Y9" i="4"/>
  <c r="AE9" i="4" s="1"/>
  <c r="AD22" i="4"/>
  <c r="AA19" i="4"/>
  <c r="AD9" i="4"/>
  <c r="Y13" i="4"/>
  <c r="AF13" i="4" s="1"/>
  <c r="Y7" i="4"/>
  <c r="AE7" i="4" s="1"/>
  <c r="Y22" i="4"/>
  <c r="AE22" i="4" s="1"/>
  <c r="AA9" i="4"/>
  <c r="AD16" i="4"/>
  <c r="AC20" i="6" l="1"/>
  <c r="AE7" i="6"/>
  <c r="AA6" i="6"/>
  <c r="Z6" i="6" s="1"/>
  <c r="AC22" i="6"/>
  <c r="AF6" i="6"/>
  <c r="AE6" i="6"/>
  <c r="Z10" i="6"/>
  <c r="AB10" i="6" s="1"/>
  <c r="AC8" i="6"/>
  <c r="AF12" i="6"/>
  <c r="AF17" i="6"/>
  <c r="Z9" i="6"/>
  <c r="AC9" i="6" s="1"/>
  <c r="Z11" i="6"/>
  <c r="AC11" i="6" s="1"/>
  <c r="AE15" i="6"/>
  <c r="AE22" i="6"/>
  <c r="AE19" i="6"/>
  <c r="Z12" i="6"/>
  <c r="AB12" i="6" s="1"/>
  <c r="Z13" i="6"/>
  <c r="AC13" i="6" s="1"/>
  <c r="AF13" i="6"/>
  <c r="AF11" i="6"/>
  <c r="AE20" i="6"/>
  <c r="AF10" i="6"/>
  <c r="AF16" i="6"/>
  <c r="AF21" i="6"/>
  <c r="Z19" i="6"/>
  <c r="AC19" i="6" s="1"/>
  <c r="Z15" i="6"/>
  <c r="AB15" i="6" s="1"/>
  <c r="Z21" i="6"/>
  <c r="AC21" i="6" s="1"/>
  <c r="Z14" i="6"/>
  <c r="AC14" i="6" s="1"/>
  <c r="Z16" i="6"/>
  <c r="AB16" i="6" s="1"/>
  <c r="AF14" i="6"/>
  <c r="Z18" i="6"/>
  <c r="AC18" i="6" s="1"/>
  <c r="Z17" i="6"/>
  <c r="AC17" i="6" s="1"/>
  <c r="AE18" i="6"/>
  <c r="Z7" i="6"/>
  <c r="AC7" i="6" s="1"/>
  <c r="AC6" i="6"/>
  <c r="AB6" i="6"/>
  <c r="AF9" i="4"/>
  <c r="AF6" i="4"/>
  <c r="Z9" i="4"/>
  <c r="AC9" i="4" s="1"/>
  <c r="Z19" i="4"/>
  <c r="AB19" i="4" s="1"/>
  <c r="Z10" i="4"/>
  <c r="AB10" i="4" s="1"/>
  <c r="Z7" i="4"/>
  <c r="AC7" i="4" s="1"/>
  <c r="Z12" i="4"/>
  <c r="AB12" i="4" s="1"/>
  <c r="Z11" i="4"/>
  <c r="AB11" i="4" s="1"/>
  <c r="AF14" i="4"/>
  <c r="Z21" i="4"/>
  <c r="AB21" i="4" s="1"/>
  <c r="AE6" i="4"/>
  <c r="Z14" i="4"/>
  <c r="AC14" i="4" s="1"/>
  <c r="AF21" i="4"/>
  <c r="AE13" i="4"/>
  <c r="Z18" i="4"/>
  <c r="AC18" i="4" s="1"/>
  <c r="AA6" i="4"/>
  <c r="Z6" i="4" s="1"/>
  <c r="AB6" i="4" s="1"/>
  <c r="AF10" i="4"/>
  <c r="AF22" i="4"/>
  <c r="Z16" i="4"/>
  <c r="AB16" i="4" s="1"/>
  <c r="AF16" i="4"/>
  <c r="Z13" i="4"/>
  <c r="AB13" i="4" s="1"/>
  <c r="AF7" i="4"/>
  <c r="AF17" i="4"/>
  <c r="AF12" i="4"/>
  <c r="AF18" i="4"/>
  <c r="AF19" i="4"/>
  <c r="AF11" i="4"/>
  <c r="AF20" i="4"/>
  <c r="Z17" i="4"/>
  <c r="AB17" i="4" s="1"/>
  <c r="Z15" i="4"/>
  <c r="AB15" i="4" s="1"/>
  <c r="AF15" i="4"/>
  <c r="AC8" i="4"/>
  <c r="AB22" i="4"/>
  <c r="AC22" i="4"/>
  <c r="AB20" i="4"/>
  <c r="AC20" i="4"/>
  <c r="AC10" i="6" l="1"/>
  <c r="AB18" i="6"/>
  <c r="AB9" i="6"/>
  <c r="AB19" i="6"/>
  <c r="AB21" i="6"/>
  <c r="AC12" i="6"/>
  <c r="AB11" i="6"/>
  <c r="AB13" i="6"/>
  <c r="AB17" i="6"/>
  <c r="AC15" i="6"/>
  <c r="AC16" i="6"/>
  <c r="AB7" i="6"/>
  <c r="AB14" i="6"/>
  <c r="AC11" i="4"/>
  <c r="AC12" i="4"/>
  <c r="AB9" i="4"/>
  <c r="AC19" i="4"/>
  <c r="AC6" i="4"/>
  <c r="AC10" i="4"/>
  <c r="AB7" i="4"/>
  <c r="AB14" i="4"/>
  <c r="AC21" i="4"/>
  <c r="AB18" i="4"/>
  <c r="AC13" i="4"/>
  <c r="AC15" i="4"/>
  <c r="AC16" i="4"/>
  <c r="AC17" i="4"/>
  <c r="AW11" i="4"/>
  <c r="AW12" i="4"/>
  <c r="AW10" i="4"/>
  <c r="AW16" i="4"/>
  <c r="AW17" i="4"/>
  <c r="AW9" i="4"/>
  <c r="AW13" i="4"/>
  <c r="AW8" i="4"/>
  <c r="AW14" i="4"/>
  <c r="AW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<sst xmlns="http://schemas.openxmlformats.org/spreadsheetml/2006/main" count="647" uniqueCount="224">
  <si>
    <t>Id</t>
  </si>
  <si>
    <t>Account Name</t>
  </si>
  <si>
    <t>Type of the Account</t>
  </si>
  <si>
    <t>Classification</t>
  </si>
  <si>
    <t>Sub-Account</t>
  </si>
  <si>
    <t>Accounts Payable (A/P)</t>
  </si>
  <si>
    <t>Accounts Payable</t>
  </si>
  <si>
    <t>Liability</t>
  </si>
  <si>
    <t>Accounts Receivable (A/R)</t>
  </si>
  <si>
    <t>Accounts Receivable</t>
  </si>
  <si>
    <t>Asset</t>
  </si>
  <si>
    <t>Advertising &amp; marketing</t>
  </si>
  <si>
    <t>Expense</t>
  </si>
  <si>
    <t>Listing fees</t>
  </si>
  <si>
    <t>Social media</t>
  </si>
  <si>
    <t>Website ads</t>
  </si>
  <si>
    <t>Billable Expense Income</t>
  </si>
  <si>
    <t>Income</t>
  </si>
  <si>
    <t>Revenue</t>
  </si>
  <si>
    <t>Building &amp; property rent</t>
  </si>
  <si>
    <t>Buildings</t>
  </si>
  <si>
    <t>Fixed Asset</t>
  </si>
  <si>
    <t>Business licences</t>
  </si>
  <si>
    <t>Cash</t>
  </si>
  <si>
    <t>Bank</t>
  </si>
  <si>
    <t>Commissions &amp; fees</t>
  </si>
  <si>
    <t>Contract labor</t>
  </si>
  <si>
    <t>Contributions to charities</t>
  </si>
  <si>
    <t>Cost of goods sold</t>
  </si>
  <si>
    <t>Cost of Goods Sold</t>
  </si>
  <si>
    <t>Equipment rental</t>
  </si>
  <si>
    <t>Subcontractor expenses</t>
  </si>
  <si>
    <t>Supplies &amp; materials</t>
  </si>
  <si>
    <t>Customer prepayments</t>
  </si>
  <si>
    <t>Other Current Liability</t>
  </si>
  <si>
    <t>Depreciation</t>
  </si>
  <si>
    <t>Other Expense</t>
  </si>
  <si>
    <t>Employee benefits</t>
  </si>
  <si>
    <t>Employee retirement plans</t>
  </si>
  <si>
    <t>Group term life insurance</t>
  </si>
  <si>
    <t>Health &amp; accident plans</t>
  </si>
  <si>
    <t>Worker's compensation insurance</t>
  </si>
  <si>
    <t>Entertainment with clients</t>
  </si>
  <si>
    <t>Rented Equipment</t>
  </si>
  <si>
    <t>Federal estimated taxes</t>
  </si>
  <si>
    <t>Equity</t>
  </si>
  <si>
    <t>General business expenses</t>
  </si>
  <si>
    <t>Bad Debt</t>
  </si>
  <si>
    <t>Bank fees &amp; service charges</t>
  </si>
  <si>
    <t>Continuing education</t>
  </si>
  <si>
    <t>Memberships &amp; subscriptions</t>
  </si>
  <si>
    <t>Uniforms</t>
  </si>
  <si>
    <t>Home office</t>
  </si>
  <si>
    <t>Home utilities</t>
  </si>
  <si>
    <t>Homeowner &amp; rental insurance</t>
  </si>
  <si>
    <t>Mortgage interest</t>
  </si>
  <si>
    <t>Property taxes</t>
  </si>
  <si>
    <t>Rent</t>
  </si>
  <si>
    <t>Repairs &amp; maintenance</t>
  </si>
  <si>
    <t>Insurance</t>
  </si>
  <si>
    <t>Business insurance</t>
  </si>
  <si>
    <t>Liability insurance</t>
  </si>
  <si>
    <t>Property insurance</t>
  </si>
  <si>
    <t>Rental insurance</t>
  </si>
  <si>
    <t>Interest paid</t>
  </si>
  <si>
    <t>Business loan interest</t>
  </si>
  <si>
    <t>Credit card interest</t>
  </si>
  <si>
    <t>Inventory Asset</t>
  </si>
  <si>
    <t>Other Current Asset</t>
  </si>
  <si>
    <t>Land</t>
  </si>
  <si>
    <t>Legal &amp; accounting services</t>
  </si>
  <si>
    <t>Accounting fees</t>
  </si>
  <si>
    <t>Legal fees</t>
  </si>
  <si>
    <t>Lines of credit</t>
  </si>
  <si>
    <t>Loans to others</t>
  </si>
  <si>
    <t>Long-term business loans</t>
  </si>
  <si>
    <t>Long Term Liability</t>
  </si>
  <si>
    <t>Long-term office equipment</t>
  </si>
  <si>
    <t>Computers &amp; tablets</t>
  </si>
  <si>
    <t>Copiers</t>
  </si>
  <si>
    <t>Custom software or app</t>
  </si>
  <si>
    <t>Furniture</t>
  </si>
  <si>
    <t>Phones</t>
  </si>
  <si>
    <t>Photo &amp; video equipment</t>
  </si>
  <si>
    <t>Meals</t>
  </si>
  <si>
    <t>Meals with clients</t>
  </si>
  <si>
    <t>Travel meals</t>
  </si>
  <si>
    <t>Mortgages</t>
  </si>
  <si>
    <t>Office expenses</t>
  </si>
  <si>
    <t>Merchant account fees</t>
  </si>
  <si>
    <t>Office supplies</t>
  </si>
  <si>
    <t>Printing &amp; photocopying</t>
  </si>
  <si>
    <t>Shipping &amp; postage</t>
  </si>
  <si>
    <t>Small tools and equipment</t>
  </si>
  <si>
    <t>Software &amp; apps</t>
  </si>
  <si>
    <t>Opening balance equity</t>
  </si>
  <si>
    <t>Other income</t>
  </si>
  <si>
    <t>Other Income</t>
  </si>
  <si>
    <t>Credit card rewards</t>
  </si>
  <si>
    <t>Insurance claims</t>
  </si>
  <si>
    <t>Interest earned</t>
  </si>
  <si>
    <t>Sale of an asset</t>
  </si>
  <si>
    <t>Owner draws</t>
  </si>
  <si>
    <t>Owner investments</t>
  </si>
  <si>
    <t>Payments to deposit</t>
  </si>
  <si>
    <t>Payroll expenses</t>
  </si>
  <si>
    <t>Wages</t>
  </si>
  <si>
    <t>Personal expenses</t>
  </si>
  <si>
    <t>Federal taxes</t>
  </si>
  <si>
    <t>Owner retirement plans</t>
  </si>
  <si>
    <t>State taxes</t>
  </si>
  <si>
    <t>Personal healthcare</t>
  </si>
  <si>
    <t>Health insurance premiums</t>
  </si>
  <si>
    <t>HSA contributions</t>
  </si>
  <si>
    <t>Prepaid expenses</t>
  </si>
  <si>
    <t>Purchases</t>
  </si>
  <si>
    <t>Reconciliation Discrepancies</t>
  </si>
  <si>
    <t>Refunds to customers</t>
  </si>
  <si>
    <t>Retained Earnings</t>
  </si>
  <si>
    <t>Sales</t>
  </si>
  <si>
    <t>Sales of Product Income</t>
  </si>
  <si>
    <t>Sales tax to pay</t>
  </si>
  <si>
    <t>Short-term business loans</t>
  </si>
  <si>
    <t>State estimated taxes</t>
  </si>
  <si>
    <t>Supplies</t>
  </si>
  <si>
    <t>Taxes paid</t>
  </si>
  <si>
    <t>Payroll taxes</t>
  </si>
  <si>
    <t>Tools, machinery, and equipment</t>
  </si>
  <si>
    <t>Travel</t>
  </si>
  <si>
    <t>Airfare</t>
  </si>
  <si>
    <t>Hotels</t>
  </si>
  <si>
    <t>Taxis or shared rides</t>
  </si>
  <si>
    <t>Vehicle rental</t>
  </si>
  <si>
    <t>Unapplied Cash Bill Payment Expense</t>
  </si>
  <si>
    <t>Unapplied Cash Payment Income</t>
  </si>
  <si>
    <t>Uncategorized Asset</t>
  </si>
  <si>
    <t>Uncategorized Expense</t>
  </si>
  <si>
    <t>Uncategorized Income</t>
  </si>
  <si>
    <t>Utilities</t>
  </si>
  <si>
    <t>Disposal &amp; waste fees</t>
  </si>
  <si>
    <t>Electricity</t>
  </si>
  <si>
    <t>Heating &amp; cooling</t>
  </si>
  <si>
    <t>Internet &amp; TV services</t>
  </si>
  <si>
    <t>Phone service</t>
  </si>
  <si>
    <t>Water &amp; sewer</t>
  </si>
  <si>
    <t>Vehicle expenses</t>
  </si>
  <si>
    <t>Parking &amp; tolls</t>
  </si>
  <si>
    <t>Vehicle gas &amp; fuel</t>
  </si>
  <si>
    <t>Vehicle insurance</t>
  </si>
  <si>
    <t>Vehicle leases</t>
  </si>
  <si>
    <t>Vehicle loan interest paid</t>
  </si>
  <si>
    <t>Vehicle registration</t>
  </si>
  <si>
    <t>Vehicle repairs</t>
  </si>
  <si>
    <t>Vehicle wash &amp; road services</t>
  </si>
  <si>
    <t>Vehicles</t>
  </si>
  <si>
    <t>Design income</t>
  </si>
  <si>
    <t>Discount</t>
  </si>
  <si>
    <t>Painting Services</t>
  </si>
  <si>
    <t>Quick Tutorial Services</t>
  </si>
  <si>
    <t>DrawingServices</t>
  </si>
  <si>
    <t>Automobile</t>
  </si>
  <si>
    <t>Job expenses</t>
  </si>
  <si>
    <t>Legal and Professional Fees</t>
  </si>
  <si>
    <t>Maintenance and Repair</t>
  </si>
  <si>
    <t>Meals and Entertainment</t>
  </si>
  <si>
    <t>Rent or Lease</t>
  </si>
  <si>
    <t>Miscellaneous Expenses</t>
  </si>
  <si>
    <t>Account</t>
  </si>
  <si>
    <t>Total</t>
  </si>
  <si>
    <t>Account Trimmed</t>
  </si>
  <si>
    <t>Account Type</t>
  </si>
  <si>
    <t>Main Account?</t>
  </si>
  <si>
    <t>Total Income</t>
  </si>
  <si>
    <t>Total Cost of Goods Sold</t>
  </si>
  <si>
    <t>Gross Profit</t>
  </si>
  <si>
    <t>Expenses</t>
  </si>
  <si>
    <t>Total Advertising &amp; marketing</t>
  </si>
  <si>
    <t>Total Meals</t>
  </si>
  <si>
    <t>Office Expenses</t>
  </si>
  <si>
    <t>Total Expenses</t>
  </si>
  <si>
    <t>Net Operating Income</t>
  </si>
  <si>
    <t>Other Expenses</t>
  </si>
  <si>
    <t>Vehicle Expenses</t>
  </si>
  <si>
    <t>Total Other Expenses</t>
  </si>
  <si>
    <t>Net Other Income</t>
  </si>
  <si>
    <t>Net Income</t>
  </si>
  <si>
    <t>Total Other Income</t>
  </si>
  <si>
    <t>CHART REFERENCES (please do not delete)</t>
  </si>
  <si>
    <t>Previous Fiscal Year Source Data</t>
  </si>
  <si>
    <t>Current Fiscal Year Source Data</t>
  </si>
  <si>
    <t>Waterfall chart Source</t>
  </si>
  <si>
    <t>Waterfall chart</t>
  </si>
  <si>
    <t>Statics</t>
  </si>
  <si>
    <t>Equivalent Account</t>
  </si>
  <si>
    <t>Value</t>
  </si>
  <si>
    <t>Consolidated</t>
  </si>
  <si>
    <t>Adjusted value</t>
  </si>
  <si>
    <t>Base</t>
  </si>
  <si>
    <t>Endpoints</t>
  </si>
  <si>
    <t>Positive</t>
  </si>
  <si>
    <t>Negative</t>
  </si>
  <si>
    <t>Flattener</t>
  </si>
  <si>
    <t>+Label</t>
  </si>
  <si>
    <t>-Label</t>
  </si>
  <si>
    <t>Data Import
⚡️Synced from Quickbooks</t>
  </si>
  <si>
    <t>Expenses Trend</t>
  </si>
  <si>
    <t>Gross Profit Trend</t>
  </si>
  <si>
    <t>Net Income Trend</t>
  </si>
  <si>
    <t>Sparklines</t>
  </si>
  <si>
    <t>Month</t>
  </si>
  <si>
    <t>% Change Label</t>
  </si>
  <si>
    <t>%Change in Expenses</t>
  </si>
  <si>
    <t>%Change in Gross Profit</t>
  </si>
  <si>
    <t>%Change in Net Income</t>
  </si>
  <si>
    <t>%Change in Revenue</t>
  </si>
  <si>
    <t>Expenses Pie chart</t>
  </si>
  <si>
    <t>Amount</t>
  </si>
  <si>
    <t>Revenue vs COGS chart</t>
  </si>
  <si>
    <t>financial_snapshot</t>
  </si>
  <si>
    <t>cash_on_hand</t>
  </si>
  <si>
    <t>monthly_burn</t>
  </si>
  <si>
    <t>revenue_forecast</t>
  </si>
  <si>
    <t>Current Fiscal Year</t>
  </si>
  <si>
    <t>All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</si>
</sst>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mmm\ yyyy"/>
  </numFmts>
  <fonts count="1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FFFFFF"/>
      <name val="Roboto"/>
    </font>
    <font>
      <sz val="10"/>
      <color theme="1"/>
      <name val="Arial"/>
      <family val="2"/>
    </font>
    <font>
      <b/>
      <sz val="10"/>
      <color rgb="FF1155CC"/>
      <name val="Roboto"/>
    </font>
    <font>
      <b/>
      <sz val="10"/>
      <color theme="1"/>
      <name val="Arial"/>
      <family val="2"/>
    </font>
    <font>
      <b/>
      <sz val="36"/>
      <color rgb="FFFFFFFF"/>
      <name val="Proxima Nova"/>
    </font>
    <font>
      <sz val="10"/>
      <color theme="1"/>
      <name val="Proxima Nova"/>
    </font>
    <font>
      <sz val="11"/>
      <color theme="1"/>
      <name val="Proxima Nova"/>
    </font>
    <font>
      <b/>
      <sz val="12"/>
      <color theme="1"/>
      <name val="Arial"/>
      <family val="2"/>
    </font>
    <font>
      <b/>
      <sz val="12"/>
      <color theme="1"/>
      <name val="Proxima Nova"/>
    </font>
    <font>
      <b/>
      <sz val="12"/>
      <color theme="1"/>
      <name val="Aptos Narrow"/>
      <family val="2"/>
      <scheme val="minor"/>
    </font>
    <font>
      <sz val="11"/>
      <color rgb="FF18803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2677F1"/>
        <bgColor indexed="64"/>
      </patternFill>
    </fill>
    <fill>
      <patternFill patternType="solid">
        <fgColor rgb="FFDAED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2677F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2677F1"/>
      </left>
      <right style="medium">
        <color rgb="FF2677F1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8" fontId="3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8" fontId="5" fillId="0" borderId="2" xfId="0" applyNumberFormat="1" applyFont="1" applyBorder="1" applyAlignment="1">
      <alignment horizontal="right" wrapText="1"/>
    </xf>
    <xf numFmtId="17" fontId="4" fillId="3" borderId="2" xfId="0" applyNumberFormat="1" applyFont="1" applyFill="1" applyBorder="1" applyAlignment="1">
      <alignment horizontal="right" vertical="center" wrapText="1"/>
    </xf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8" fontId="7" fillId="0" borderId="0" xfId="0" applyNumberFormat="1" applyFont="1" applyAlignment="1">
      <alignment wrapText="1"/>
    </xf>
    <xf numFmtId="0" fontId="3" fillId="6" borderId="2" xfId="0" applyFont="1" applyFill="1" applyBorder="1" applyAlignment="1">
      <alignment wrapText="1"/>
    </xf>
    <xf numFmtId="0" fontId="6" fillId="7" borderId="0" xfId="0" applyFont="1" applyFill="1" applyAlignment="1">
      <alignment vertical="center"/>
    </xf>
    <xf numFmtId="0" fontId="3" fillId="7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5" borderId="0" xfId="0" applyFont="1" applyFill="1" applyAlignment="1">
      <alignment wrapText="1"/>
    </xf>
    <xf numFmtId="0" fontId="11" fillId="0" borderId="0" xfId="0" applyFont="1"/>
    <xf numFmtId="0" fontId="3" fillId="8" borderId="0" xfId="0" applyFont="1" applyFill="1" applyAlignment="1">
      <alignment vertical="center" wrapText="1"/>
    </xf>
    <xf numFmtId="0" fontId="7" fillId="8" borderId="0" xfId="0" applyFont="1" applyFill="1" applyAlignment="1">
      <alignment vertical="center" wrapText="1"/>
    </xf>
    <xf numFmtId="0" fontId="0" fillId="8" borderId="0" xfId="0" applyFill="1"/>
    <xf numFmtId="164" fontId="3" fillId="7" borderId="0" xfId="0" applyNumberFormat="1" applyFont="1" applyFill="1" applyAlignment="1">
      <alignment wrapText="1"/>
    </xf>
    <xf numFmtId="164" fontId="3" fillId="0" borderId="0" xfId="0" applyNumberFormat="1" applyFont="1" applyAlignment="1">
      <alignment wrapText="1"/>
    </xf>
    <xf numFmtId="164" fontId="9" fillId="0" borderId="0" xfId="0" applyNumberFormat="1" applyFont="1" applyAlignment="1">
      <alignment wrapText="1"/>
    </xf>
    <xf numFmtId="164" fontId="7" fillId="8" borderId="0" xfId="0" applyNumberFormat="1" applyFont="1" applyFill="1" applyAlignment="1">
      <alignment vertical="center" wrapText="1"/>
    </xf>
    <xf numFmtId="164" fontId="7" fillId="0" borderId="0" xfId="0" applyNumberFormat="1" applyFont="1" applyAlignment="1">
      <alignment wrapText="1"/>
    </xf>
    <xf numFmtId="164" fontId="0" fillId="0" borderId="0" xfId="0" applyNumberFormat="1"/>
    <xf numFmtId="0" fontId="8" fillId="8" borderId="0" xfId="0" applyFont="1" applyFill="1" applyAlignment="1">
      <alignment wrapText="1"/>
    </xf>
    <xf numFmtId="0" fontId="0" fillId="7" borderId="0" xfId="0" applyFill="1"/>
    <xf numFmtId="164" fontId="7" fillId="0" borderId="0" xfId="0" applyNumberFormat="1" applyFont="1" applyAlignment="1">
      <alignment vertical="center" wrapText="1"/>
    </xf>
    <xf numFmtId="0" fontId="3" fillId="8" borderId="0" xfId="0" applyFont="1" applyFill="1" applyAlignment="1">
      <alignment wrapText="1"/>
    </xf>
    <xf numFmtId="164" fontId="3" fillId="8" borderId="0" xfId="0" applyNumberFormat="1" applyFont="1" applyFill="1" applyAlignment="1">
      <alignment wrapText="1"/>
    </xf>
    <xf numFmtId="164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0" fontId="1" fillId="10" borderId="0" xfId="0" applyFont="1" applyFill="1" applyAlignment="1">
      <alignment vertical="center"/>
    </xf>
    <xf numFmtId="164" fontId="3" fillId="0" borderId="0" xfId="0" applyNumberFormat="1" applyFont="1" applyAlignment="1">
      <alignment vertical="center" wrapText="1"/>
    </xf>
    <xf numFmtId="0" fontId="9" fillId="5" borderId="0" xfId="0" applyFont="1" applyFill="1" applyAlignment="1">
      <alignment vertical="center" wrapText="1"/>
    </xf>
    <xf numFmtId="165" fontId="3" fillId="7" borderId="0" xfId="0" applyNumberFormat="1" applyFont="1" applyFill="1" applyAlignment="1">
      <alignment horizontal="center" wrapText="1"/>
    </xf>
    <xf numFmtId="165" fontId="0" fillId="0" borderId="0" xfId="0" applyNumberFormat="1" applyAlignment="1">
      <alignment horizontal="center"/>
    </xf>
    <xf numFmtId="165" fontId="11" fillId="0" borderId="0" xfId="0" applyNumberFormat="1" applyFont="1" applyAlignment="1">
      <alignment horizontal="center"/>
    </xf>
    <xf numFmtId="165" fontId="0" fillId="8" borderId="0" xfId="0" applyNumberFormat="1" applyFill="1" applyAlignment="1">
      <alignment horizontal="center"/>
    </xf>
    <xf numFmtId="165" fontId="7" fillId="0" borderId="0" xfId="0" applyNumberFormat="1" applyFont="1" applyAlignment="1">
      <alignment horizontal="center" vertical="center" wrapText="1"/>
    </xf>
    <xf numFmtId="164" fontId="11" fillId="0" borderId="0" xfId="0" applyNumberFormat="1" applyFont="1"/>
    <xf numFmtId="10" fontId="3" fillId="7" borderId="0" xfId="0" applyNumberFormat="1" applyFont="1" applyFill="1" applyAlignment="1">
      <alignment wrapText="1"/>
    </xf>
    <xf numFmtId="10" fontId="0" fillId="0" borderId="0" xfId="0" applyNumberFormat="1"/>
    <xf numFmtId="10" fontId="11" fillId="0" borderId="0" xfId="0" applyNumberFormat="1" applyFont="1"/>
    <xf numFmtId="10" fontId="3" fillId="8" borderId="0" xfId="0" applyNumberFormat="1" applyFont="1" applyFill="1" applyAlignment="1">
      <alignment wrapText="1"/>
    </xf>
    <xf numFmtId="10" fontId="8" fillId="0" borderId="0" xfId="0" applyNumberFormat="1" applyFont="1" applyAlignment="1">
      <alignment vertical="center" wrapText="1"/>
    </xf>
    <xf numFmtId="10" fontId="0" fillId="0" borderId="0" xfId="0" applyNumberFormat="1" applyAlignment="1">
      <alignment vertical="center"/>
    </xf>
    <xf numFmtId="14" fontId="7" fillId="9" borderId="0" xfId="0" applyNumberFormat="1" applyFont="1" applyFill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E8A0-FB8E-4605-98B4-61AE49C892BB}">
  <dimension ref="A1:BT1003"/>
  <sheetViews>
    <sheetView topLeftCell="AP1" zoomScale="70" zoomScaleNormal="70" workbookViewId="0">
      <selection activeCell="AW11" sqref="AW11"/>
    </sheetView>
  </sheetViews>
  <sheetFormatPr defaultRowHeight="14.5"/>
  <cols>
    <col min="2" max="2" width="24.54296875" customWidth="1"/>
    <col min="3" max="3" width="5.26953125" customWidth="1"/>
    <col min="4" max="4" width="25.08984375" customWidth="1"/>
    <col min="5" max="5" width="6" customWidth="1"/>
    <col min="6" max="6" width="21.1796875" customWidth="1"/>
    <col min="7" max="7" width="18.7265625" customWidth="1"/>
    <col min="8" max="8" width="19.26953125" customWidth="1"/>
    <col min="9" max="9" width="17.54296875" style="36" customWidth="1"/>
    <col min="11" max="11" width="25.08984375" customWidth="1"/>
    <col min="12" max="12" width="17.81640625" bestFit="1" customWidth="1"/>
    <col min="13" max="13" width="19.54296875" customWidth="1"/>
    <col min="14" max="14" width="36.26953125" style="36" customWidth="1"/>
    <col min="15" max="15" width="7.1796875" customWidth="1"/>
    <col min="16" max="16" width="20.08984375" customWidth="1"/>
    <col min="17" max="17" width="24.26953125" customWidth="1"/>
    <col min="18" max="18" width="21.54296875" style="36" customWidth="1"/>
    <col min="19" max="19" width="2.81640625" customWidth="1"/>
    <col min="20" max="20" width="17.453125" customWidth="1"/>
    <col min="21" max="21" width="16" customWidth="1"/>
    <col min="23" max="23" width="26.36328125" customWidth="1"/>
    <col min="24" max="24" width="23.36328125" customWidth="1"/>
    <col min="25" max="27" width="20.6328125" style="36" customWidth="1"/>
    <col min="28" max="28" width="18.26953125" style="36" customWidth="1"/>
    <col min="29" max="29" width="16.36328125" style="36" customWidth="1"/>
    <col min="30" max="30" width="8.7265625" style="36"/>
    <col min="31" max="31" width="10.90625" style="36" bestFit="1" customWidth="1"/>
    <col min="32" max="32" width="10.54296875" style="36" bestFit="1" customWidth="1"/>
    <col min="33" max="33" width="9.26953125" customWidth="1"/>
    <col min="34" max="34" width="26.453125" style="49" customWidth="1"/>
    <col min="35" max="35" width="15.7265625" style="36" customWidth="1"/>
    <col min="36" max="36" width="16.26953125" customWidth="1"/>
    <col min="37" max="37" width="25.6328125" style="36" customWidth="1"/>
    <col min="38" max="38" width="34.54296875" customWidth="1"/>
    <col min="39" max="39" width="15.7265625" style="55" customWidth="1"/>
    <col min="40" max="40" width="21" style="55" customWidth="1"/>
    <col min="42" max="42" width="27.36328125" customWidth="1"/>
    <col min="43" max="43" width="13.36328125" style="36" customWidth="1"/>
    <col min="45" max="45" width="26.453125" style="49" customWidth="1"/>
    <col min="46" max="46" width="15.7265625" style="36" customWidth="1"/>
    <col min="47" max="47" width="16" style="36" customWidth="1"/>
    <col min="48" max="48" width="13.36328125" style="55" customWidth="1"/>
    <col min="49" max="49" width="13.6328125" style="55" customWidth="1"/>
    <col min="51" max="51" width="26.453125" style="49" customWidth="1"/>
    <col min="52" max="52" width="15.7265625" style="36" customWidth="1"/>
    <col min="53" max="53" width="17.453125" style="36" customWidth="1"/>
    <col min="54" max="54" width="13.36328125" style="55" customWidth="1"/>
    <col min="55" max="55" width="18.453125" style="55" customWidth="1"/>
    <col min="57" max="57" width="26.453125" style="49" customWidth="1"/>
    <col min="58" max="58" width="15.7265625" style="36" customWidth="1"/>
    <col min="59" max="59" width="17.90625" style="36" customWidth="1"/>
    <col min="60" max="60" width="17.90625" style="55" customWidth="1"/>
    <col min="61" max="61" width="17.36328125" style="55" customWidth="1"/>
    <col min="63" max="63" width="26.453125" style="49" customWidth="1"/>
    <col min="64" max="64" width="15.7265625" style="36" customWidth="1"/>
    <col min="65" max="65" width="15.453125" style="36" customWidth="1"/>
    <col min="66" max="66" width="13.36328125" style="36" customWidth="1"/>
    <col min="67" max="67" width="10.1796875" bestFit="1" customWidth="1"/>
    <col min="68" max="68" width="14.36328125" customWidth="1"/>
    <col min="69" max="70" width="13.36328125" customWidth="1"/>
  </cols>
  <sheetData>
    <row r="1" spans="1:72" ht="45">
      <c r="A1" s="38"/>
      <c r="B1" s="38"/>
      <c r="C1" s="38"/>
      <c r="D1" s="22" t="s">
        <v>187</v>
      </c>
      <c r="E1" s="22"/>
      <c r="F1" s="23"/>
      <c r="G1" s="23"/>
      <c r="H1" s="23"/>
      <c r="I1" s="31"/>
      <c r="J1" s="23"/>
      <c r="K1" s="23"/>
      <c r="L1" s="23"/>
      <c r="M1" s="23"/>
      <c r="N1" s="31"/>
      <c r="O1" s="23"/>
      <c r="P1" s="23"/>
      <c r="Q1" s="23"/>
      <c r="R1" s="31"/>
      <c r="S1" s="23"/>
      <c r="T1" s="23"/>
      <c r="U1" s="23"/>
      <c r="V1" s="23"/>
      <c r="W1" s="23"/>
      <c r="X1" s="23"/>
      <c r="Y1" s="31"/>
      <c r="Z1" s="31"/>
      <c r="AA1" s="31"/>
      <c r="AB1" s="31"/>
      <c r="AC1" s="31"/>
      <c r="AD1" s="31"/>
      <c r="AE1" s="31"/>
      <c r="AF1" s="31"/>
      <c r="AG1" s="31"/>
      <c r="AH1" s="48"/>
      <c r="AI1" s="31"/>
      <c r="AJ1" s="23"/>
      <c r="AK1" s="31"/>
      <c r="AL1" s="31"/>
      <c r="AM1" s="54"/>
      <c r="AN1" s="54"/>
      <c r="AO1" s="31"/>
      <c r="AP1" s="31"/>
      <c r="AQ1" s="31"/>
      <c r="AR1" s="31"/>
      <c r="AS1" s="48"/>
      <c r="AT1" s="31"/>
      <c r="AU1" s="31"/>
      <c r="AV1" s="54"/>
      <c r="AW1" s="54"/>
      <c r="AX1" s="31"/>
      <c r="AY1" s="48"/>
      <c r="AZ1" s="31"/>
      <c r="BA1" s="31"/>
      <c r="BB1" s="54"/>
      <c r="BC1" s="54"/>
      <c r="BD1" s="31"/>
      <c r="BE1" s="48"/>
      <c r="BF1" s="31"/>
      <c r="BG1" s="31"/>
      <c r="BH1" s="54"/>
      <c r="BI1" s="54"/>
      <c r="BJ1" s="31"/>
      <c r="BK1" s="48"/>
      <c r="BL1" s="31"/>
      <c r="BM1" s="31"/>
      <c r="BN1" s="31"/>
      <c r="BO1" s="31"/>
      <c r="BP1" s="31"/>
      <c r="BQ1" s="31"/>
      <c r="BR1" s="31"/>
      <c r="BS1" s="31"/>
      <c r="BT1" s="31"/>
    </row>
    <row r="2" spans="1:72" ht="16">
      <c r="D2" s="15"/>
      <c r="E2" s="15"/>
      <c r="F2" s="15"/>
      <c r="G2" s="15"/>
      <c r="H2" s="15"/>
      <c r="I2" s="32"/>
      <c r="J2" s="26"/>
      <c r="K2" s="15"/>
      <c r="L2" s="15"/>
      <c r="M2" s="15"/>
      <c r="N2" s="32"/>
      <c r="O2" s="14"/>
      <c r="P2" s="15"/>
      <c r="Q2" s="15"/>
      <c r="R2" s="32"/>
      <c r="S2" s="15"/>
      <c r="T2" s="15"/>
      <c r="U2" s="15"/>
      <c r="V2" s="14"/>
      <c r="W2" s="15"/>
      <c r="X2" s="15"/>
      <c r="Y2" s="32"/>
      <c r="Z2" s="32"/>
      <c r="AA2" s="32"/>
      <c r="AB2" s="32"/>
      <c r="AC2" s="32"/>
      <c r="AD2" s="32"/>
      <c r="AE2" s="32"/>
      <c r="AF2" s="32"/>
      <c r="AG2" s="14"/>
      <c r="AN2" s="56"/>
      <c r="AO2" s="14"/>
      <c r="AR2" s="14"/>
      <c r="AX2" s="14"/>
      <c r="BD2" s="14"/>
      <c r="BJ2" s="14"/>
    </row>
    <row r="3" spans="1:72" s="27" customFormat="1" ht="31.5">
      <c r="D3" s="24"/>
      <c r="E3" s="24"/>
      <c r="F3" s="25" t="s">
        <v>188</v>
      </c>
      <c r="G3" s="24"/>
      <c r="H3" s="24"/>
      <c r="I3" s="33"/>
      <c r="J3" s="26"/>
      <c r="K3" s="25" t="s">
        <v>189</v>
      </c>
      <c r="L3" s="24"/>
      <c r="M3" s="24"/>
      <c r="N3" s="33"/>
      <c r="O3" s="26"/>
      <c r="P3" s="25"/>
      <c r="Q3" s="24"/>
      <c r="R3" s="33"/>
      <c r="S3" s="24"/>
      <c r="T3" s="24"/>
      <c r="U3" s="24"/>
      <c r="V3" s="26"/>
      <c r="W3" s="25"/>
      <c r="X3" s="24"/>
      <c r="Y3" s="33"/>
      <c r="Z3" s="33"/>
      <c r="AA3" s="33"/>
      <c r="AB3" s="33"/>
      <c r="AC3" s="33"/>
      <c r="AD3" s="33"/>
      <c r="AE3" s="33"/>
      <c r="AF3" s="33"/>
      <c r="AG3" s="26"/>
      <c r="AH3" s="50"/>
      <c r="AI3" s="53"/>
      <c r="AK3" s="53"/>
      <c r="AM3" s="56"/>
      <c r="AN3" s="56"/>
      <c r="AO3" s="26"/>
      <c r="AQ3" s="53"/>
      <c r="AR3" s="26"/>
      <c r="AS3" s="50"/>
      <c r="AT3" s="53"/>
      <c r="AU3" s="53"/>
      <c r="AV3" s="56"/>
      <c r="AW3" s="56"/>
      <c r="AX3" s="26"/>
      <c r="AY3" s="50"/>
      <c r="AZ3" s="53"/>
      <c r="BA3" s="53"/>
      <c r="BB3" s="56"/>
      <c r="BC3" s="56"/>
      <c r="BD3" s="26"/>
      <c r="BE3" s="50"/>
      <c r="BF3" s="53"/>
      <c r="BG3" s="53"/>
      <c r="BH3" s="56"/>
      <c r="BI3" s="56"/>
      <c r="BJ3" s="26"/>
      <c r="BK3" s="50"/>
      <c r="BL3" s="53"/>
      <c r="BM3" s="53"/>
      <c r="BN3" s="53"/>
    </row>
    <row r="4" spans="1:72" s="30" customFormat="1" ht="28.5">
      <c r="D4" s="28"/>
      <c r="E4" s="28"/>
      <c r="F4" s="28" t="str" cm="1">
        <f t="array" ref="F4:H1002">'P&amp;L Last Fiscal Year'!O2:Q1000</f>
        <v>Account Trimmed</v>
      </c>
      <c r="G4" s="28" t="str">
        <v>Account Type</v>
      </c>
      <c r="H4" s="28" t="str">
        <v>Main Account?</v>
      </c>
      <c r="I4" s="60" t="str" cm="1">
        <f t="array" aca="1" ref="I4:I1003" ca="1">_xlfn.LET(
  _xlpm.a, IF(OR(D5="All Months", D5=""), "Total", DATE(YEAR(TODAY())-1, MONTH(LEFT(D5,3) &amp; " 1"), 1)),
  _xlpm.colIndex, MATCH(_xlpm.a, 'P&amp;L Last Fiscal Year'!2:2, 0),
  _xlpm.resultCol, OFFSET('P&amp;L Last Fiscal Year'!A2, 0, _xlpm.colIndex - 1, 1000),
  _xlpm.resultCol
)</f>
        <v>Total</v>
      </c>
      <c r="J4" s="26"/>
      <c r="K4" s="28" t="str" cm="1">
        <f t="array" ref="K4:M1002">'P&amp;L This Fiscal Year'!O2:Q1000</f>
        <v>Account Trimmed</v>
      </c>
      <c r="L4" s="28" t="str">
        <v>Account Type</v>
      </c>
      <c r="M4" s="28" t="str">
        <v>Main Account?</v>
      </c>
      <c r="N4" s="60" t="str" cm="1">
        <f t="array" aca="1" ref="N4:N1003" ca="1">_xlfn.LET(
  _xlpm.a, IF(OR(D5="All Months", D5=""), "Total", DATE(YEAR(TODAY()), MONTH(D5 &amp; " 1"), 1)),
  _xlpm.colIndex, MATCH(_xlpm.a, 'P&amp;L This Fiscal Year'!2:2, 0),
  _xlpm.resultCol, OFFSET('P&amp;L This Fiscal Year'!A2, 0, _xlpm.colIndex - 1, 1000),
  _xlpm.resultCol
)</f>
        <v>Total</v>
      </c>
      <c r="O4" s="26"/>
      <c r="P4" s="37" t="s">
        <v>190</v>
      </c>
      <c r="Q4" s="29"/>
      <c r="R4" s="34"/>
      <c r="S4" s="28"/>
      <c r="T4" s="29"/>
      <c r="U4" s="29"/>
      <c r="V4" s="26"/>
      <c r="W4" s="37" t="s">
        <v>191</v>
      </c>
      <c r="X4" s="40"/>
      <c r="Y4" s="41"/>
      <c r="Z4" s="41"/>
      <c r="AA4" s="41"/>
      <c r="AB4" s="41"/>
      <c r="AC4" s="41"/>
      <c r="AD4" s="41"/>
      <c r="AE4" s="41"/>
      <c r="AF4" s="41"/>
      <c r="AG4" s="26"/>
      <c r="AH4" s="51" t="s">
        <v>217</v>
      </c>
      <c r="AI4" s="41"/>
      <c r="AJ4" s="40"/>
      <c r="AK4" s="41"/>
      <c r="AL4" s="40"/>
      <c r="AM4" s="57"/>
      <c r="AN4" s="57"/>
      <c r="AO4" s="26"/>
      <c r="AP4" s="40" t="s">
        <v>215</v>
      </c>
      <c r="AQ4" s="41"/>
      <c r="AR4" s="26"/>
      <c r="AS4" s="51" t="s">
        <v>205</v>
      </c>
      <c r="AT4" s="41"/>
      <c r="AU4" s="41"/>
      <c r="AV4" s="57"/>
      <c r="AW4" s="57"/>
      <c r="AX4" s="26"/>
      <c r="AY4" s="51" t="s">
        <v>206</v>
      </c>
      <c r="AZ4" s="41"/>
      <c r="BA4" s="41"/>
      <c r="BB4" s="57"/>
      <c r="BC4" s="57"/>
      <c r="BD4" s="26"/>
      <c r="BE4" s="51" t="s">
        <v>207</v>
      </c>
      <c r="BF4" s="41"/>
      <c r="BG4" s="41"/>
      <c r="BH4" s="57"/>
      <c r="BI4" s="57"/>
      <c r="BJ4" s="26"/>
      <c r="BK4" s="51" t="s">
        <v>208</v>
      </c>
      <c r="BL4" s="41"/>
      <c r="BM4" s="41"/>
      <c r="BN4" s="41"/>
      <c r="BO4" s="40"/>
      <c r="BP4" s="40"/>
      <c r="BQ4" s="40"/>
      <c r="BR4" s="40"/>
    </row>
    <row r="5" spans="1:72" s="44" customFormat="1" ht="42">
      <c r="B5" s="45" t="s">
        <v>222</v>
      </c>
      <c r="D5" s="45" t="s">
        <v>223</v>
      </c>
      <c r="E5" s="17"/>
      <c r="F5" s="18" t="str">
        <v>Income</v>
      </c>
      <c r="G5" s="17" t="str">
        <v/>
      </c>
      <c r="H5" s="17" t="b">
        <v>0</v>
      </c>
      <c r="I5" s="46">
        <f ca="1"/>
        <v>0</v>
      </c>
      <c r="J5" s="47"/>
      <c r="K5" s="18" t="str">
        <v>Income</v>
      </c>
      <c r="L5" s="17" t="str">
        <v/>
      </c>
      <c r="M5" s="17" t="b">
        <v>0</v>
      </c>
      <c r="N5" s="46">
        <f ca="1"/>
        <v>0</v>
      </c>
      <c r="O5" s="47"/>
      <c r="P5" s="18" t="s">
        <v>192</v>
      </c>
      <c r="Q5" s="18" t="s">
        <v>193</v>
      </c>
      <c r="R5" s="39" t="s">
        <v>194</v>
      </c>
      <c r="S5" s="17"/>
      <c r="T5" s="18" t="s">
        <v>175</v>
      </c>
      <c r="U5" s="18" t="s">
        <v>194</v>
      </c>
      <c r="V5" s="47"/>
      <c r="W5" s="18" t="s">
        <v>195</v>
      </c>
      <c r="X5" s="18" t="s">
        <v>194</v>
      </c>
      <c r="Y5" s="42" t="s">
        <v>196</v>
      </c>
      <c r="Z5" s="39" t="s">
        <v>197</v>
      </c>
      <c r="AA5" s="39" t="s">
        <v>198</v>
      </c>
      <c r="AB5" s="39" t="s">
        <v>199</v>
      </c>
      <c r="AC5" s="39" t="s">
        <v>200</v>
      </c>
      <c r="AD5" s="39" t="s">
        <v>201</v>
      </c>
      <c r="AE5" s="42" t="s">
        <v>202</v>
      </c>
      <c r="AF5" s="42" t="s">
        <v>203</v>
      </c>
      <c r="AG5" s="47"/>
      <c r="AH5" s="52" t="s">
        <v>209</v>
      </c>
      <c r="AI5" s="42" t="str">
        <f>IF($D$5="All Months","Revenue","Revenue (Selected Month)")</f>
        <v>Revenue</v>
      </c>
      <c r="AJ5" s="17">
        <f>IF($D$5="All Months",,"Revenue")</f>
        <v>0</v>
      </c>
      <c r="AK5" s="42" t="str">
        <f>IF($D$5="All Months","Cost of Goods Sold","Cost of Goods Sold (Selected Month)")</f>
        <v>Cost of Goods Sold</v>
      </c>
      <c r="AL5" s="17">
        <f>IF($D$5="All Months",,"Cost of Goods Sold")</f>
        <v>0</v>
      </c>
      <c r="AM5" s="58" t="s">
        <v>210</v>
      </c>
      <c r="AN5" s="59" t="s">
        <v>214</v>
      </c>
      <c r="AO5" s="47"/>
      <c r="AP5" s="19" t="s">
        <v>175</v>
      </c>
      <c r="AQ5" s="42" t="s">
        <v>216</v>
      </c>
      <c r="AR5" s="47"/>
      <c r="AS5" s="52" t="s">
        <v>209</v>
      </c>
      <c r="AT5" s="42" t="s">
        <v>175</v>
      </c>
      <c r="AU5" s="46"/>
      <c r="AV5" s="58" t="s">
        <v>210</v>
      </c>
      <c r="AW5" s="58" t="s">
        <v>211</v>
      </c>
      <c r="AX5" s="47"/>
      <c r="AY5" s="52" t="s">
        <v>209</v>
      </c>
      <c r="AZ5" s="42" t="s">
        <v>174</v>
      </c>
      <c r="BA5" s="46"/>
      <c r="BB5" s="58" t="s">
        <v>210</v>
      </c>
      <c r="BC5" s="58" t="s">
        <v>212</v>
      </c>
      <c r="BD5" s="47"/>
      <c r="BE5" s="52" t="s">
        <v>209</v>
      </c>
      <c r="BF5" s="42" t="s">
        <v>185</v>
      </c>
      <c r="BG5" s="46"/>
      <c r="BH5" s="58" t="s">
        <v>210</v>
      </c>
      <c r="BI5" s="58" t="s">
        <v>213</v>
      </c>
      <c r="BJ5" s="47"/>
      <c r="BK5" s="52" t="s">
        <v>209</v>
      </c>
      <c r="BL5" s="42" t="s">
        <v>172</v>
      </c>
      <c r="BM5" s="46" t="s">
        <v>173</v>
      </c>
      <c r="BN5" s="42" t="s">
        <v>174</v>
      </c>
      <c r="BO5" s="19" t="s">
        <v>179</v>
      </c>
      <c r="BP5" s="19" t="s">
        <v>180</v>
      </c>
      <c r="BQ5" s="19" t="s">
        <v>184</v>
      </c>
      <c r="BR5" s="18" t="s">
        <v>185</v>
      </c>
    </row>
    <row r="6" spans="1:72" ht="26">
      <c r="D6" s="15"/>
      <c r="E6" s="15"/>
      <c r="F6" s="16" t="str">
        <v>Design income</v>
      </c>
      <c r="G6" s="16" t="str">
        <v>Income</v>
      </c>
      <c r="H6" s="16" t="b">
        <v>1</v>
      </c>
      <c r="I6" s="32">
        <f ca="1"/>
        <v>23221.54</v>
      </c>
      <c r="J6" s="26"/>
      <c r="K6" s="16" t="str">
        <v>Design income</v>
      </c>
      <c r="L6" s="16" t="str">
        <v>Income</v>
      </c>
      <c r="M6" s="16" t="b">
        <v>1</v>
      </c>
      <c r="N6" s="32">
        <f ca="1"/>
        <v>30780.27</v>
      </c>
      <c r="O6" s="26"/>
      <c r="P6" s="16" t="s">
        <v>18</v>
      </c>
      <c r="Q6" s="16" t="s">
        <v>172</v>
      </c>
      <c r="R6" s="35">
        <f t="shared" ref="R6:R12" ca="1" si="0">IF(
  $B$5="Previous Fiscal Year",
  IFERROR(
    VLOOKUP(TRIM(Q6), F5:I100, 4, FALSE),
    ""
  ),
  IFERROR(
    VLOOKUP(TRIM(Q6), K5:N100, 4, FALSE),
    ""
  )
)</f>
        <v>168809.12</v>
      </c>
      <c r="S6" s="15"/>
      <c r="T6" s="16" t="str" cm="1">
        <f t="array" ref="T6:T16">IF(
  B5 = "Previous Fiscal Year",
  _xlfn._xlws.FILTER(F6:F101, (G6:G101 = "Expense") * (H6:H101 = TRUE)),
  _xlfn._xlws.FILTER(K6:K101, (L6:L101 = "Expense") * (M6:M101 = TRUE))
)</f>
        <v>Advertising &amp; marketing</v>
      </c>
      <c r="U6" s="20">
        <f t="shared" ref="U6:U16" ca="1" si="1">IF(
  $B$5 = "Previous Fiscal Year",
  IFERROR(
    VLOOKUP("Total " &amp; T6, F6:I101, 4, FALSE),
    IFERROR(VLOOKUP(T6, F6:I101, 4, FALSE), "")
  ),
  IFERROR(
    VLOOKUP("Total " &amp; T6, K6:N101, 4, FALSE),
    IFERROR(VLOOKUP(T6, K6:N101, 4, FALSE), "")
  )
)</f>
        <v>1850.93</v>
      </c>
      <c r="V6" s="26"/>
      <c r="W6" s="16" t="str" cm="1">
        <f t="array" aca="1" ref="W6:X22" ca="1">_xlfn.LET(
  _xlpm.stack, _xlfn.VSTACK(
    _xlfn.HSTACK(P6:P8, R6:R8),
    _xlfn.HSTACK(T6:T100, U6:U100),
    _xlfn.HSTACK(P10:P12, R10:R12)
  ),
  _xlfn._xlws.FILTER(_xlpm.stack, INDEX(_xlpm.stack,,2) &lt;&gt; "")
)</f>
        <v>Revenue</v>
      </c>
      <c r="X6" s="20">
        <f ca="1"/>
        <v>168809.12</v>
      </c>
      <c r="Y6" s="35">
        <f ca="1">X6</f>
        <v>168809.12</v>
      </c>
      <c r="Z6" s="35" t="str">
        <f ca="1">IF(OR(AA6&lt;&gt;"", W6=""), "", IF(Y6 &gt; 0, SUM($Y$5:Y5), SUM($Y$5:Y6)))</f>
        <v/>
      </c>
      <c r="AA6" s="35">
        <f ca="1">IF(W6="", "", IF(OR(W6="Revenue", W6="Net Income", W6="Gross Profit", W6="Net Operating Income"), X6, ""))</f>
        <v>168809.12</v>
      </c>
      <c r="AB6" s="35" t="str">
        <f ca="1">IF(Z6="", "", MAX(Y6, 0))</f>
        <v/>
      </c>
      <c r="AC6" s="35" t="str">
        <f ca="1">IF(Z6="", "", -MIN(Y6, 0))</f>
        <v/>
      </c>
      <c r="AD6" s="35">
        <f ca="1">IF(W6="", "", 0)</f>
        <v>0</v>
      </c>
      <c r="AE6" s="35">
        <f ca="1">IF(W6="", "", IF(Y6 &lt; 0, "", ABS(X6)))</f>
        <v>168809.12</v>
      </c>
      <c r="AF6" s="35" t="str">
        <f ca="1">IF(W6="", "", IF(Y6 &gt;= 0, "", -ABS(X6)))</f>
        <v/>
      </c>
      <c r="AG6" s="26"/>
      <c r="AH6" s="49" cm="1">
        <f t="array" aca="1" ref="AH6:AH12" ca="1">_xlfn.LET(
  _xlpm.headers, IF(B5="Previous Fiscal Year", 'P&amp;L Last Fiscal Year'!B2:M2, 'P&amp;L This Fiscal Year'!B2:M2),
  TRANSPOSE(_xlfn._xlws.FILTER(_xlpm.headers, _xlpm.headers &lt;= TODAY()))
)</f>
        <v>45658</v>
      </c>
      <c r="AI6" s="36">
        <f ca="1">IF(
  AH6 = "",
  "",
  IFERROR(
    IF(
      $B$5 = "Previous Fiscal Year",
      IF(
        OR($D$5 = "All Months", TEXT(AH6, "mmmm") = $D$5),
        INDEX(
          'P&amp;L Last Fiscal Year'!$B$3:$M$100,
          MATCH("Total Income", 'P&amp;L Last Fiscal Year'!$A$3:$A$100, 0),
          MATCH(AH6, 'P&amp;L Last Fiscal Year'!$B$2:$M$2, 0)
        ),
        0
      ),
      IF(
        OR($D$5 = "All Months", TEXT(AH6, "mmmm") = $D$5),
        INDEX(
          'P&amp;L This Fiscal Year'!$B$3:$M$100,
          MATCH("Total Income", 'P&amp;L This Fiscal Year'!$A$3:$A$100, 0),
          MATCH(AH6, 'P&amp;L This Fiscal Year'!$B$2:$M$2, 0)
        ),
        0
      )
    ),
    0
  )
)</f>
        <v>14307.81</v>
      </c>
      <c r="AJ6" s="36" t="str">
        <f ca="1">IF(
  AH6 = "",
  "",
  IFERROR(
    IF(
      $B$5 = "Previous Fiscal Year",
      IF(
        OR($D$5 = "All Months", TEXT(AH6, "mmmm") = $D$5),
        "",
        INDEX(
          'P&amp;L Last Fiscal Year'!$B$3:$M$100,
          MATCH("Total Income", 'P&amp;L Last Fiscal Year'!$A$3:$A$100, 0),
          MATCH(AH6, 'P&amp;L Last Fiscal Year'!$B$2:$M$2, 0)
        )
      ),
      IF(
        OR($D$5 = "All Months", TEXT(AH6, "mmmm") = $D$5),
        "",
        INDEX(
          'P&amp;L This Fiscal Year'!$B$3:$M$100,
          MATCH("Total Income", 'P&amp;L This Fiscal Year'!$A$3:$A$100, 0),
          MATCH(AH6, 'P&amp;L This Fiscal Year'!$B$2:$M$2, 0)
        )
      )
    ),
    ""
  )
)</f>
        <v/>
      </c>
      <c r="AK6" s="36">
        <f ca="1">IF(
  AH6 = "",
  "",
  IFERROR(
    IF(
      $B$5 = "Previous Fiscal Year",
      IF(
        OR($D$5 = "All Months", TEXT(AH6, "mmmm") = $D$5),
        -INDEX(
          'P&amp;L Last Fiscal Year'!$B$3:$M$100,
          MATCH("Total Cost of Goods Sold", 'P&amp;L Last Fiscal Year'!$A$3:$A$100, 0),
          MATCH(AH6, 'P&amp;L Last Fiscal Year'!$B$2:$M$2, 0)
        ),
        ""
      ),
      IF(
        OR($D$5 = "All Months", TEXT(AH6, "mmmm") = $D$5),
        -INDEX(
          'P&amp;L This Fiscal Year'!$B$3:$M$100,
          MATCH("Total Cost of Goods Sold", 'P&amp;L This Fiscal Year'!$A$3:$A$100, 0),
          MATCH(AH6, 'P&amp;L This Fiscal Year'!$B$2:$M$2, 0)
        ),
        ""
      )
    ),
    ""
  )
)</f>
        <v>-431.93</v>
      </c>
      <c r="AL6" t="str">
        <f ca="1">IF(
  AH6 = "",
  "",
  IFERROR(
    IF(
      $B$5 = "Previous Fiscal Year",
      IF(
        OR($D$5 = "All Months", TEXT(AH6, "mmmm") = $D$5),
        "",
        -INDEX(
          'P&amp;L Last Fiscal Year'!$B$3:$M$100,
          MATCH("Total Cost of Goods Sold", 'P&amp;L Last Fiscal Year'!$A$3:$A$100, 0),
          MATCH(AH6, 'P&amp;L Last Fiscal Year'!$B$2:$M$2, 0)
        )
      ),
      IF(
        OR($D$5 = "All Months", TEXT(AH6, "mmmm") = $D$5),
        "",
        -INDEX(
          'P&amp;L This Fiscal Year'!$B$3:$M$100,
          MATCH("Total Cost of Goods Sold", 'P&amp;L This Fiscal Year'!$A$3:$A$100, 0),
          MATCH(AH6, 'P&amp;L This Fiscal Year'!$B$2:$M$2, 0)
        )
      )
    ),
    ""
  )
)</f>
        <v/>
      </c>
      <c r="AO6" s="26"/>
      <c r="AP6" t="str" cm="1">
        <f t="array" aca="1" ref="AP6:AP15" ca="1">INDEX(_xlfn._xlws.SORT(_xlfn._xlws.FILTER(T6:U100, T6:T100&lt;&gt;""), 2, -1), _xlfn.SEQUENCE(10),)</f>
        <v>Legal and Professional Fees</v>
      </c>
      <c r="AQ6" s="36">
        <f ca="1">IF(AP6="", "", _xlfn.XLOOKUP(AP6, T6:T100, U6:U100, ""))</f>
        <v>20058</v>
      </c>
      <c r="AR6" s="26"/>
      <c r="AS6" s="49" cm="1">
        <f t="array" aca="1" ref="AS6:AS12" ca="1">_xlfn.LET(
  _xlpm.headers, IF(B5="Previous Fiscal Year", 'P&amp;L Last Fiscal Year'!B2:M2, 'P&amp;L This Fiscal Year'!B2:M2),
  TRANSPOSE(_xlfn._xlws.FILTER(_xlpm.headers, _xlpm.headers &lt;= TODAY()))
)</f>
        <v>45658</v>
      </c>
      <c r="AT6" s="36">
        <f ca="1">IF(
  AS6 = "",
  "",
  IFERROR(
    IF(
      $B$5 = "Previous Fiscal Year",
      IF(
        OR($D$5 = "All Months", TEXT(AS6, "mmmm") = $D$5),
        INDEX(
          'P&amp;L Last Fiscal Year'!$B$3:$M$100,
          MATCH("Total Expenses", 'P&amp;L Last Fiscal Year'!$A$3:$A$100, 0),
          MATCH(AS6, 'P&amp;L Last Fiscal Year'!$B$2:$M$2, 0)
        ),
        0
      ),
      IF(
        OR($D$5 = "All Months", TEXT(AS6, "mmmm") = $D$5),
        INDEX(
          'P&amp;L This Fiscal Year'!$B$3:$M$100,
          MATCH("Total Expenses", 'P&amp;L This Fiscal Year'!$A$3:$A$100, 0),
          MATCH(AS6, 'P&amp;L This Fiscal Year'!$B$2:$M$2, 0)
        ),
        0
      )
    ),
    0
  )
)</f>
        <v>8541.48</v>
      </c>
      <c r="AU6" s="36">
        <f ca="1">IF(
  BE6 = "",
  "",
  IFERROR(
    IF(
      $B$5 = "Previous Fiscal Year",
      IF(
        OR($D$5 = "All Months", TEXT(BE6, "mmmm") = $D$5),
        0,
        INDEX(
          'P&amp;L Last Fiscal Year'!$B$3:$M$100,
          MATCH("Total Expenses", 'P&amp;L Last Fiscal Year'!$A$3:$A$100, 0),
          MATCH(BE6, 'P&amp;L Last Fiscal Year'!$B$2:$M$2, 0)
        )
      ),
      IF(
        OR($D$5 = "All Months", TEXT(BE6, "mmmm") = $D$5),
        0,
        INDEX(
          'P&amp;L This Fiscal Year'!$B$3:$M$100,
          MATCH("Total Expenses", 'P&amp;L This Fiscal Year'!$A$3:$A$100, 0),
          MATCH(BE6, 'P&amp;L This Fiscal Year'!$B$2:$M$2, 0)
        )
      )
    ),
    ""
  )
)</f>
        <v>0</v>
      </c>
      <c r="AW6" s="55">
        <f ca="1">50% - MIN(AV:AV)</f>
        <v>0.5741221137127912</v>
      </c>
      <c r="AX6" s="26"/>
      <c r="AY6" s="49" cm="1">
        <f t="array" aca="1" ref="AY6:AY12" ca="1">_xlfn.LET(
  _xlpm.headers, IF(B5="Previous Fiscal Year", 'P&amp;L Last Fiscal Year'!B2:M2, 'P&amp;L This Fiscal Year'!B2:M2),
  TRANSPOSE(_xlfn._xlws.FILTER(_xlpm.headers, _xlpm.headers &lt;= TODAY()))
)</f>
        <v>45658</v>
      </c>
      <c r="AZ6" s="36">
        <f ca="1">IF(
  AY6 = "",
  "",
  IFERROR(
    IF(
      $B$5 = "Previous Fiscal Year",
      IF(
        OR($D$5 = "All Months", TEXT(AY6, "mmmm") = $D$5),
        INDEX(
          'P&amp;L Last Fiscal Year'!$B$3:$M$100,
          MATCH("Gross Profit", 'P&amp;L Last Fiscal Year'!$A$3:$A$100, 0),
          MATCH(AY6, 'P&amp;L Last Fiscal Year'!$B$2:$M$2, 0)
        ),
        0
      ),
      IF(
        OR($D$5 = "All Months", TEXT(AY6, "mmmm") = $D$5),
        INDEX(
          'P&amp;L This Fiscal Year'!$B$3:$M$100,
          MATCH("Gross Profit", 'P&amp;L This Fiscal Year'!$A$3:$A$100, 0),
          MATCH(AY6, 'P&amp;L This Fiscal Year'!$B$2:$M$2, 0)
        ),
        0
      )
    ),
    0
  )
)</f>
        <v>13875.88</v>
      </c>
      <c r="BA6" s="36">
        <f ca="1">IF(
  AY6 = "",
  "",
  IFERROR(
    IF(
      $B$5 = "Previous Fiscal Year",
      IF(
        OR($D$5 = "All Months", TEXT(AY6, "mmmm") = $D$5),
        0,
        INDEX(
          'P&amp;L Last Fiscal Year'!$B$3:$M$100,
          MATCH("Gross Profit", 'P&amp;L Last Fiscal Year'!$A$3:$A$100, 0),
          MATCH(AY6, 'P&amp;L Last Fiscal Year'!$B$2:$M$2, 0)
        )
      ),
      IF(
        OR($D$5 = "All Months", TEXT(AY6, "mmmm") = $D$5),
        0,
        INDEX(
          'P&amp;L This Fiscal Year'!$B$3:$M$100,
          MATCH("Gross Profit", 'P&amp;L This Fiscal Year'!$A$3:$A$100, 0),
          MATCH(AY6, 'P&amp;L This Fiscal Year'!$B$2:$M$2, 0)
        )
      )
    ),
    0
  )
)</f>
        <v>0</v>
      </c>
      <c r="BC6" s="61">
        <f ca="1">50%-MIN(BB:BB)</f>
        <v>0.56719573821624281</v>
      </c>
      <c r="BD6" s="26"/>
      <c r="BE6" s="49" cm="1">
        <f t="array" aca="1" ref="BE6:BE12" ca="1">_xlfn.LET(
  _xlpm.headers, IF(B5="Previous Fiscal Year", 'P&amp;L Last Fiscal Year'!B2:M2, 'P&amp;L This Fiscal Year'!B2:M2),
  TRANSPOSE(_xlfn._xlws.FILTER(_xlpm.headers, _xlpm.headers &lt;= TODAY()))
)</f>
        <v>45658</v>
      </c>
      <c r="BF6" s="36">
        <f ca="1">IF(
  BE6 = "",
  "",
  IFERROR(
    IF(
      $B$5 = "Previous Fiscal Year",
      IF(
        OR($D$5 = "All Months", TEXT(BE6, "mmmm") = $D$5),
        INDEX(
          'P&amp;L Last Fiscal Year'!$B$3:$M$100,
          MATCH("Net Income", 'P&amp;L Last Fiscal Year'!$A$3:$A$100, 0),
          MATCH(BE6, 'P&amp;L Last Fiscal Year'!$B$2:$M$2, 0)
        ),
        0
      ),
      IF(
        OR($D$5 = "All Months", TEXT(BE6, "mmmm") = $D$5),
        INDEX(
          'P&amp;L This Fiscal Year'!$B$3:$M$100,
          MATCH("Net Income", 'P&amp;L This Fiscal Year'!$A$3:$A$100, 0),
          MATCH(BE6, 'P&amp;L This Fiscal Year'!$B$2:$M$2, 0)
        ),
        0
      )
    ),
    0
  )
)</f>
        <v>6397.69</v>
      </c>
      <c r="BG6" s="36">
        <f ca="1">IF(
  BE6 = "",
  "",
  IFERROR(
    IF(
      $B$5 = "Previous Fiscal Year",
      IF(
        OR($D$5 = "All Months", TEXT(BE6, "mmmm") = $D$5),
        0,
        INDEX(
          'P&amp;L Last Fiscal Year'!$B$3:$M$100,
          MATCH("Net Income", 'P&amp;L Last Fiscal Year'!$A$3:$A$100, 0),
          MATCH(BE6, 'P&amp;L Last Fiscal Year'!$B$2:$M$2, 0)
        )
      ),
      IF(
        OR($D$5 = "All Months", TEXT(BE6, "mmmm") = $D$5),
        0,
        INDEX(
          'P&amp;L This Fiscal Year'!$B$3:$M$100,
          MATCH("Net Income", 'P&amp;L This Fiscal Year'!$A$3:$A$100, 0),
          MATCH(BE6, 'P&amp;L This Fiscal Year'!$B$2:$M$2, 0)
        )
      )
    ),
    0
  )
)</f>
        <v>0</v>
      </c>
      <c r="BI6" s="55">
        <f ca="1">50%-MIN(BH:BH)</f>
        <v>0.71243136194470191</v>
      </c>
      <c r="BJ6" s="26"/>
      <c r="BK6" s="49" cm="1">
        <f t="array" aca="1" ref="BK6:BK12" ca="1">_xlfn.LET(
  _xlpm.headers, IF(B5="Previous Fiscal Year", 'P&amp;L Last Fiscal Year'!B2:M2, 'P&amp;L This Fiscal Year'!B2:M2),
  TRANSPOSE(_xlfn._xlws.FILTER(_xlpm.headers, _xlpm.headers &lt;= TODAY()))
)</f>
        <v>45658</v>
      </c>
      <c r="BL6" s="36">
        <f ca="1">IF(
  $BK6 &lt; TODAY(),
  IFERROR(
    IF(
      $B$5 = "Previous Fiscal Year",
      INDEX(
        'P&amp;L Last Fiscal Year'!$B$3:$M$100,
        MATCH($BL$5, 'P&amp;L Last Fiscal Year'!$A$3:$A$100, 0),
        MATCH($BK6, 'P&amp;L Last Fiscal Year'!$B$2:$M$2, 0)
      ),
      INDEX(
        'P&amp;L This Fiscal Year'!$B$3:$M$100,
        MATCH($BL$5, 'P&amp;L This Fiscal Year'!$A$3:$A$100, 0),
        MATCH($BK6, 'P&amp;L This Fiscal Year'!$B$2:$M$2, 0)
      )
    ),
    ""
  ),
  ""
)</f>
        <v>14307.81</v>
      </c>
      <c r="BM6" s="36">
        <f ca="1">IF(
  $BK6 &lt; TODAY(),
  IFERROR(
    IF(
      $B$5 = "Previous Fiscal Year",
      INDEX(
        'P&amp;L Last Fiscal Year'!$B$3:$M$100,
        MATCH($BM$5, 'P&amp;L Last Fiscal Year'!$A$3:$A$100, 0),
        MATCH($BK6, 'P&amp;L Last Fiscal Year'!$B$2:$M$2, 0)
      ),
      INDEX(
        'P&amp;L This Fiscal Year'!$B$3:$M$100,
        MATCH($BM$5, 'P&amp;L This Fiscal Year'!$A$3:$A$100, 0),
        MATCH($BK6, 'P&amp;L This Fiscal Year'!$B$2:$M$2, 0)
      )
    ),
    ""
  ),
  ""
)</f>
        <v>431.93</v>
      </c>
      <c r="BN6" s="36">
        <f ca="1">IF(
  $BK6 &lt; TODAY(),
  IFERROR(
    IF(
      $B$5 = "Previous Fiscal Year",
      INDEX(
        'P&amp;L Last Fiscal Year'!$B$3:$M$100,
        MATCH($BN$5, 'P&amp;L Last Fiscal Year'!$A$3:$A$100, 0),
        MATCH($BK6, 'P&amp;L Last Fiscal Year'!$B$2:$M$2, 0)
      ),
      INDEX(
        'P&amp;L This Fiscal Year'!$B$3:$M$100,
        MATCH($BN$5, 'P&amp;L This Fiscal Year'!$A$3:$A$100, 0),
        MATCH($BK6, 'P&amp;L This Fiscal Year'!$B$2:$M$2, 0)
      )
    ),
    ""
  ),
  ""
)</f>
        <v>13875.88</v>
      </c>
      <c r="BO6" s="36">
        <f ca="1">IF(
  $BK6 &lt; TODAY(),
  IFERROR(
    IF(
      $B$5 = "Previous Fiscal Year",
      INDEX(
        'P&amp;L Last Fiscal Year'!$B$3:$M$100,
        MATCH($BO$5, 'P&amp;L Last Fiscal Year'!$A$3:$A$100, 0),
        MATCH($BK6, 'P&amp;L Last Fiscal Year'!$B$2:$M$2, 0)
      ),
      INDEX(
        'P&amp;L This Fiscal Year'!$B$3:$M$100,
        MATCH($BO$5, 'P&amp;L This Fiscal Year'!$A$3:$A$100, 0),
        MATCH($BK6, 'P&amp;L This Fiscal Year'!$B$2:$M$2, 0)
      )
    ),
    ""
  ),
  ""
)</f>
        <v>8541.48</v>
      </c>
      <c r="BP6" s="36">
        <f ca="1">IF(
  $BK6 &lt; TODAY(),
  IFERROR(
    IF(
      $B$5 = "Previous Fiscal Year",
      INDEX(
        'P&amp;L Last Fiscal Year'!$B$3:$M$100,
        MATCH($BP$5, 'P&amp;L Last Fiscal Year'!$A$3:$A$100, 0),
        MATCH($BK6, 'P&amp;L Last Fiscal Year'!$B$2:$M$2, 0)
      ),
      INDEX(
        'P&amp;L This Fiscal Year'!$B$3:$M$100,
        MATCH($BP$5, 'P&amp;L This Fiscal Year'!$A$3:$A$100, 0),
        MATCH($BK6, 'P&amp;L This Fiscal Year'!$B$2:$M$2, 0)
      )
    ),
    ""
  ),
  ""
)</f>
        <v>5334.4</v>
      </c>
      <c r="BQ6" s="36">
        <f ca="1">IF(
  $BK6 &lt; TODAY(),
  IFERROR(
    IF(
      $B$5 = "Previous Fiscal Year",
      INDEX(
        'P&amp;L Last Fiscal Year'!$B$3:$M$100,
        MATCH($BQ$5, 'P&amp;L Last Fiscal Year'!$A$3:$A$100, 0),
        MATCH($BK6, 'P&amp;L Last Fiscal Year'!$B$2:$M$2, 0)
      ),
      INDEX(
        'P&amp;L This Fiscal Year'!$B$3:$M$100,
        MATCH($BQ$5, 'P&amp;L This Fiscal Year'!$A$3:$A$100, 0),
        MATCH($BK6, 'P&amp;L This Fiscal Year'!$B$2:$M$2, 0)
      )
    ),
    ""
  ),
  ""
)</f>
        <v>1063.29</v>
      </c>
      <c r="BR6" s="36">
        <f ca="1">IF(
  $BK6 &lt; TODAY(),
  IFERROR(
    IF(
      $B$5 = "Previous Fiscal Year",
      INDEX(
        'P&amp;L Last Fiscal Year'!$B$3:$M$100,
        MATCH($BR$5, 'P&amp;L Last Fiscal Year'!$A$3:$A$100, 0),
        MATCH($BK6, 'P&amp;L Last Fiscal Year'!$B$2:$M$2, 0)
      ),
      INDEX(
        'P&amp;L This Fiscal Year'!$B$3:$M$100,
        MATCH($BR$5, 'P&amp;L This Fiscal Year'!$A$3:$A$100, 0),
        MATCH($BK6, 'P&amp;L This Fiscal Year'!$B$2:$M$2, 0)
      )
    ),
    ""
  ),
  ""
)</f>
        <v>6397.69</v>
      </c>
    </row>
    <row r="7" spans="1:72" ht="15.5">
      <c r="D7" s="15"/>
      <c r="E7" s="15"/>
      <c r="F7" s="16" t="str">
        <v>Discount</v>
      </c>
      <c r="G7" s="16" t="str">
        <v>Income</v>
      </c>
      <c r="H7" s="16" t="b">
        <v>1</v>
      </c>
      <c r="I7" s="32">
        <f ca="1"/>
        <v>-695.74</v>
      </c>
      <c r="J7" s="26"/>
      <c r="K7" s="16" t="str">
        <v>Discount</v>
      </c>
      <c r="L7" s="16" t="str">
        <v>Income</v>
      </c>
      <c r="M7" s="16" t="b">
        <v>1</v>
      </c>
      <c r="N7" s="32">
        <f ca="1"/>
        <v>-1039.26</v>
      </c>
      <c r="O7" s="14"/>
      <c r="P7" s="16" t="s">
        <v>29</v>
      </c>
      <c r="Q7" s="16" t="s">
        <v>173</v>
      </c>
      <c r="R7" s="35">
        <f t="shared" ca="1" si="0"/>
        <v>5486.75</v>
      </c>
      <c r="S7" s="15"/>
      <c r="T7" s="16" t="str">
        <v>Automobile</v>
      </c>
      <c r="U7" s="20">
        <f t="shared" ca="1" si="1"/>
        <v>8275.85</v>
      </c>
      <c r="V7" s="26"/>
      <c r="W7" s="16" t="str">
        <f ca="1"/>
        <v>Cost of Goods Sold</v>
      </c>
      <c r="X7" s="20">
        <f ca="1"/>
        <v>5486.75</v>
      </c>
      <c r="Y7" s="43">
        <f ca="1">-X7</f>
        <v>-5486.75</v>
      </c>
      <c r="Z7" s="35">
        <f ca="1">IF(OR(AA7&lt;&gt;"", W7=""), "", IF(Y7 &gt; 0, SUM($Y$5:Y6), SUM($Y$5:Y7)))</f>
        <v>163322.37</v>
      </c>
      <c r="AA7" s="35" t="str">
        <f t="shared" ref="AA7:AA22" ca="1" si="2">IF(W7="", "", IF(OR(W7="Revenue", W7="Net Income", W7="Gross Profit", W7="Net Operating Income"), X7, ""))</f>
        <v/>
      </c>
      <c r="AB7" s="35">
        <f t="shared" ref="AB7:AB23" ca="1" si="3">IF(Z7="", "", MAX(Y7, 0))</f>
        <v>0</v>
      </c>
      <c r="AC7" s="35">
        <f t="shared" ref="AC7:AC22" ca="1" si="4">IF(Z7="", "", -MIN(Y7, 0))</f>
        <v>5486.75</v>
      </c>
      <c r="AD7" s="35">
        <f t="shared" ref="AD7:AD22" ca="1" si="5">IF(W7="", "", 0)</f>
        <v>0</v>
      </c>
      <c r="AE7" s="35" t="str">
        <f t="shared" ref="AE7:AE22" ca="1" si="6">IF(W7="", "", IF(Y7 &lt; 0, "", ABS(X7)))</f>
        <v/>
      </c>
      <c r="AF7" s="35">
        <f t="shared" ref="AF7:AF22" ca="1" si="7">IF(W7="", "", IF(Y7 &gt;= 0, "", -ABS(X7)))</f>
        <v>-5486.75</v>
      </c>
      <c r="AG7" s="26"/>
      <c r="AH7" s="49">
        <f ca="1"/>
        <v>45689</v>
      </c>
      <c r="AI7" s="36">
        <f ca="1">IF(
  AH7 = "",
  "",
  IFERROR(
    IF(
      $B$5 = "Previous Fiscal Year",
      IF(
        OR($D$5 = "All Months", TEXT(AH7, "mmmm") = $D$5),
        INDEX(
          'P&amp;L Last Fiscal Year'!$B$3:$M$100,
          MATCH("Total Income", 'P&amp;L Last Fiscal Year'!$A$3:$A$100, 0),
          MATCH(AH7, 'P&amp;L Last Fiscal Year'!$B$2:$M$2, 0)
        ),
        0
      ),
      IF(
        OR($D$5 = "All Months", TEXT(AH7, "mmmm") = $D$5),
        INDEX(
          'P&amp;L This Fiscal Year'!$B$3:$M$100,
          MATCH("Total Income", 'P&amp;L This Fiscal Year'!$A$3:$A$100, 0),
          MATCH(AH7, 'P&amp;L This Fiscal Year'!$B$2:$M$2, 0)
        ),
        0
      )
    ),
    0
  )
)</f>
        <v>13368.94</v>
      </c>
      <c r="AJ7" s="36" t="str">
        <f ca="1">IF(
  AH7 = "",
  "",
  IFERROR(
    IF(
      $B$5 = "Previous Fiscal Year",
      IF(
        OR($D$5 = "All Months", TEXT(AH7, "mmmm") = $D$5),
        "",
        INDEX(
          'P&amp;L Last Fiscal Year'!$B$3:$M$100,
          MATCH("Total Income", 'P&amp;L Last Fiscal Year'!$A$3:$A$100, 0),
          MATCH(AH7, 'P&amp;L Last Fiscal Year'!$B$2:$M$2, 0)
        )
      ),
      IF(
        OR($D$5 = "All Months", TEXT(AH7, "mmmm") = $D$5),
        "",
        INDEX(
          'P&amp;L This Fiscal Year'!$B$3:$M$100,
          MATCH("Total Income", 'P&amp;L This Fiscal Year'!$A$3:$A$100, 0),
          MATCH(AH7, 'P&amp;L This Fiscal Year'!$B$2:$M$2, 0)
        )
      )
    ),
    ""
  )
)</f>
        <v/>
      </c>
      <c r="AK7" s="36">
        <f ca="1">IF(
  AH7 = "",
  "",
  IFERROR(
    IF(
      $B$5 = "Previous Fiscal Year",
      IF(
        OR($D$5 = "All Months", TEXT(AH7, "mmmm") = $D$5),
        -INDEX(
          'P&amp;L Last Fiscal Year'!$B$3:$M$100,
          MATCH("Total Cost of Goods Sold", 'P&amp;L Last Fiscal Year'!$A$3:$A$100, 0),
          MATCH(AH7, 'P&amp;L Last Fiscal Year'!$B$2:$M$2, 0)
        ),
        ""
      ),
      IF(
        OR($D$5 = "All Months", TEXT(AH7, "mmmm") = $D$5),
        -INDEX(
          'P&amp;L This Fiscal Year'!$B$3:$M$100,
          MATCH("Total Cost of Goods Sold", 'P&amp;L This Fiscal Year'!$A$3:$A$100, 0),
          MATCH(AH7, 'P&amp;L This Fiscal Year'!$B$2:$M$2, 0)
        ),
        ""
      )
    ),
    ""
  )
)</f>
        <v>-425.47</v>
      </c>
      <c r="AL7" t="str">
        <f ca="1">IF(
  AH7 = "",
  "",
  IFERROR(
    IF(
      $B$5 = "Previous Fiscal Year",
      IF(
        OR($D$5 = "All Months", TEXT(AH7, "mmmm") = $D$5),
        "",
        -INDEX(
          'P&amp;L Last Fiscal Year'!$B$3:$M$100,
          MATCH("Total Cost of Goods Sold", 'P&amp;L Last Fiscal Year'!$A$3:$A$100, 0),
          MATCH(AH7, 'P&amp;L Last Fiscal Year'!$B$2:$M$2, 0)
        )
      ),
      IF(
        OR($D$5 = "All Months", TEXT(AH7, "mmmm") = $D$5),
        "",
        -INDEX(
          'P&amp;L This Fiscal Year'!$B$3:$M$100,
          MATCH("Total Cost of Goods Sold", 'P&amp;L This Fiscal Year'!$A$3:$A$100, 0),
          MATCH(AH7, 'P&amp;L This Fiscal Year'!$B$2:$M$2, 0)
        )
      )
    ),
    ""
  )
)</f>
        <v/>
      </c>
      <c r="AM7" s="55">
        <f ca="1">IF(AH7="", "", (SUM(AI7:AJ7) - SUM(AI6:AJ6)) / SUM(AI6:AJ6))</f>
        <v>-6.5619406464022034E-2</v>
      </c>
      <c r="AN7" s="55">
        <f ca="1">IF(AH7="", "", AM7 + 50% - MIN(AM:AM))</f>
        <v>0.5</v>
      </c>
      <c r="AO7" s="26"/>
      <c r="AP7" t="str">
        <f ca="1"/>
        <v>Rent or Lease</v>
      </c>
      <c r="AQ7" s="36">
        <f t="shared" ref="AQ7:AQ15" ca="1" si="8">IF(AP7="", "", _xlfn.XLOOKUP(AP7, T7:T101, U7:U101, ""))</f>
        <v>12681.43</v>
      </c>
      <c r="AR7" s="26"/>
      <c r="AS7" s="49">
        <f ca="1"/>
        <v>45689</v>
      </c>
      <c r="AT7" s="36">
        <f ca="1">IF(
  AS7 = "",
  "",
  IFERROR(
    IF(
      $B$5 = "Previous Fiscal Year",
      IF(
        OR($D$5 = "All Months", TEXT(AS7, "mmmm") = $D$5),
        INDEX(
          'P&amp;L Last Fiscal Year'!$B$3:$M$100,
          MATCH("Total Expenses", 'P&amp;L Last Fiscal Year'!$A$3:$A$100, 0),
          MATCH(AS7, 'P&amp;L Last Fiscal Year'!$B$2:$M$2, 0)
        ),
        0
      ),
      IF(
        OR($D$5 = "All Months", TEXT(AS7, "mmmm") = $D$5),
        INDEX(
          'P&amp;L This Fiscal Year'!$B$3:$M$100,
          MATCH("Total Expenses", 'P&amp;L This Fiscal Year'!$A$3:$A$100, 0),
          MATCH(AS7, 'P&amp;L This Fiscal Year'!$B$2:$M$2, 0)
        ),
        0
      )
    ),
    0
  )
)</f>
        <v>8989.49</v>
      </c>
      <c r="AU7" s="36">
        <f ca="1">IF(
  BE7 = "",
  "",
  IFERROR(
    IF(
      $B$5 = "Previous Fiscal Year",
      IF(
        OR($D$5 = "All Months", TEXT(BE7, "mmmm") = $D$5),
        0,
        INDEX(
          'P&amp;L Last Fiscal Year'!$B$3:$M$100,
          MATCH("Total Expenses", 'P&amp;L Last Fiscal Year'!$A$3:$A$100, 0),
          MATCH(BE7, 'P&amp;L Last Fiscal Year'!$B$2:$M$2, 0)
        )
      ),
      IF(
        OR($D$5 = "All Months", TEXT(BE7, "mmmm") = $D$5),
        0,
        INDEX(
          'P&amp;L This Fiscal Year'!$B$3:$M$100,
          MATCH("Total Expenses", 'P&amp;L This Fiscal Year'!$A$3:$A$100, 0),
          MATCH(BE7, 'P&amp;L This Fiscal Year'!$B$2:$M$2, 0)
        )
      )
    ),
    ""
  )
)</f>
        <v>0</v>
      </c>
      <c r="AV7" s="55">
        <f ca="1">IF(BE7="", "", (SUM(AT7:AU7) - SUM(AT6:AU6)) / SUM(AT6:AU6))</f>
        <v>5.2451097467886156E-2</v>
      </c>
      <c r="AW7" s="55">
        <f t="shared" ref="AW7:AW17" ca="1" si="9">IF(BE7="",,BH7+50%-MIN(BH:BH))</f>
        <v>0.5</v>
      </c>
      <c r="AX7" s="26"/>
      <c r="AY7" s="49">
        <f ca="1"/>
        <v>45689</v>
      </c>
      <c r="AZ7" s="36">
        <f ca="1">IF(
  AY7 = "",
  "",
  IFERROR(
    IF(
      $B$5 = "Previous Fiscal Year",
      IF(
        OR($D$5 = "All Months", TEXT(AY7, "mmmm") = $D$5),
        INDEX(
          'P&amp;L Last Fiscal Year'!$B$3:$M$100,
          MATCH("Gross Profit", 'P&amp;L Last Fiscal Year'!$A$3:$A$100, 0),
          MATCH(AY7, 'P&amp;L Last Fiscal Year'!$B$2:$M$2, 0)
        ),
        0
      ),
      IF(
        OR($D$5 = "All Months", TEXT(AY7, "mmmm") = $D$5),
        INDEX(
          'P&amp;L This Fiscal Year'!$B$3:$M$100,
          MATCH("Gross Profit", 'P&amp;L This Fiscal Year'!$A$3:$A$100, 0),
          MATCH(AY7, 'P&amp;L This Fiscal Year'!$B$2:$M$2, 0)
        ),
        0
      )
    ),
    0
  )
)</f>
        <v>12943.48</v>
      </c>
      <c r="BA7" s="36">
        <f ca="1">IF(
  AY7 = "",
  "",
  IFERROR(
    IF(
      $B$5 = "Previous Fiscal Year",
      IF(
        OR($D$5 = "All Months", TEXT(AY7, "mmmm") = $D$5),
        0,
        INDEX(
          'P&amp;L Last Fiscal Year'!$B$3:$M$100,
          MATCH("Gross Profit", 'P&amp;L Last Fiscal Year'!$A$3:$A$100, 0),
          MATCH(AY7, 'P&amp;L Last Fiscal Year'!$B$2:$M$2, 0)
        )
      ),
      IF(
        OR($D$5 = "All Months", TEXT(AY7, "mmmm") = $D$5),
        0,
        INDEX(
          'P&amp;L This Fiscal Year'!$B$3:$M$100,
          MATCH("Gross Profit", 'P&amp;L This Fiscal Year'!$A$3:$A$100, 0),
          MATCH(AY7, 'P&amp;L This Fiscal Year'!$B$2:$M$2, 0)
        )
      )
    ),
    0
  )
)</f>
        <v>0</v>
      </c>
      <c r="BB7" s="55">
        <f ca="1">IF(BK7="", "", (SUM(AZ7:BA7) - SUM(AZ6:BA6)) / SUM(AZ6:BA6))</f>
        <v>-6.7195738216242834E-2</v>
      </c>
      <c r="BC7" s="55">
        <f ca="1">IF(AY7="", "", BB7 + 50% - MIN(BB:BB))</f>
        <v>0.5</v>
      </c>
      <c r="BD7" s="26"/>
      <c r="BE7" s="49">
        <f ca="1"/>
        <v>45689</v>
      </c>
      <c r="BF7" s="36">
        <f ca="1">IF(
  BE7 = "",
  "",
  IFERROR(
    IF(
      $B$5 = "Previous Fiscal Year",
      IF(
        OR($D$5 = "All Months", TEXT(BE7, "mmmm") = $D$5),
        INDEX(
          'P&amp;L Last Fiscal Year'!$B$3:$M$100,
          MATCH("Net Income", 'P&amp;L Last Fiscal Year'!$A$3:$A$100, 0),
          MATCH(BE7, 'P&amp;L Last Fiscal Year'!$B$2:$M$2, 0)
        ),
        0
      ),
      IF(
        OR($D$5 = "All Months", TEXT(BE7, "mmmm") = $D$5),
        INDEX(
          'P&amp;L This Fiscal Year'!$B$3:$M$100,
          MATCH("Net Income", 'P&amp;L This Fiscal Year'!$A$3:$A$100, 0),
          MATCH(BE7, 'P&amp;L This Fiscal Year'!$B$2:$M$2, 0)
        ),
        0
      )
    ),
    0
  )
)</f>
        <v>5038.62</v>
      </c>
      <c r="BG7" s="36">
        <f ca="1">IF(
  BE7 = "",
  "",
  IFERROR(
    IF(
      $B$5 = "Previous Fiscal Year",
      IF(
        OR($D$5 = "All Months", TEXT(BE7, "mmmm") = $D$5),
        0,
        INDEX(
          'P&amp;L Last Fiscal Year'!$B$3:$M$100,
          MATCH("Net Income", 'P&amp;L Last Fiscal Year'!$A$3:$A$100, 0),
          MATCH(BE7, 'P&amp;L Last Fiscal Year'!$B$2:$M$2, 0)
        )
      ),
      IF(
        OR($D$5 = "All Months", TEXT(BE7, "mmmm") = $D$5),
        0,
        INDEX(
          'P&amp;L This Fiscal Year'!$B$3:$M$100,
          MATCH("Net Income", 'P&amp;L This Fiscal Year'!$A$3:$A$100, 0),
          MATCH(BE7, 'P&amp;L This Fiscal Year'!$B$2:$M$2, 0)
        )
      )
    ),
    0
  )
)</f>
        <v>0</v>
      </c>
      <c r="BH7" s="55">
        <f ca="1">IF(BE7="", "", (SUM(BF7:BG7) - SUM(BF6:BG6)) / SUM(BF6:BG6))</f>
        <v>-0.21243136194470189</v>
      </c>
      <c r="BI7" s="55">
        <f ca="1">IF(BE7="",,BH7+50%-MIN(BH:BH))</f>
        <v>0.5</v>
      </c>
      <c r="BJ7" s="26"/>
      <c r="BK7" s="49">
        <f ca="1"/>
        <v>45689</v>
      </c>
      <c r="BL7" s="36">
        <f ca="1">IF(
  $BK7 &lt; TODAY(),
  IFERROR(
    IF(
      $B$5 = "Previous Fiscal Year",
      INDEX(
        'P&amp;L Last Fiscal Year'!$B$3:$M$100,
        MATCH($BL$5, 'P&amp;L Last Fiscal Year'!$A$3:$A$100, 0),
        MATCH($BK7, 'P&amp;L Last Fiscal Year'!$B$2:$M$2, 0)
      ),
      INDEX(
        'P&amp;L This Fiscal Year'!$B$3:$M$100,
        MATCH($BL$5, 'P&amp;L This Fiscal Year'!$A$3:$A$100, 0),
        MATCH($BK7, 'P&amp;L This Fiscal Year'!$B$2:$M$2, 0)
      )
    ),
    ""
  ),
  ""
)</f>
        <v>13368.94</v>
      </c>
      <c r="BM7" s="36">
        <f ca="1">IF(
  $BK7 &lt; TODAY(),
  IFERROR(
    IF(
      $B$5 = "Previous Fiscal Year",
      INDEX(
        'P&amp;L Last Fiscal Year'!$B$3:$M$100,
        MATCH($BM$5, 'P&amp;L Last Fiscal Year'!$A$3:$A$100, 0),
        MATCH($BK7, 'P&amp;L Last Fiscal Year'!$B$2:$M$2, 0)
      ),
      INDEX(
        'P&amp;L This Fiscal Year'!$B$3:$M$100,
        MATCH($BM$5, 'P&amp;L This Fiscal Year'!$A$3:$A$100, 0),
        MATCH($BK7, 'P&amp;L This Fiscal Year'!$B$2:$M$2, 0)
      )
    ),
    ""
  ),
  ""
)</f>
        <v>425.47</v>
      </c>
      <c r="BN7" s="36">
        <f ca="1">IF(
  $BK7 &lt; TODAY(),
  IFERROR(
    IF(
      $B$5 = "Previous Fiscal Year",
      INDEX(
        'P&amp;L Last Fiscal Year'!$B$3:$M$100,
        MATCH($BN$5, 'P&amp;L Last Fiscal Year'!$A$3:$A$100, 0),
        MATCH($BK7, 'P&amp;L Last Fiscal Year'!$B$2:$M$2, 0)
      ),
      INDEX(
        'P&amp;L This Fiscal Year'!$B$3:$M$100,
        MATCH($BN$5, 'P&amp;L This Fiscal Year'!$A$3:$A$100, 0),
        MATCH($BK7, 'P&amp;L This Fiscal Year'!$B$2:$M$2, 0)
      )
    ),
    ""
  ),
  ""
)</f>
        <v>12943.48</v>
      </c>
      <c r="BO7" s="36">
        <f ca="1">IF(
  $BK7 &lt; TODAY(),
  IFERROR(
    IF(
      $B$5 = "Previous Fiscal Year",
      INDEX(
        'P&amp;L Last Fiscal Year'!$B$3:$M$100,
        MATCH($BO$5, 'P&amp;L Last Fiscal Year'!$A$3:$A$100, 0),
        MATCH($BK7, 'P&amp;L Last Fiscal Year'!$B$2:$M$2, 0)
      ),
      INDEX(
        'P&amp;L This Fiscal Year'!$B$3:$M$100,
        MATCH($BO$5, 'P&amp;L This Fiscal Year'!$A$3:$A$100, 0),
        MATCH($BK7, 'P&amp;L This Fiscal Year'!$B$2:$M$2, 0)
      )
    ),
    ""
  ),
  ""
)</f>
        <v>8989.49</v>
      </c>
      <c r="BP7" s="36">
        <f ca="1">IF(
  $BK7 &lt; TODAY(),
  IFERROR(
    IF(
      $B$5 = "Previous Fiscal Year",
      INDEX(
        'P&amp;L Last Fiscal Year'!$B$3:$M$100,
        MATCH($BP$5, 'P&amp;L Last Fiscal Year'!$A$3:$A$100, 0),
        MATCH($BK7, 'P&amp;L Last Fiscal Year'!$B$2:$M$2, 0)
      ),
      INDEX(
        'P&amp;L This Fiscal Year'!$B$3:$M$100,
        MATCH($BP$5, 'P&amp;L This Fiscal Year'!$A$3:$A$100, 0),
        MATCH($BK7, 'P&amp;L This Fiscal Year'!$B$2:$M$2, 0)
      )
    ),
    ""
  ),
  ""
)</f>
        <v>3953.98</v>
      </c>
      <c r="BQ7" s="36">
        <f ca="1">IF(
  $BK7 &lt; TODAY(),
  IFERROR(
    IF(
      $B$5 = "Previous Fiscal Year",
      INDEX(
        'P&amp;L Last Fiscal Year'!$B$3:$M$100,
        MATCH($BQ$5, 'P&amp;L Last Fiscal Year'!$A$3:$A$100, 0),
        MATCH($BK7, 'P&amp;L Last Fiscal Year'!$B$2:$M$2, 0)
      ),
      INDEX(
        'P&amp;L This Fiscal Year'!$B$3:$M$100,
        MATCH($BQ$5, 'P&amp;L This Fiscal Year'!$A$3:$A$100, 0),
        MATCH($BK7, 'P&amp;L This Fiscal Year'!$B$2:$M$2, 0)
      )
    ),
    ""
  ),
  ""
)</f>
        <v>1084.6400000000001</v>
      </c>
      <c r="BR7" s="36">
        <f ca="1">IF(
  $BK7 &lt; TODAY(),
  IFERROR(
    IF(
      $B$5 = "Previous Fiscal Year",
      INDEX(
        'P&amp;L Last Fiscal Year'!$B$3:$M$100,
        MATCH($BR$5, 'P&amp;L Last Fiscal Year'!$A$3:$A$100, 0),
        MATCH($BK7, 'P&amp;L Last Fiscal Year'!$B$2:$M$2, 0)
      ),
      INDEX(
        'P&amp;L This Fiscal Year'!$B$3:$M$100,
        MATCH($BR$5, 'P&amp;L This Fiscal Year'!$A$3:$A$100, 0),
        MATCH($BK7, 'P&amp;L This Fiscal Year'!$B$2:$M$2, 0)
      )
    ),
    ""
  ),
  ""
)</f>
        <v>5038.62</v>
      </c>
    </row>
    <row r="8" spans="1:72" ht="15.5">
      <c r="D8" s="15"/>
      <c r="E8" s="15"/>
      <c r="F8" s="16" t="str">
        <v>Painting Services</v>
      </c>
      <c r="G8" s="16" t="str">
        <v>Income</v>
      </c>
      <c r="H8" s="16" t="b">
        <v>1</v>
      </c>
      <c r="I8" s="32">
        <f ca="1"/>
        <v>62186.93</v>
      </c>
      <c r="J8" s="26"/>
      <c r="K8" s="16" t="str">
        <v>Painting Services</v>
      </c>
      <c r="L8" s="16" t="str">
        <v>Income</v>
      </c>
      <c r="M8" s="16" t="b">
        <v>1</v>
      </c>
      <c r="N8" s="32">
        <f ca="1"/>
        <v>76314.23</v>
      </c>
      <c r="O8" s="14"/>
      <c r="P8" s="16" t="s">
        <v>174</v>
      </c>
      <c r="Q8" s="16" t="s">
        <v>174</v>
      </c>
      <c r="R8" s="35">
        <f t="shared" ca="1" si="0"/>
        <v>163322.37</v>
      </c>
      <c r="S8" s="15"/>
      <c r="T8" s="16" t="str">
        <v>Rented Equipment</v>
      </c>
      <c r="U8" s="20">
        <f t="shared" ca="1" si="1"/>
        <v>3881.89</v>
      </c>
      <c r="V8" s="26"/>
      <c r="W8" s="16" t="str">
        <f ca="1"/>
        <v>Gross Profit</v>
      </c>
      <c r="X8" s="20">
        <f ca="1"/>
        <v>163322.37</v>
      </c>
      <c r="Y8" s="35">
        <v>0</v>
      </c>
      <c r="Z8" s="35" t="str">
        <f ca="1">IF(OR(AA8&lt;&gt;"", W8=""), "", IF(Y8 &gt; 0, SUM($Y$5:Y7), SUM($Y$5:Y8)))</f>
        <v/>
      </c>
      <c r="AA8" s="35">
        <f t="shared" ca="1" si="2"/>
        <v>163322.37</v>
      </c>
      <c r="AB8" s="35" t="str">
        <f t="shared" ca="1" si="3"/>
        <v/>
      </c>
      <c r="AC8" s="35" t="str">
        <f t="shared" ca="1" si="4"/>
        <v/>
      </c>
      <c r="AD8" s="35">
        <f t="shared" ca="1" si="5"/>
        <v>0</v>
      </c>
      <c r="AE8" s="35">
        <f t="shared" ca="1" si="6"/>
        <v>163322.37</v>
      </c>
      <c r="AF8" s="35" t="str">
        <f t="shared" ca="1" si="7"/>
        <v/>
      </c>
      <c r="AG8" s="26"/>
      <c r="AH8" s="49">
        <f ca="1"/>
        <v>45717</v>
      </c>
      <c r="AI8" s="36">
        <f ca="1">IF(
  AH8 = "",
  "",
  IFERROR(
    IF(
      $B$5 = "Previous Fiscal Year",
      IF(
        OR($D$5 = "All Months", TEXT(AH8, "mmmm") = $D$5),
        INDEX(
          'P&amp;L Last Fiscal Year'!$B$3:$M$100,
          MATCH("Total Income", 'P&amp;L Last Fiscal Year'!$A$3:$A$100, 0),
          MATCH(AH8, 'P&amp;L Last Fiscal Year'!$B$2:$M$2, 0)
        ),
        0
      ),
      IF(
        OR($D$5 = "All Months", TEXT(AH8, "mmmm") = $D$5),
        INDEX(
          'P&amp;L This Fiscal Year'!$B$3:$M$100,
          MATCH("Total Income", 'P&amp;L This Fiscal Year'!$A$3:$A$100, 0),
          MATCH(AH8, 'P&amp;L This Fiscal Year'!$B$2:$M$2, 0)
        ),
        0
      )
    ),
    0
  )
)</f>
        <v>14380.97</v>
      </c>
      <c r="AJ8" s="36" t="str">
        <f ca="1">IF(
  AH8 = "",
  "",
  IFERROR(
    IF(
      $B$5 = "Previous Fiscal Year",
      IF(
        OR($D$5 = "All Months", TEXT(AH8, "mmmm") = $D$5),
        "",
        INDEX(
          'P&amp;L Last Fiscal Year'!$B$3:$M$100,
          MATCH("Total Income", 'P&amp;L Last Fiscal Year'!$A$3:$A$100, 0),
          MATCH(AH8, 'P&amp;L Last Fiscal Year'!$B$2:$M$2, 0)
        )
      ),
      IF(
        OR($D$5 = "All Months", TEXT(AH8, "mmmm") = $D$5),
        "",
        INDEX(
          'P&amp;L This Fiscal Year'!$B$3:$M$100,
          MATCH("Total Income", 'P&amp;L This Fiscal Year'!$A$3:$A$100, 0),
          MATCH(AH8, 'P&amp;L This Fiscal Year'!$B$2:$M$2, 0)
        )
      )
    ),
    ""
  )
)</f>
        <v/>
      </c>
      <c r="AK8" s="36">
        <f ca="1">IF(
  AH8 = "",
  "",
  IFERROR(
    IF(
      $B$5 = "Previous Fiscal Year",
      IF(
        OR($D$5 = "All Months", TEXT(AH8, "mmmm") = $D$5),
        -INDEX(
          'P&amp;L Last Fiscal Year'!$B$3:$M$100,
          MATCH("Total Cost of Goods Sold", 'P&amp;L Last Fiscal Year'!$A$3:$A$100, 0),
          MATCH(AH8, 'P&amp;L Last Fiscal Year'!$B$2:$M$2, 0)
        ),
        ""
      ),
      IF(
        OR($D$5 = "All Months", TEXT(AH8, "mmmm") = $D$5),
        -INDEX(
          'P&amp;L This Fiscal Year'!$B$3:$M$100,
          MATCH("Total Cost of Goods Sold", 'P&amp;L This Fiscal Year'!$A$3:$A$100, 0),
          MATCH(AH8, 'P&amp;L This Fiscal Year'!$B$2:$M$2, 0)
        ),
        ""
      )
    ),
    ""
  )
)</f>
        <v>-498.06</v>
      </c>
      <c r="AL8" t="str">
        <f ca="1">IF(
  AH8 = "",
  "",
  IFERROR(
    IF(
      $B$5 = "Previous Fiscal Year",
      IF(
        OR($D$5 = "All Months", TEXT(AH8, "mmmm") = $D$5),
        "",
        -INDEX(
          'P&amp;L Last Fiscal Year'!$B$3:$M$100,
          MATCH("Total Cost of Goods Sold", 'P&amp;L Last Fiscal Year'!$A$3:$A$100, 0),
          MATCH(AH8, 'P&amp;L Last Fiscal Year'!$B$2:$M$2, 0)
        )
      ),
      IF(
        OR($D$5 = "All Months", TEXT(AH8, "mmmm") = $D$5),
        "",
        -INDEX(
          'P&amp;L This Fiscal Year'!$B$3:$M$100,
          MATCH("Total Cost of Goods Sold", 'P&amp;L This Fiscal Year'!$A$3:$A$100, 0),
          MATCH(AH8, 'P&amp;L This Fiscal Year'!$B$2:$M$2, 0)
        )
      )
    ),
    ""
  )
)</f>
        <v/>
      </c>
      <c r="AM8" s="55">
        <f t="shared" ref="AM8:AM17" ca="1" si="10">IF(AH8="", "", (SUM(AI8:AJ8) - SUM(AI7:AJ7)) / SUM(AI7:AJ7))</f>
        <v>7.5700092901905366E-2</v>
      </c>
      <c r="AN8" s="55">
        <f t="shared" ref="AN8:AN18" ca="1" si="11">IF(AH8="", "", AM8 + 50% - MIN(AM:AM))</f>
        <v>0.64131949936592747</v>
      </c>
      <c r="AO8" s="26"/>
      <c r="AP8" t="str">
        <f ca="1"/>
        <v>Utilities</v>
      </c>
      <c r="AQ8" s="36">
        <f t="shared" ca="1" si="8"/>
        <v>12500</v>
      </c>
      <c r="AR8" s="26"/>
      <c r="AS8" s="49">
        <f ca="1"/>
        <v>45717</v>
      </c>
      <c r="AT8" s="36">
        <f ca="1">IF(
  AS8 = "",
  "",
  IFERROR(
    IF(
      $B$5 = "Previous Fiscal Year",
      IF(
        OR($D$5 = "All Months", TEXT(AS8, "mmmm") = $D$5),
        INDEX(
          'P&amp;L Last Fiscal Year'!$B$3:$M$100,
          MATCH("Total Expenses", 'P&amp;L Last Fiscal Year'!$A$3:$A$100, 0),
          MATCH(AS8, 'P&amp;L Last Fiscal Year'!$B$2:$M$2, 0)
        ),
        0
      ),
      IF(
        OR($D$5 = "All Months", TEXT(AS8, "mmmm") = $D$5),
        INDEX(
          'P&amp;L This Fiscal Year'!$B$3:$M$100,
          MATCH("Total Expenses", 'P&amp;L This Fiscal Year'!$A$3:$A$100, 0),
          MATCH(AS8, 'P&amp;L This Fiscal Year'!$B$2:$M$2, 0)
        ),
        0
      )
    ),
    0
  )
)</f>
        <v>8323.17</v>
      </c>
      <c r="AU8" s="36">
        <f ca="1">IF(
  BE8 = "",
  "",
  IFERROR(
    IF(
      $B$5 = "Previous Fiscal Year",
      IF(
        OR($D$5 = "All Months", TEXT(BE8, "mmmm") = $D$5),
        0,
        INDEX(
          'P&amp;L Last Fiscal Year'!$B$3:$M$100,
          MATCH("Total Expenses", 'P&amp;L Last Fiscal Year'!$A$3:$A$100, 0),
          MATCH(BE8, 'P&amp;L Last Fiscal Year'!$B$2:$M$2, 0)
        )
      ),
      IF(
        OR($D$5 = "All Months", TEXT(BE8, "mmmm") = $D$5),
        0,
        INDEX(
          'P&amp;L This Fiscal Year'!$B$3:$M$100,
          MATCH("Total Expenses", 'P&amp;L This Fiscal Year'!$A$3:$A$100, 0),
          MATCH(BE8, 'P&amp;L This Fiscal Year'!$B$2:$M$2, 0)
        )
      )
    ),
    ""
  )
)</f>
        <v>0</v>
      </c>
      <c r="AV8" s="55">
        <f t="shared" ref="AV8:AV17" ca="1" si="12">IF(BE8="", "", (SUM(AT8:AU8) - SUM(AT7:AU7)) / SUM(AT7:AU7))</f>
        <v>-7.4122113712791246E-2</v>
      </c>
      <c r="AW8" s="55">
        <f t="shared" ca="1" si="9"/>
        <v>1.0402532655611683</v>
      </c>
      <c r="AX8" s="26"/>
      <c r="AY8" s="49">
        <f ca="1"/>
        <v>45717</v>
      </c>
      <c r="AZ8" s="36">
        <f ca="1">IF(
  AY8 = "",
  "",
  IFERROR(
    IF(
      $B$5 = "Previous Fiscal Year",
      IF(
        OR($D$5 = "All Months", TEXT(AY8, "mmmm") = $D$5),
        INDEX(
          'P&amp;L Last Fiscal Year'!$B$3:$M$100,
          MATCH("Gross Profit", 'P&amp;L Last Fiscal Year'!$A$3:$A$100, 0),
          MATCH(AY8, 'P&amp;L Last Fiscal Year'!$B$2:$M$2, 0)
        ),
        0
      ),
      IF(
        OR($D$5 = "All Months", TEXT(AY8, "mmmm") = $D$5),
        INDEX(
          'P&amp;L This Fiscal Year'!$B$3:$M$100,
          MATCH("Gross Profit", 'P&amp;L This Fiscal Year'!$A$3:$A$100, 0),
          MATCH(AY8, 'P&amp;L This Fiscal Year'!$B$2:$M$2, 0)
        ),
        0
      )
    ),
    0
  )
)</f>
        <v>13882.92</v>
      </c>
      <c r="BA8" s="36">
        <f ca="1">IF(
  AY8 = "",
  "",
  IFERROR(
    IF(
      $B$5 = "Previous Fiscal Year",
      IF(
        OR($D$5 = "All Months", TEXT(AY8, "mmmm") = $D$5),
        0,
        INDEX(
          'P&amp;L Last Fiscal Year'!$B$3:$M$100,
          MATCH("Gross Profit", 'P&amp;L Last Fiscal Year'!$A$3:$A$100, 0),
          MATCH(AY8, 'P&amp;L Last Fiscal Year'!$B$2:$M$2, 0)
        )
      ),
      IF(
        OR($D$5 = "All Months", TEXT(AY8, "mmmm") = $D$5),
        0,
        INDEX(
          'P&amp;L This Fiscal Year'!$B$3:$M$100,
          MATCH("Gross Profit", 'P&amp;L This Fiscal Year'!$A$3:$A$100, 0),
          MATCH(AY8, 'P&amp;L This Fiscal Year'!$B$2:$M$2, 0)
        )
      )
    ),
    0
  )
)</f>
        <v>0</v>
      </c>
      <c r="BB8" s="55">
        <f t="shared" ref="BB8:BB17" ca="1" si="13">IF(BK8="", "", (SUM(AZ8:BA8) - SUM(AZ7:BA7)) / SUM(AZ7:BA7))</f>
        <v>7.258017163853929E-2</v>
      </c>
      <c r="BC8" s="55">
        <f t="shared" ref="BC8:BC17" ca="1" si="14">IF(AY8="", "", BB8 + 50% - MIN(BB:BB))</f>
        <v>0.63977590985478205</v>
      </c>
      <c r="BD8" s="26"/>
      <c r="BE8" s="49">
        <f ca="1"/>
        <v>45717</v>
      </c>
      <c r="BF8" s="36">
        <f ca="1">IF(
  BE8 = "",
  "",
  IFERROR(
    IF(
      $B$5 = "Previous Fiscal Year",
      IF(
        OR($D$5 = "All Months", TEXT(BE8, "mmmm") = $D$5),
        INDEX(
          'P&amp;L Last Fiscal Year'!$B$3:$M$100,
          MATCH("Net Income", 'P&amp;L Last Fiscal Year'!$A$3:$A$100, 0),
          MATCH(BE8, 'P&amp;L Last Fiscal Year'!$B$2:$M$2, 0)
        ),
        0
      ),
      IF(
        OR($D$5 = "All Months", TEXT(BE8, "mmmm") = $D$5),
        INDEX(
          'P&amp;L This Fiscal Year'!$B$3:$M$100,
          MATCH("Net Income", 'P&amp;L This Fiscal Year'!$A$3:$A$100, 0),
          MATCH(BE8, 'P&amp;L This Fiscal Year'!$B$2:$M$2, 0)
        ),
        0
      )
    ),
    0
  )
)</f>
        <v>6690.39</v>
      </c>
      <c r="BG8" s="36">
        <f ca="1">IF(
  BE8 = "",
  "",
  IFERROR(
    IF(
      $B$5 = "Previous Fiscal Year",
      IF(
        OR($D$5 = "All Months", TEXT(BE8, "mmmm") = $D$5),
        0,
        INDEX(
          'P&amp;L Last Fiscal Year'!$B$3:$M$100,
          MATCH("Net Income", 'P&amp;L Last Fiscal Year'!$A$3:$A$100, 0),
          MATCH(BE8, 'P&amp;L Last Fiscal Year'!$B$2:$M$2, 0)
        )
      ),
      IF(
        OR($D$5 = "All Months", TEXT(BE8, "mmmm") = $D$5),
        0,
        INDEX(
          'P&amp;L This Fiscal Year'!$B$3:$M$100,
          MATCH("Net Income", 'P&amp;L This Fiscal Year'!$A$3:$A$100, 0),
          MATCH(BE8, 'P&amp;L This Fiscal Year'!$B$2:$M$2, 0)
        )
      )
    ),
    0
  )
)</f>
        <v>0</v>
      </c>
      <c r="BH8" s="55">
        <f t="shared" ref="BH8:BH17" ca="1" si="15">IF(BE8="", "", (SUM(BF8:BG8) - SUM(BF7:BG7)) / SUM(BF7:BG7))</f>
        <v>0.32782190361646651</v>
      </c>
      <c r="BI8" s="55">
        <f t="shared" ref="BI8:BI17" ca="1" si="16">IF(BE8="",,BH8+50%-MIN(BH:BH))</f>
        <v>1.0402532655611683</v>
      </c>
      <c r="BJ8" s="26"/>
      <c r="BK8" s="49">
        <f ca="1"/>
        <v>45717</v>
      </c>
      <c r="BL8" s="36">
        <f ca="1">IF(
  $BK8 &lt; TODAY(),
  IFERROR(
    IF(
      $B$5 = "Previous Fiscal Year",
      INDEX(
        'P&amp;L Last Fiscal Year'!$B$3:$M$100,
        MATCH($BL$5, 'P&amp;L Last Fiscal Year'!$A$3:$A$100, 0),
        MATCH($BK8, 'P&amp;L Last Fiscal Year'!$B$2:$M$2, 0)
      ),
      INDEX(
        'P&amp;L This Fiscal Year'!$B$3:$M$100,
        MATCH($BL$5, 'P&amp;L This Fiscal Year'!$A$3:$A$100, 0),
        MATCH($BK8, 'P&amp;L This Fiscal Year'!$B$2:$M$2, 0)
      )
    ),
    ""
  ),
  ""
)</f>
        <v>14380.97</v>
      </c>
      <c r="BM8" s="36">
        <f ca="1">IF(
  $BK8 &lt; TODAY(),
  IFERROR(
    IF(
      $B$5 = "Previous Fiscal Year",
      INDEX(
        'P&amp;L Last Fiscal Year'!$B$3:$M$100,
        MATCH($BM$5, 'P&amp;L Last Fiscal Year'!$A$3:$A$100, 0),
        MATCH($BK8, 'P&amp;L Last Fiscal Year'!$B$2:$M$2, 0)
      ),
      INDEX(
        'P&amp;L This Fiscal Year'!$B$3:$M$100,
        MATCH($BM$5, 'P&amp;L This Fiscal Year'!$A$3:$A$100, 0),
        MATCH($BK8, 'P&amp;L This Fiscal Year'!$B$2:$M$2, 0)
      )
    ),
    ""
  ),
  ""
)</f>
        <v>498.06</v>
      </c>
      <c r="BN8" s="36">
        <f ca="1">IF(
  $BK8 &lt; TODAY(),
  IFERROR(
    IF(
      $B$5 = "Previous Fiscal Year",
      INDEX(
        'P&amp;L Last Fiscal Year'!$B$3:$M$100,
        MATCH($BN$5, 'P&amp;L Last Fiscal Year'!$A$3:$A$100, 0),
        MATCH($BK8, 'P&amp;L Last Fiscal Year'!$B$2:$M$2, 0)
      ),
      INDEX(
        'P&amp;L This Fiscal Year'!$B$3:$M$100,
        MATCH($BN$5, 'P&amp;L This Fiscal Year'!$A$3:$A$100, 0),
        MATCH($BK8, 'P&amp;L This Fiscal Year'!$B$2:$M$2, 0)
      )
    ),
    ""
  ),
  ""
)</f>
        <v>13882.92</v>
      </c>
      <c r="BO8" s="36">
        <f ca="1">IF(
  $BK8 &lt; TODAY(),
  IFERROR(
    IF(
      $B$5 = "Previous Fiscal Year",
      INDEX(
        'P&amp;L Last Fiscal Year'!$B$3:$M$100,
        MATCH($BO$5, 'P&amp;L Last Fiscal Year'!$A$3:$A$100, 0),
        MATCH($BK8, 'P&amp;L Last Fiscal Year'!$B$2:$M$2, 0)
      ),
      INDEX(
        'P&amp;L This Fiscal Year'!$B$3:$M$100,
        MATCH($BO$5, 'P&amp;L This Fiscal Year'!$A$3:$A$100, 0),
        MATCH($BK8, 'P&amp;L This Fiscal Year'!$B$2:$M$2, 0)
      )
    ),
    ""
  ),
  ""
)</f>
        <v>8323.17</v>
      </c>
      <c r="BP8" s="36">
        <f ca="1">IF(
  $BK8 &lt; TODAY(),
  IFERROR(
    IF(
      $B$5 = "Previous Fiscal Year",
      INDEX(
        'P&amp;L Last Fiscal Year'!$B$3:$M$100,
        MATCH($BP$5, 'P&amp;L Last Fiscal Year'!$A$3:$A$100, 0),
        MATCH($BK8, 'P&amp;L Last Fiscal Year'!$B$2:$M$2, 0)
      ),
      INDEX(
        'P&amp;L This Fiscal Year'!$B$3:$M$100,
        MATCH($BP$5, 'P&amp;L This Fiscal Year'!$A$3:$A$100, 0),
        MATCH($BK8, 'P&amp;L This Fiscal Year'!$B$2:$M$2, 0)
      )
    ),
    ""
  ),
  ""
)</f>
        <v>5559.75</v>
      </c>
      <c r="BQ8" s="36">
        <f ca="1">IF(
  $BK8 &lt; TODAY(),
  IFERROR(
    IF(
      $B$5 = "Previous Fiscal Year",
      INDEX(
        'P&amp;L Last Fiscal Year'!$B$3:$M$100,
        MATCH($BQ$5, 'P&amp;L Last Fiscal Year'!$A$3:$A$100, 0),
        MATCH($BK8, 'P&amp;L Last Fiscal Year'!$B$2:$M$2, 0)
      ),
      INDEX(
        'P&amp;L This Fiscal Year'!$B$3:$M$100,
        MATCH($BQ$5, 'P&amp;L This Fiscal Year'!$A$3:$A$100, 0),
        MATCH($BK8, 'P&amp;L This Fiscal Year'!$B$2:$M$2, 0)
      )
    ),
    ""
  ),
  ""
)</f>
        <v>1130.6400000000001</v>
      </c>
      <c r="BR8" s="36">
        <f ca="1">IF(
  $BK8 &lt; TODAY(),
  IFERROR(
    IF(
      $B$5 = "Previous Fiscal Year",
      INDEX(
        'P&amp;L Last Fiscal Year'!$B$3:$M$100,
        MATCH($BR$5, 'P&amp;L Last Fiscal Year'!$A$3:$A$100, 0),
        MATCH($BK8, 'P&amp;L Last Fiscal Year'!$B$2:$M$2, 0)
      ),
      INDEX(
        'P&amp;L This Fiscal Year'!$B$3:$M$100,
        MATCH($BR$5, 'P&amp;L This Fiscal Year'!$A$3:$A$100, 0),
        MATCH($BK8, 'P&amp;L This Fiscal Year'!$B$2:$M$2, 0)
      )
    ),
    ""
  ),
  ""
)</f>
        <v>6690.39</v>
      </c>
    </row>
    <row r="9" spans="1:72" ht="15.5">
      <c r="D9" s="15"/>
      <c r="E9" s="15"/>
      <c r="F9" s="16" t="str">
        <v>Quick Tutorial Services</v>
      </c>
      <c r="G9" s="16" t="str">
        <v>Income</v>
      </c>
      <c r="H9" s="16" t="b">
        <v>1</v>
      </c>
      <c r="I9" s="32">
        <f ca="1"/>
        <v>17386.82</v>
      </c>
      <c r="J9" s="26"/>
      <c r="K9" s="16" t="str">
        <v>Quick Tutorial Services</v>
      </c>
      <c r="L9" s="16" t="str">
        <v>Income</v>
      </c>
      <c r="M9" s="16" t="b">
        <v>1</v>
      </c>
      <c r="N9" s="32">
        <f ca="1"/>
        <v>20476.080000000002</v>
      </c>
      <c r="O9" s="14"/>
      <c r="P9" s="15"/>
      <c r="Q9" s="15"/>
      <c r="R9" s="35">
        <f t="shared" ca="1" si="0"/>
        <v>0</v>
      </c>
      <c r="S9" s="15"/>
      <c r="T9" s="16" t="str">
        <v>Insurance</v>
      </c>
      <c r="U9" s="20">
        <f t="shared" ca="1" si="1"/>
        <v>12476.21</v>
      </c>
      <c r="V9" s="26"/>
      <c r="W9" s="16" t="str">
        <f ca="1"/>
        <v>Advertising &amp; marketing</v>
      </c>
      <c r="X9" s="20">
        <f ca="1"/>
        <v>1850.93</v>
      </c>
      <c r="Y9" s="35">
        <f ca="1">IF(W9="", "", IF(COUNTIF(T:T, W9) &gt; 0, -X9, IF(W9 = "Net Operating Income", 0, X9)))</f>
        <v>-1850.93</v>
      </c>
      <c r="Z9" s="35">
        <f ca="1">IF(OR(AA9&lt;&gt;"", W9=""), "", IF(Y9 &gt; 0, SUM($Y$5:Y8), SUM($Y$5:Y9)))</f>
        <v>161471.44</v>
      </c>
      <c r="AA9" s="35" t="str">
        <f t="shared" ca="1" si="2"/>
        <v/>
      </c>
      <c r="AB9" s="35">
        <f t="shared" ca="1" si="3"/>
        <v>0</v>
      </c>
      <c r="AC9" s="35">
        <f t="shared" ca="1" si="4"/>
        <v>1850.93</v>
      </c>
      <c r="AD9" s="35">
        <f t="shared" ca="1" si="5"/>
        <v>0</v>
      </c>
      <c r="AE9" s="35" t="str">
        <f t="shared" ca="1" si="6"/>
        <v/>
      </c>
      <c r="AF9" s="35">
        <f t="shared" ca="1" si="7"/>
        <v>-1850.93</v>
      </c>
      <c r="AG9" s="26"/>
      <c r="AH9" s="49">
        <f ca="1"/>
        <v>45748</v>
      </c>
      <c r="AI9" s="36">
        <f ca="1">IF(
  AH9 = "",
  "",
  IFERROR(
    IF(
      $B$5 = "Previous Fiscal Year",
      IF(
        OR($D$5 = "All Months", TEXT(AH9, "mmmm") = $D$5),
        INDEX(
          'P&amp;L Last Fiscal Year'!$B$3:$M$100,
          MATCH("Total Income", 'P&amp;L Last Fiscal Year'!$A$3:$A$100, 0),
          MATCH(AH9, 'P&amp;L Last Fiscal Year'!$B$2:$M$2, 0)
        ),
        0
      ),
      IF(
        OR($D$5 = "All Months", TEXT(AH9, "mmmm") = $D$5),
        INDEX(
          'P&amp;L This Fiscal Year'!$B$3:$M$100,
          MATCH("Total Income", 'P&amp;L This Fiscal Year'!$A$3:$A$100, 0),
          MATCH(AH9, 'P&amp;L This Fiscal Year'!$B$2:$M$2, 0)
        ),
        0
      )
    ),
    0
  )
)</f>
        <v>14777.04</v>
      </c>
      <c r="AJ9" s="36" t="str">
        <f ca="1">IF(
  AH9 = "",
  "",
  IFERROR(
    IF(
      $B$5 = "Previous Fiscal Year",
      IF(
        OR($D$5 = "All Months", TEXT(AH9, "mmmm") = $D$5),
        "",
        INDEX(
          'P&amp;L Last Fiscal Year'!$B$3:$M$100,
          MATCH("Total Income", 'P&amp;L Last Fiscal Year'!$A$3:$A$100, 0),
          MATCH(AH9, 'P&amp;L Last Fiscal Year'!$B$2:$M$2, 0)
        )
      ),
      IF(
        OR($D$5 = "All Months", TEXT(AH9, "mmmm") = $D$5),
        "",
        INDEX(
          'P&amp;L This Fiscal Year'!$B$3:$M$100,
          MATCH("Total Income", 'P&amp;L This Fiscal Year'!$A$3:$A$100, 0),
          MATCH(AH9, 'P&amp;L This Fiscal Year'!$B$2:$M$2, 0)
        )
      )
    ),
    ""
  )
)</f>
        <v/>
      </c>
      <c r="AK9" s="36">
        <f ca="1">IF(
  AH9 = "",
  "",
  IFERROR(
    IF(
      $B$5 = "Previous Fiscal Year",
      IF(
        OR($D$5 = "All Months", TEXT(AH9, "mmmm") = $D$5),
        -INDEX(
          'P&amp;L Last Fiscal Year'!$B$3:$M$100,
          MATCH("Total Cost of Goods Sold", 'P&amp;L Last Fiscal Year'!$A$3:$A$100, 0),
          MATCH(AH9, 'P&amp;L Last Fiscal Year'!$B$2:$M$2, 0)
        ),
        ""
      ),
      IF(
        OR($D$5 = "All Months", TEXT(AH9, "mmmm") = $D$5),
        -INDEX(
          'P&amp;L This Fiscal Year'!$B$3:$M$100,
          MATCH("Total Cost of Goods Sold", 'P&amp;L This Fiscal Year'!$A$3:$A$100, 0),
          MATCH(AH9, 'P&amp;L This Fiscal Year'!$B$2:$M$2, 0)
        ),
        ""
      )
    ),
    ""
  )
)</f>
        <v>-426.38</v>
      </c>
      <c r="AL9" t="str">
        <f ca="1">IF(
  AH9 = "",
  "",
  IFERROR(
    IF(
      $B$5 = "Previous Fiscal Year",
      IF(
        OR($D$5 = "All Months", TEXT(AH9, "mmmm") = $D$5),
        "",
        -INDEX(
          'P&amp;L Last Fiscal Year'!$B$3:$M$100,
          MATCH("Total Cost of Goods Sold", 'P&amp;L Last Fiscal Year'!$A$3:$A$100, 0),
          MATCH(AH9, 'P&amp;L Last Fiscal Year'!$B$2:$M$2, 0)
        )
      ),
      IF(
        OR($D$5 = "All Months", TEXT(AH9, "mmmm") = $D$5),
        "",
        -INDEX(
          'P&amp;L This Fiscal Year'!$B$3:$M$100,
          MATCH("Total Cost of Goods Sold", 'P&amp;L This Fiscal Year'!$A$3:$A$100, 0),
          MATCH(AH9, 'P&amp;L This Fiscal Year'!$B$2:$M$2, 0)
        )
      )
    ),
    ""
  )
)</f>
        <v/>
      </c>
      <c r="AM9" s="55">
        <f t="shared" ca="1" si="10"/>
        <v>2.7541257648128155E-2</v>
      </c>
      <c r="AN9" s="55">
        <f t="shared" ca="1" si="11"/>
        <v>0.59316066411215029</v>
      </c>
      <c r="AO9" s="26"/>
      <c r="AP9" t="str">
        <f ca="1"/>
        <v>Insurance</v>
      </c>
      <c r="AQ9" s="36">
        <f t="shared" ca="1" si="8"/>
        <v>12476.21</v>
      </c>
      <c r="AR9" s="26"/>
      <c r="AS9" s="49">
        <f ca="1"/>
        <v>45748</v>
      </c>
      <c r="AT9" s="36">
        <f ca="1">IF(
  AS9 = "",
  "",
  IFERROR(
    IF(
      $B$5 = "Previous Fiscal Year",
      IF(
        OR($D$5 = "All Months", TEXT(AS9, "mmmm") = $D$5),
        INDEX(
          'P&amp;L Last Fiscal Year'!$B$3:$M$100,
          MATCH("Total Expenses", 'P&amp;L Last Fiscal Year'!$A$3:$A$100, 0),
          MATCH(AS9, 'P&amp;L Last Fiscal Year'!$B$2:$M$2, 0)
        ),
        0
      ),
      IF(
        OR($D$5 = "All Months", TEXT(AS9, "mmmm") = $D$5),
        INDEX(
          'P&amp;L This Fiscal Year'!$B$3:$M$100,
          MATCH("Total Expenses", 'P&amp;L This Fiscal Year'!$A$3:$A$100, 0),
          MATCH(AS9, 'P&amp;L This Fiscal Year'!$B$2:$M$2, 0)
        ),
        0
      )
    ),
    0
  )
)</f>
        <v>8817.15</v>
      </c>
      <c r="AU9" s="36">
        <f ca="1">IF(
  BE9 = "",
  "",
  IFERROR(
    IF(
      $B$5 = "Previous Fiscal Year",
      IF(
        OR($D$5 = "All Months", TEXT(BE9, "mmmm") = $D$5),
        0,
        INDEX(
          'P&amp;L Last Fiscal Year'!$B$3:$M$100,
          MATCH("Total Expenses", 'P&amp;L Last Fiscal Year'!$A$3:$A$100, 0),
          MATCH(BE9, 'P&amp;L Last Fiscal Year'!$B$2:$M$2, 0)
        )
      ),
      IF(
        OR($D$5 = "All Months", TEXT(BE9, "mmmm") = $D$5),
        0,
        INDEX(
          'P&amp;L This Fiscal Year'!$B$3:$M$100,
          MATCH("Total Expenses", 'P&amp;L This Fiscal Year'!$A$3:$A$100, 0),
          MATCH(BE9, 'P&amp;L This Fiscal Year'!$B$2:$M$2, 0)
        )
      )
    ),
    ""
  )
)</f>
        <v>0</v>
      </c>
      <c r="AV9" s="55">
        <f t="shared" ca="1" si="12"/>
        <v>5.9349983239558916E-2</v>
      </c>
      <c r="AW9" s="55">
        <f t="shared" ca="1" si="9"/>
        <v>0.70799813757362628</v>
      </c>
      <c r="AX9" s="26"/>
      <c r="AY9" s="49">
        <f ca="1"/>
        <v>45748</v>
      </c>
      <c r="AZ9" s="36">
        <f ca="1">IF(
  AY9 = "",
  "",
  IFERROR(
    IF(
      $B$5 = "Previous Fiscal Year",
      IF(
        OR($D$5 = "All Months", TEXT(AY9, "mmmm") = $D$5),
        INDEX(
          'P&amp;L Last Fiscal Year'!$B$3:$M$100,
          MATCH("Gross Profit", 'P&amp;L Last Fiscal Year'!$A$3:$A$100, 0),
          MATCH(AY9, 'P&amp;L Last Fiscal Year'!$B$2:$M$2, 0)
        ),
        0
      ),
      IF(
        OR($D$5 = "All Months", TEXT(AY9, "mmmm") = $D$5),
        INDEX(
          'P&amp;L This Fiscal Year'!$B$3:$M$100,
          MATCH("Gross Profit", 'P&amp;L This Fiscal Year'!$A$3:$A$100, 0),
          MATCH(AY9, 'P&amp;L This Fiscal Year'!$B$2:$M$2, 0)
        ),
        0
      )
    ),
    0
  )
)</f>
        <v>14350.66</v>
      </c>
      <c r="BA9" s="36">
        <f ca="1">IF(
  AY9 = "",
  "",
  IFERROR(
    IF(
      $B$5 = "Previous Fiscal Year",
      IF(
        OR($D$5 = "All Months", TEXT(AY9, "mmmm") = $D$5),
        0,
        INDEX(
          'P&amp;L Last Fiscal Year'!$B$3:$M$100,
          MATCH("Gross Profit", 'P&amp;L Last Fiscal Year'!$A$3:$A$100, 0),
          MATCH(AY9, 'P&amp;L Last Fiscal Year'!$B$2:$M$2, 0)
        )
      ),
      IF(
        OR($D$5 = "All Months", TEXT(AY9, "mmmm") = $D$5),
        0,
        INDEX(
          'P&amp;L This Fiscal Year'!$B$3:$M$100,
          MATCH("Gross Profit", 'P&amp;L This Fiscal Year'!$A$3:$A$100, 0),
          MATCH(AY9, 'P&amp;L This Fiscal Year'!$B$2:$M$2, 0)
        )
      )
    ),
    0
  )
)</f>
        <v>0</v>
      </c>
      <c r="BB9" s="55">
        <f t="shared" ca="1" si="13"/>
        <v>3.369175937050705E-2</v>
      </c>
      <c r="BC9" s="55">
        <f t="shared" ca="1" si="14"/>
        <v>0.60088749758674986</v>
      </c>
      <c r="BD9" s="26"/>
      <c r="BE9" s="49">
        <f ca="1"/>
        <v>45748</v>
      </c>
      <c r="BF9" s="36">
        <f ca="1">IF(
  BE9 = "",
  "",
  IFERROR(
    IF(
      $B$5 = "Previous Fiscal Year",
      IF(
        OR($D$5 = "All Months", TEXT(BE9, "mmmm") = $D$5),
        INDEX(
          'P&amp;L Last Fiscal Year'!$B$3:$M$100,
          MATCH("Net Income", 'P&amp;L Last Fiscal Year'!$A$3:$A$100, 0),
          MATCH(BE9, 'P&amp;L Last Fiscal Year'!$B$2:$M$2, 0)
        ),
        0
      ),
      IF(
        OR($D$5 = "All Months", TEXT(BE9, "mmmm") = $D$5),
        INDEX(
          'P&amp;L This Fiscal Year'!$B$3:$M$100,
          MATCH("Net Income", 'P&amp;L This Fiscal Year'!$A$3:$A$100, 0),
          MATCH(BE9, 'P&amp;L This Fiscal Year'!$B$2:$M$2, 0)
        ),
        0
      )
    ),
    0
  )
)</f>
        <v>6660.73</v>
      </c>
      <c r="BG9" s="36">
        <f ca="1">IF(
  BE9 = "",
  "",
  IFERROR(
    IF(
      $B$5 = "Previous Fiscal Year",
      IF(
        OR($D$5 = "All Months", TEXT(BE9, "mmmm") = $D$5),
        0,
        INDEX(
          'P&amp;L Last Fiscal Year'!$B$3:$M$100,
          MATCH("Net Income", 'P&amp;L Last Fiscal Year'!$A$3:$A$100, 0),
          MATCH(BE9, 'P&amp;L Last Fiscal Year'!$B$2:$M$2, 0)
        )
      ),
      IF(
        OR($D$5 = "All Months", TEXT(BE9, "mmmm") = $D$5),
        0,
        INDEX(
          'P&amp;L This Fiscal Year'!$B$3:$M$100,
          MATCH("Net Income", 'P&amp;L This Fiscal Year'!$A$3:$A$100, 0),
          MATCH(BE9, 'P&amp;L This Fiscal Year'!$B$2:$M$2, 0)
        )
      )
    ),
    0
  )
)</f>
        <v>0</v>
      </c>
      <c r="BH9" s="55">
        <f t="shared" ca="1" si="15"/>
        <v>-4.4332243710756419E-3</v>
      </c>
      <c r="BI9" s="55">
        <f t="shared" ca="1" si="16"/>
        <v>0.70799813757362628</v>
      </c>
      <c r="BJ9" s="26"/>
      <c r="BK9" s="49">
        <f ca="1"/>
        <v>45748</v>
      </c>
      <c r="BL9" s="36">
        <f ca="1">IF(
  $BK9 &lt; TODAY(),
  IFERROR(
    IF(
      $B$5 = "Previous Fiscal Year",
      INDEX(
        'P&amp;L Last Fiscal Year'!$B$3:$M$100,
        MATCH($BL$5, 'P&amp;L Last Fiscal Year'!$A$3:$A$100, 0),
        MATCH($BK9, 'P&amp;L Last Fiscal Year'!$B$2:$M$2, 0)
      ),
      INDEX(
        'P&amp;L This Fiscal Year'!$B$3:$M$100,
        MATCH($BL$5, 'P&amp;L This Fiscal Year'!$A$3:$A$100, 0),
        MATCH($BK9, 'P&amp;L This Fiscal Year'!$B$2:$M$2, 0)
      )
    ),
    ""
  ),
  ""
)</f>
        <v>14777.04</v>
      </c>
      <c r="BM9" s="36">
        <f ca="1">IF(
  $BK9 &lt; TODAY(),
  IFERROR(
    IF(
      $B$5 = "Previous Fiscal Year",
      INDEX(
        'P&amp;L Last Fiscal Year'!$B$3:$M$100,
        MATCH($BM$5, 'P&amp;L Last Fiscal Year'!$A$3:$A$100, 0),
        MATCH($BK9, 'P&amp;L Last Fiscal Year'!$B$2:$M$2, 0)
      ),
      INDEX(
        'P&amp;L This Fiscal Year'!$B$3:$M$100,
        MATCH($BM$5, 'P&amp;L This Fiscal Year'!$A$3:$A$100, 0),
        MATCH($BK9, 'P&amp;L This Fiscal Year'!$B$2:$M$2, 0)
      )
    ),
    ""
  ),
  ""
)</f>
        <v>426.38</v>
      </c>
      <c r="BN9" s="36">
        <f ca="1">IF(
  $BK9 &lt; TODAY(),
  IFERROR(
    IF(
      $B$5 = "Previous Fiscal Year",
      INDEX(
        'P&amp;L Last Fiscal Year'!$B$3:$M$100,
        MATCH($BN$5, 'P&amp;L Last Fiscal Year'!$A$3:$A$100, 0),
        MATCH($BK9, 'P&amp;L Last Fiscal Year'!$B$2:$M$2, 0)
      ),
      INDEX(
        'P&amp;L This Fiscal Year'!$B$3:$M$100,
        MATCH($BN$5, 'P&amp;L This Fiscal Year'!$A$3:$A$100, 0),
        MATCH($BK9, 'P&amp;L This Fiscal Year'!$B$2:$M$2, 0)
      )
    ),
    ""
  ),
  ""
)</f>
        <v>14350.66</v>
      </c>
      <c r="BO9" s="36">
        <f ca="1">IF(
  $BK9 &lt; TODAY(),
  IFERROR(
    IF(
      $B$5 = "Previous Fiscal Year",
      INDEX(
        'P&amp;L Last Fiscal Year'!$B$3:$M$100,
        MATCH($BO$5, 'P&amp;L Last Fiscal Year'!$A$3:$A$100, 0),
        MATCH($BK9, 'P&amp;L Last Fiscal Year'!$B$2:$M$2, 0)
      ),
      INDEX(
        'P&amp;L This Fiscal Year'!$B$3:$M$100,
        MATCH($BO$5, 'P&amp;L This Fiscal Year'!$A$3:$A$100, 0),
        MATCH($BK9, 'P&amp;L This Fiscal Year'!$B$2:$M$2, 0)
      )
    ),
    ""
  ),
  ""
)</f>
        <v>8817.15</v>
      </c>
      <c r="BP9" s="36">
        <f ca="1">IF(
  $BK9 &lt; TODAY(),
  IFERROR(
    IF(
      $B$5 = "Previous Fiscal Year",
      INDEX(
        'P&amp;L Last Fiscal Year'!$B$3:$M$100,
        MATCH($BP$5, 'P&amp;L Last Fiscal Year'!$A$3:$A$100, 0),
        MATCH($BK9, 'P&amp;L Last Fiscal Year'!$B$2:$M$2, 0)
      ),
      INDEX(
        'P&amp;L This Fiscal Year'!$B$3:$M$100,
        MATCH($BP$5, 'P&amp;L This Fiscal Year'!$A$3:$A$100, 0),
        MATCH($BK9, 'P&amp;L This Fiscal Year'!$B$2:$M$2, 0)
      )
    ),
    ""
  ),
  ""
)</f>
        <v>5533.52</v>
      </c>
      <c r="BQ9" s="36">
        <f ca="1">IF(
  $BK9 &lt; TODAY(),
  IFERROR(
    IF(
      $B$5 = "Previous Fiscal Year",
      INDEX(
        'P&amp;L Last Fiscal Year'!$B$3:$M$100,
        MATCH($BQ$5, 'P&amp;L Last Fiscal Year'!$A$3:$A$100, 0),
        MATCH($BK9, 'P&amp;L Last Fiscal Year'!$B$2:$M$2, 0)
      ),
      INDEX(
        'P&amp;L This Fiscal Year'!$B$3:$M$100,
        MATCH($BQ$5, 'P&amp;L This Fiscal Year'!$A$3:$A$100, 0),
        MATCH($BK9, 'P&amp;L This Fiscal Year'!$B$2:$M$2, 0)
      )
    ),
    ""
  ),
  ""
)</f>
        <v>1127.21</v>
      </c>
      <c r="BR9" s="36">
        <f ca="1">IF(
  $BK9 &lt; TODAY(),
  IFERROR(
    IF(
      $B$5 = "Previous Fiscal Year",
      INDEX(
        'P&amp;L Last Fiscal Year'!$B$3:$M$100,
        MATCH($BR$5, 'P&amp;L Last Fiscal Year'!$A$3:$A$100, 0),
        MATCH($BK9, 'P&amp;L Last Fiscal Year'!$B$2:$M$2, 0)
      ),
      INDEX(
        'P&amp;L This Fiscal Year'!$B$3:$M$100,
        MATCH($BR$5, 'P&amp;L This Fiscal Year'!$A$3:$A$100, 0),
        MATCH($BK9, 'P&amp;L This Fiscal Year'!$B$2:$M$2, 0)
      )
    ),
    ""
  ),
  ""
)</f>
        <v>6660.73</v>
      </c>
    </row>
    <row r="10" spans="1:72" ht="15.5">
      <c r="D10" s="15"/>
      <c r="E10" s="15"/>
      <c r="F10" s="16" t="str">
        <v>Sales of Product Income</v>
      </c>
      <c r="G10" s="16" t="str">
        <v>Income</v>
      </c>
      <c r="H10" s="16" t="b">
        <v>1</v>
      </c>
      <c r="I10" s="32">
        <f ca="1"/>
        <v>16857.96</v>
      </c>
      <c r="J10" s="26"/>
      <c r="K10" s="16" t="str">
        <v>Sales of Product Income</v>
      </c>
      <c r="L10" s="16" t="str">
        <v>Income</v>
      </c>
      <c r="M10" s="16" t="b">
        <v>1</v>
      </c>
      <c r="N10" s="32">
        <f ca="1"/>
        <v>20184.18</v>
      </c>
      <c r="O10" s="14"/>
      <c r="P10" s="16" t="s">
        <v>180</v>
      </c>
      <c r="Q10" s="16" t="s">
        <v>180</v>
      </c>
      <c r="R10" s="35">
        <f t="shared" ca="1" si="0"/>
        <v>60039.87</v>
      </c>
      <c r="S10" s="15"/>
      <c r="T10" s="16" t="str">
        <v>Job expenses</v>
      </c>
      <c r="U10" s="20">
        <f t="shared" ca="1" si="1"/>
        <v>8058.83</v>
      </c>
      <c r="V10" s="14"/>
      <c r="W10" s="16" t="str">
        <f ca="1"/>
        <v>Automobile</v>
      </c>
      <c r="X10" s="20">
        <f ca="1"/>
        <v>8275.85</v>
      </c>
      <c r="Y10" s="35">
        <f t="shared" ref="Y10:Y73" ca="1" si="17">IF(W10="", "", IF(COUNTIF(T:T, W10) &gt; 0, -X10, IF(W10 = "Net Operating Income", 0, X10)))</f>
        <v>-8275.85</v>
      </c>
      <c r="Z10" s="35">
        <f ca="1">IF(OR(AA10&lt;&gt;"", W10=""), "", IF(Y10 &gt; 0, SUM($Y$5:Y9), SUM($Y$5:Y10)))</f>
        <v>153195.59</v>
      </c>
      <c r="AA10" s="35" t="str">
        <f t="shared" ca="1" si="2"/>
        <v/>
      </c>
      <c r="AB10" s="35">
        <f t="shared" ca="1" si="3"/>
        <v>0</v>
      </c>
      <c r="AC10" s="35">
        <f t="shared" ca="1" si="4"/>
        <v>8275.85</v>
      </c>
      <c r="AD10" s="35">
        <f t="shared" ca="1" si="5"/>
        <v>0</v>
      </c>
      <c r="AE10" s="35" t="str">
        <f t="shared" ca="1" si="6"/>
        <v/>
      </c>
      <c r="AF10" s="35">
        <f t="shared" ca="1" si="7"/>
        <v>-8275.85</v>
      </c>
      <c r="AG10" s="14"/>
      <c r="AH10" s="49">
        <f ca="1"/>
        <v>45778</v>
      </c>
      <c r="AI10" s="36">
        <f ca="1">IF(
  AH10 = "",
  "",
  IFERROR(
    IF(
      $B$5 = "Previous Fiscal Year",
      IF(
        OR($D$5 = "All Months", TEXT(AH10, "mmmm") = $D$5),
        INDEX(
          'P&amp;L Last Fiscal Year'!$B$3:$M$100,
          MATCH("Total Income", 'P&amp;L Last Fiscal Year'!$A$3:$A$100, 0),
          MATCH(AH10, 'P&amp;L Last Fiscal Year'!$B$2:$M$2, 0)
        ),
        0
      ),
      IF(
        OR($D$5 = "All Months", TEXT(AH10, "mmmm") = $D$5),
        INDEX(
          'P&amp;L This Fiscal Year'!$B$3:$M$100,
          MATCH("Total Income", 'P&amp;L This Fiscal Year'!$A$3:$A$100, 0),
          MATCH(AH10, 'P&amp;L This Fiscal Year'!$B$2:$M$2, 0)
        ),
        0
      )
    ),
    0
  )
)</f>
        <v>14101.68</v>
      </c>
      <c r="AJ10" s="36" t="str">
        <f ca="1">IF(
  AH10 = "",
  "",
  IFERROR(
    IF(
      $B$5 = "Previous Fiscal Year",
      IF(
        OR($D$5 = "All Months", TEXT(AH10, "mmmm") = $D$5),
        "",
        INDEX(
          'P&amp;L Last Fiscal Year'!$B$3:$M$100,
          MATCH("Total Income", 'P&amp;L Last Fiscal Year'!$A$3:$A$100, 0),
          MATCH(AH10, 'P&amp;L Last Fiscal Year'!$B$2:$M$2, 0)
        )
      ),
      IF(
        OR($D$5 = "All Months", TEXT(AH10, "mmmm") = $D$5),
        "",
        INDEX(
          'P&amp;L This Fiscal Year'!$B$3:$M$100,
          MATCH("Total Income", 'P&amp;L This Fiscal Year'!$A$3:$A$100, 0),
          MATCH(AH10, 'P&amp;L This Fiscal Year'!$B$2:$M$2, 0)
        )
      )
    ),
    ""
  )
)</f>
        <v/>
      </c>
      <c r="AK10" s="36">
        <f ca="1">IF(
  AH10 = "",
  "",
  IFERROR(
    IF(
      $B$5 = "Previous Fiscal Year",
      IF(
        OR($D$5 = "All Months", TEXT(AH10, "mmmm") = $D$5),
        -INDEX(
          'P&amp;L Last Fiscal Year'!$B$3:$M$100,
          MATCH("Total Cost of Goods Sold", 'P&amp;L Last Fiscal Year'!$A$3:$A$100, 0),
          MATCH(AH10, 'P&amp;L Last Fiscal Year'!$B$2:$M$2, 0)
        ),
        ""
      ),
      IF(
        OR($D$5 = "All Months", TEXT(AH10, "mmmm") = $D$5),
        -INDEX(
          'P&amp;L This Fiscal Year'!$B$3:$M$100,
          MATCH("Total Cost of Goods Sold", 'P&amp;L This Fiscal Year'!$A$3:$A$100, 0),
          MATCH(AH10, 'P&amp;L This Fiscal Year'!$B$2:$M$2, 0)
        ),
        ""
      )
    ),
    ""
  )
)</f>
        <v>-470.59</v>
      </c>
      <c r="AL10" t="str">
        <f ca="1">IF(
  AH10 = "",
  "",
  IFERROR(
    IF(
      $B$5 = "Previous Fiscal Year",
      IF(
        OR($D$5 = "All Months", TEXT(AH10, "mmmm") = $D$5),
        "",
        -INDEX(
          'P&amp;L Last Fiscal Year'!$B$3:$M$100,
          MATCH("Total Cost of Goods Sold", 'P&amp;L Last Fiscal Year'!$A$3:$A$100, 0),
          MATCH(AH10, 'P&amp;L Last Fiscal Year'!$B$2:$M$2, 0)
        )
      ),
      IF(
        OR($D$5 = "All Months", TEXT(AH10, "mmmm") = $D$5),
        "",
        -INDEX(
          'P&amp;L This Fiscal Year'!$B$3:$M$100,
          MATCH("Total Cost of Goods Sold", 'P&amp;L This Fiscal Year'!$A$3:$A$100, 0),
          MATCH(AH10, 'P&amp;L This Fiscal Year'!$B$2:$M$2, 0)
        )
      )
    ),
    ""
  )
)</f>
        <v/>
      </c>
      <c r="AM10" s="55">
        <f t="shared" ca="1" si="10"/>
        <v>-4.5703334361956151E-2</v>
      </c>
      <c r="AN10" s="55">
        <f t="shared" ca="1" si="11"/>
        <v>0.51991607210206592</v>
      </c>
      <c r="AO10" s="14"/>
      <c r="AP10" t="str">
        <f ca="1"/>
        <v>Meals</v>
      </c>
      <c r="AQ10" s="36">
        <f t="shared" ca="1" si="8"/>
        <v>9191.2000000000007</v>
      </c>
      <c r="AR10" s="14"/>
      <c r="AS10" s="49">
        <f ca="1"/>
        <v>45778</v>
      </c>
      <c r="AT10" s="36">
        <f ca="1">IF(
  AS10 = "",
  "",
  IFERROR(
    IF(
      $B$5 = "Previous Fiscal Year",
      IF(
        OR($D$5 = "All Months", TEXT(AS10, "mmmm") = $D$5),
        INDEX(
          'P&amp;L Last Fiscal Year'!$B$3:$M$100,
          MATCH("Total Expenses", 'P&amp;L Last Fiscal Year'!$A$3:$A$100, 0),
          MATCH(AS10, 'P&amp;L Last Fiscal Year'!$B$2:$M$2, 0)
        ),
        0
      ),
      IF(
        OR($D$5 = "All Months", TEXT(AS10, "mmmm") = $D$5),
        INDEX(
          'P&amp;L This Fiscal Year'!$B$3:$M$100,
          MATCH("Total Expenses", 'P&amp;L This Fiscal Year'!$A$3:$A$100, 0),
          MATCH(AS10, 'P&amp;L This Fiscal Year'!$B$2:$M$2, 0)
        ),
        0
      )
    ),
    0
  )
)</f>
        <v>8523.65</v>
      </c>
      <c r="AU10" s="36">
        <f ca="1">IF(
  BE10 = "",
  "",
  IFERROR(
    IF(
      $B$5 = "Previous Fiscal Year",
      IF(
        OR($D$5 = "All Months", TEXT(BE10, "mmmm") = $D$5),
        0,
        INDEX(
          'P&amp;L Last Fiscal Year'!$B$3:$M$100,
          MATCH("Total Expenses", 'P&amp;L Last Fiscal Year'!$A$3:$A$100, 0),
          MATCH(BE10, 'P&amp;L Last Fiscal Year'!$B$2:$M$2, 0)
        )
      ),
      IF(
        OR($D$5 = "All Months", TEXT(BE10, "mmmm") = $D$5),
        0,
        INDEX(
          'P&amp;L This Fiscal Year'!$B$3:$M$100,
          MATCH("Total Expenses", 'P&amp;L This Fiscal Year'!$A$3:$A$100, 0),
          MATCH(BE10, 'P&amp;L This Fiscal Year'!$B$2:$M$2, 0)
        )
      )
    ),
    ""
  )
)</f>
        <v>0</v>
      </c>
      <c r="AV10" s="55">
        <f t="shared" ca="1" si="12"/>
        <v>-3.3287400123622711E-2</v>
      </c>
      <c r="AW10" s="55">
        <f t="shared" ca="1" si="9"/>
        <v>0.64778379328481028</v>
      </c>
      <c r="AX10" s="14"/>
      <c r="AY10" s="49">
        <f ca="1"/>
        <v>45778</v>
      </c>
      <c r="AZ10" s="36">
        <f ca="1">IF(
  AY10 = "",
  "",
  IFERROR(
    IF(
      $B$5 = "Previous Fiscal Year",
      IF(
        OR($D$5 = "All Months", TEXT(AY10, "mmmm") = $D$5),
        INDEX(
          'P&amp;L Last Fiscal Year'!$B$3:$M$100,
          MATCH("Gross Profit", 'P&amp;L Last Fiscal Year'!$A$3:$A$100, 0),
          MATCH(AY10, 'P&amp;L Last Fiscal Year'!$B$2:$M$2, 0)
        ),
        0
      ),
      IF(
        OR($D$5 = "All Months", TEXT(AY10, "mmmm") = $D$5),
        INDEX(
          'P&amp;L This Fiscal Year'!$B$3:$M$100,
          MATCH("Gross Profit", 'P&amp;L This Fiscal Year'!$A$3:$A$100, 0),
          MATCH(AY10, 'P&amp;L This Fiscal Year'!$B$2:$M$2, 0)
        ),
        0
      )
    ),
    0
  )
)</f>
        <v>13631.09</v>
      </c>
      <c r="BA10" s="36">
        <f ca="1">IF(
  AY10 = "",
  "",
  IFERROR(
    IF(
      $B$5 = "Previous Fiscal Year",
      IF(
        OR($D$5 = "All Months", TEXT(AY10, "mmmm") = $D$5),
        0,
        INDEX(
          'P&amp;L Last Fiscal Year'!$B$3:$M$100,
          MATCH("Gross Profit", 'P&amp;L Last Fiscal Year'!$A$3:$A$100, 0),
          MATCH(AY10, 'P&amp;L Last Fiscal Year'!$B$2:$M$2, 0)
        )
      ),
      IF(
        OR($D$5 = "All Months", TEXT(AY10, "mmmm") = $D$5),
        0,
        INDEX(
          'P&amp;L This Fiscal Year'!$B$3:$M$100,
          MATCH("Gross Profit", 'P&amp;L This Fiscal Year'!$A$3:$A$100, 0),
          MATCH(AY10, 'P&amp;L This Fiscal Year'!$B$2:$M$2, 0)
        )
      )
    ),
    0
  )
)</f>
        <v>0</v>
      </c>
      <c r="BB10" s="55">
        <f t="shared" ca="1" si="13"/>
        <v>-5.0141944691045548E-2</v>
      </c>
      <c r="BC10" s="55">
        <f t="shared" ca="1" si="14"/>
        <v>0.51705379352519731</v>
      </c>
      <c r="BD10" s="14"/>
      <c r="BE10" s="49">
        <f ca="1"/>
        <v>45778</v>
      </c>
      <c r="BF10" s="36">
        <f ca="1">IF(
  BE10 = "",
  "",
  IFERROR(
    IF(
      $B$5 = "Previous Fiscal Year",
      IF(
        OR($D$5 = "All Months", TEXT(BE10, "mmmm") = $D$5),
        INDEX(
          'P&amp;L Last Fiscal Year'!$B$3:$M$100,
          MATCH("Net Income", 'P&amp;L Last Fiscal Year'!$A$3:$A$100, 0),
          MATCH(BE10, 'P&amp;L Last Fiscal Year'!$B$2:$M$2, 0)
        ),
        0
      ),
      IF(
        OR($D$5 = "All Months", TEXT(BE10, "mmmm") = $D$5),
        INDEX(
          'P&amp;L This Fiscal Year'!$B$3:$M$100,
          MATCH("Net Income", 'P&amp;L This Fiscal Year'!$A$3:$A$100, 0),
          MATCH(BE10, 'P&amp;L This Fiscal Year'!$B$2:$M$2, 0)
        ),
        0
      )
    ),
    0
  )
)</f>
        <v>6230.13</v>
      </c>
      <c r="BG10" s="36">
        <f ca="1">IF(
  BE10 = "",
  "",
  IFERROR(
    IF(
      $B$5 = "Previous Fiscal Year",
      IF(
        OR($D$5 = "All Months", TEXT(BE10, "mmmm") = $D$5),
        0,
        INDEX(
          'P&amp;L Last Fiscal Year'!$B$3:$M$100,
          MATCH("Net Income", 'P&amp;L Last Fiscal Year'!$A$3:$A$100, 0),
          MATCH(BE10, 'P&amp;L Last Fiscal Year'!$B$2:$M$2, 0)
        )
      ),
      IF(
        OR($D$5 = "All Months", TEXT(BE10, "mmmm") = $D$5),
        0,
        INDEX(
          'P&amp;L This Fiscal Year'!$B$3:$M$100,
          MATCH("Net Income", 'P&amp;L This Fiscal Year'!$A$3:$A$100, 0),
          MATCH(BE10, 'P&amp;L This Fiscal Year'!$B$2:$M$2, 0)
        )
      )
    ),
    0
  )
)</f>
        <v>0</v>
      </c>
      <c r="BH10" s="55">
        <f t="shared" ca="1" si="15"/>
        <v>-6.4647568659891561E-2</v>
      </c>
      <c r="BI10" s="55">
        <f t="shared" ca="1" si="16"/>
        <v>0.64778379328481028</v>
      </c>
      <c r="BJ10" s="14"/>
      <c r="BK10" s="49">
        <f ca="1"/>
        <v>45778</v>
      </c>
      <c r="BL10" s="36">
        <f ca="1">IF(
  $BK10 &lt; TODAY(),
  IFERROR(
    IF(
      $B$5 = "Previous Fiscal Year",
      INDEX(
        'P&amp;L Last Fiscal Year'!$B$3:$M$100,
        MATCH($BL$5, 'P&amp;L Last Fiscal Year'!$A$3:$A$100, 0),
        MATCH($BK10, 'P&amp;L Last Fiscal Year'!$B$2:$M$2, 0)
      ),
      INDEX(
        'P&amp;L This Fiscal Year'!$B$3:$M$100,
        MATCH($BL$5, 'P&amp;L This Fiscal Year'!$A$3:$A$100, 0),
        MATCH($BK10, 'P&amp;L This Fiscal Year'!$B$2:$M$2, 0)
      )
    ),
    ""
  ),
  ""
)</f>
        <v>14101.68</v>
      </c>
      <c r="BM10" s="36">
        <f ca="1">IF(
  $BK10 &lt; TODAY(),
  IFERROR(
    IF(
      $B$5 = "Previous Fiscal Year",
      INDEX(
        'P&amp;L Last Fiscal Year'!$B$3:$M$100,
        MATCH($BM$5, 'P&amp;L Last Fiscal Year'!$A$3:$A$100, 0),
        MATCH($BK10, 'P&amp;L Last Fiscal Year'!$B$2:$M$2, 0)
      ),
      INDEX(
        'P&amp;L This Fiscal Year'!$B$3:$M$100,
        MATCH($BM$5, 'P&amp;L This Fiscal Year'!$A$3:$A$100, 0),
        MATCH($BK10, 'P&amp;L This Fiscal Year'!$B$2:$M$2, 0)
      )
    ),
    ""
  ),
  ""
)</f>
        <v>470.59</v>
      </c>
      <c r="BN10" s="36">
        <f ca="1">IF(
  $BK10 &lt; TODAY(),
  IFERROR(
    IF(
      $B$5 = "Previous Fiscal Year",
      INDEX(
        'P&amp;L Last Fiscal Year'!$B$3:$M$100,
        MATCH($BN$5, 'P&amp;L Last Fiscal Year'!$A$3:$A$100, 0),
        MATCH($BK10, 'P&amp;L Last Fiscal Year'!$B$2:$M$2, 0)
      ),
      INDEX(
        'P&amp;L This Fiscal Year'!$B$3:$M$100,
        MATCH($BN$5, 'P&amp;L This Fiscal Year'!$A$3:$A$100, 0),
        MATCH($BK10, 'P&amp;L This Fiscal Year'!$B$2:$M$2, 0)
      )
    ),
    ""
  ),
  ""
)</f>
        <v>13631.09</v>
      </c>
      <c r="BO10" s="36">
        <f ca="1">IF(
  $BK10 &lt; TODAY(),
  IFERROR(
    IF(
      $B$5 = "Previous Fiscal Year",
      INDEX(
        'P&amp;L Last Fiscal Year'!$B$3:$M$100,
        MATCH($BO$5, 'P&amp;L Last Fiscal Year'!$A$3:$A$100, 0),
        MATCH($BK10, 'P&amp;L Last Fiscal Year'!$B$2:$M$2, 0)
      ),
      INDEX(
        'P&amp;L This Fiscal Year'!$B$3:$M$100,
        MATCH($BO$5, 'P&amp;L This Fiscal Year'!$A$3:$A$100, 0),
        MATCH($BK10, 'P&amp;L This Fiscal Year'!$B$2:$M$2, 0)
      )
    ),
    ""
  ),
  ""
)</f>
        <v>8523.65</v>
      </c>
      <c r="BP10" s="36">
        <f ca="1">IF(
  $BK10 &lt; TODAY(),
  IFERROR(
    IF(
      $B$5 = "Previous Fiscal Year",
      INDEX(
        'P&amp;L Last Fiscal Year'!$B$3:$M$100,
        MATCH($BP$5, 'P&amp;L Last Fiscal Year'!$A$3:$A$100, 0),
        MATCH($BK10, 'P&amp;L Last Fiscal Year'!$B$2:$M$2, 0)
      ),
      INDEX(
        'P&amp;L This Fiscal Year'!$B$3:$M$100,
        MATCH($BP$5, 'P&amp;L This Fiscal Year'!$A$3:$A$100, 0),
        MATCH($BK10, 'P&amp;L This Fiscal Year'!$B$2:$M$2, 0)
      )
    ),
    ""
  ),
  ""
)</f>
        <v>5107.4399999999996</v>
      </c>
      <c r="BQ10" s="36">
        <f ca="1">IF(
  $BK10 &lt; TODAY(),
  IFERROR(
    IF(
      $B$5 = "Previous Fiscal Year",
      INDEX(
        'P&amp;L Last Fiscal Year'!$B$3:$M$100,
        MATCH($BQ$5, 'P&amp;L Last Fiscal Year'!$A$3:$A$100, 0),
        MATCH($BK10, 'P&amp;L Last Fiscal Year'!$B$2:$M$2, 0)
      ),
      INDEX(
        'P&amp;L This Fiscal Year'!$B$3:$M$100,
        MATCH($BQ$5, 'P&amp;L This Fiscal Year'!$A$3:$A$100, 0),
        MATCH($BK10, 'P&amp;L This Fiscal Year'!$B$2:$M$2, 0)
      )
    ),
    ""
  ),
  ""
)</f>
        <v>1122.69</v>
      </c>
      <c r="BR10" s="36">
        <f ca="1">IF(
  $BK10 &lt; TODAY(),
  IFERROR(
    IF(
      $B$5 = "Previous Fiscal Year",
      INDEX(
        'P&amp;L Last Fiscal Year'!$B$3:$M$100,
        MATCH($BR$5, 'P&amp;L Last Fiscal Year'!$A$3:$A$100, 0),
        MATCH($BK10, 'P&amp;L Last Fiscal Year'!$B$2:$M$2, 0)
      ),
      INDEX(
        'P&amp;L This Fiscal Year'!$B$3:$M$100,
        MATCH($BR$5, 'P&amp;L This Fiscal Year'!$A$3:$A$100, 0),
        MATCH($BK10, 'P&amp;L This Fiscal Year'!$B$2:$M$2, 0)
      )
    ),
    ""
  ),
  ""
)</f>
        <v>6230.13</v>
      </c>
    </row>
    <row r="11" spans="1:72" ht="26">
      <c r="D11" s="15"/>
      <c r="E11" s="15"/>
      <c r="F11" s="16" t="str">
        <v>DrawingServices</v>
      </c>
      <c r="G11" s="16" t="str">
        <v>Income</v>
      </c>
      <c r="H11" s="16" t="b">
        <v>1</v>
      </c>
      <c r="I11" s="32">
        <f ca="1"/>
        <v>17457.07</v>
      </c>
      <c r="J11" s="26"/>
      <c r="K11" s="16" t="str">
        <v>DrawingServices</v>
      </c>
      <c r="L11" s="16" t="str">
        <v>Income</v>
      </c>
      <c r="M11" s="16" t="b">
        <v>1</v>
      </c>
      <c r="N11" s="32">
        <f ca="1"/>
        <v>22094.639999999999</v>
      </c>
      <c r="O11" s="14"/>
      <c r="P11" s="16" t="s">
        <v>184</v>
      </c>
      <c r="Q11" s="16" t="s">
        <v>184</v>
      </c>
      <c r="R11" s="35">
        <f t="shared" ca="1" si="0"/>
        <v>13230.54</v>
      </c>
      <c r="S11" s="15"/>
      <c r="T11" s="16" t="str">
        <v>Legal and Professional Fees</v>
      </c>
      <c r="U11" s="20">
        <f t="shared" ca="1" si="1"/>
        <v>20058</v>
      </c>
      <c r="V11" s="14"/>
      <c r="W11" s="16" t="str">
        <f ca="1"/>
        <v>Rented Equipment</v>
      </c>
      <c r="X11" s="20">
        <f ca="1"/>
        <v>3881.89</v>
      </c>
      <c r="Y11" s="35">
        <f t="shared" ca="1" si="17"/>
        <v>-3881.89</v>
      </c>
      <c r="Z11" s="35">
        <f ca="1">IF(OR(AA11&lt;&gt;"", W11=""), "", IF(Y11 &gt; 0, SUM($Y$5:Y10), SUM($Y$5:Y11)))</f>
        <v>149313.69999999998</v>
      </c>
      <c r="AA11" s="35" t="str">
        <f t="shared" ca="1" si="2"/>
        <v/>
      </c>
      <c r="AB11" s="35">
        <f t="shared" ca="1" si="3"/>
        <v>0</v>
      </c>
      <c r="AC11" s="35">
        <f t="shared" ca="1" si="4"/>
        <v>3881.89</v>
      </c>
      <c r="AD11" s="35">
        <f t="shared" ca="1" si="5"/>
        <v>0</v>
      </c>
      <c r="AE11" s="35" t="str">
        <f t="shared" ca="1" si="6"/>
        <v/>
      </c>
      <c r="AF11" s="35">
        <f t="shared" ca="1" si="7"/>
        <v>-3881.89</v>
      </c>
      <c r="AG11" s="14"/>
      <c r="AH11" s="49">
        <f ca="1"/>
        <v>45809</v>
      </c>
      <c r="AI11" s="36">
        <f ca="1">IF(
  AH11 = "",
  "",
  IFERROR(
    IF(
      $B$5 = "Previous Fiscal Year",
      IF(
        OR($D$5 = "All Months", TEXT(AH11, "mmmm") = $D$5),
        INDEX(
          'P&amp;L Last Fiscal Year'!$B$3:$M$100,
          MATCH("Total Income", 'P&amp;L Last Fiscal Year'!$A$3:$A$100, 0),
          MATCH(AH11, 'P&amp;L Last Fiscal Year'!$B$2:$M$2, 0)
        ),
        0
      ),
      IF(
        OR($D$5 = "All Months", TEXT(AH11, "mmmm") = $D$5),
        INDEX(
          'P&amp;L This Fiscal Year'!$B$3:$M$100,
          MATCH("Total Income", 'P&amp;L This Fiscal Year'!$A$3:$A$100, 0),
          MATCH(AH11, 'P&amp;L This Fiscal Year'!$B$2:$M$2, 0)
        ),
        0
      )
    ),
    0
  )
)</f>
        <v>13494.11</v>
      </c>
      <c r="AJ11" s="36" t="str">
        <f ca="1">IF(
  AH11 = "",
  "",
  IFERROR(
    IF(
      $B$5 = "Previous Fiscal Year",
      IF(
        OR($D$5 = "All Months", TEXT(AH11, "mmmm") = $D$5),
        "",
        INDEX(
          'P&amp;L Last Fiscal Year'!$B$3:$M$100,
          MATCH("Total Income", 'P&amp;L Last Fiscal Year'!$A$3:$A$100, 0),
          MATCH(AH11, 'P&amp;L Last Fiscal Year'!$B$2:$M$2, 0)
        )
      ),
      IF(
        OR($D$5 = "All Months", TEXT(AH11, "mmmm") = $D$5),
        "",
        INDEX(
          'P&amp;L This Fiscal Year'!$B$3:$M$100,
          MATCH("Total Income", 'P&amp;L This Fiscal Year'!$A$3:$A$100, 0),
          MATCH(AH11, 'P&amp;L This Fiscal Year'!$B$2:$M$2, 0)
        )
      )
    ),
    ""
  )
)</f>
        <v/>
      </c>
      <c r="AK11" s="36">
        <f ca="1">IF(
  AH11 = "",
  "",
  IFERROR(
    IF(
      $B$5 = "Previous Fiscal Year",
      IF(
        OR($D$5 = "All Months", TEXT(AH11, "mmmm") = $D$5),
        -INDEX(
          'P&amp;L Last Fiscal Year'!$B$3:$M$100,
          MATCH("Total Cost of Goods Sold", 'P&amp;L Last Fiscal Year'!$A$3:$A$100, 0),
          MATCH(AH11, 'P&amp;L Last Fiscal Year'!$B$2:$M$2, 0)
        ),
        ""
      ),
      IF(
        OR($D$5 = "All Months", TEXT(AH11, "mmmm") = $D$5),
        -INDEX(
          'P&amp;L This Fiscal Year'!$B$3:$M$100,
          MATCH("Total Cost of Goods Sold", 'P&amp;L This Fiscal Year'!$A$3:$A$100, 0),
          MATCH(AH11, 'P&amp;L This Fiscal Year'!$B$2:$M$2, 0)
        ),
        ""
      )
    ),
    ""
  )
)</f>
        <v>-490.33</v>
      </c>
      <c r="AL11" t="str">
        <f ca="1">IF(
  AH11 = "",
  "",
  IFERROR(
    IF(
      $B$5 = "Previous Fiscal Year",
      IF(
        OR($D$5 = "All Months", TEXT(AH11, "mmmm") = $D$5),
        "",
        -INDEX(
          'P&amp;L Last Fiscal Year'!$B$3:$M$100,
          MATCH("Total Cost of Goods Sold", 'P&amp;L Last Fiscal Year'!$A$3:$A$100, 0),
          MATCH(AH11, 'P&amp;L Last Fiscal Year'!$B$2:$M$2, 0)
        )
      ),
      IF(
        OR($D$5 = "All Months", TEXT(AH11, "mmmm") = $D$5),
        "",
        -INDEX(
          'P&amp;L This Fiscal Year'!$B$3:$M$100,
          MATCH("Total Cost of Goods Sold", 'P&amp;L This Fiscal Year'!$A$3:$A$100, 0),
          MATCH(AH11, 'P&amp;L This Fiscal Year'!$B$2:$M$2, 0)
        )
      )
    ),
    ""
  )
)</f>
        <v/>
      </c>
      <c r="AM11" s="55">
        <f t="shared" ca="1" si="10"/>
        <v>-4.3084937397529915E-2</v>
      </c>
      <c r="AN11" s="55">
        <f t="shared" ca="1" si="11"/>
        <v>0.52253446906649215</v>
      </c>
      <c r="AO11" s="14"/>
      <c r="AP11" t="str">
        <f ca="1"/>
        <v>Maintenance and Repair</v>
      </c>
      <c r="AQ11" s="36">
        <f t="shared" ca="1" si="8"/>
        <v>9055.75</v>
      </c>
      <c r="AR11" s="14"/>
      <c r="AS11" s="49">
        <f ca="1"/>
        <v>45809</v>
      </c>
      <c r="AT11" s="36">
        <f ca="1">IF(
  AS11 = "",
  "",
  IFERROR(
    IF(
      $B$5 = "Previous Fiscal Year",
      IF(
        OR($D$5 = "All Months", TEXT(AS11, "mmmm") = $D$5),
        INDEX(
          'P&amp;L Last Fiscal Year'!$B$3:$M$100,
          MATCH("Total Expenses", 'P&amp;L Last Fiscal Year'!$A$3:$A$100, 0),
          MATCH(AS11, 'P&amp;L Last Fiscal Year'!$B$2:$M$2, 0)
        ),
        0
      ),
      IF(
        OR($D$5 = "All Months", TEXT(AS11, "mmmm") = $D$5),
        INDEX(
          'P&amp;L This Fiscal Year'!$B$3:$M$100,
          MATCH("Total Expenses", 'P&amp;L This Fiscal Year'!$A$3:$A$100, 0),
          MATCH(AS11, 'P&amp;L This Fiscal Year'!$B$2:$M$2, 0)
        ),
        0
      )
    ),
    0
  )
)</f>
        <v>8121.44</v>
      </c>
      <c r="AU11" s="36">
        <f ca="1">IF(
  BE11 = "",
  "",
  IFERROR(
    IF(
      $B$5 = "Previous Fiscal Year",
      IF(
        OR($D$5 = "All Months", TEXT(BE11, "mmmm") = $D$5),
        0,
        INDEX(
          'P&amp;L Last Fiscal Year'!$B$3:$M$100,
          MATCH("Total Expenses", 'P&amp;L Last Fiscal Year'!$A$3:$A$100, 0),
          MATCH(BE11, 'P&amp;L Last Fiscal Year'!$B$2:$M$2, 0)
        )
      ),
      IF(
        OR($D$5 = "All Months", TEXT(BE11, "mmmm") = $D$5),
        0,
        INDEX(
          'P&amp;L This Fiscal Year'!$B$3:$M$100,
          MATCH("Total Expenses", 'P&amp;L This Fiscal Year'!$A$3:$A$100, 0),
          MATCH(BE11, 'P&amp;L This Fiscal Year'!$B$2:$M$2, 0)
        )
      )
    ),
    ""
  )
)</f>
        <v>0</v>
      </c>
      <c r="AV11" s="55">
        <f t="shared" ca="1" si="12"/>
        <v>-4.7187531163292724E-2</v>
      </c>
      <c r="AW11" s="55">
        <f t="shared" ca="1" si="9"/>
        <v>0.66007611414088396</v>
      </c>
      <c r="AX11" s="14"/>
      <c r="AY11" s="49">
        <f ca="1"/>
        <v>45809</v>
      </c>
      <c r="AZ11" s="36">
        <f ca="1">IF(
  AY11 = "",
  "",
  IFERROR(
    IF(
      $B$5 = "Previous Fiscal Year",
      IF(
        OR($D$5 = "All Months", TEXT(AY11, "mmmm") = $D$5),
        INDEX(
          'P&amp;L Last Fiscal Year'!$B$3:$M$100,
          MATCH("Gross Profit", 'P&amp;L Last Fiscal Year'!$A$3:$A$100, 0),
          MATCH(AY11, 'P&amp;L Last Fiscal Year'!$B$2:$M$2, 0)
        ),
        0
      ),
      IF(
        OR($D$5 = "All Months", TEXT(AY11, "mmmm") = $D$5),
        INDEX(
          'P&amp;L This Fiscal Year'!$B$3:$M$100,
          MATCH("Gross Profit", 'P&amp;L This Fiscal Year'!$A$3:$A$100, 0),
          MATCH(AY11, 'P&amp;L This Fiscal Year'!$B$2:$M$2, 0)
        ),
        0
      )
    ),
    0
  )
)</f>
        <v>13003.79</v>
      </c>
      <c r="BA11" s="36">
        <f ca="1">IF(
  AY11 = "",
  "",
  IFERROR(
    IF(
      $B$5 = "Previous Fiscal Year",
      IF(
        OR($D$5 = "All Months", TEXT(AY11, "mmmm") = $D$5),
        0,
        INDEX(
          'P&amp;L Last Fiscal Year'!$B$3:$M$100,
          MATCH("Gross Profit", 'P&amp;L Last Fiscal Year'!$A$3:$A$100, 0),
          MATCH(AY11, 'P&amp;L Last Fiscal Year'!$B$2:$M$2, 0)
        )
      ),
      IF(
        OR($D$5 = "All Months", TEXT(AY11, "mmmm") = $D$5),
        0,
        INDEX(
          'P&amp;L This Fiscal Year'!$B$3:$M$100,
          MATCH("Gross Profit", 'P&amp;L This Fiscal Year'!$A$3:$A$100, 0),
          MATCH(AY11, 'P&amp;L This Fiscal Year'!$B$2:$M$2, 0)
        )
      )
    ),
    0
  )
)</f>
        <v>0</v>
      </c>
      <c r="BB11" s="55">
        <f t="shared" ca="1" si="13"/>
        <v>-4.601979738964377E-2</v>
      </c>
      <c r="BC11" s="55">
        <f t="shared" ca="1" si="14"/>
        <v>0.52117594082659902</v>
      </c>
      <c r="BD11" s="14"/>
      <c r="BE11" s="49">
        <f ca="1"/>
        <v>45809</v>
      </c>
      <c r="BF11" s="36">
        <f ca="1">IF(
  BE11 = "",
  "",
  IFERROR(
    IF(
      $B$5 = "Previous Fiscal Year",
      IF(
        OR($D$5 = "All Months", TEXT(BE11, "mmmm") = $D$5),
        INDEX(
          'P&amp;L Last Fiscal Year'!$B$3:$M$100,
          MATCH("Net Income", 'P&amp;L Last Fiscal Year'!$A$3:$A$100, 0),
          MATCH(BE11, 'P&amp;L Last Fiscal Year'!$B$2:$M$2, 0)
        ),
        0
      ),
      IF(
        OR($D$5 = "All Months", TEXT(BE11, "mmmm") = $D$5),
        INDEX(
          'P&amp;L This Fiscal Year'!$B$3:$M$100,
          MATCH("Net Income", 'P&amp;L This Fiscal Year'!$A$3:$A$100, 0),
          MATCH(BE11, 'P&amp;L This Fiscal Year'!$B$2:$M$2, 0)
        ),
        0
      )
    ),
    0
  )
)</f>
        <v>5903.95</v>
      </c>
      <c r="BG11" s="36">
        <f ca="1">IF(
  BE11 = "",
  "",
  IFERROR(
    IF(
      $B$5 = "Previous Fiscal Year",
      IF(
        OR($D$5 = "All Months", TEXT(BE11, "mmmm") = $D$5),
        0,
        INDEX(
          'P&amp;L Last Fiscal Year'!$B$3:$M$100,
          MATCH("Net Income", 'P&amp;L Last Fiscal Year'!$A$3:$A$100, 0),
          MATCH(BE11, 'P&amp;L Last Fiscal Year'!$B$2:$M$2, 0)
        )
      ),
      IF(
        OR($D$5 = "All Months", TEXT(BE11, "mmmm") = $D$5),
        0,
        INDEX(
          'P&amp;L This Fiscal Year'!$B$3:$M$100,
          MATCH("Net Income", 'P&amp;L This Fiscal Year'!$A$3:$A$100, 0),
          MATCH(BE11, 'P&amp;L This Fiscal Year'!$B$2:$M$2, 0)
        )
      )
    ),
    0
  )
)</f>
        <v>0</v>
      </c>
      <c r="BH11" s="55">
        <f t="shared" ca="1" si="15"/>
        <v>-5.2355247803817943E-2</v>
      </c>
      <c r="BI11" s="55">
        <f t="shared" ca="1" si="16"/>
        <v>0.66007611414088396</v>
      </c>
      <c r="BJ11" s="14"/>
      <c r="BK11" s="49">
        <f ca="1"/>
        <v>45809</v>
      </c>
      <c r="BL11" s="36">
        <f ca="1">IF(
  $BK11 &lt; TODAY(),
  IFERROR(
    IF(
      $B$5 = "Previous Fiscal Year",
      INDEX(
        'P&amp;L Last Fiscal Year'!$B$3:$M$100,
        MATCH($BL$5, 'P&amp;L Last Fiscal Year'!$A$3:$A$100, 0),
        MATCH($BK11, 'P&amp;L Last Fiscal Year'!$B$2:$M$2, 0)
      ),
      INDEX(
        'P&amp;L This Fiscal Year'!$B$3:$M$100,
        MATCH($BL$5, 'P&amp;L This Fiscal Year'!$A$3:$A$100, 0),
        MATCH($BK11, 'P&amp;L This Fiscal Year'!$B$2:$M$2, 0)
      )
    ),
    ""
  ),
  ""
)</f>
        <v>13494.11</v>
      </c>
      <c r="BM11" s="36">
        <f ca="1">IF(
  $BK11 &lt; TODAY(),
  IFERROR(
    IF(
      $B$5 = "Previous Fiscal Year",
      INDEX(
        'P&amp;L Last Fiscal Year'!$B$3:$M$100,
        MATCH($BM$5, 'P&amp;L Last Fiscal Year'!$A$3:$A$100, 0),
        MATCH($BK11, 'P&amp;L Last Fiscal Year'!$B$2:$M$2, 0)
      ),
      INDEX(
        'P&amp;L This Fiscal Year'!$B$3:$M$100,
        MATCH($BM$5, 'P&amp;L This Fiscal Year'!$A$3:$A$100, 0),
        MATCH($BK11, 'P&amp;L This Fiscal Year'!$B$2:$M$2, 0)
      )
    ),
    ""
  ),
  ""
)</f>
        <v>490.33</v>
      </c>
      <c r="BN11" s="36">
        <f ca="1">IF(
  $BK11 &lt; TODAY(),
  IFERROR(
    IF(
      $B$5 = "Previous Fiscal Year",
      INDEX(
        'P&amp;L Last Fiscal Year'!$B$3:$M$100,
        MATCH($BN$5, 'P&amp;L Last Fiscal Year'!$A$3:$A$100, 0),
        MATCH($BK11, 'P&amp;L Last Fiscal Year'!$B$2:$M$2, 0)
      ),
      INDEX(
        'P&amp;L This Fiscal Year'!$B$3:$M$100,
        MATCH($BN$5, 'P&amp;L This Fiscal Year'!$A$3:$A$100, 0),
        MATCH($BK11, 'P&amp;L This Fiscal Year'!$B$2:$M$2, 0)
      )
    ),
    ""
  ),
  ""
)</f>
        <v>13003.79</v>
      </c>
      <c r="BO11" s="36">
        <f ca="1">IF(
  $BK11 &lt; TODAY(),
  IFERROR(
    IF(
      $B$5 = "Previous Fiscal Year",
      INDEX(
        'P&amp;L Last Fiscal Year'!$B$3:$M$100,
        MATCH($BO$5, 'P&amp;L Last Fiscal Year'!$A$3:$A$100, 0),
        MATCH($BK11, 'P&amp;L Last Fiscal Year'!$B$2:$M$2, 0)
      ),
      INDEX(
        'P&amp;L This Fiscal Year'!$B$3:$M$100,
        MATCH($BO$5, 'P&amp;L This Fiscal Year'!$A$3:$A$100, 0),
        MATCH($BK11, 'P&amp;L This Fiscal Year'!$B$2:$M$2, 0)
      )
    ),
    ""
  ),
  ""
)</f>
        <v>8121.44</v>
      </c>
      <c r="BP11" s="36">
        <f ca="1">IF(
  $BK11 &lt; TODAY(),
  IFERROR(
    IF(
      $B$5 = "Previous Fiscal Year",
      INDEX(
        'P&amp;L Last Fiscal Year'!$B$3:$M$100,
        MATCH($BP$5, 'P&amp;L Last Fiscal Year'!$A$3:$A$100, 0),
        MATCH($BK11, 'P&amp;L Last Fiscal Year'!$B$2:$M$2, 0)
      ),
      INDEX(
        'P&amp;L This Fiscal Year'!$B$3:$M$100,
        MATCH($BP$5, 'P&amp;L This Fiscal Year'!$A$3:$A$100, 0),
        MATCH($BK11, 'P&amp;L This Fiscal Year'!$B$2:$M$2, 0)
      )
    ),
    ""
  ),
  ""
)</f>
        <v>4882.3500000000004</v>
      </c>
      <c r="BQ11" s="36">
        <f ca="1">IF(
  $BK11 &lt; TODAY(),
  IFERROR(
    IF(
      $B$5 = "Previous Fiscal Year",
      INDEX(
        'P&amp;L Last Fiscal Year'!$B$3:$M$100,
        MATCH($BQ$5, 'P&amp;L Last Fiscal Year'!$A$3:$A$100, 0),
        MATCH($BK11, 'P&amp;L Last Fiscal Year'!$B$2:$M$2, 0)
      ),
      INDEX(
        'P&amp;L This Fiscal Year'!$B$3:$M$100,
        MATCH($BQ$5, 'P&amp;L This Fiscal Year'!$A$3:$A$100, 0),
        MATCH($BK11, 'P&amp;L This Fiscal Year'!$B$2:$M$2, 0)
      )
    ),
    ""
  ),
  ""
)</f>
        <v>1021.6</v>
      </c>
      <c r="BR11" s="36">
        <f ca="1">IF(
  $BK11 &lt; TODAY(),
  IFERROR(
    IF(
      $B$5 = "Previous Fiscal Year",
      INDEX(
        'P&amp;L Last Fiscal Year'!$B$3:$M$100,
        MATCH($BR$5, 'P&amp;L Last Fiscal Year'!$A$3:$A$100, 0),
        MATCH($BK11, 'P&amp;L Last Fiscal Year'!$B$2:$M$2, 0)
      ),
      INDEX(
        'P&amp;L This Fiscal Year'!$B$3:$M$100,
        MATCH($BR$5, 'P&amp;L This Fiscal Year'!$A$3:$A$100, 0),
        MATCH($BK11, 'P&amp;L This Fiscal Year'!$B$2:$M$2, 0)
      )
    ),
    ""
  ),
  ""
)</f>
        <v>5903.95</v>
      </c>
    </row>
    <row r="12" spans="1:72" ht="26">
      <c r="D12" s="15"/>
      <c r="E12" s="15"/>
      <c r="F12" s="16" t="str">
        <v>Total Income</v>
      </c>
      <c r="G12" s="15" t="str">
        <v/>
      </c>
      <c r="H12" s="15" t="b">
        <v>0</v>
      </c>
      <c r="I12" s="32">
        <f ca="1"/>
        <v>136414.57</v>
      </c>
      <c r="J12" s="26"/>
      <c r="K12" s="16" t="str">
        <v>Total Income</v>
      </c>
      <c r="L12" s="15" t="str">
        <v/>
      </c>
      <c r="M12" s="15" t="b">
        <v>0</v>
      </c>
      <c r="N12" s="32">
        <f ca="1"/>
        <v>168809.12</v>
      </c>
      <c r="O12" s="14"/>
      <c r="P12" s="16" t="s">
        <v>185</v>
      </c>
      <c r="Q12" s="16" t="s">
        <v>185</v>
      </c>
      <c r="R12" s="35">
        <f t="shared" ca="1" si="0"/>
        <v>73270.41</v>
      </c>
      <c r="S12" s="15"/>
      <c r="T12" s="16" t="str">
        <v>Maintenance and Repair</v>
      </c>
      <c r="U12" s="20">
        <f t="shared" ca="1" si="1"/>
        <v>9055.75</v>
      </c>
      <c r="V12" s="14"/>
      <c r="W12" s="16" t="str">
        <f ca="1"/>
        <v>Insurance</v>
      </c>
      <c r="X12" s="20">
        <f ca="1"/>
        <v>12476.21</v>
      </c>
      <c r="Y12" s="35">
        <f t="shared" ca="1" si="17"/>
        <v>-12476.21</v>
      </c>
      <c r="Z12" s="35">
        <f ca="1">IF(OR(AA12&lt;&gt;"", W12=""), "", IF(Y12 &gt; 0, SUM($Y$5:Y11), SUM($Y$5:Y12)))</f>
        <v>136837.49</v>
      </c>
      <c r="AA12" s="35" t="str">
        <f t="shared" ca="1" si="2"/>
        <v/>
      </c>
      <c r="AB12" s="35">
        <f t="shared" ca="1" si="3"/>
        <v>0</v>
      </c>
      <c r="AC12" s="35">
        <f t="shared" ca="1" si="4"/>
        <v>12476.21</v>
      </c>
      <c r="AD12" s="35">
        <f t="shared" ca="1" si="5"/>
        <v>0</v>
      </c>
      <c r="AE12" s="35" t="str">
        <f t="shared" ca="1" si="6"/>
        <v/>
      </c>
      <c r="AF12" s="35">
        <f t="shared" ca="1" si="7"/>
        <v>-12476.21</v>
      </c>
      <c r="AG12" s="14"/>
      <c r="AH12" s="49">
        <f ca="1"/>
        <v>45839</v>
      </c>
      <c r="AI12" s="36">
        <f ca="1">IF(
  AH12 = "",
  "",
  IFERROR(
    IF(
      $B$5 = "Previous Fiscal Year",
      IF(
        OR($D$5 = "All Months", TEXT(AH12, "mmmm") = $D$5),
        INDEX(
          'P&amp;L Last Fiscal Year'!$B$3:$M$100,
          MATCH("Total Income", 'P&amp;L Last Fiscal Year'!$A$3:$A$100, 0),
          MATCH(AH12, 'P&amp;L Last Fiscal Year'!$B$2:$M$2, 0)
        ),
        0
      ),
      IF(
        OR($D$5 = "All Months", TEXT(AH12, "mmmm") = $D$5),
        INDEX(
          'P&amp;L This Fiscal Year'!$B$3:$M$100,
          MATCH("Total Income", 'P&amp;L This Fiscal Year'!$A$3:$A$100, 0),
          MATCH(AH12, 'P&amp;L This Fiscal Year'!$B$2:$M$2, 0)
        ),
        0
      )
    ),
    0
  )
)</f>
        <v>13368.94</v>
      </c>
      <c r="AJ12" s="36" t="str">
        <f ca="1">IF(
  AH12 = "",
  "",
  IFERROR(
    IF(
      $B$5 = "Previous Fiscal Year",
      IF(
        OR($D$5 = "All Months", TEXT(AH12, "mmmm") = $D$5),
        "",
        INDEX(
          'P&amp;L Last Fiscal Year'!$B$3:$M$100,
          MATCH("Total Income", 'P&amp;L Last Fiscal Year'!$A$3:$A$100, 0),
          MATCH(AH12, 'P&amp;L Last Fiscal Year'!$B$2:$M$2, 0)
        )
      ),
      IF(
        OR($D$5 = "All Months", TEXT(AH12, "mmmm") = $D$5),
        "",
        INDEX(
          'P&amp;L This Fiscal Year'!$B$3:$M$100,
          MATCH("Total Income", 'P&amp;L This Fiscal Year'!$A$3:$A$100, 0),
          MATCH(AH12, 'P&amp;L This Fiscal Year'!$B$2:$M$2, 0)
        )
      )
    ),
    ""
  )
)</f>
        <v/>
      </c>
      <c r="AK12" s="36">
        <f ca="1">IF(
  AH12 = "",
  "",
  IFERROR(
    IF(
      $B$5 = "Previous Fiscal Year",
      IF(
        OR($D$5 = "All Months", TEXT(AH12, "mmmm") = $D$5),
        -INDEX(
          'P&amp;L Last Fiscal Year'!$B$3:$M$100,
          MATCH("Total Cost of Goods Sold", 'P&amp;L Last Fiscal Year'!$A$3:$A$100, 0),
          MATCH(AH12, 'P&amp;L Last Fiscal Year'!$B$2:$M$2, 0)
        ),
        ""
      ),
      IF(
        OR($D$5 = "All Months", TEXT(AH12, "mmmm") = $D$5),
        -INDEX(
          'P&amp;L This Fiscal Year'!$B$3:$M$100,
          MATCH("Total Cost of Goods Sold", 'P&amp;L This Fiscal Year'!$A$3:$A$100, 0),
          MATCH(AH12, 'P&amp;L This Fiscal Year'!$B$2:$M$2, 0)
        ),
        ""
      )
    ),
    ""
  )
)</f>
        <v>-425.47</v>
      </c>
      <c r="AL12" t="str">
        <f ca="1">IF(
  AH12 = "",
  "",
  IFERROR(
    IF(
      $B$5 = "Previous Fiscal Year",
      IF(
        OR($D$5 = "All Months", TEXT(AH12, "mmmm") = $D$5),
        "",
        -INDEX(
          'P&amp;L Last Fiscal Year'!$B$3:$M$100,
          MATCH("Total Cost of Goods Sold", 'P&amp;L Last Fiscal Year'!$A$3:$A$100, 0),
          MATCH(AH12, 'P&amp;L Last Fiscal Year'!$B$2:$M$2, 0)
        )
      ),
      IF(
        OR($D$5 = "All Months", TEXT(AH12, "mmmm") = $D$5),
        "",
        -INDEX(
          'P&amp;L This Fiscal Year'!$B$3:$M$100,
          MATCH("Total Cost of Goods Sold", 'P&amp;L This Fiscal Year'!$A$3:$A$100, 0),
          MATCH(AH12, 'P&amp;L This Fiscal Year'!$B$2:$M$2, 0)
        )
      )
    ),
    ""
  )
)</f>
        <v/>
      </c>
      <c r="AM12" s="55">
        <f t="shared" ca="1" si="10"/>
        <v>-9.2758988921833353E-3</v>
      </c>
      <c r="AN12" s="55">
        <f t="shared" ca="1" si="11"/>
        <v>0.5563435075718387</v>
      </c>
      <c r="AO12" s="14"/>
      <c r="AP12" t="str">
        <f ca="1"/>
        <v>Automobile</v>
      </c>
      <c r="AQ12" s="36" t="str">
        <f t="shared" ca="1" si="8"/>
        <v/>
      </c>
      <c r="AR12" s="14"/>
      <c r="AS12" s="49">
        <f ca="1"/>
        <v>45839</v>
      </c>
      <c r="AT12" s="36">
        <f ca="1">IF(
  AS12 = "",
  "",
  IFERROR(
    IF(
      $B$5 = "Previous Fiscal Year",
      IF(
        OR($D$5 = "All Months", TEXT(AS12, "mmmm") = $D$5),
        INDEX(
          'P&amp;L Last Fiscal Year'!$B$3:$M$100,
          MATCH("Total Expenses", 'P&amp;L Last Fiscal Year'!$A$3:$A$100, 0),
          MATCH(AS12, 'P&amp;L Last Fiscal Year'!$B$2:$M$2, 0)
        ),
        0
      ),
      IF(
        OR($D$5 = "All Months", TEXT(AS12, "mmmm") = $D$5),
        INDEX(
          'P&amp;L This Fiscal Year'!$B$3:$M$100,
          MATCH("Total Expenses", 'P&amp;L This Fiscal Year'!$A$3:$A$100, 0),
          MATCH(AS12, 'P&amp;L This Fiscal Year'!$B$2:$M$2, 0)
        ),
        0
      )
    ),
    0
  )
)</f>
        <v>8989.49</v>
      </c>
      <c r="AU12" s="36">
        <f ca="1">IF(
  BE12 = "",
  "",
  IFERROR(
    IF(
      $B$5 = "Previous Fiscal Year",
      IF(
        OR($D$5 = "All Months", TEXT(BE12, "mmmm") = $D$5),
        0,
        INDEX(
          'P&amp;L Last Fiscal Year'!$B$3:$M$100,
          MATCH("Total Expenses", 'P&amp;L Last Fiscal Year'!$A$3:$A$100, 0),
          MATCH(BE12, 'P&amp;L Last Fiscal Year'!$B$2:$M$2, 0)
        )
      ),
      IF(
        OR($D$5 = "All Months", TEXT(BE12, "mmmm") = $D$5),
        0,
        INDEX(
          'P&amp;L This Fiscal Year'!$B$3:$M$100,
          MATCH("Total Expenses", 'P&amp;L This Fiscal Year'!$A$3:$A$100, 0),
          MATCH(BE12, 'P&amp;L This Fiscal Year'!$B$2:$M$2, 0)
        )
      )
    ),
    ""
  )
)</f>
        <v>0</v>
      </c>
      <c r="AV12" s="55">
        <f t="shared" ca="1" si="12"/>
        <v>0.10688375460509469</v>
      </c>
      <c r="AW12" s="55">
        <f t="shared" ca="1" si="9"/>
        <v>0.56586338626740107</v>
      </c>
      <c r="AX12" s="14"/>
      <c r="AY12" s="49">
        <f ca="1"/>
        <v>45839</v>
      </c>
      <c r="AZ12" s="36">
        <f ca="1">IF(
  AY12 = "",
  "",
  IFERROR(
    IF(
      $B$5 = "Previous Fiscal Year",
      IF(
        OR($D$5 = "All Months", TEXT(AY12, "mmmm") = $D$5),
        INDEX(
          'P&amp;L Last Fiscal Year'!$B$3:$M$100,
          MATCH("Gross Profit", 'P&amp;L Last Fiscal Year'!$A$3:$A$100, 0),
          MATCH(AY12, 'P&amp;L Last Fiscal Year'!$B$2:$M$2, 0)
        ),
        0
      ),
      IF(
        OR($D$5 = "All Months", TEXT(AY12, "mmmm") = $D$5),
        INDEX(
          'P&amp;L This Fiscal Year'!$B$3:$M$100,
          MATCH("Gross Profit", 'P&amp;L This Fiscal Year'!$A$3:$A$100, 0),
          MATCH(AY12, 'P&amp;L This Fiscal Year'!$B$2:$M$2, 0)
        ),
        0
      )
    ),
    0
  )
)</f>
        <v>12943.48</v>
      </c>
      <c r="BA12" s="36">
        <f ca="1">IF(
  AY12 = "",
  "",
  IFERROR(
    IF(
      $B$5 = "Previous Fiscal Year",
      IF(
        OR($D$5 = "All Months", TEXT(AY12, "mmmm") = $D$5),
        0,
        INDEX(
          'P&amp;L Last Fiscal Year'!$B$3:$M$100,
          MATCH("Gross Profit", 'P&amp;L Last Fiscal Year'!$A$3:$A$100, 0),
          MATCH(AY12, 'P&amp;L Last Fiscal Year'!$B$2:$M$2, 0)
        )
      ),
      IF(
        OR($D$5 = "All Months", TEXT(AY12, "mmmm") = $D$5),
        0,
        INDEX(
          'P&amp;L This Fiscal Year'!$B$3:$M$100,
          MATCH("Gross Profit", 'P&amp;L This Fiscal Year'!$A$3:$A$100, 0),
          MATCH(AY12, 'P&amp;L This Fiscal Year'!$B$2:$M$2, 0)
        )
      )
    ),
    0
  )
)</f>
        <v>0</v>
      </c>
      <c r="BB12" s="55">
        <f t="shared" ca="1" si="13"/>
        <v>-4.6378786492246729E-3</v>
      </c>
      <c r="BC12" s="55">
        <f t="shared" ca="1" si="14"/>
        <v>0.5625578595670182</v>
      </c>
      <c r="BD12" s="14"/>
      <c r="BE12" s="49">
        <f ca="1"/>
        <v>45839</v>
      </c>
      <c r="BF12" s="36">
        <f ca="1">IF(
  BE12 = "",
  "",
  IFERROR(
    IF(
      $B$5 = "Previous Fiscal Year",
      IF(
        OR($D$5 = "All Months", TEXT(BE12, "mmmm") = $D$5),
        INDEX(
          'P&amp;L Last Fiscal Year'!$B$3:$M$100,
          MATCH("Net Income", 'P&amp;L Last Fiscal Year'!$A$3:$A$100, 0),
          MATCH(BE12, 'P&amp;L Last Fiscal Year'!$B$2:$M$2, 0)
        ),
        0
      ),
      IF(
        OR($D$5 = "All Months", TEXT(BE12, "mmmm") = $D$5),
        INDEX(
          'P&amp;L This Fiscal Year'!$B$3:$M$100,
          MATCH("Net Income", 'P&amp;L This Fiscal Year'!$A$3:$A$100, 0),
          MATCH(BE12, 'P&amp;L This Fiscal Year'!$B$2:$M$2, 0)
        ),
        0
      )
    ),
    0
  )
)</f>
        <v>5038.62</v>
      </c>
      <c r="BG12" s="36">
        <f ca="1">IF(
  BE12 = "",
  "",
  IFERROR(
    IF(
      $B$5 = "Previous Fiscal Year",
      IF(
        OR($D$5 = "All Months", TEXT(BE12, "mmmm") = $D$5),
        0,
        INDEX(
          'P&amp;L Last Fiscal Year'!$B$3:$M$100,
          MATCH("Net Income", 'P&amp;L Last Fiscal Year'!$A$3:$A$100, 0),
          MATCH(BE12, 'P&amp;L Last Fiscal Year'!$B$2:$M$2, 0)
        )
      ),
      IF(
        OR($D$5 = "All Months", TEXT(BE12, "mmmm") = $D$5),
        0,
        INDEX(
          'P&amp;L This Fiscal Year'!$B$3:$M$100,
          MATCH("Net Income", 'P&amp;L This Fiscal Year'!$A$3:$A$100, 0),
          MATCH(BE12, 'P&amp;L This Fiscal Year'!$B$2:$M$2, 0)
        )
      )
    ),
    0
  )
)</f>
        <v>0</v>
      </c>
      <c r="BH12" s="55">
        <f t="shared" ca="1" si="15"/>
        <v>-0.14656797567730079</v>
      </c>
      <c r="BI12" s="55">
        <f t="shared" ca="1" si="16"/>
        <v>0.56586338626740107</v>
      </c>
      <c r="BJ12" s="14"/>
      <c r="BK12" s="49">
        <f ca="1"/>
        <v>45839</v>
      </c>
      <c r="BL12" s="36">
        <f ca="1">IF(
  $BK12 &lt; TODAY(),
  IFERROR(
    IF(
      $B$5 = "Previous Fiscal Year",
      INDEX(
        'P&amp;L Last Fiscal Year'!$B$3:$M$100,
        MATCH($BL$5, 'P&amp;L Last Fiscal Year'!$A$3:$A$100, 0),
        MATCH($BK12, 'P&amp;L Last Fiscal Year'!$B$2:$M$2, 0)
      ),
      INDEX(
        'P&amp;L This Fiscal Year'!$B$3:$M$100,
        MATCH($BL$5, 'P&amp;L This Fiscal Year'!$A$3:$A$100, 0),
        MATCH($BK12, 'P&amp;L This Fiscal Year'!$B$2:$M$2, 0)
      )
    ),
    ""
  ),
  ""
)</f>
        <v>13368.94</v>
      </c>
      <c r="BM12" s="36">
        <f ca="1">IF(
  $BK12 &lt; TODAY(),
  IFERROR(
    IF(
      $B$5 = "Previous Fiscal Year",
      INDEX(
        'P&amp;L Last Fiscal Year'!$B$3:$M$100,
        MATCH($BM$5, 'P&amp;L Last Fiscal Year'!$A$3:$A$100, 0),
        MATCH($BK12, 'P&amp;L Last Fiscal Year'!$B$2:$M$2, 0)
      ),
      INDEX(
        'P&amp;L This Fiscal Year'!$B$3:$M$100,
        MATCH($BM$5, 'P&amp;L This Fiscal Year'!$A$3:$A$100, 0),
        MATCH($BK12, 'P&amp;L This Fiscal Year'!$B$2:$M$2, 0)
      )
    ),
    ""
  ),
  ""
)</f>
        <v>425.47</v>
      </c>
      <c r="BN12" s="36">
        <f ca="1">IF(
  $BK12 &lt; TODAY(),
  IFERROR(
    IF(
      $B$5 = "Previous Fiscal Year",
      INDEX(
        'P&amp;L Last Fiscal Year'!$B$3:$M$100,
        MATCH($BN$5, 'P&amp;L Last Fiscal Year'!$A$3:$A$100, 0),
        MATCH($BK12, 'P&amp;L Last Fiscal Year'!$B$2:$M$2, 0)
      ),
      INDEX(
        'P&amp;L This Fiscal Year'!$B$3:$M$100,
        MATCH($BN$5, 'P&amp;L This Fiscal Year'!$A$3:$A$100, 0),
        MATCH($BK12, 'P&amp;L This Fiscal Year'!$B$2:$M$2, 0)
      )
    ),
    ""
  ),
  ""
)</f>
        <v>12943.48</v>
      </c>
      <c r="BO12" s="36">
        <f ca="1">IF(
  $BK12 &lt; TODAY(),
  IFERROR(
    IF(
      $B$5 = "Previous Fiscal Year",
      INDEX(
        'P&amp;L Last Fiscal Year'!$B$3:$M$100,
        MATCH($BO$5, 'P&amp;L Last Fiscal Year'!$A$3:$A$100, 0),
        MATCH($BK12, 'P&amp;L Last Fiscal Year'!$B$2:$M$2, 0)
      ),
      INDEX(
        'P&amp;L This Fiscal Year'!$B$3:$M$100,
        MATCH($BO$5, 'P&amp;L This Fiscal Year'!$A$3:$A$100, 0),
        MATCH($BK12, 'P&amp;L This Fiscal Year'!$B$2:$M$2, 0)
      )
    ),
    ""
  ),
  ""
)</f>
        <v>8989.49</v>
      </c>
      <c r="BP12" s="36">
        <f ca="1">IF(
  $BK12 &lt; TODAY(),
  IFERROR(
    IF(
      $B$5 = "Previous Fiscal Year",
      INDEX(
        'P&amp;L Last Fiscal Year'!$B$3:$M$100,
        MATCH($BP$5, 'P&amp;L Last Fiscal Year'!$A$3:$A$100, 0),
        MATCH($BK12, 'P&amp;L Last Fiscal Year'!$B$2:$M$2, 0)
      ),
      INDEX(
        'P&amp;L This Fiscal Year'!$B$3:$M$100,
        MATCH($BP$5, 'P&amp;L This Fiscal Year'!$A$3:$A$100, 0),
        MATCH($BK12, 'P&amp;L This Fiscal Year'!$B$2:$M$2, 0)
      )
    ),
    ""
  ),
  ""
)</f>
        <v>3953.98</v>
      </c>
      <c r="BQ12" s="36">
        <f ca="1">IF(
  $BK12 &lt; TODAY(),
  IFERROR(
    IF(
      $B$5 = "Previous Fiscal Year",
      INDEX(
        'P&amp;L Last Fiscal Year'!$B$3:$M$100,
        MATCH($BQ$5, 'P&amp;L Last Fiscal Year'!$A$3:$A$100, 0),
        MATCH($BK12, 'P&amp;L Last Fiscal Year'!$B$2:$M$2, 0)
      ),
      INDEX(
        'P&amp;L This Fiscal Year'!$B$3:$M$100,
        MATCH($BQ$5, 'P&amp;L This Fiscal Year'!$A$3:$A$100, 0),
        MATCH($BK12, 'P&amp;L This Fiscal Year'!$B$2:$M$2, 0)
      )
    ),
    ""
  ),
  ""
)</f>
        <v>1084.6400000000001</v>
      </c>
      <c r="BR12" s="36">
        <f ca="1">IF(
  $BK12 &lt; TODAY(),
  IFERROR(
    IF(
      $B$5 = "Previous Fiscal Year",
      INDEX(
        'P&amp;L Last Fiscal Year'!$B$3:$M$100,
        MATCH($BR$5, 'P&amp;L Last Fiscal Year'!$A$3:$A$100, 0),
        MATCH($BK12, 'P&amp;L Last Fiscal Year'!$B$2:$M$2, 0)
      ),
      INDEX(
        'P&amp;L This Fiscal Year'!$B$3:$M$100,
        MATCH($BR$5, 'P&amp;L This Fiscal Year'!$A$3:$A$100, 0),
        MATCH($BK12, 'P&amp;L This Fiscal Year'!$B$2:$M$2, 0)
      )
    ),
    ""
  ),
  ""
)</f>
        <v>5038.62</v>
      </c>
    </row>
    <row r="13" spans="1:72" ht="15.5">
      <c r="D13" s="15"/>
      <c r="E13" s="15"/>
      <c r="F13" s="16" t="str">
        <v>Cost of Goods Sold</v>
      </c>
      <c r="G13" s="16" t="str">
        <v>Cost of Goods Sold</v>
      </c>
      <c r="H13" s="16" t="b">
        <v>1</v>
      </c>
      <c r="I13" s="32">
        <f ca="1"/>
        <v>0</v>
      </c>
      <c r="J13" s="26"/>
      <c r="K13" s="16" t="str">
        <v>Cost of Goods Sold</v>
      </c>
      <c r="L13" s="16" t="str">
        <v>Cost of Goods Sold</v>
      </c>
      <c r="M13" s="16" t="b">
        <v>1</v>
      </c>
      <c r="N13" s="32">
        <f ca="1"/>
        <v>0</v>
      </c>
      <c r="O13" s="14"/>
      <c r="P13" s="15"/>
      <c r="Q13" s="15"/>
      <c r="R13" s="32"/>
      <c r="S13" s="15"/>
      <c r="T13" s="16" t="str">
        <v>Meals</v>
      </c>
      <c r="U13" s="20">
        <f t="shared" ca="1" si="1"/>
        <v>9191.2000000000007</v>
      </c>
      <c r="V13" s="14"/>
      <c r="W13" s="16" t="str">
        <f ca="1"/>
        <v>Job expenses</v>
      </c>
      <c r="X13" s="20">
        <f ca="1"/>
        <v>8058.83</v>
      </c>
      <c r="Y13" s="35">
        <f t="shared" ca="1" si="17"/>
        <v>-8058.83</v>
      </c>
      <c r="Z13" s="35">
        <f ca="1">IF(OR(AA13&lt;&gt;"", W13=""), "", IF(Y13 &gt; 0, SUM($Y$5:Y12), SUM($Y$5:Y13)))</f>
        <v>128778.65999999999</v>
      </c>
      <c r="AA13" s="35" t="str">
        <f t="shared" ca="1" si="2"/>
        <v/>
      </c>
      <c r="AB13" s="35">
        <f t="shared" ca="1" si="3"/>
        <v>0</v>
      </c>
      <c r="AC13" s="35">
        <f t="shared" ca="1" si="4"/>
        <v>8058.83</v>
      </c>
      <c r="AD13" s="35">
        <f t="shared" ca="1" si="5"/>
        <v>0</v>
      </c>
      <c r="AE13" s="35" t="str">
        <f t="shared" ca="1" si="6"/>
        <v/>
      </c>
      <c r="AF13" s="35">
        <f t="shared" ca="1" si="7"/>
        <v>-8058.83</v>
      </c>
      <c r="AG13" s="14"/>
      <c r="AI13" s="36" t="str">
        <f>IF(
  AH13 = "",
  "",
  IFERROR(
    IF(
      OR($D$5 = "All Months", TEXT(AH13, "mmmm") = $D$5),
      INDEX(
        'P&amp;L Last Fiscal Year'!$B$3:$M$100,
        MATCH("Total Income", 'P&amp;L Last Fiscal Year'!$A$3:$A$100, 0),
        MATCH(AH13, 'P&amp;L Last Fiscal Year'!$B$2:$M$2, 0)
      ),
      0
    ),
    0
  )
)</f>
        <v/>
      </c>
      <c r="AJ13" s="36" t="str">
        <f>IF(
  AH13 = "",
  "",
  IFERROR(
    IF(
      $B$5 = "Previous Fiscal Year",
      IF(
        OR($D$5 = "All Months", TEXT(AH13, "mmmm") = $D$5),
        "",
        INDEX(
          'P&amp;L Last Fiscal Year'!$B$3:$M$100,
          MATCH("Total Income", 'P&amp;L Last Fiscal Year'!$A$3:$A$100, 0),
          MATCH(AH13, 'P&amp;L Last Fiscal Year'!$B$2:$M$2, 0)
        )
      ),
      IF(
        OR($D$5 = "All Months", TEXT(AH13, "mmmm") = $D$5),
        "",
        INDEX(
          'P&amp;L This Fiscal Year'!$B$3:$M$100,
          MATCH("Total Income", 'P&amp;L This Fiscal Year'!$A$3:$A$100, 0),
          MATCH(AH13, 'P&amp;L This Fiscal Year'!$B$2:$M$2, 0)
        )
      )
    ),
    ""
  )
)</f>
        <v/>
      </c>
      <c r="AK13" s="36" t="str">
        <f>IF(
  AH13 = "",
  "",
  IFERROR(
    IF(
      $B$5 = "Previous Fiscal Year",
      IF(
        OR($D$5 = "All Months", TEXT(AH13, "mmmm") = $D$5),
        -INDEX(
          'P&amp;L Last Fiscal Year'!$B$3:$M$100,
          MATCH("Total Cost of Goods Sold", 'P&amp;L Last Fiscal Year'!$A$3:$A$100, 0),
          MATCH(AH13, 'P&amp;L Last Fiscal Year'!$B$2:$M$2, 0)
        ),
        ""
      ),
      IF(
        OR($D$5 = "All Months", TEXT(AH13, "mmmm") = $D$5),
        -INDEX(
          'P&amp;L This Fiscal Year'!$B$3:$M$100,
          MATCH("Total Cost of Goods Sold", 'P&amp;L This Fiscal Year'!$A$3:$A$100, 0),
          MATCH(AH13, 'P&amp;L This Fiscal Year'!$B$2:$M$2, 0)
        ),
        ""
      )
    ),
    ""
  )
)</f>
        <v/>
      </c>
      <c r="AL13" t="str">
        <f>IF(
  AH13 = "",
  "",
  IFERROR(
    IF(
      $B$5 = "Previous Fiscal Year",
      IF(
        OR($D$5 = "All Months", TEXT(AH13, "mmmm") = $D$5),
        "",
        -INDEX(
          'P&amp;L Last Fiscal Year'!$B$3:$M$100,
          MATCH("Total Cost of Goods Sold", 'P&amp;L Last Fiscal Year'!$A$3:$A$100, 0),
          MATCH(AH13, 'P&amp;L Last Fiscal Year'!$B$2:$M$2, 0)
        )
      ),
      IF(
        OR($D$5 = "All Months", TEXT(AH13, "mmmm") = $D$5),
        "",
        -INDEX(
          'P&amp;L This Fiscal Year'!$B$3:$M$100,
          MATCH("Total Cost of Goods Sold", 'P&amp;L This Fiscal Year'!$A$3:$A$100, 0),
          MATCH(AH13, 'P&amp;L This Fiscal Year'!$B$2:$M$2, 0)
        )
      )
    ),
    ""
  )
)</f>
        <v/>
      </c>
      <c r="AM13" s="55" t="str">
        <f t="shared" si="10"/>
        <v/>
      </c>
      <c r="AN13" s="55" t="str">
        <f t="shared" si="11"/>
        <v/>
      </c>
      <c r="AO13" s="14"/>
      <c r="AP13" t="str">
        <f ca="1"/>
        <v>Job expenses</v>
      </c>
      <c r="AQ13" s="36" t="str">
        <f t="shared" ca="1" si="8"/>
        <v/>
      </c>
      <c r="AR13" s="14"/>
      <c r="AT13" s="36" t="str">
        <f>IF(
  AS13 = "",
  "",
  IFERROR(
    IF(
      OR($D$5 = "All Months", TEXT(AS13, "mmmm") = $D$5),
      INDEX(
        'P&amp;L Last Fiscal Year'!$B$3:$M$100,
        MATCH("Total Expenses", 'P&amp;L Last Fiscal Year'!$A$3:$A$100, 0),
        MATCH(AS13, 'P&amp;L Last Fiscal Year'!$B$2:$M$2, 0)
      ),
      0
    ),
    0
  )
)</f>
        <v/>
      </c>
      <c r="AU13" s="36" t="str">
        <f>IF(
  BE13 = "",
  "",
  IFERROR(
    IF(
      $B$5 = "Previous Fiscal Year",
      IF(
        OR($D$5 = "All Months", TEXT(BE13, "mmmm") = $D$5),
        0,
        INDEX(
          'P&amp;L Last Fiscal Year'!$B$3:$M$100,
          MATCH("Total Expenses", 'P&amp;L Last Fiscal Year'!$A$3:$A$100, 0),
          MATCH(BE13, 'P&amp;L Last Fiscal Year'!$B$2:$M$2, 0)
        )
      ),
      IF(
        OR($D$5 = "All Months", TEXT(BE13, "mmmm") = $D$5),
        0,
        INDEX(
          'P&amp;L This Fiscal Year'!$B$3:$M$100,
          MATCH("Total Expenses", 'P&amp;L This Fiscal Year'!$A$3:$A$100, 0),
          MATCH(BE13, 'P&amp;L This Fiscal Year'!$B$2:$M$2, 0)
        )
      )
    ),
    ""
  )
)</f>
        <v/>
      </c>
      <c r="AV13" s="55" t="str">
        <f t="shared" si="12"/>
        <v/>
      </c>
      <c r="AW13" s="55">
        <f t="shared" si="9"/>
        <v>0</v>
      </c>
      <c r="AX13" s="14"/>
      <c r="AZ13" s="36" t="str">
        <f>IF(
  AY13 = "",
  "",
  IFERROR(
    IF(
      $B$5 = "Previous Fiscal Year",
      IF(
        OR($D$5 = "All Months", TEXT(AY13, "mmmm") = $D$5),
        INDEX(
          'P&amp;L Last Fiscal Year'!$B$3:$M$100,
          MATCH("Gross Profit", 'P&amp;L Last Fiscal Year'!$A$3:$A$100, 0),
          MATCH(AY13, 'P&amp;L Last Fiscal Year'!$B$2:$M$2, 0)
        ),
        0
      ),
      IF(
        OR($D$5 = "All Months", TEXT(AY13, "mmmm") = $D$5),
        INDEX(
          'P&amp;L This Fiscal Year'!$B$3:$M$100,
          MATCH("Gross Profit", 'P&amp;L This Fiscal Year'!$A$3:$A$100, 0),
          MATCH(AY13, 'P&amp;L This Fiscal Year'!$B$2:$M$2, 0)
        ),
        0
      )
    ),
    0
  )
)</f>
        <v/>
      </c>
      <c r="BA13" s="36" t="str">
        <f>IF(
  AY13 = "",
  "",
  IFERROR(
    IF(
      $B$5 = "Previous Fiscal Year",
      IF(
        OR($D$5 = "All Months", TEXT(AY13, "mmmm") = $D$5),
        0,
        INDEX(
          'P&amp;L Last Fiscal Year'!$B$3:$M$100,
          MATCH("Gross Profit", 'P&amp;L Last Fiscal Year'!$A$3:$A$100, 0),
          MATCH(AY13, 'P&amp;L Last Fiscal Year'!$B$2:$M$2, 0)
        )
      ),
      IF(
        OR($D$5 = "All Months", TEXT(AY13, "mmmm") = $D$5),
        0,
        INDEX(
          'P&amp;L This Fiscal Year'!$B$3:$M$100,
          MATCH("Gross Profit", 'P&amp;L This Fiscal Year'!$A$3:$A$100, 0),
          MATCH(AY13, 'P&amp;L This Fiscal Year'!$B$2:$M$2, 0)
        )
      )
    ),
    0
  )
)</f>
        <v/>
      </c>
      <c r="BB13" s="55" t="str">
        <f t="shared" si="13"/>
        <v/>
      </c>
      <c r="BC13" s="55" t="str">
        <f t="shared" si="14"/>
        <v/>
      </c>
      <c r="BD13" s="14"/>
      <c r="BF13" s="36" t="str">
        <f>IF(
  BE13 = "",
  "",
  IFERROR(
    IF(
      $B$5 = "Previous Fiscal Year",
      IF(
        OR($D$5 = "All Months", TEXT(BE13, "mmmm") = $D$5),
        INDEX(
          'P&amp;L Last Fiscal Year'!$B$3:$M$100,
          MATCH("Net Income", 'P&amp;L Last Fiscal Year'!$A$3:$A$100, 0),
          MATCH(BE13, 'P&amp;L Last Fiscal Year'!$B$2:$M$2, 0)
        ),
        0
      ),
      IF(
        OR($D$5 = "All Months", TEXT(BE13, "mmmm") = $D$5),
        INDEX(
          'P&amp;L This Fiscal Year'!$B$3:$M$100,
          MATCH("Net Income", 'P&amp;L This Fiscal Year'!$A$3:$A$100, 0),
          MATCH(BE13, 'P&amp;L This Fiscal Year'!$B$2:$M$2, 0)
        ),
        0
      )
    ),
    0
  )
)</f>
        <v/>
      </c>
      <c r="BG13" s="36" t="str">
        <f>IF(
  BE13 = "",
  "",
  IFERROR(
    IF(
      $B$5 = "Previous Fiscal Year",
      IF(
        OR($D$5 = "All Months", TEXT(BE13, "mmmm") = $D$5),
        0,
        INDEX(
          'P&amp;L Last Fiscal Year'!$B$3:$M$100,
          MATCH("Net Income", 'P&amp;L Last Fiscal Year'!$A$3:$A$100, 0),
          MATCH(BE13, 'P&amp;L Last Fiscal Year'!$B$2:$M$2, 0)
        )
      ),
      IF(
        OR($D$5 = "All Months", TEXT(BE13, "mmmm") = $D$5),
        0,
        INDEX(
          'P&amp;L This Fiscal Year'!$B$3:$M$100,
          MATCH("Net Income", 'P&amp;L This Fiscal Year'!$A$3:$A$100, 0),
          MATCH(BE13, 'P&amp;L This Fiscal Year'!$B$2:$M$2, 0)
        )
      )
    ),
    0
  )
)</f>
        <v/>
      </c>
      <c r="BH13" s="55" t="str">
        <f t="shared" si="15"/>
        <v/>
      </c>
      <c r="BI13" s="55">
        <f t="shared" si="16"/>
        <v>0</v>
      </c>
      <c r="BJ13" s="14"/>
      <c r="BL13" s="36" t="str">
        <f ca="1">IF(
  $BK13 &lt; TODAY(),
  IFERROR(
    IF(
      $B$5 = "Previous Fiscal Year",
      INDEX(
        'P&amp;L Last Fiscal Year'!$B$3:$M$100,
        MATCH($BL$5, 'P&amp;L Last Fiscal Year'!$A$3:$A$100, 0),
        MATCH($BK13, 'P&amp;L Last Fiscal Year'!$B$2:$M$2, 0)
      ),
      INDEX(
        'P&amp;L This Fiscal Year'!$B$3:$M$100,
        MATCH($BL$5, 'P&amp;L This Fiscal Year'!$A$3:$A$100, 0),
        MATCH($BK13, 'P&amp;L This Fiscal Year'!$B$2:$M$2, 0)
      )
    ),
    ""
  ),
  ""
)</f>
        <v/>
      </c>
      <c r="BM13" s="36" t="str">
        <f ca="1">IF(
  $BK13 &lt; TODAY(),
  IFERROR(
    IF(
      $B$5 = "Previous Fiscal Year",
      INDEX(
        'P&amp;L Last Fiscal Year'!$B$3:$M$100,
        MATCH($BM$5, 'P&amp;L Last Fiscal Year'!$A$3:$A$100, 0),
        MATCH($BK13, 'P&amp;L Last Fiscal Year'!$B$2:$M$2, 0)
      ),
      INDEX(
        'P&amp;L This Fiscal Year'!$B$3:$M$100,
        MATCH($BM$5, 'P&amp;L This Fiscal Year'!$A$3:$A$100, 0),
        MATCH($BK13, 'P&amp;L This Fiscal Year'!$B$2:$M$2, 0)
      )
    ),
    ""
  ),
  ""
)</f>
        <v/>
      </c>
      <c r="BN13" s="36" t="str">
        <f ca="1">IF(
  $BK13 &lt; TODAY(),
  IFERROR(
    IF(
      $B$5 = "Previous Fiscal Year",
      INDEX(
        'P&amp;L Last Fiscal Year'!$B$3:$M$100,
        MATCH($BN$5, 'P&amp;L Last Fiscal Year'!$A$3:$A$100, 0),
        MATCH($BK13, 'P&amp;L Last Fiscal Year'!$B$2:$M$2, 0)
      ),
      INDEX(
        'P&amp;L This Fiscal Year'!$B$3:$M$100,
        MATCH($BN$5, 'P&amp;L This Fiscal Year'!$A$3:$A$100, 0),
        MATCH($BK13, 'P&amp;L This Fiscal Year'!$B$2:$M$2, 0)
      )
    ),
    ""
  ),
  ""
)</f>
        <v/>
      </c>
      <c r="BO13" s="36" t="str">
        <f ca="1">IF(
  $BK13 &lt; TODAY(),
  IFERROR(
    IF(
      $B$5 = "Previous Fiscal Year",
      INDEX(
        'P&amp;L Last Fiscal Year'!$B$3:$M$100,
        MATCH($BO$5, 'P&amp;L Last Fiscal Year'!$A$3:$A$100, 0),
        MATCH($BK13, 'P&amp;L Last Fiscal Year'!$B$2:$M$2, 0)
      ),
      INDEX(
        'P&amp;L This Fiscal Year'!$B$3:$M$100,
        MATCH($BO$5, 'P&amp;L This Fiscal Year'!$A$3:$A$100, 0),
        MATCH($BK13, 'P&amp;L This Fiscal Year'!$B$2:$M$2, 0)
      )
    ),
    ""
  ),
  ""
)</f>
        <v/>
      </c>
      <c r="BP13" s="36" t="str">
        <f ca="1">IF(
  $BK13 &lt; TODAY(),
  IFERROR(
    IF(
      $B$5 = "Previous Fiscal Year",
      INDEX(
        'P&amp;L Last Fiscal Year'!$B$3:$M$100,
        MATCH($BP$5, 'P&amp;L Last Fiscal Year'!$A$3:$A$100, 0),
        MATCH($BK13, 'P&amp;L Last Fiscal Year'!$B$2:$M$2, 0)
      ),
      INDEX(
        'P&amp;L This Fiscal Year'!$B$3:$M$100,
        MATCH($BP$5, 'P&amp;L This Fiscal Year'!$A$3:$A$100, 0),
        MATCH($BK13, 'P&amp;L This Fiscal Year'!$B$2:$M$2, 0)
      )
    ),
    ""
  ),
  ""
)</f>
        <v/>
      </c>
      <c r="BQ13" s="36" t="str">
        <f ca="1">IF(
  $BK13 &lt; TODAY(),
  IFERROR(
    IF(
      $B$5 = "Previous Fiscal Year",
      INDEX(
        'P&amp;L Last Fiscal Year'!$B$3:$M$100,
        MATCH($BQ$5, 'P&amp;L Last Fiscal Year'!$A$3:$A$100, 0),
        MATCH($BK13, 'P&amp;L Last Fiscal Year'!$B$2:$M$2, 0)
      ),
      INDEX(
        'P&amp;L This Fiscal Year'!$B$3:$M$100,
        MATCH($BQ$5, 'P&amp;L This Fiscal Year'!$A$3:$A$100, 0),
        MATCH($BK13, 'P&amp;L This Fiscal Year'!$B$2:$M$2, 0)
      )
    ),
    ""
  ),
  ""
)</f>
        <v/>
      </c>
      <c r="BR13" s="36" t="str">
        <f ca="1">IF(
  $BK13 &lt; TODAY(),
  IFERROR(
    IF(
      $B$5 = "Previous Fiscal Year",
      INDEX(
        'P&amp;L Last Fiscal Year'!$B$3:$M$100,
        MATCH($BR$5, 'P&amp;L Last Fiscal Year'!$A$3:$A$100, 0),
        MATCH($BK13, 'P&amp;L Last Fiscal Year'!$B$2:$M$2, 0)
      ),
      INDEX(
        'P&amp;L This Fiscal Year'!$B$3:$M$100,
        MATCH($BR$5, 'P&amp;L This Fiscal Year'!$A$3:$A$100, 0),
        MATCH($BK13, 'P&amp;L This Fiscal Year'!$B$2:$M$2, 0)
      )
    ),
    ""
  ),
  ""
)</f>
        <v/>
      </c>
    </row>
    <row r="14" spans="1:72" ht="15.5">
      <c r="D14" s="15"/>
      <c r="E14" s="15"/>
      <c r="F14" s="16" t="str">
        <v>Cost of Goods Sold</v>
      </c>
      <c r="G14" s="16" t="str">
        <v>Cost of Goods Sold</v>
      </c>
      <c r="H14" s="16" t="b">
        <v>1</v>
      </c>
      <c r="I14" s="32">
        <f ca="1"/>
        <v>4364.59</v>
      </c>
      <c r="J14" s="26"/>
      <c r="K14" s="16" t="str">
        <v>Cost of Goods Sold</v>
      </c>
      <c r="L14" s="16" t="str">
        <v>Cost of Goods Sold</v>
      </c>
      <c r="M14" s="16" t="b">
        <v>1</v>
      </c>
      <c r="N14" s="32">
        <f ca="1"/>
        <v>5486.75</v>
      </c>
      <c r="O14" s="14"/>
      <c r="P14" s="15"/>
      <c r="Q14" s="15"/>
      <c r="R14" s="32"/>
      <c r="S14" s="15"/>
      <c r="T14" s="16" t="str">
        <v>Office Expenses</v>
      </c>
      <c r="U14" s="20">
        <f t="shared" ca="1" si="1"/>
        <v>5252.4</v>
      </c>
      <c r="V14" s="14"/>
      <c r="W14" s="16" t="str">
        <f ca="1"/>
        <v>Legal and Professional Fees</v>
      </c>
      <c r="X14" s="20">
        <f ca="1"/>
        <v>20058</v>
      </c>
      <c r="Y14" s="35">
        <f t="shared" ca="1" si="17"/>
        <v>-20058</v>
      </c>
      <c r="Z14" s="35">
        <f ca="1">IF(OR(AA14&lt;&gt;"", W14=""), "", IF(Y14 &gt; 0, SUM($Y$5:Y13), SUM($Y$5:Y14)))</f>
        <v>108720.65999999999</v>
      </c>
      <c r="AA14" s="35" t="str">
        <f t="shared" ca="1" si="2"/>
        <v/>
      </c>
      <c r="AB14" s="35">
        <f t="shared" ca="1" si="3"/>
        <v>0</v>
      </c>
      <c r="AC14" s="35">
        <f t="shared" ca="1" si="4"/>
        <v>20058</v>
      </c>
      <c r="AD14" s="35">
        <f t="shared" ca="1" si="5"/>
        <v>0</v>
      </c>
      <c r="AE14" s="35" t="str">
        <f t="shared" ca="1" si="6"/>
        <v/>
      </c>
      <c r="AF14" s="35">
        <f t="shared" ca="1" si="7"/>
        <v>-20058</v>
      </c>
      <c r="AG14" s="14"/>
      <c r="AI14" s="36" t="str">
        <f>IF(
  AH14 = "",
  "",
  IFERROR(
    IF(
      OR($D$5 = "All Months", TEXT(AH14, "mmmm") = $D$5),
      INDEX(
        'P&amp;L Last Fiscal Year'!$B$3:$M$100,
        MATCH("Total Income", 'P&amp;L Last Fiscal Year'!$A$3:$A$100, 0),
        MATCH(AH14, 'P&amp;L Last Fiscal Year'!$B$2:$M$2, 0)
      ),
      0
    ),
    0
  )
)</f>
        <v/>
      </c>
      <c r="AJ14" s="36" t="str">
        <f>IF(
  AH14 = "",
  "",
  IFERROR(
    IF(
      $B$5 = "Previous Fiscal Year",
      IF(
        OR($D$5 = "All Months", TEXT(AH14, "mmmm") = $D$5),
        "",
        INDEX(
          'P&amp;L Last Fiscal Year'!$B$3:$M$100,
          MATCH("Total Income", 'P&amp;L Last Fiscal Year'!$A$3:$A$100, 0),
          MATCH(AH14, 'P&amp;L Last Fiscal Year'!$B$2:$M$2, 0)
        )
      ),
      IF(
        OR($D$5 = "All Months", TEXT(AH14, "mmmm") = $D$5),
        "",
        INDEX(
          'P&amp;L This Fiscal Year'!$B$3:$M$100,
          MATCH("Total Income", 'P&amp;L This Fiscal Year'!$A$3:$A$100, 0),
          MATCH(AH14, 'P&amp;L This Fiscal Year'!$B$2:$M$2, 0)
        )
      )
    ),
    ""
  )
)</f>
        <v/>
      </c>
      <c r="AK14" s="36" t="str">
        <f>IF(
  AH14 = "",
  "",
  IFERROR(
    IF(
      $B$5 = "Previous Fiscal Year",
      IF(
        OR($D$5 = "All Months", TEXT(AH14, "mmmm") = $D$5),
        -INDEX(
          'P&amp;L Last Fiscal Year'!$B$3:$M$100,
          MATCH("Total Cost of Goods Sold", 'P&amp;L Last Fiscal Year'!$A$3:$A$100, 0),
          MATCH(AH14, 'P&amp;L Last Fiscal Year'!$B$2:$M$2, 0)
        ),
        ""
      ),
      IF(
        OR($D$5 = "All Months", TEXT(AH14, "mmmm") = $D$5),
        -INDEX(
          'P&amp;L This Fiscal Year'!$B$3:$M$100,
          MATCH("Total Cost of Goods Sold", 'P&amp;L This Fiscal Year'!$A$3:$A$100, 0),
          MATCH(AH14, 'P&amp;L This Fiscal Year'!$B$2:$M$2, 0)
        ),
        ""
      )
    ),
    ""
  )
)</f>
        <v/>
      </c>
      <c r="AL14" t="str">
        <f>IF(
  AH14 = "",
  "",
  IFERROR(
    IF(
      $B$5 = "Previous Fiscal Year",
      IF(
        OR($D$5 = "All Months", TEXT(AH14, "mmmm") = $D$5),
        "",
        -INDEX(
          'P&amp;L Last Fiscal Year'!$B$3:$M$100,
          MATCH("Total Cost of Goods Sold", 'P&amp;L Last Fiscal Year'!$A$3:$A$100, 0),
          MATCH(AH14, 'P&amp;L Last Fiscal Year'!$B$2:$M$2, 0)
        )
      ),
      IF(
        OR($D$5 = "All Months", TEXT(AH14, "mmmm") = $D$5),
        "",
        -INDEX(
          'P&amp;L This Fiscal Year'!$B$3:$M$100,
          MATCH("Total Cost of Goods Sold", 'P&amp;L This Fiscal Year'!$A$3:$A$100, 0),
          MATCH(AH14, 'P&amp;L This Fiscal Year'!$B$2:$M$2, 0)
        )
      )
    ),
    ""
  )
)</f>
        <v/>
      </c>
      <c r="AM14" s="55" t="str">
        <f t="shared" si="10"/>
        <v/>
      </c>
      <c r="AN14" s="55" t="str">
        <f t="shared" si="11"/>
        <v/>
      </c>
      <c r="AO14" s="14"/>
      <c r="AP14" t="str">
        <f ca="1"/>
        <v>Office Expenses</v>
      </c>
      <c r="AQ14" s="36">
        <f t="shared" ca="1" si="8"/>
        <v>5252.4</v>
      </c>
      <c r="AR14" s="14"/>
      <c r="AT14" s="36" t="str">
        <f>IF(
  AS14 = "",
  "",
  IFERROR(
    IF(
      OR($D$5 = "All Months", TEXT(AS14, "mmmm") = $D$5),
      INDEX(
        'P&amp;L Last Fiscal Year'!$B$3:$M$100,
        MATCH("Total Expenses", 'P&amp;L Last Fiscal Year'!$A$3:$A$100, 0),
        MATCH(AS14, 'P&amp;L Last Fiscal Year'!$B$2:$M$2, 0)
      ),
      0
    ),
    0
  )
)</f>
        <v/>
      </c>
      <c r="AU14" s="36" t="str">
        <f>IF(
  BE14 = "",
  "",
  IFERROR(
    IF(
      $B$5 = "Previous Fiscal Year",
      IF(
        OR($D$5 = "All Months", TEXT(BE14, "mmmm") = $D$5),
        0,
        INDEX(
          'P&amp;L Last Fiscal Year'!$B$3:$M$100,
          MATCH("Total Expenses", 'P&amp;L Last Fiscal Year'!$A$3:$A$100, 0),
          MATCH(BE14, 'P&amp;L Last Fiscal Year'!$B$2:$M$2, 0)
        )
      ),
      IF(
        OR($D$5 = "All Months", TEXT(BE14, "mmmm") = $D$5),
        0,
        INDEX(
          'P&amp;L This Fiscal Year'!$B$3:$M$100,
          MATCH("Total Expenses", 'P&amp;L This Fiscal Year'!$A$3:$A$100, 0),
          MATCH(BE14, 'P&amp;L This Fiscal Year'!$B$2:$M$2, 0)
        )
      )
    ),
    ""
  )
)</f>
        <v/>
      </c>
      <c r="AV14" s="55" t="str">
        <f t="shared" si="12"/>
        <v/>
      </c>
      <c r="AW14" s="55">
        <f t="shared" si="9"/>
        <v>0</v>
      </c>
      <c r="AX14" s="14"/>
      <c r="AZ14" s="36" t="str">
        <f>IF(
  AY14 = "",
  "",
  IFERROR(
    IF(
      $B$5 = "Previous Fiscal Year",
      IF(
        OR($D$5 = "All Months", TEXT(AY14, "mmmm") = $D$5),
        INDEX(
          'P&amp;L Last Fiscal Year'!$B$3:$M$100,
          MATCH("Gross Profit", 'P&amp;L Last Fiscal Year'!$A$3:$A$100, 0),
          MATCH(AY14, 'P&amp;L Last Fiscal Year'!$B$2:$M$2, 0)
        ),
        0
      ),
      IF(
        OR($D$5 = "All Months", TEXT(AY14, "mmmm") = $D$5),
        INDEX(
          'P&amp;L This Fiscal Year'!$B$3:$M$100,
          MATCH("Gross Profit", 'P&amp;L This Fiscal Year'!$A$3:$A$100, 0),
          MATCH(AY14, 'P&amp;L This Fiscal Year'!$B$2:$M$2, 0)
        ),
        0
      )
    ),
    0
  )
)</f>
        <v/>
      </c>
      <c r="BA14" s="36" t="str">
        <f>IF(
  AY14 = "",
  "",
  IFERROR(
    IF(
      $B$5 = "Previous Fiscal Year",
      IF(
        OR($D$5 = "All Months", TEXT(AY14, "mmmm") = $D$5),
        0,
        INDEX(
          'P&amp;L Last Fiscal Year'!$B$3:$M$100,
          MATCH("Gross Profit", 'P&amp;L Last Fiscal Year'!$A$3:$A$100, 0),
          MATCH(AY14, 'P&amp;L Last Fiscal Year'!$B$2:$M$2, 0)
        )
      ),
      IF(
        OR($D$5 = "All Months", TEXT(AY14, "mmmm") = $D$5),
        0,
        INDEX(
          'P&amp;L This Fiscal Year'!$B$3:$M$100,
          MATCH("Gross Profit", 'P&amp;L This Fiscal Year'!$A$3:$A$100, 0),
          MATCH(AY14, 'P&amp;L This Fiscal Year'!$B$2:$M$2, 0)
        )
      )
    ),
    0
  )
)</f>
        <v/>
      </c>
      <c r="BB14" s="55" t="str">
        <f t="shared" si="13"/>
        <v/>
      </c>
      <c r="BC14" s="55" t="str">
        <f t="shared" si="14"/>
        <v/>
      </c>
      <c r="BD14" s="14"/>
      <c r="BF14" s="36" t="str">
        <f>IF(
  BE14 = "",
  "",
  IFERROR(
    IF(
      $B$5 = "Previous Fiscal Year",
      IF(
        OR($D$5 = "All Months", TEXT(BE14, "mmmm") = $D$5),
        INDEX(
          'P&amp;L Last Fiscal Year'!$B$3:$M$100,
          MATCH("Net Income", 'P&amp;L Last Fiscal Year'!$A$3:$A$100, 0),
          MATCH(BE14, 'P&amp;L Last Fiscal Year'!$B$2:$M$2, 0)
        ),
        0
      ),
      IF(
        OR($D$5 = "All Months", TEXT(BE14, "mmmm") = $D$5),
        INDEX(
          'P&amp;L This Fiscal Year'!$B$3:$M$100,
          MATCH("Net Income", 'P&amp;L This Fiscal Year'!$A$3:$A$100, 0),
          MATCH(BE14, 'P&amp;L This Fiscal Year'!$B$2:$M$2, 0)
        ),
        0
      )
    ),
    0
  )
)</f>
        <v/>
      </c>
      <c r="BG14" s="36" t="str">
        <f>IF(
  BE14 = "",
  "",
  IFERROR(
    IF(
      $B$5 = "Previous Fiscal Year",
      IF(
        OR($D$5 = "All Months", TEXT(BE14, "mmmm") = $D$5),
        0,
        INDEX(
          'P&amp;L Last Fiscal Year'!$B$3:$M$100,
          MATCH("Net Income", 'P&amp;L Last Fiscal Year'!$A$3:$A$100, 0),
          MATCH(BE14, 'P&amp;L Last Fiscal Year'!$B$2:$M$2, 0)
        )
      ),
      IF(
        OR($D$5 = "All Months", TEXT(BE14, "mmmm") = $D$5),
        0,
        INDEX(
          'P&amp;L This Fiscal Year'!$B$3:$M$100,
          MATCH("Net Income", 'P&amp;L This Fiscal Year'!$A$3:$A$100, 0),
          MATCH(BE14, 'P&amp;L This Fiscal Year'!$B$2:$M$2, 0)
        )
      )
    ),
    0
  )
)</f>
        <v/>
      </c>
      <c r="BH14" s="55" t="str">
        <f t="shared" si="15"/>
        <v/>
      </c>
      <c r="BI14" s="55">
        <f t="shared" si="16"/>
        <v>0</v>
      </c>
      <c r="BJ14" s="14"/>
      <c r="BL14" s="36" t="str">
        <f ca="1">IF(
  $BK14 &lt; TODAY(),
  IFERROR(
    IF(
      $B$5 = "Previous Fiscal Year",
      INDEX(
        'P&amp;L Last Fiscal Year'!$B$3:$M$100,
        MATCH($BL$5, 'P&amp;L Last Fiscal Year'!$A$3:$A$100, 0),
        MATCH($BK14, 'P&amp;L Last Fiscal Year'!$B$2:$M$2, 0)
      ),
      INDEX(
        'P&amp;L This Fiscal Year'!$B$3:$M$100,
        MATCH($BL$5, 'P&amp;L This Fiscal Year'!$A$3:$A$100, 0),
        MATCH($BK14, 'P&amp;L This Fiscal Year'!$B$2:$M$2, 0)
      )
    ),
    ""
  ),
  ""
)</f>
        <v/>
      </c>
      <c r="BM14" s="36" t="str">
        <f ca="1">IF(
  $BK14 &lt; TODAY(),
  IFERROR(
    IF(
      $B$5 = "Previous Fiscal Year",
      INDEX(
        'P&amp;L Last Fiscal Year'!$B$3:$M$100,
        MATCH($BM$5, 'P&amp;L Last Fiscal Year'!$A$3:$A$100, 0),
        MATCH($BK14, 'P&amp;L Last Fiscal Year'!$B$2:$M$2, 0)
      ),
      INDEX(
        'P&amp;L This Fiscal Year'!$B$3:$M$100,
        MATCH($BM$5, 'P&amp;L This Fiscal Year'!$A$3:$A$100, 0),
        MATCH($BK14, 'P&amp;L This Fiscal Year'!$B$2:$M$2, 0)
      )
    ),
    ""
  ),
  ""
)</f>
        <v/>
      </c>
      <c r="BN14" s="36" t="str">
        <f ca="1">IF(
  $BK14 &lt; TODAY(),
  IFERROR(
    IF(
      $B$5 = "Previous Fiscal Year",
      INDEX(
        'P&amp;L Last Fiscal Year'!$B$3:$M$100,
        MATCH($BN$5, 'P&amp;L Last Fiscal Year'!$A$3:$A$100, 0),
        MATCH($BK14, 'P&amp;L Last Fiscal Year'!$B$2:$M$2, 0)
      ),
      INDEX(
        'P&amp;L This Fiscal Year'!$B$3:$M$100,
        MATCH($BN$5, 'P&amp;L This Fiscal Year'!$A$3:$A$100, 0),
        MATCH($BK14, 'P&amp;L This Fiscal Year'!$B$2:$M$2, 0)
      )
    ),
    ""
  ),
  ""
)</f>
        <v/>
      </c>
      <c r="BO14" s="36" t="str">
        <f ca="1">IF(
  $BK14 &lt; TODAY(),
  IFERROR(
    IF(
      $B$5 = "Previous Fiscal Year",
      INDEX(
        'P&amp;L Last Fiscal Year'!$B$3:$M$100,
        MATCH($BO$5, 'P&amp;L Last Fiscal Year'!$A$3:$A$100, 0),
        MATCH($BK14, 'P&amp;L Last Fiscal Year'!$B$2:$M$2, 0)
      ),
      INDEX(
        'P&amp;L This Fiscal Year'!$B$3:$M$100,
        MATCH($BO$5, 'P&amp;L This Fiscal Year'!$A$3:$A$100, 0),
        MATCH($BK14, 'P&amp;L This Fiscal Year'!$B$2:$M$2, 0)
      )
    ),
    ""
  ),
  ""
)</f>
        <v/>
      </c>
      <c r="BP14" s="36" t="str">
        <f ca="1">IF(
  $BK14 &lt; TODAY(),
  IFERROR(
    IF(
      $B$5 = "Previous Fiscal Year",
      INDEX(
        'P&amp;L Last Fiscal Year'!$B$3:$M$100,
        MATCH($BP$5, 'P&amp;L Last Fiscal Year'!$A$3:$A$100, 0),
        MATCH($BK14, 'P&amp;L Last Fiscal Year'!$B$2:$M$2, 0)
      ),
      INDEX(
        'P&amp;L This Fiscal Year'!$B$3:$M$100,
        MATCH($BP$5, 'P&amp;L This Fiscal Year'!$A$3:$A$100, 0),
        MATCH($BK14, 'P&amp;L This Fiscal Year'!$B$2:$M$2, 0)
      )
    ),
    ""
  ),
  ""
)</f>
        <v/>
      </c>
      <c r="BQ14" s="36" t="str">
        <f ca="1">IF(
  $BK14 &lt; TODAY(),
  IFERROR(
    IF(
      $B$5 = "Previous Fiscal Year",
      INDEX(
        'P&amp;L Last Fiscal Year'!$B$3:$M$100,
        MATCH($BQ$5, 'P&amp;L Last Fiscal Year'!$A$3:$A$100, 0),
        MATCH($BK14, 'P&amp;L Last Fiscal Year'!$B$2:$M$2, 0)
      ),
      INDEX(
        'P&amp;L This Fiscal Year'!$B$3:$M$100,
        MATCH($BQ$5, 'P&amp;L This Fiscal Year'!$A$3:$A$100, 0),
        MATCH($BK14, 'P&amp;L This Fiscal Year'!$B$2:$M$2, 0)
      )
    ),
    ""
  ),
  ""
)</f>
        <v/>
      </c>
      <c r="BR14" s="36" t="str">
        <f ca="1">IF(
  $BK14 &lt; TODAY(),
  IFERROR(
    IF(
      $B$5 = "Previous Fiscal Year",
      INDEX(
        'P&amp;L Last Fiscal Year'!$B$3:$M$100,
        MATCH($BR$5, 'P&amp;L Last Fiscal Year'!$A$3:$A$100, 0),
        MATCH($BK14, 'P&amp;L Last Fiscal Year'!$B$2:$M$2, 0)
      ),
      INDEX(
        'P&amp;L This Fiscal Year'!$B$3:$M$100,
        MATCH($BR$5, 'P&amp;L This Fiscal Year'!$A$3:$A$100, 0),
        MATCH($BK14, 'P&amp;L This Fiscal Year'!$B$2:$M$2, 0)
      )
    ),
    ""
  ),
  ""
)</f>
        <v/>
      </c>
    </row>
    <row r="15" spans="1:72" ht="26">
      <c r="D15" s="15"/>
      <c r="E15" s="15"/>
      <c r="F15" s="16" t="str">
        <v>Total Cost of Goods Sold</v>
      </c>
      <c r="G15" s="15" t="str">
        <v/>
      </c>
      <c r="H15" s="15" t="b">
        <v>0</v>
      </c>
      <c r="I15" s="32">
        <f ca="1"/>
        <v>4364.59</v>
      </c>
      <c r="J15" s="26"/>
      <c r="K15" s="16" t="str">
        <v>Total Cost of Goods Sold</v>
      </c>
      <c r="L15" s="15" t="str">
        <v/>
      </c>
      <c r="M15" s="15" t="b">
        <v>0</v>
      </c>
      <c r="N15" s="32">
        <f ca="1"/>
        <v>5486.75</v>
      </c>
      <c r="O15" s="14"/>
      <c r="P15" s="15"/>
      <c r="Q15" s="15"/>
      <c r="R15" s="32"/>
      <c r="S15" s="15"/>
      <c r="T15" s="16" t="str">
        <v>Rent or Lease</v>
      </c>
      <c r="U15" s="20">
        <f t="shared" ca="1" si="1"/>
        <v>12681.43</v>
      </c>
      <c r="V15" s="14"/>
      <c r="W15" s="16" t="str">
        <f ca="1"/>
        <v>Maintenance and Repair</v>
      </c>
      <c r="X15" s="20">
        <f ca="1"/>
        <v>9055.75</v>
      </c>
      <c r="Y15" s="35">
        <f t="shared" ca="1" si="17"/>
        <v>-9055.75</v>
      </c>
      <c r="Z15" s="35">
        <f ca="1">IF(OR(AA15&lt;&gt;"", W15=""), "", IF(Y15 &gt; 0, SUM($Y$5:Y14), SUM($Y$5:Y15)))</f>
        <v>99664.909999999989</v>
      </c>
      <c r="AA15" s="35" t="str">
        <f t="shared" ca="1" si="2"/>
        <v/>
      </c>
      <c r="AB15" s="35">
        <f t="shared" ca="1" si="3"/>
        <v>0</v>
      </c>
      <c r="AC15" s="35">
        <f t="shared" ca="1" si="4"/>
        <v>9055.75</v>
      </c>
      <c r="AD15" s="35">
        <f t="shared" ca="1" si="5"/>
        <v>0</v>
      </c>
      <c r="AE15" s="35" t="str">
        <f t="shared" ca="1" si="6"/>
        <v/>
      </c>
      <c r="AF15" s="35">
        <f t="shared" ca="1" si="7"/>
        <v>-9055.75</v>
      </c>
      <c r="AG15" s="14"/>
      <c r="AI15" s="36" t="str">
        <f>IF(
  AH15 = "",
  "",
  IFERROR(
    IF(
      OR($D$5 = "All Months", TEXT(AH15, "mmmm") = $D$5),
      INDEX(
        'P&amp;L Last Fiscal Year'!$B$3:$M$100,
        MATCH("Total Income", 'P&amp;L Last Fiscal Year'!$A$3:$A$100, 0),
        MATCH(AH15, 'P&amp;L Last Fiscal Year'!$B$2:$M$2, 0)
      ),
      0
    ),
    0
  )
)</f>
        <v/>
      </c>
      <c r="AJ15" s="36" t="str">
        <f>IF(
  AH15 = "",
  "",
  IFERROR(
    IF(
      $B$5 = "Previous Fiscal Year",
      IF(
        OR($D$5 = "All Months", TEXT(AH15, "mmmm") = $D$5),
        "",
        INDEX(
          'P&amp;L Last Fiscal Year'!$B$3:$M$100,
          MATCH("Total Income", 'P&amp;L Last Fiscal Year'!$A$3:$A$100, 0),
          MATCH(AH15, 'P&amp;L Last Fiscal Year'!$B$2:$M$2, 0)
        )
      ),
      IF(
        OR($D$5 = "All Months", TEXT(AH15, "mmmm") = $D$5),
        "",
        INDEX(
          'P&amp;L This Fiscal Year'!$B$3:$M$100,
          MATCH("Total Income", 'P&amp;L This Fiscal Year'!$A$3:$A$100, 0),
          MATCH(AH15, 'P&amp;L This Fiscal Year'!$B$2:$M$2, 0)
        )
      )
    ),
    ""
  )
)</f>
        <v/>
      </c>
      <c r="AK15" s="36" t="str">
        <f>IF(
  AH15 = "",
  "",
  IFERROR(
    IF(
      $B$5 = "Previous Fiscal Year",
      IF(
        OR($D$5 = "All Months", TEXT(AH15, "mmmm") = $D$5),
        -INDEX(
          'P&amp;L Last Fiscal Year'!$B$3:$M$100,
          MATCH("Total Cost of Goods Sold", 'P&amp;L Last Fiscal Year'!$A$3:$A$100, 0),
          MATCH(AH15, 'P&amp;L Last Fiscal Year'!$B$2:$M$2, 0)
        ),
        ""
      ),
      IF(
        OR($D$5 = "All Months", TEXT(AH15, "mmmm") = $D$5),
        -INDEX(
          'P&amp;L This Fiscal Year'!$B$3:$M$100,
          MATCH("Total Cost of Goods Sold", 'P&amp;L This Fiscal Year'!$A$3:$A$100, 0),
          MATCH(AH15, 'P&amp;L This Fiscal Year'!$B$2:$M$2, 0)
        ),
        ""
      )
    ),
    ""
  )
)</f>
        <v/>
      </c>
      <c r="AL15" t="str">
        <f>IF(
  AH15 = "",
  "",
  IFERROR(
    IF(
      $B$5 = "Previous Fiscal Year",
      IF(
        OR($D$5 = "All Months", TEXT(AH15, "mmmm") = $D$5),
        "",
        -INDEX(
          'P&amp;L Last Fiscal Year'!$B$3:$M$100,
          MATCH("Total Cost of Goods Sold", 'P&amp;L Last Fiscal Year'!$A$3:$A$100, 0),
          MATCH(AH15, 'P&amp;L Last Fiscal Year'!$B$2:$M$2, 0)
        )
      ),
      IF(
        OR($D$5 = "All Months", TEXT(AH15, "mmmm") = $D$5),
        "",
        -INDEX(
          'P&amp;L This Fiscal Year'!$B$3:$M$100,
          MATCH("Total Cost of Goods Sold", 'P&amp;L This Fiscal Year'!$A$3:$A$100, 0),
          MATCH(AH15, 'P&amp;L This Fiscal Year'!$B$2:$M$2, 0)
        )
      )
    ),
    ""
  )
)</f>
        <v/>
      </c>
      <c r="AM15" s="55" t="str">
        <f t="shared" si="10"/>
        <v/>
      </c>
      <c r="AN15" s="55" t="str">
        <f t="shared" si="11"/>
        <v/>
      </c>
      <c r="AO15" s="14"/>
      <c r="AP15" t="str">
        <f ca="1"/>
        <v>Rented Equipment</v>
      </c>
      <c r="AQ15" s="36" t="str">
        <f t="shared" ca="1" si="8"/>
        <v/>
      </c>
      <c r="AR15" s="14"/>
      <c r="AT15" s="36" t="str">
        <f>IF(
  AS15 = "",
  "",
  IFERROR(
    IF(
      OR($D$5 = "All Months", TEXT(AS15, "mmmm") = $D$5),
      INDEX(
        'P&amp;L Last Fiscal Year'!$B$3:$M$100,
        MATCH("Total Expenses", 'P&amp;L Last Fiscal Year'!$A$3:$A$100, 0),
        MATCH(AS15, 'P&amp;L Last Fiscal Year'!$B$2:$M$2, 0)
      ),
      0
    ),
    0
  )
)</f>
        <v/>
      </c>
      <c r="AU15" s="36" t="str">
        <f>IF(
  BE15 = "",
  "",
  IFERROR(
    IF(
      $B$5 = "Previous Fiscal Year",
      IF(
        OR($D$5 = "All Months", TEXT(BE15, "mmmm") = $D$5),
        0,
        INDEX(
          'P&amp;L Last Fiscal Year'!$B$3:$M$100,
          MATCH("Total Expenses", 'P&amp;L Last Fiscal Year'!$A$3:$A$100, 0),
          MATCH(BE15, 'P&amp;L Last Fiscal Year'!$B$2:$M$2, 0)
        )
      ),
      IF(
        OR($D$5 = "All Months", TEXT(BE15, "mmmm") = $D$5),
        0,
        INDEX(
          'P&amp;L This Fiscal Year'!$B$3:$M$100,
          MATCH("Total Expenses", 'P&amp;L This Fiscal Year'!$A$3:$A$100, 0),
          MATCH(BE15, 'P&amp;L This Fiscal Year'!$B$2:$M$2, 0)
        )
      )
    ),
    ""
  )
)</f>
        <v/>
      </c>
      <c r="AV15" s="55" t="str">
        <f t="shared" si="12"/>
        <v/>
      </c>
      <c r="AW15" s="55">
        <f t="shared" si="9"/>
        <v>0</v>
      </c>
      <c r="AX15" s="14"/>
      <c r="AZ15" s="36" t="str">
        <f>IF(
  AY15 = "",
  "",
  IFERROR(
    IF(
      $B$5 = "Previous Fiscal Year",
      IF(
        OR($D$5 = "All Months", TEXT(AY15, "mmmm") = $D$5),
        INDEX(
          'P&amp;L Last Fiscal Year'!$B$3:$M$100,
          MATCH("Gross Profit", 'P&amp;L Last Fiscal Year'!$A$3:$A$100, 0),
          MATCH(AY15, 'P&amp;L Last Fiscal Year'!$B$2:$M$2, 0)
        ),
        0
      ),
      IF(
        OR($D$5 = "All Months", TEXT(AY15, "mmmm") = $D$5),
        INDEX(
          'P&amp;L This Fiscal Year'!$B$3:$M$100,
          MATCH("Gross Profit", 'P&amp;L This Fiscal Year'!$A$3:$A$100, 0),
          MATCH(AY15, 'P&amp;L This Fiscal Year'!$B$2:$M$2, 0)
        ),
        0
      )
    ),
    0
  )
)</f>
        <v/>
      </c>
      <c r="BA15" s="36" t="str">
        <f>IF(
  AY15 = "",
  "",
  IFERROR(
    IF(
      $B$5 = "Previous Fiscal Year",
      IF(
        OR($D$5 = "All Months", TEXT(AY15, "mmmm") = $D$5),
        0,
        INDEX(
          'P&amp;L Last Fiscal Year'!$B$3:$M$100,
          MATCH("Gross Profit", 'P&amp;L Last Fiscal Year'!$A$3:$A$100, 0),
          MATCH(AY15, 'P&amp;L Last Fiscal Year'!$B$2:$M$2, 0)
        )
      ),
      IF(
        OR($D$5 = "All Months", TEXT(AY15, "mmmm") = $D$5),
        0,
        INDEX(
          'P&amp;L This Fiscal Year'!$B$3:$M$100,
          MATCH("Gross Profit", 'P&amp;L This Fiscal Year'!$A$3:$A$100, 0),
          MATCH(AY15, 'P&amp;L This Fiscal Year'!$B$2:$M$2, 0)
        )
      )
    ),
    0
  )
)</f>
        <v/>
      </c>
      <c r="BB15" s="55" t="str">
        <f t="shared" si="13"/>
        <v/>
      </c>
      <c r="BC15" s="55" t="str">
        <f t="shared" si="14"/>
        <v/>
      </c>
      <c r="BD15" s="14"/>
      <c r="BF15" s="36" t="str">
        <f>IF(
  BE15 = "",
  "",
  IFERROR(
    IF(
      $B$5 = "Previous Fiscal Year",
      IF(
        OR($D$5 = "All Months", TEXT(BE15, "mmmm") = $D$5),
        INDEX(
          'P&amp;L Last Fiscal Year'!$B$3:$M$100,
          MATCH("Net Income", 'P&amp;L Last Fiscal Year'!$A$3:$A$100, 0),
          MATCH(BE15, 'P&amp;L Last Fiscal Year'!$B$2:$M$2, 0)
        ),
        0
      ),
      IF(
        OR($D$5 = "All Months", TEXT(BE15, "mmmm") = $D$5),
        INDEX(
          'P&amp;L This Fiscal Year'!$B$3:$M$100,
          MATCH("Net Income", 'P&amp;L This Fiscal Year'!$A$3:$A$100, 0),
          MATCH(BE15, 'P&amp;L This Fiscal Year'!$B$2:$M$2, 0)
        ),
        0
      )
    ),
    0
  )
)</f>
        <v/>
      </c>
      <c r="BG15" s="36" t="str">
        <f>IF(
  BE15 = "",
  "",
  IFERROR(
    IF(
      $B$5 = "Previous Fiscal Year",
      IF(
        OR($D$5 = "All Months", TEXT(BE15, "mmmm") = $D$5),
        0,
        INDEX(
          'P&amp;L Last Fiscal Year'!$B$3:$M$100,
          MATCH("Net Income", 'P&amp;L Last Fiscal Year'!$A$3:$A$100, 0),
          MATCH(BE15, 'P&amp;L Last Fiscal Year'!$B$2:$M$2, 0)
        )
      ),
      IF(
        OR($D$5 = "All Months", TEXT(BE15, "mmmm") = $D$5),
        0,
        INDEX(
          'P&amp;L This Fiscal Year'!$B$3:$M$100,
          MATCH("Net Income", 'P&amp;L This Fiscal Year'!$A$3:$A$100, 0),
          MATCH(BE15, 'P&amp;L This Fiscal Year'!$B$2:$M$2, 0)
        )
      )
    ),
    0
  )
)</f>
        <v/>
      </c>
      <c r="BH15" s="55" t="str">
        <f t="shared" si="15"/>
        <v/>
      </c>
      <c r="BI15" s="55">
        <f t="shared" si="16"/>
        <v>0</v>
      </c>
      <c r="BJ15" s="14"/>
      <c r="BL15" s="36" t="str">
        <f ca="1">IF(
  $BK15 &lt; TODAY(),
  IFERROR(
    IF(
      $B$5 = "Previous Fiscal Year",
      INDEX(
        'P&amp;L Last Fiscal Year'!$B$3:$M$100,
        MATCH($BL$5, 'P&amp;L Last Fiscal Year'!$A$3:$A$100, 0),
        MATCH($BK15, 'P&amp;L Last Fiscal Year'!$B$2:$M$2, 0)
      ),
      INDEX(
        'P&amp;L This Fiscal Year'!$B$3:$M$100,
        MATCH($BL$5, 'P&amp;L This Fiscal Year'!$A$3:$A$100, 0),
        MATCH($BK15, 'P&amp;L This Fiscal Year'!$B$2:$M$2, 0)
      )
    ),
    ""
  ),
  ""
)</f>
        <v/>
      </c>
      <c r="BM15" s="36" t="str">
        <f ca="1">IF(
  $BK15 &lt; TODAY(),
  IFERROR(
    IF(
      $B$5 = "Previous Fiscal Year",
      INDEX(
        'P&amp;L Last Fiscal Year'!$B$3:$M$100,
        MATCH($BM$5, 'P&amp;L Last Fiscal Year'!$A$3:$A$100, 0),
        MATCH($BK15, 'P&amp;L Last Fiscal Year'!$B$2:$M$2, 0)
      ),
      INDEX(
        'P&amp;L This Fiscal Year'!$B$3:$M$100,
        MATCH($BM$5, 'P&amp;L This Fiscal Year'!$A$3:$A$100, 0),
        MATCH($BK15, 'P&amp;L This Fiscal Year'!$B$2:$M$2, 0)
      )
    ),
    ""
  ),
  ""
)</f>
        <v/>
      </c>
      <c r="BN15" s="36" t="str">
        <f ca="1">IF(
  $BK15 &lt; TODAY(),
  IFERROR(
    IF(
      $B$5 = "Previous Fiscal Year",
      INDEX(
        'P&amp;L Last Fiscal Year'!$B$3:$M$100,
        MATCH($BN$5, 'P&amp;L Last Fiscal Year'!$A$3:$A$100, 0),
        MATCH($BK15, 'P&amp;L Last Fiscal Year'!$B$2:$M$2, 0)
      ),
      INDEX(
        'P&amp;L This Fiscal Year'!$B$3:$M$100,
        MATCH($BN$5, 'P&amp;L This Fiscal Year'!$A$3:$A$100, 0),
        MATCH($BK15, 'P&amp;L This Fiscal Year'!$B$2:$M$2, 0)
      )
    ),
    ""
  ),
  ""
)</f>
        <v/>
      </c>
      <c r="BO15" s="36" t="str">
        <f ca="1">IF(
  $BK15 &lt; TODAY(),
  IFERROR(
    IF(
      $B$5 = "Previous Fiscal Year",
      INDEX(
        'P&amp;L Last Fiscal Year'!$B$3:$M$100,
        MATCH($BO$5, 'P&amp;L Last Fiscal Year'!$A$3:$A$100, 0),
        MATCH($BK15, 'P&amp;L Last Fiscal Year'!$B$2:$M$2, 0)
      ),
      INDEX(
        'P&amp;L This Fiscal Year'!$B$3:$M$100,
        MATCH($BO$5, 'P&amp;L This Fiscal Year'!$A$3:$A$100, 0),
        MATCH($BK15, 'P&amp;L This Fiscal Year'!$B$2:$M$2, 0)
      )
    ),
    ""
  ),
  ""
)</f>
        <v/>
      </c>
      <c r="BP15" s="36" t="str">
        <f ca="1">IF(
  $BK15 &lt; TODAY(),
  IFERROR(
    IF(
      $B$5 = "Previous Fiscal Year",
      INDEX(
        'P&amp;L Last Fiscal Year'!$B$3:$M$100,
        MATCH($BP$5, 'P&amp;L Last Fiscal Year'!$A$3:$A$100, 0),
        MATCH($BK15, 'P&amp;L Last Fiscal Year'!$B$2:$M$2, 0)
      ),
      INDEX(
        'P&amp;L This Fiscal Year'!$B$3:$M$100,
        MATCH($BP$5, 'P&amp;L This Fiscal Year'!$A$3:$A$100, 0),
        MATCH($BK15, 'P&amp;L This Fiscal Year'!$B$2:$M$2, 0)
      )
    ),
    ""
  ),
  ""
)</f>
        <v/>
      </c>
      <c r="BQ15" s="36" t="str">
        <f ca="1">IF(
  $BK15 &lt; TODAY(),
  IFERROR(
    IF(
      $B$5 = "Previous Fiscal Year",
      INDEX(
        'P&amp;L Last Fiscal Year'!$B$3:$M$100,
        MATCH($BQ$5, 'P&amp;L Last Fiscal Year'!$A$3:$A$100, 0),
        MATCH($BK15, 'P&amp;L Last Fiscal Year'!$B$2:$M$2, 0)
      ),
      INDEX(
        'P&amp;L This Fiscal Year'!$B$3:$M$100,
        MATCH($BQ$5, 'P&amp;L This Fiscal Year'!$A$3:$A$100, 0),
        MATCH($BK15, 'P&amp;L This Fiscal Year'!$B$2:$M$2, 0)
      )
    ),
    ""
  ),
  ""
)</f>
        <v/>
      </c>
      <c r="BR15" s="36" t="str">
        <f ca="1">IF(
  $BK15 &lt; TODAY(),
  IFERROR(
    IF(
      $B$5 = "Previous Fiscal Year",
      INDEX(
        'P&amp;L Last Fiscal Year'!$B$3:$M$100,
        MATCH($BR$5, 'P&amp;L Last Fiscal Year'!$A$3:$A$100, 0),
        MATCH($BK15, 'P&amp;L Last Fiscal Year'!$B$2:$M$2, 0)
      ),
      INDEX(
        'P&amp;L This Fiscal Year'!$B$3:$M$100,
        MATCH($BR$5, 'P&amp;L This Fiscal Year'!$A$3:$A$100, 0),
        MATCH($BK15, 'P&amp;L This Fiscal Year'!$B$2:$M$2, 0)
      )
    ),
    ""
  ),
  ""
)</f>
        <v/>
      </c>
    </row>
    <row r="16" spans="1:72" ht="15.5">
      <c r="D16" s="15"/>
      <c r="E16" s="15"/>
      <c r="F16" s="16" t="str">
        <v>Gross Profit</v>
      </c>
      <c r="G16" s="15" t="str">
        <v/>
      </c>
      <c r="H16" s="15" t="b">
        <v>0</v>
      </c>
      <c r="I16" s="32">
        <f ca="1"/>
        <v>132049.99</v>
      </c>
      <c r="J16" s="26"/>
      <c r="K16" s="16" t="str">
        <v>Gross Profit</v>
      </c>
      <c r="L16" s="15" t="str">
        <v/>
      </c>
      <c r="M16" s="15" t="b">
        <v>0</v>
      </c>
      <c r="N16" s="32">
        <f ca="1"/>
        <v>163322.37</v>
      </c>
      <c r="O16" s="14"/>
      <c r="P16" s="15"/>
      <c r="Q16" s="15"/>
      <c r="R16" s="32"/>
      <c r="S16" s="15"/>
      <c r="T16" s="15" t="str">
        <v>Utilities</v>
      </c>
      <c r="U16" s="20">
        <f t="shared" ca="1" si="1"/>
        <v>12500</v>
      </c>
      <c r="V16" s="14"/>
      <c r="W16" s="16" t="str">
        <f ca="1"/>
        <v>Meals</v>
      </c>
      <c r="X16" s="20">
        <f ca="1"/>
        <v>9191.2000000000007</v>
      </c>
      <c r="Y16" s="35">
        <f t="shared" ca="1" si="17"/>
        <v>-9191.2000000000007</v>
      </c>
      <c r="Z16" s="35">
        <f ca="1">IF(OR(AA16&lt;&gt;"", W16=""), "", IF(Y16 &gt; 0, SUM($Y$5:Y15), SUM($Y$5:Y16)))</f>
        <v>90473.709999999992</v>
      </c>
      <c r="AA16" s="35" t="str">
        <f t="shared" ca="1" si="2"/>
        <v/>
      </c>
      <c r="AB16" s="35">
        <f t="shared" ca="1" si="3"/>
        <v>0</v>
      </c>
      <c r="AC16" s="35">
        <f t="shared" ca="1" si="4"/>
        <v>9191.2000000000007</v>
      </c>
      <c r="AD16" s="35">
        <f t="shared" ca="1" si="5"/>
        <v>0</v>
      </c>
      <c r="AE16" s="35" t="str">
        <f t="shared" ca="1" si="6"/>
        <v/>
      </c>
      <c r="AF16" s="35">
        <f t="shared" ca="1" si="7"/>
        <v>-9191.2000000000007</v>
      </c>
      <c r="AG16" s="14"/>
      <c r="AI16" s="36" t="str">
        <f>IF(
  AH16 = "",
  "",
  IFERROR(
    IF(
      OR($D$5 = "All Months", TEXT(AH16, "mmmm") = $D$5),
      INDEX(
        'P&amp;L Last Fiscal Year'!$B$3:$M$100,
        MATCH("Total Income", 'P&amp;L Last Fiscal Year'!$A$3:$A$100, 0),
        MATCH(AH16, 'P&amp;L Last Fiscal Year'!$B$2:$M$2, 0)
      ),
      0
    ),
    0
  )
)</f>
        <v/>
      </c>
      <c r="AJ16" s="36" t="str">
        <f>IF(
  AH16 = "",
  "",
  IFERROR(
    IF(
      $B$5 = "Previous Fiscal Year",
      IF(
        OR($D$5 = "All Months", TEXT(AH16, "mmmm") = $D$5),
        "",
        INDEX(
          'P&amp;L Last Fiscal Year'!$B$3:$M$100,
          MATCH("Total Income", 'P&amp;L Last Fiscal Year'!$A$3:$A$100, 0),
          MATCH(AH16, 'P&amp;L Last Fiscal Year'!$B$2:$M$2, 0)
        )
      ),
      IF(
        OR($D$5 = "All Months", TEXT(AH16, "mmmm") = $D$5),
        "",
        INDEX(
          'P&amp;L This Fiscal Year'!$B$3:$M$100,
          MATCH("Total Income", 'P&amp;L This Fiscal Year'!$A$3:$A$100, 0),
          MATCH(AH16, 'P&amp;L This Fiscal Year'!$B$2:$M$2, 0)
        )
      )
    ),
    ""
  )
)</f>
        <v/>
      </c>
      <c r="AK16" s="36" t="str">
        <f>IF(
  AH16 = "",
  "",
  IFERROR(
    IF(
      $B$5 = "Previous Fiscal Year",
      IF(
        OR($D$5 = "All Months", TEXT(AH16, "mmmm") = $D$5),
        -INDEX(
          'P&amp;L Last Fiscal Year'!$B$3:$M$100,
          MATCH("Total Cost of Goods Sold", 'P&amp;L Last Fiscal Year'!$A$3:$A$100, 0),
          MATCH(AH16, 'P&amp;L Last Fiscal Year'!$B$2:$M$2, 0)
        ),
        ""
      ),
      IF(
        OR($D$5 = "All Months", TEXT(AH16, "mmmm") = $D$5),
        -INDEX(
          'P&amp;L This Fiscal Year'!$B$3:$M$100,
          MATCH("Total Cost of Goods Sold", 'P&amp;L This Fiscal Year'!$A$3:$A$100, 0),
          MATCH(AH16, 'P&amp;L This Fiscal Year'!$B$2:$M$2, 0)
        ),
        ""
      )
    ),
    ""
  )
)</f>
        <v/>
      </c>
      <c r="AL16" t="str">
        <f>IF(
  AH16 = "",
  "",
  IFERROR(
    IF(
      $B$5 = "Previous Fiscal Year",
      IF(
        OR($D$5 = "All Months", TEXT(AH16, "mmmm") = $D$5),
        "",
        -INDEX(
          'P&amp;L Last Fiscal Year'!$B$3:$M$100,
          MATCH("Total Cost of Goods Sold", 'P&amp;L Last Fiscal Year'!$A$3:$A$100, 0),
          MATCH(AH16, 'P&amp;L Last Fiscal Year'!$B$2:$M$2, 0)
        )
      ),
      IF(
        OR($D$5 = "All Months", TEXT(AH16, "mmmm") = $D$5),
        "",
        -INDEX(
          'P&amp;L This Fiscal Year'!$B$3:$M$100,
          MATCH("Total Cost of Goods Sold", 'P&amp;L This Fiscal Year'!$A$3:$A$100, 0),
          MATCH(AH16, 'P&amp;L This Fiscal Year'!$B$2:$M$2, 0)
        )
      )
    ),
    ""
  )
)</f>
        <v/>
      </c>
      <c r="AM16" s="55" t="str">
        <f t="shared" si="10"/>
        <v/>
      </c>
      <c r="AN16" s="55" t="str">
        <f t="shared" si="11"/>
        <v/>
      </c>
      <c r="AO16" s="14"/>
      <c r="AR16" s="14"/>
      <c r="AT16" s="36" t="str">
        <f>IF(
  AS16 = "",
  "",
  IFERROR(
    IF(
      OR($D$5 = "All Months", TEXT(AS16, "mmmm") = $D$5),
      INDEX(
        'P&amp;L Last Fiscal Year'!$B$3:$M$100,
        MATCH("Total Expenses", 'P&amp;L Last Fiscal Year'!$A$3:$A$100, 0),
        MATCH(AS16, 'P&amp;L Last Fiscal Year'!$B$2:$M$2, 0)
      ),
      0
    ),
    0
  )
)</f>
        <v/>
      </c>
      <c r="AU16" s="36" t="str">
        <f>IF(
  BE16 = "",
  "",
  IFERROR(
    IF(
      $B$5 = "Previous Fiscal Year",
      IF(
        OR($D$5 = "All Months", TEXT(BE16, "mmmm") = $D$5),
        0,
        INDEX(
          'P&amp;L Last Fiscal Year'!$B$3:$M$100,
          MATCH("Total Expenses", 'P&amp;L Last Fiscal Year'!$A$3:$A$100, 0),
          MATCH(BE16, 'P&amp;L Last Fiscal Year'!$B$2:$M$2, 0)
        )
      ),
      IF(
        OR($D$5 = "All Months", TEXT(BE16, "mmmm") = $D$5),
        0,
        INDEX(
          'P&amp;L This Fiscal Year'!$B$3:$M$100,
          MATCH("Total Expenses", 'P&amp;L This Fiscal Year'!$A$3:$A$100, 0),
          MATCH(BE16, 'P&amp;L This Fiscal Year'!$B$2:$M$2, 0)
        )
      )
    ),
    ""
  )
)</f>
        <v/>
      </c>
      <c r="AV16" s="55" t="str">
        <f t="shared" si="12"/>
        <v/>
      </c>
      <c r="AW16" s="55">
        <f t="shared" si="9"/>
        <v>0</v>
      </c>
      <c r="AX16" s="14"/>
      <c r="AZ16" s="36" t="str">
        <f>IF(
  AY16 = "",
  "",
  IFERROR(
    IF(
      $B$5 = "Previous Fiscal Year",
      IF(
        OR($D$5 = "All Months", TEXT(AY16, "mmmm") = $D$5),
        INDEX(
          'P&amp;L Last Fiscal Year'!$B$3:$M$100,
          MATCH("Gross Profit", 'P&amp;L Last Fiscal Year'!$A$3:$A$100, 0),
          MATCH(AY16, 'P&amp;L Last Fiscal Year'!$B$2:$M$2, 0)
        ),
        0
      ),
      IF(
        OR($D$5 = "All Months", TEXT(AY16, "mmmm") = $D$5),
        INDEX(
          'P&amp;L This Fiscal Year'!$B$3:$M$100,
          MATCH("Gross Profit", 'P&amp;L This Fiscal Year'!$A$3:$A$100, 0),
          MATCH(AY16, 'P&amp;L This Fiscal Year'!$B$2:$M$2, 0)
        ),
        0
      )
    ),
    0
  )
)</f>
        <v/>
      </c>
      <c r="BA16" s="36" t="str">
        <f>IF(
  AY16 = "",
  "",
  IFERROR(
    IF(
      $B$5 = "Previous Fiscal Year",
      IF(
        OR($D$5 = "All Months", TEXT(AY16, "mmmm") = $D$5),
        0,
        INDEX(
          'P&amp;L Last Fiscal Year'!$B$3:$M$100,
          MATCH("Gross Profit", 'P&amp;L Last Fiscal Year'!$A$3:$A$100, 0),
          MATCH(AY16, 'P&amp;L Last Fiscal Year'!$B$2:$M$2, 0)
        )
      ),
      IF(
        OR($D$5 = "All Months", TEXT(AY16, "mmmm") = $D$5),
        0,
        INDEX(
          'P&amp;L This Fiscal Year'!$B$3:$M$100,
          MATCH("Gross Profit", 'P&amp;L This Fiscal Year'!$A$3:$A$100, 0),
          MATCH(AY16, 'P&amp;L This Fiscal Year'!$B$2:$M$2, 0)
        )
      )
    ),
    0
  )
)</f>
        <v/>
      </c>
      <c r="BB16" s="55" t="str">
        <f t="shared" si="13"/>
        <v/>
      </c>
      <c r="BC16" s="55" t="str">
        <f t="shared" si="14"/>
        <v/>
      </c>
      <c r="BD16" s="14"/>
      <c r="BF16" s="36" t="str">
        <f>IF(
  BE16 = "",
  "",
  IFERROR(
    IF(
      $B$5 = "Previous Fiscal Year",
      IF(
        OR($D$5 = "All Months", TEXT(BE16, "mmmm") = $D$5),
        INDEX(
          'P&amp;L Last Fiscal Year'!$B$3:$M$100,
          MATCH("Net Income", 'P&amp;L Last Fiscal Year'!$A$3:$A$100, 0),
          MATCH(BE16, 'P&amp;L Last Fiscal Year'!$B$2:$M$2, 0)
        ),
        0
      ),
      IF(
        OR($D$5 = "All Months", TEXT(BE16, "mmmm") = $D$5),
        INDEX(
          'P&amp;L This Fiscal Year'!$B$3:$M$100,
          MATCH("Net Income", 'P&amp;L This Fiscal Year'!$A$3:$A$100, 0),
          MATCH(BE16, 'P&amp;L This Fiscal Year'!$B$2:$M$2, 0)
        ),
        0
      )
    ),
    0
  )
)</f>
        <v/>
      </c>
      <c r="BG16" s="36" t="str">
        <f>IF(
  BE16 = "",
  "",
  IFERROR(
    IF(
      $B$5 = "Previous Fiscal Year",
      IF(
        OR($D$5 = "All Months", TEXT(BE16, "mmmm") = $D$5),
        0,
        INDEX(
          'P&amp;L Last Fiscal Year'!$B$3:$M$100,
          MATCH("Net Income", 'P&amp;L Last Fiscal Year'!$A$3:$A$100, 0),
          MATCH(BE16, 'P&amp;L Last Fiscal Year'!$B$2:$M$2, 0)
        )
      ),
      IF(
        OR($D$5 = "All Months", TEXT(BE16, "mmmm") = $D$5),
        0,
        INDEX(
          'P&amp;L This Fiscal Year'!$B$3:$M$100,
          MATCH("Net Income", 'P&amp;L This Fiscal Year'!$A$3:$A$100, 0),
          MATCH(BE16, 'P&amp;L This Fiscal Year'!$B$2:$M$2, 0)
        )
      )
    ),
    0
  )
)</f>
        <v/>
      </c>
      <c r="BH16" s="55" t="str">
        <f t="shared" si="15"/>
        <v/>
      </c>
      <c r="BI16" s="55">
        <f t="shared" si="16"/>
        <v>0</v>
      </c>
      <c r="BJ16" s="14"/>
      <c r="BL16" s="36" t="str">
        <f ca="1">IF(
  $BK16 &lt; TODAY(),
  IFERROR(
    IF(
      $B$5 = "Previous Fiscal Year",
      INDEX(
        'P&amp;L Last Fiscal Year'!$B$3:$M$100,
        MATCH($BL$5, 'P&amp;L Last Fiscal Year'!$A$3:$A$100, 0),
        MATCH($BK16, 'P&amp;L Last Fiscal Year'!$B$2:$M$2, 0)
      ),
      INDEX(
        'P&amp;L This Fiscal Year'!$B$3:$M$100,
        MATCH($BL$5, 'P&amp;L This Fiscal Year'!$A$3:$A$100, 0),
        MATCH($BK16, 'P&amp;L This Fiscal Year'!$B$2:$M$2, 0)
      )
    ),
    ""
  ),
  ""
)</f>
        <v/>
      </c>
      <c r="BM16" s="36" t="str">
        <f ca="1">IF(
  $BK16 &lt; TODAY(),
  IFERROR(
    IF(
      $B$5 = "Previous Fiscal Year",
      INDEX(
        'P&amp;L Last Fiscal Year'!$B$3:$M$100,
        MATCH($BM$5, 'P&amp;L Last Fiscal Year'!$A$3:$A$100, 0),
        MATCH($BK16, 'P&amp;L Last Fiscal Year'!$B$2:$M$2, 0)
      ),
      INDEX(
        'P&amp;L This Fiscal Year'!$B$3:$M$100,
        MATCH($BM$5, 'P&amp;L This Fiscal Year'!$A$3:$A$100, 0),
        MATCH($BK16, 'P&amp;L This Fiscal Year'!$B$2:$M$2, 0)
      )
    ),
    ""
  ),
  ""
)</f>
        <v/>
      </c>
      <c r="BN16" s="36" t="str">
        <f ca="1">IF(
  $BK16 &lt; TODAY(),
  IFERROR(
    IF(
      $B$5 = "Previous Fiscal Year",
      INDEX(
        'P&amp;L Last Fiscal Year'!$B$3:$M$100,
        MATCH($BN$5, 'P&amp;L Last Fiscal Year'!$A$3:$A$100, 0),
        MATCH($BK16, 'P&amp;L Last Fiscal Year'!$B$2:$M$2, 0)
      ),
      INDEX(
        'P&amp;L This Fiscal Year'!$B$3:$M$100,
        MATCH($BN$5, 'P&amp;L This Fiscal Year'!$A$3:$A$100, 0),
        MATCH($BK16, 'P&amp;L This Fiscal Year'!$B$2:$M$2, 0)
      )
    ),
    ""
  ),
  ""
)</f>
        <v/>
      </c>
      <c r="BO16" s="36" t="str">
        <f ca="1">IF(
  $BK16 &lt; TODAY(),
  IFERROR(
    IF(
      $B$5 = "Previous Fiscal Year",
      INDEX(
        'P&amp;L Last Fiscal Year'!$B$3:$M$100,
        MATCH($BO$5, 'P&amp;L Last Fiscal Year'!$A$3:$A$100, 0),
        MATCH($BK16, 'P&amp;L Last Fiscal Year'!$B$2:$M$2, 0)
      ),
      INDEX(
        'P&amp;L This Fiscal Year'!$B$3:$M$100,
        MATCH($BO$5, 'P&amp;L This Fiscal Year'!$A$3:$A$100, 0),
        MATCH($BK16, 'P&amp;L This Fiscal Year'!$B$2:$M$2, 0)
      )
    ),
    ""
  ),
  ""
)</f>
        <v/>
      </c>
      <c r="BP16" s="36" t="str">
        <f ca="1">IF(
  $BK16 &lt; TODAY(),
  IFERROR(
    IF(
      $B$5 = "Previous Fiscal Year",
      INDEX(
        'P&amp;L Last Fiscal Year'!$B$3:$M$100,
        MATCH($BP$5, 'P&amp;L Last Fiscal Year'!$A$3:$A$100, 0),
        MATCH($BK16, 'P&amp;L Last Fiscal Year'!$B$2:$M$2, 0)
      ),
      INDEX(
        'P&amp;L This Fiscal Year'!$B$3:$M$100,
        MATCH($BP$5, 'P&amp;L This Fiscal Year'!$A$3:$A$100, 0),
        MATCH($BK16, 'P&amp;L This Fiscal Year'!$B$2:$M$2, 0)
      )
    ),
    ""
  ),
  ""
)</f>
        <v/>
      </c>
      <c r="BQ16" s="36" t="str">
        <f ca="1">IF(
  $BK16 &lt; TODAY(),
  IFERROR(
    IF(
      $B$5 = "Previous Fiscal Year",
      INDEX(
        'P&amp;L Last Fiscal Year'!$B$3:$M$100,
        MATCH($BQ$5, 'P&amp;L Last Fiscal Year'!$A$3:$A$100, 0),
        MATCH($BK16, 'P&amp;L Last Fiscal Year'!$B$2:$M$2, 0)
      ),
      INDEX(
        'P&amp;L This Fiscal Year'!$B$3:$M$100,
        MATCH($BQ$5, 'P&amp;L This Fiscal Year'!$A$3:$A$100, 0),
        MATCH($BK16, 'P&amp;L This Fiscal Year'!$B$2:$M$2, 0)
      )
    ),
    ""
  ),
  ""
)</f>
        <v/>
      </c>
      <c r="BR16" s="36" t="str">
        <f ca="1">IF(
  $BK16 &lt; TODAY(),
  IFERROR(
    IF(
      $B$5 = "Previous Fiscal Year",
      INDEX(
        'P&amp;L Last Fiscal Year'!$B$3:$M$100,
        MATCH($BR$5, 'P&amp;L Last Fiscal Year'!$A$3:$A$100, 0),
        MATCH($BK16, 'P&amp;L Last Fiscal Year'!$B$2:$M$2, 0)
      ),
      INDEX(
        'P&amp;L This Fiscal Year'!$B$3:$M$100,
        MATCH($BR$5, 'P&amp;L This Fiscal Year'!$A$3:$A$100, 0),
        MATCH($BK16, 'P&amp;L This Fiscal Year'!$B$2:$M$2, 0)
      )
    ),
    ""
  ),
  ""
)</f>
        <v/>
      </c>
    </row>
    <row r="17" spans="4:70" ht="15.5">
      <c r="D17" s="15"/>
      <c r="E17" s="15"/>
      <c r="F17" s="16" t="str">
        <v>Expenses</v>
      </c>
      <c r="G17" s="15" t="str">
        <v/>
      </c>
      <c r="H17" s="15" t="b">
        <v>0</v>
      </c>
      <c r="I17" s="32">
        <f ca="1"/>
        <v>0</v>
      </c>
      <c r="J17" s="26"/>
      <c r="K17" s="16" t="str">
        <v>Expenses</v>
      </c>
      <c r="L17" s="15" t="str">
        <v/>
      </c>
      <c r="M17" s="15" t="b">
        <v>0</v>
      </c>
      <c r="N17" s="32">
        <f ca="1"/>
        <v>0</v>
      </c>
      <c r="O17" s="14"/>
      <c r="P17" s="15"/>
      <c r="Q17" s="15"/>
      <c r="R17" s="32"/>
      <c r="S17" s="15"/>
      <c r="T17" s="15"/>
      <c r="U17" s="15"/>
      <c r="V17" s="14"/>
      <c r="W17" s="16" t="str">
        <f ca="1"/>
        <v>Office Expenses</v>
      </c>
      <c r="X17" s="20">
        <f ca="1"/>
        <v>5252.4</v>
      </c>
      <c r="Y17" s="35">
        <f t="shared" ca="1" si="17"/>
        <v>-5252.4</v>
      </c>
      <c r="Z17" s="35">
        <f ca="1">IF(OR(AA17&lt;&gt;"", W17=""), "", IF(Y17 &gt; 0, SUM($Y$5:Y16), SUM($Y$5:Y17)))</f>
        <v>85221.31</v>
      </c>
      <c r="AA17" s="35" t="str">
        <f t="shared" ca="1" si="2"/>
        <v/>
      </c>
      <c r="AB17" s="35">
        <f t="shared" ca="1" si="3"/>
        <v>0</v>
      </c>
      <c r="AC17" s="35">
        <f t="shared" ca="1" si="4"/>
        <v>5252.4</v>
      </c>
      <c r="AD17" s="35">
        <f t="shared" ca="1" si="5"/>
        <v>0</v>
      </c>
      <c r="AE17" s="35" t="str">
        <f t="shared" ca="1" si="6"/>
        <v/>
      </c>
      <c r="AF17" s="35">
        <f t="shared" ca="1" si="7"/>
        <v>-5252.4</v>
      </c>
      <c r="AG17" s="14"/>
      <c r="AI17" s="36" t="str">
        <f>IF(
  AH17 = "",
  "",
  IFERROR(
    IF(
      OR($D$5 = "All Months", TEXT(AH17, "mmmm") = $D$5),
      INDEX(
        'P&amp;L Last Fiscal Year'!$B$3:$M$100,
        MATCH("Total Income", 'P&amp;L Last Fiscal Year'!$A$3:$A$100, 0),
        MATCH(AH17, 'P&amp;L Last Fiscal Year'!$B$2:$M$2, 0)
      ),
      0
    ),
    0
  )
)</f>
        <v/>
      </c>
      <c r="AJ17" s="36" t="str">
        <f>IF(
  AH17 = "",
  "",
  IFERROR(
    IF(
      $B$5 = "Previous Fiscal Year",
      IF(
        OR($D$5 = "All Months", TEXT(AH17, "mmmm") = $D$5),
        "",
        INDEX(
          'P&amp;L Last Fiscal Year'!$B$3:$M$100,
          MATCH("Total Income", 'P&amp;L Last Fiscal Year'!$A$3:$A$100, 0),
          MATCH(AH17, 'P&amp;L Last Fiscal Year'!$B$2:$M$2, 0)
        )
      ),
      IF(
        OR($D$5 = "All Months", TEXT(AH17, "mmmm") = $D$5),
        "",
        INDEX(
          'P&amp;L This Fiscal Year'!$B$3:$M$100,
          MATCH("Total Income", 'P&amp;L This Fiscal Year'!$A$3:$A$100, 0),
          MATCH(AH17, 'P&amp;L This Fiscal Year'!$B$2:$M$2, 0)
        )
      )
    ),
    ""
  )
)</f>
        <v/>
      </c>
      <c r="AK17" s="36" t="str">
        <f>IF(
  AH17 = "",
  "",
  IFERROR(
    IF(
      $B$5 = "Previous Fiscal Year",
      IF(
        OR($D$5 = "All Months", TEXT(AH17, "mmmm") = $D$5),
        -INDEX(
          'P&amp;L Last Fiscal Year'!$B$3:$M$100,
          MATCH("Total Cost of Goods Sold", 'P&amp;L Last Fiscal Year'!$A$3:$A$100, 0),
          MATCH(AH17, 'P&amp;L Last Fiscal Year'!$B$2:$M$2, 0)
        ),
        ""
      ),
      IF(
        OR($D$5 = "All Months", TEXT(AH17, "mmmm") = $D$5),
        -INDEX(
          'P&amp;L This Fiscal Year'!$B$3:$M$100,
          MATCH("Total Cost of Goods Sold", 'P&amp;L This Fiscal Year'!$A$3:$A$100, 0),
          MATCH(AH17, 'P&amp;L This Fiscal Year'!$B$2:$M$2, 0)
        ),
        ""
      )
    ),
    ""
  )
)</f>
        <v/>
      </c>
      <c r="AL17" t="str">
        <f>IF(
  AH17 = "",
  "",
  IFERROR(
    IF(
      $B$5 = "Previous Fiscal Year",
      IF(
        OR($D$5 = "All Months", TEXT(AH17, "mmmm") = $D$5),
        "",
        -INDEX(
          'P&amp;L Last Fiscal Year'!$B$3:$M$100,
          MATCH("Total Cost of Goods Sold", 'P&amp;L Last Fiscal Year'!$A$3:$A$100, 0),
          MATCH(AH17, 'P&amp;L Last Fiscal Year'!$B$2:$M$2, 0)
        )
      ),
      IF(
        OR($D$5 = "All Months", TEXT(AH17, "mmmm") = $D$5),
        "",
        -INDEX(
          'P&amp;L This Fiscal Year'!$B$3:$M$100,
          MATCH("Total Cost of Goods Sold", 'P&amp;L This Fiscal Year'!$A$3:$A$100, 0),
          MATCH(AH17, 'P&amp;L This Fiscal Year'!$B$2:$M$2, 0)
        )
      )
    ),
    ""
  )
)</f>
        <v/>
      </c>
      <c r="AM17" s="55" t="str">
        <f t="shared" si="10"/>
        <v/>
      </c>
      <c r="AN17" s="55" t="str">
        <f t="shared" si="11"/>
        <v/>
      </c>
      <c r="AO17" s="14"/>
      <c r="AR17" s="14"/>
      <c r="AT17" s="36" t="str">
        <f>IF(
  AS17 = "",
  "",
  IFERROR(
    IF(
      OR($D$5 = "All Months", TEXT(AS17, "mmmm") = $D$5),
      INDEX(
        'P&amp;L Last Fiscal Year'!$B$3:$M$100,
        MATCH("Total Expenses", 'P&amp;L Last Fiscal Year'!$A$3:$A$100, 0),
        MATCH(AS17, 'P&amp;L Last Fiscal Year'!$B$2:$M$2, 0)
      ),
      0
    ),
    0
  )
)</f>
        <v/>
      </c>
      <c r="AU17" s="36" t="str">
        <f>IF(
  BE17 = "",
  "",
  IFERROR(
    IF(
      $B$5 = "Previous Fiscal Year",
      IF(
        OR($D$5 = "All Months", TEXT(BE17, "mmmm") = $D$5),
        0,
        INDEX(
          'P&amp;L Last Fiscal Year'!$B$3:$M$100,
          MATCH("Total Expenses", 'P&amp;L Last Fiscal Year'!$A$3:$A$100, 0),
          MATCH(BE17, 'P&amp;L Last Fiscal Year'!$B$2:$M$2, 0)
        )
      ),
      IF(
        OR($D$5 = "All Months", TEXT(BE17, "mmmm") = $D$5),
        0,
        INDEX(
          'P&amp;L This Fiscal Year'!$B$3:$M$100,
          MATCH("Total Expenses", 'P&amp;L This Fiscal Year'!$A$3:$A$100, 0),
          MATCH(BE17, 'P&amp;L This Fiscal Year'!$B$2:$M$2, 0)
        )
      )
    ),
    ""
  )
)</f>
        <v/>
      </c>
      <c r="AV17" s="55" t="str">
        <f t="shared" si="12"/>
        <v/>
      </c>
      <c r="AW17" s="55">
        <f t="shared" si="9"/>
        <v>0</v>
      </c>
      <c r="AX17" s="14"/>
      <c r="AZ17" s="36" t="str">
        <f>IF(
  AY17 = "",
  "",
  IFERROR(
    IF(
      $B$5 = "Previous Fiscal Year",
      IF(
        OR($D$5 = "All Months", TEXT(AY17, "mmmm") = $D$5),
        INDEX(
          'P&amp;L Last Fiscal Year'!$B$3:$M$100,
          MATCH("Gross Profit", 'P&amp;L Last Fiscal Year'!$A$3:$A$100, 0),
          MATCH(AY17, 'P&amp;L Last Fiscal Year'!$B$2:$M$2, 0)
        ),
        0
      ),
      IF(
        OR($D$5 = "All Months", TEXT(AY17, "mmmm") = $D$5),
        INDEX(
          'P&amp;L This Fiscal Year'!$B$3:$M$100,
          MATCH("Gross Profit", 'P&amp;L This Fiscal Year'!$A$3:$A$100, 0),
          MATCH(AY17, 'P&amp;L This Fiscal Year'!$B$2:$M$2, 0)
        ),
        0
      )
    ),
    0
  )
)</f>
        <v/>
      </c>
      <c r="BA17" s="36" t="str">
        <f>IF(
  AY17 = "",
  "",
  IFERROR(
    IF(
      $B$5 = "Previous Fiscal Year",
      IF(
        OR($D$5 = "All Months", TEXT(AY17, "mmmm") = $D$5),
        0,
        INDEX(
          'P&amp;L Last Fiscal Year'!$B$3:$M$100,
          MATCH("Gross Profit", 'P&amp;L Last Fiscal Year'!$A$3:$A$100, 0),
          MATCH(AY17, 'P&amp;L Last Fiscal Year'!$B$2:$M$2, 0)
        )
      ),
      IF(
        OR($D$5 = "All Months", TEXT(AY17, "mmmm") = $D$5),
        0,
        INDEX(
          'P&amp;L This Fiscal Year'!$B$3:$M$100,
          MATCH("Gross Profit", 'P&amp;L This Fiscal Year'!$A$3:$A$100, 0),
          MATCH(AY17, 'P&amp;L This Fiscal Year'!$B$2:$M$2, 0)
        )
      )
    ),
    0
  )
)</f>
        <v/>
      </c>
      <c r="BB17" s="55" t="str">
        <f t="shared" si="13"/>
        <v/>
      </c>
      <c r="BC17" s="55" t="str">
        <f t="shared" si="14"/>
        <v/>
      </c>
      <c r="BD17" s="14"/>
      <c r="BF17" s="36" t="str">
        <f>IF(
  BE17 = "",
  "",
  IFERROR(
    IF(
      $B$5 = "Previous Fiscal Year",
      IF(
        OR($D$5 = "All Months", TEXT(BE17, "mmmm") = $D$5),
        INDEX(
          'P&amp;L Last Fiscal Year'!$B$3:$M$100,
          MATCH("Net Income", 'P&amp;L Last Fiscal Year'!$A$3:$A$100, 0),
          MATCH(BE17, 'P&amp;L Last Fiscal Year'!$B$2:$M$2, 0)
        ),
        0
      ),
      IF(
        OR($D$5 = "All Months", TEXT(BE17, "mmmm") = $D$5),
        INDEX(
          'P&amp;L This Fiscal Year'!$B$3:$M$100,
          MATCH("Net Income", 'P&amp;L This Fiscal Year'!$A$3:$A$100, 0),
          MATCH(BE17, 'P&amp;L This Fiscal Year'!$B$2:$M$2, 0)
        ),
        0
      )
    ),
    0
  )
)</f>
        <v/>
      </c>
      <c r="BG17" s="36" t="str">
        <f>IF(
  BE17 = "",
  "",
  IFERROR(
    IF(
      $B$5 = "Previous Fiscal Year",
      IF(
        OR($D$5 = "All Months", TEXT(BE17, "mmmm") = $D$5),
        0,
        INDEX(
          'P&amp;L Last Fiscal Year'!$B$3:$M$100,
          MATCH("Net Income", 'P&amp;L Last Fiscal Year'!$A$3:$A$100, 0),
          MATCH(BE17, 'P&amp;L Last Fiscal Year'!$B$2:$M$2, 0)
        )
      ),
      IF(
        OR($D$5 = "All Months", TEXT(BE17, "mmmm") = $D$5),
        0,
        INDEX(
          'P&amp;L This Fiscal Year'!$B$3:$M$100,
          MATCH("Net Income", 'P&amp;L This Fiscal Year'!$A$3:$A$100, 0),
          MATCH(BE17, 'P&amp;L This Fiscal Year'!$B$2:$M$2, 0)
        )
      )
    ),
    0
  )
)</f>
        <v/>
      </c>
      <c r="BH17" s="55" t="str">
        <f t="shared" si="15"/>
        <v/>
      </c>
      <c r="BI17" s="55">
        <f t="shared" si="16"/>
        <v>0</v>
      </c>
      <c r="BJ17" s="14"/>
      <c r="BL17" s="36" t="str">
        <f ca="1">IF(
  $BK17 &lt; TODAY(),
  IFERROR(
    IF(
      $B$5 = "Previous Fiscal Year",
      INDEX(
        'P&amp;L Last Fiscal Year'!$B$3:$M$100,
        MATCH($BL$5, 'P&amp;L Last Fiscal Year'!$A$3:$A$100, 0),
        MATCH($BK17, 'P&amp;L Last Fiscal Year'!$B$2:$M$2, 0)
      ),
      INDEX(
        'P&amp;L This Fiscal Year'!$B$3:$M$100,
        MATCH($BL$5, 'P&amp;L This Fiscal Year'!$A$3:$A$100, 0),
        MATCH($BK17, 'P&amp;L This Fiscal Year'!$B$2:$M$2, 0)
      )
    ),
    ""
  ),
  ""
)</f>
        <v/>
      </c>
      <c r="BM17" s="36" t="str">
        <f ca="1">IF(
  $BK17 &lt; TODAY(),
  IFERROR(
    IF(
      $B$5 = "Previous Fiscal Year",
      INDEX(
        'P&amp;L Last Fiscal Year'!$B$3:$M$100,
        MATCH($BM$5, 'P&amp;L Last Fiscal Year'!$A$3:$A$100, 0),
        MATCH($BK17, 'P&amp;L Last Fiscal Year'!$B$2:$M$2, 0)
      ),
      INDEX(
        'P&amp;L This Fiscal Year'!$B$3:$M$100,
        MATCH($BM$5, 'P&amp;L This Fiscal Year'!$A$3:$A$100, 0),
        MATCH($BK17, 'P&amp;L This Fiscal Year'!$B$2:$M$2, 0)
      )
    ),
    ""
  ),
  ""
)</f>
        <v/>
      </c>
      <c r="BN17" s="36" t="str">
        <f ca="1">IF(
  $BK17 &lt; TODAY(),
  IFERROR(
    IF(
      $B$5 = "Previous Fiscal Year",
      INDEX(
        'P&amp;L Last Fiscal Year'!$B$3:$M$100,
        MATCH($BN$5, 'P&amp;L Last Fiscal Year'!$A$3:$A$100, 0),
        MATCH($BK17, 'P&amp;L Last Fiscal Year'!$B$2:$M$2, 0)
      ),
      INDEX(
        'P&amp;L This Fiscal Year'!$B$3:$M$100,
        MATCH($BN$5, 'P&amp;L This Fiscal Year'!$A$3:$A$100, 0),
        MATCH($BK17, 'P&amp;L This Fiscal Year'!$B$2:$M$2, 0)
      )
    ),
    ""
  ),
  ""
)</f>
        <v/>
      </c>
      <c r="BO17" s="36" t="str">
        <f ca="1">IF(
  $BK17 &lt; TODAY(),
  IFERROR(
    IF(
      $B$5 = "Previous Fiscal Year",
      INDEX(
        'P&amp;L Last Fiscal Year'!$B$3:$M$100,
        MATCH($BO$5, 'P&amp;L Last Fiscal Year'!$A$3:$A$100, 0),
        MATCH($BK17, 'P&amp;L Last Fiscal Year'!$B$2:$M$2, 0)
      ),
      INDEX(
        'P&amp;L This Fiscal Year'!$B$3:$M$100,
        MATCH($BO$5, 'P&amp;L This Fiscal Year'!$A$3:$A$100, 0),
        MATCH($BK17, 'P&amp;L This Fiscal Year'!$B$2:$M$2, 0)
      )
    ),
    ""
  ),
  ""
)</f>
        <v/>
      </c>
      <c r="BP17" s="36" t="str">
        <f ca="1">IF(
  $BK17 &lt; TODAY(),
  IFERROR(
    IF(
      $B$5 = "Previous Fiscal Year",
      INDEX(
        'P&amp;L Last Fiscal Year'!$B$3:$M$100,
        MATCH($BP$5, 'P&amp;L Last Fiscal Year'!$A$3:$A$100, 0),
        MATCH($BK17, 'P&amp;L Last Fiscal Year'!$B$2:$M$2, 0)
      ),
      INDEX(
        'P&amp;L This Fiscal Year'!$B$3:$M$100,
        MATCH($BP$5, 'P&amp;L This Fiscal Year'!$A$3:$A$100, 0),
        MATCH($BK17, 'P&amp;L This Fiscal Year'!$B$2:$M$2, 0)
      )
    ),
    ""
  ),
  ""
)</f>
        <v/>
      </c>
      <c r="BQ17" s="36" t="str">
        <f ca="1">IF(
  $BK17 &lt; TODAY(),
  IFERROR(
    IF(
      $B$5 = "Previous Fiscal Year",
      INDEX(
        'P&amp;L Last Fiscal Year'!$B$3:$M$100,
        MATCH($BQ$5, 'P&amp;L Last Fiscal Year'!$A$3:$A$100, 0),
        MATCH($BK17, 'P&amp;L Last Fiscal Year'!$B$2:$M$2, 0)
      ),
      INDEX(
        'P&amp;L This Fiscal Year'!$B$3:$M$100,
        MATCH($BQ$5, 'P&amp;L This Fiscal Year'!$A$3:$A$100, 0),
        MATCH($BK17, 'P&amp;L This Fiscal Year'!$B$2:$M$2, 0)
      )
    ),
    ""
  ),
  ""
)</f>
        <v/>
      </c>
      <c r="BR17" s="36" t="str">
        <f ca="1">IF(
  $BK17 &lt; TODAY(),
  IFERROR(
    IF(
      $B$5 = "Previous Fiscal Year",
      INDEX(
        'P&amp;L Last Fiscal Year'!$B$3:$M$100,
        MATCH($BR$5, 'P&amp;L Last Fiscal Year'!$A$3:$A$100, 0),
        MATCH($BK17, 'P&amp;L Last Fiscal Year'!$B$2:$M$2, 0)
      ),
      INDEX(
        'P&amp;L This Fiscal Year'!$B$3:$M$100,
        MATCH($BR$5, 'P&amp;L This Fiscal Year'!$A$3:$A$100, 0),
        MATCH($BK17, 'P&amp;L This Fiscal Year'!$B$2:$M$2, 0)
      )
    ),
    ""
  ),
  ""
)</f>
        <v/>
      </c>
    </row>
    <row r="18" spans="4:70" ht="15.5">
      <c r="D18" s="15"/>
      <c r="E18" s="15"/>
      <c r="F18" s="16" t="str">
        <v>Advertising &amp; marketing</v>
      </c>
      <c r="G18" s="16" t="str">
        <v>Expense</v>
      </c>
      <c r="H18" s="16" t="b">
        <v>1</v>
      </c>
      <c r="I18" s="32">
        <f ca="1"/>
        <v>0</v>
      </c>
      <c r="J18" s="26"/>
      <c r="K18" s="16" t="str">
        <v>Advertising &amp; marketing</v>
      </c>
      <c r="L18" s="16" t="str">
        <v>Expense</v>
      </c>
      <c r="M18" s="16" t="b">
        <v>1</v>
      </c>
      <c r="N18" s="32">
        <f ca="1"/>
        <v>0</v>
      </c>
      <c r="O18" s="14"/>
      <c r="P18" s="15"/>
      <c r="Q18" s="15"/>
      <c r="R18" s="32"/>
      <c r="S18" s="15"/>
      <c r="T18" s="15"/>
      <c r="U18" s="15"/>
      <c r="V18" s="14"/>
      <c r="W18" s="16" t="str">
        <f ca="1"/>
        <v>Rent or Lease</v>
      </c>
      <c r="X18" s="20">
        <f ca="1"/>
        <v>12681.43</v>
      </c>
      <c r="Y18" s="35">
        <f t="shared" ca="1" si="17"/>
        <v>-12681.43</v>
      </c>
      <c r="Z18" s="35">
        <f ca="1">IF(OR(AA18&lt;&gt;"", W18=""), "", IF(Y18 &gt; 0, SUM($Y$5:Y17), SUM($Y$5:Y18)))</f>
        <v>72539.88</v>
      </c>
      <c r="AA18" s="35" t="str">
        <f t="shared" ca="1" si="2"/>
        <v/>
      </c>
      <c r="AB18" s="35">
        <f t="shared" ca="1" si="3"/>
        <v>0</v>
      </c>
      <c r="AC18" s="35">
        <f t="shared" ca="1" si="4"/>
        <v>12681.43</v>
      </c>
      <c r="AD18" s="35">
        <f t="shared" ca="1" si="5"/>
        <v>0</v>
      </c>
      <c r="AE18" s="35" t="str">
        <f t="shared" ca="1" si="6"/>
        <v/>
      </c>
      <c r="AF18" s="35">
        <f t="shared" ca="1" si="7"/>
        <v>-12681.43</v>
      </c>
      <c r="AG18" s="14"/>
      <c r="AN18" s="55" t="str">
        <f t="shared" si="11"/>
        <v/>
      </c>
      <c r="AO18" s="14"/>
      <c r="AR18" s="14"/>
      <c r="AX18" s="14"/>
      <c r="BD18" s="14"/>
      <c r="BJ18" s="14"/>
    </row>
    <row r="19" spans="4:70" ht="15.5">
      <c r="D19" s="15"/>
      <c r="E19" s="15"/>
      <c r="F19" s="16" t="str">
        <v>Listing fees</v>
      </c>
      <c r="G19" s="16" t="str">
        <v>Expense</v>
      </c>
      <c r="H19" s="16" t="b">
        <v>0</v>
      </c>
      <c r="I19" s="32">
        <f ca="1"/>
        <v>951.79</v>
      </c>
      <c r="J19" s="26"/>
      <c r="K19" s="16" t="str">
        <v>Listing fees</v>
      </c>
      <c r="L19" s="16" t="str">
        <v>Expense</v>
      </c>
      <c r="M19" s="16" t="b">
        <v>0</v>
      </c>
      <c r="N19" s="32">
        <f ca="1"/>
        <v>1277.1400000000001</v>
      </c>
      <c r="O19" s="14"/>
      <c r="P19" s="15"/>
      <c r="Q19" s="15"/>
      <c r="R19" s="32"/>
      <c r="S19" s="15"/>
      <c r="T19" s="15"/>
      <c r="U19" s="15"/>
      <c r="V19" s="14"/>
      <c r="W19" s="16" t="str">
        <f ca="1"/>
        <v>Utilities</v>
      </c>
      <c r="X19" s="20">
        <f ca="1"/>
        <v>12500</v>
      </c>
      <c r="Y19" s="35">
        <f t="shared" ca="1" si="17"/>
        <v>-12500</v>
      </c>
      <c r="Z19" s="35">
        <f ca="1">IF(OR(AA19&lt;&gt;"", W19=""), "", IF(Y19 &gt; 0, SUM($Y$5:Y18), SUM($Y$5:Y19)))</f>
        <v>60039.880000000005</v>
      </c>
      <c r="AA19" s="35" t="str">
        <f t="shared" ca="1" si="2"/>
        <v/>
      </c>
      <c r="AB19" s="35">
        <f t="shared" ca="1" si="3"/>
        <v>0</v>
      </c>
      <c r="AC19" s="35">
        <f t="shared" ca="1" si="4"/>
        <v>12500</v>
      </c>
      <c r="AD19" s="35">
        <f t="shared" ca="1" si="5"/>
        <v>0</v>
      </c>
      <c r="AE19" s="35" t="str">
        <f t="shared" ca="1" si="6"/>
        <v/>
      </c>
      <c r="AF19" s="35">
        <f t="shared" ca="1" si="7"/>
        <v>-12500</v>
      </c>
      <c r="AG19" s="14"/>
      <c r="AO19" s="14"/>
      <c r="AR19" s="14"/>
      <c r="AX19" s="14"/>
      <c r="BD19" s="14"/>
      <c r="BJ19" s="14"/>
    </row>
    <row r="20" spans="4:70" ht="15.5">
      <c r="D20" s="15"/>
      <c r="E20" s="15"/>
      <c r="F20" s="16" t="str">
        <v>Social media</v>
      </c>
      <c r="G20" s="16" t="str">
        <v>Expense</v>
      </c>
      <c r="H20" s="16" t="b">
        <v>0</v>
      </c>
      <c r="I20" s="32">
        <f ca="1"/>
        <v>427.62</v>
      </c>
      <c r="J20" s="26"/>
      <c r="K20" s="16" t="str">
        <v>Social media</v>
      </c>
      <c r="L20" s="16" t="str">
        <v>Expense</v>
      </c>
      <c r="M20" s="16" t="b">
        <v>0</v>
      </c>
      <c r="N20" s="32">
        <f ca="1"/>
        <v>573.79</v>
      </c>
      <c r="O20" s="14"/>
      <c r="P20" s="15"/>
      <c r="Q20" s="15"/>
      <c r="R20" s="32"/>
      <c r="S20" s="15"/>
      <c r="T20" s="15"/>
      <c r="U20" s="15"/>
      <c r="V20" s="14"/>
      <c r="W20" s="16" t="str">
        <f ca="1"/>
        <v>Net Operating Income</v>
      </c>
      <c r="X20" s="20">
        <f ca="1"/>
        <v>60039.87</v>
      </c>
      <c r="Y20" s="35">
        <f t="shared" ca="1" si="17"/>
        <v>0</v>
      </c>
      <c r="Z20" s="35" t="str">
        <f ca="1">IF(OR(AA20&lt;&gt;"", W20=""), "", IF(Y20 &gt; 0, SUM($Y$5:Y19), SUM($Y$5:Y20)))</f>
        <v/>
      </c>
      <c r="AA20" s="35">
        <f t="shared" ca="1" si="2"/>
        <v>60039.87</v>
      </c>
      <c r="AB20" s="35" t="str">
        <f t="shared" ca="1" si="3"/>
        <v/>
      </c>
      <c r="AC20" s="35" t="str">
        <f t="shared" ca="1" si="4"/>
        <v/>
      </c>
      <c r="AD20" s="35">
        <f t="shared" ca="1" si="5"/>
        <v>0</v>
      </c>
      <c r="AE20" s="35">
        <f t="shared" ca="1" si="6"/>
        <v>60039.87</v>
      </c>
      <c r="AF20" s="35" t="str">
        <f t="shared" ca="1" si="7"/>
        <v/>
      </c>
      <c r="AG20" s="14"/>
      <c r="AO20" s="14"/>
      <c r="AR20" s="14"/>
      <c r="AX20" s="14"/>
      <c r="BD20" s="14"/>
      <c r="BJ20" s="14"/>
    </row>
    <row r="21" spans="4:70" ht="26">
      <c r="D21" s="15"/>
      <c r="E21" s="15"/>
      <c r="F21" s="16" t="str">
        <v>Total Advertising &amp; marketing</v>
      </c>
      <c r="G21" s="15" t="str">
        <v/>
      </c>
      <c r="H21" s="15" t="b">
        <v>0</v>
      </c>
      <c r="I21" s="32">
        <f ca="1"/>
        <v>1379.41</v>
      </c>
      <c r="J21" s="26"/>
      <c r="K21" s="16" t="str">
        <v>Total Advertising &amp; marketing</v>
      </c>
      <c r="L21" s="15" t="str">
        <v/>
      </c>
      <c r="M21" s="15" t="b">
        <v>0</v>
      </c>
      <c r="N21" s="32">
        <f ca="1"/>
        <v>1850.93</v>
      </c>
      <c r="O21" s="14"/>
      <c r="P21" s="15"/>
      <c r="Q21" s="15"/>
      <c r="R21" s="32"/>
      <c r="S21" s="15"/>
      <c r="T21" s="15"/>
      <c r="U21" s="15"/>
      <c r="V21" s="14"/>
      <c r="W21" s="16" t="str">
        <f ca="1"/>
        <v>Net Other Income</v>
      </c>
      <c r="X21" s="20">
        <f ca="1"/>
        <v>13230.54</v>
      </c>
      <c r="Y21" s="35">
        <f t="shared" ca="1" si="17"/>
        <v>13230.54</v>
      </c>
      <c r="Z21" s="35">
        <f ca="1">IF(OR(AA21&lt;&gt;"", W21=""), "", IF(Y21 &gt; 0, SUM($Y$5:Y20), SUM($Y$5:Y21)))</f>
        <v>60039.880000000005</v>
      </c>
      <c r="AA21" s="35" t="str">
        <f t="shared" ca="1" si="2"/>
        <v/>
      </c>
      <c r="AB21" s="35">
        <f t="shared" ca="1" si="3"/>
        <v>13230.54</v>
      </c>
      <c r="AC21" s="35">
        <f t="shared" ca="1" si="4"/>
        <v>0</v>
      </c>
      <c r="AD21" s="35">
        <f t="shared" ca="1" si="5"/>
        <v>0</v>
      </c>
      <c r="AE21" s="35">
        <f t="shared" ca="1" si="6"/>
        <v>13230.54</v>
      </c>
      <c r="AF21" s="35" t="str">
        <f t="shared" ca="1" si="7"/>
        <v/>
      </c>
      <c r="AG21" s="14"/>
      <c r="AO21" s="14"/>
      <c r="AR21" s="14"/>
      <c r="AX21" s="14"/>
      <c r="BD21" s="14"/>
      <c r="BJ21" s="14"/>
    </row>
    <row r="22" spans="4:70" ht="15.5">
      <c r="D22" s="15"/>
      <c r="E22" s="15"/>
      <c r="F22" s="16" t="str">
        <v>Automobile</v>
      </c>
      <c r="G22" s="16" t="str">
        <v>Expense</v>
      </c>
      <c r="H22" s="16" t="b">
        <v>1</v>
      </c>
      <c r="I22" s="32">
        <f ca="1"/>
        <v>6610.05</v>
      </c>
      <c r="J22" s="26"/>
      <c r="K22" s="16" t="str">
        <v>Automobile</v>
      </c>
      <c r="L22" s="16" t="str">
        <v>Expense</v>
      </c>
      <c r="M22" s="16" t="b">
        <v>1</v>
      </c>
      <c r="N22" s="32">
        <f ca="1"/>
        <v>8275.85</v>
      </c>
      <c r="O22" s="14"/>
      <c r="P22" s="15"/>
      <c r="Q22" s="15"/>
      <c r="R22" s="32"/>
      <c r="S22" s="15"/>
      <c r="T22" s="15"/>
      <c r="U22" s="15"/>
      <c r="V22" s="14"/>
      <c r="W22" s="15" t="str">
        <f ca="1"/>
        <v>Net Income</v>
      </c>
      <c r="X22" s="15">
        <f ca="1"/>
        <v>73270.41</v>
      </c>
      <c r="Y22" s="35">
        <f t="shared" ca="1" si="17"/>
        <v>73270.41</v>
      </c>
      <c r="Z22" s="35" t="str">
        <f ca="1">IF(OR(AA22&lt;&gt;"", W22=""), "", IF(Y22 &gt; 0, SUM($Y$5:Y21), SUM($Y$5:Y22)))</f>
        <v/>
      </c>
      <c r="AA22" s="35">
        <f t="shared" ca="1" si="2"/>
        <v>73270.41</v>
      </c>
      <c r="AB22" s="35" t="str">
        <f t="shared" ca="1" si="3"/>
        <v/>
      </c>
      <c r="AC22" s="35" t="str">
        <f t="shared" ca="1" si="4"/>
        <v/>
      </c>
      <c r="AD22" s="35">
        <f t="shared" ca="1" si="5"/>
        <v>0</v>
      </c>
      <c r="AE22" s="35">
        <f t="shared" ca="1" si="6"/>
        <v>73270.41</v>
      </c>
      <c r="AF22" s="35" t="str">
        <f t="shared" ca="1" si="7"/>
        <v/>
      </c>
      <c r="AG22" s="14"/>
      <c r="AO22" s="14"/>
      <c r="AR22" s="14"/>
      <c r="AX22" s="14"/>
      <c r="BD22" s="14"/>
      <c r="BJ22" s="14"/>
    </row>
    <row r="23" spans="4:70" ht="15.5">
      <c r="D23" s="15"/>
      <c r="E23" s="15"/>
      <c r="F23" s="16" t="str">
        <v>Rented Equipment</v>
      </c>
      <c r="G23" s="16" t="str">
        <v>Expense</v>
      </c>
      <c r="H23" s="16" t="b">
        <v>1</v>
      </c>
      <c r="I23" s="32">
        <f ca="1"/>
        <v>3133.94</v>
      </c>
      <c r="J23" s="26"/>
      <c r="K23" s="16" t="str">
        <v>Rented Equipment</v>
      </c>
      <c r="L23" s="16" t="str">
        <v>Expense</v>
      </c>
      <c r="M23" s="16" t="b">
        <v>1</v>
      </c>
      <c r="N23" s="32">
        <f ca="1"/>
        <v>3881.89</v>
      </c>
      <c r="O23" s="14"/>
      <c r="P23" s="15"/>
      <c r="Q23" s="15"/>
      <c r="R23" s="32"/>
      <c r="S23" s="15"/>
      <c r="T23" s="15"/>
      <c r="U23" s="15"/>
      <c r="V23" s="14"/>
      <c r="W23" s="15"/>
      <c r="X23" s="15"/>
      <c r="Y23" s="35" t="str">
        <f t="shared" si="17"/>
        <v/>
      </c>
      <c r="Z23" s="35"/>
      <c r="AA23" s="35"/>
      <c r="AB23" s="35" t="str">
        <f t="shared" si="3"/>
        <v/>
      </c>
      <c r="AC23" s="35"/>
      <c r="AD23" s="35"/>
      <c r="AE23" s="35"/>
      <c r="AF23" s="35"/>
      <c r="AG23" s="14"/>
      <c r="AO23" s="14"/>
      <c r="AR23" s="14"/>
      <c r="AX23" s="14"/>
      <c r="BD23" s="14"/>
      <c r="BJ23" s="14"/>
    </row>
    <row r="24" spans="4:70" ht="15.5">
      <c r="D24" s="15"/>
      <c r="E24" s="15"/>
      <c r="F24" s="16" t="str">
        <v>Insurance</v>
      </c>
      <c r="G24" s="16" t="str">
        <v>Expense</v>
      </c>
      <c r="H24" s="16" t="b">
        <v>1</v>
      </c>
      <c r="I24" s="32">
        <f ca="1"/>
        <v>10505.15</v>
      </c>
      <c r="J24" s="26"/>
      <c r="K24" s="16" t="str">
        <v>Insurance</v>
      </c>
      <c r="L24" s="16" t="str">
        <v>Expense</v>
      </c>
      <c r="M24" s="16" t="b">
        <v>1</v>
      </c>
      <c r="N24" s="32">
        <f ca="1"/>
        <v>12476.21</v>
      </c>
      <c r="O24" s="14"/>
      <c r="P24" s="15"/>
      <c r="Q24" s="15"/>
      <c r="R24" s="32"/>
      <c r="S24" s="15"/>
      <c r="T24" s="15"/>
      <c r="U24" s="15"/>
      <c r="V24" s="14"/>
      <c r="W24" s="15"/>
      <c r="X24" s="15"/>
      <c r="Y24" s="35" t="str">
        <f t="shared" si="17"/>
        <v/>
      </c>
      <c r="Z24" s="35"/>
      <c r="AA24" s="35"/>
      <c r="AB24" s="35"/>
      <c r="AC24" s="35"/>
      <c r="AD24" s="35"/>
      <c r="AE24" s="35"/>
      <c r="AF24" s="35"/>
      <c r="AG24" s="14"/>
      <c r="AO24" s="14"/>
      <c r="AR24" s="14"/>
      <c r="AX24" s="14"/>
      <c r="BD24" s="14"/>
      <c r="BJ24" s="14"/>
    </row>
    <row r="25" spans="4:70" ht="15.5">
      <c r="D25" s="15"/>
      <c r="E25" s="15"/>
      <c r="F25" s="16" t="str">
        <v>Job expenses</v>
      </c>
      <c r="G25" s="16" t="str">
        <v>Expense</v>
      </c>
      <c r="H25" s="16" t="b">
        <v>1</v>
      </c>
      <c r="I25" s="32">
        <f ca="1"/>
        <v>5112.79</v>
      </c>
      <c r="J25" s="26"/>
      <c r="K25" s="16" t="str">
        <v>Job expenses</v>
      </c>
      <c r="L25" s="16" t="str">
        <v>Expense</v>
      </c>
      <c r="M25" s="16" t="b">
        <v>1</v>
      </c>
      <c r="N25" s="32">
        <f ca="1"/>
        <v>8058.83</v>
      </c>
      <c r="O25" s="14"/>
      <c r="P25" s="15"/>
      <c r="Q25" s="15"/>
      <c r="R25" s="32"/>
      <c r="S25" s="15"/>
      <c r="T25" s="15"/>
      <c r="U25" s="15"/>
      <c r="V25" s="14"/>
      <c r="W25" s="15"/>
      <c r="X25" s="15"/>
      <c r="Y25" s="35" t="str">
        <f t="shared" si="17"/>
        <v/>
      </c>
      <c r="Z25" s="35"/>
      <c r="AA25" s="35"/>
      <c r="AB25" s="35"/>
      <c r="AC25" s="35"/>
      <c r="AD25" s="35"/>
      <c r="AE25" s="35"/>
      <c r="AF25" s="35"/>
      <c r="AG25" s="14"/>
      <c r="AO25" s="14"/>
      <c r="AR25" s="14"/>
      <c r="AX25" s="14"/>
      <c r="BD25" s="14"/>
      <c r="BJ25" s="14"/>
    </row>
    <row r="26" spans="4:70" ht="26">
      <c r="D26" s="15"/>
      <c r="E26" s="15"/>
      <c r="F26" s="16" t="str">
        <v>Legal and Professional Fees</v>
      </c>
      <c r="G26" s="16" t="str">
        <v>Expense</v>
      </c>
      <c r="H26" s="16" t="b">
        <v>1</v>
      </c>
      <c r="I26" s="32">
        <f ca="1"/>
        <v>17082.27</v>
      </c>
      <c r="J26" s="26"/>
      <c r="K26" s="16" t="str">
        <v>Legal and Professional Fees</v>
      </c>
      <c r="L26" s="16" t="str">
        <v>Expense</v>
      </c>
      <c r="M26" s="16" t="b">
        <v>1</v>
      </c>
      <c r="N26" s="32">
        <f ca="1"/>
        <v>20058</v>
      </c>
      <c r="O26" s="14"/>
      <c r="P26" s="15"/>
      <c r="Q26" s="15"/>
      <c r="R26" s="32"/>
      <c r="S26" s="15"/>
      <c r="T26" s="15"/>
      <c r="U26" s="15"/>
      <c r="V26" s="14"/>
      <c r="W26" s="15"/>
      <c r="X26" s="15"/>
      <c r="Y26" s="35" t="str">
        <f t="shared" si="17"/>
        <v/>
      </c>
      <c r="Z26" s="35"/>
      <c r="AA26" s="35"/>
      <c r="AB26" s="35"/>
      <c r="AC26" s="35"/>
      <c r="AD26" s="35"/>
      <c r="AE26" s="35"/>
      <c r="AF26" s="35"/>
      <c r="AG26" s="14"/>
      <c r="AO26" s="14"/>
      <c r="AR26" s="14"/>
      <c r="AX26" s="14"/>
      <c r="BD26" s="14"/>
      <c r="BJ26" s="14"/>
    </row>
    <row r="27" spans="4:70" ht="15.5">
      <c r="D27" s="15"/>
      <c r="E27" s="15"/>
      <c r="F27" s="16" t="str">
        <v>Maintenance and Repair</v>
      </c>
      <c r="G27" s="16" t="str">
        <v>Expense</v>
      </c>
      <c r="H27" s="16" t="b">
        <v>1</v>
      </c>
      <c r="I27" s="32">
        <f ca="1"/>
        <v>7479.28</v>
      </c>
      <c r="J27" s="26"/>
      <c r="K27" s="16" t="str">
        <v>Maintenance and Repair</v>
      </c>
      <c r="L27" s="16" t="str">
        <v>Expense</v>
      </c>
      <c r="M27" s="16" t="b">
        <v>1</v>
      </c>
      <c r="N27" s="32">
        <f ca="1"/>
        <v>9055.75</v>
      </c>
      <c r="O27" s="14"/>
      <c r="P27" s="15"/>
      <c r="Q27" s="15"/>
      <c r="R27" s="32"/>
      <c r="S27" s="15"/>
      <c r="T27" s="15"/>
      <c r="U27" s="15"/>
      <c r="V27" s="14"/>
      <c r="W27" s="15"/>
      <c r="X27" s="15"/>
      <c r="Y27" s="35" t="str">
        <f t="shared" si="17"/>
        <v/>
      </c>
      <c r="Z27" s="35"/>
      <c r="AA27" s="35"/>
      <c r="AB27" s="35"/>
      <c r="AC27" s="35"/>
      <c r="AD27" s="35"/>
      <c r="AE27" s="35"/>
      <c r="AF27" s="35"/>
      <c r="AG27" s="14"/>
      <c r="AO27" s="14"/>
      <c r="AR27" s="14"/>
      <c r="AX27" s="14"/>
      <c r="BD27" s="14"/>
      <c r="BJ27" s="14"/>
    </row>
    <row r="28" spans="4:70" ht="15.5">
      <c r="D28" s="15"/>
      <c r="E28" s="15"/>
      <c r="F28" s="16" t="str">
        <v>Meals</v>
      </c>
      <c r="G28" s="16" t="str">
        <v>Expense</v>
      </c>
      <c r="H28" s="16" t="b">
        <v>1</v>
      </c>
      <c r="I28" s="32">
        <f ca="1"/>
        <v>0</v>
      </c>
      <c r="J28" s="26"/>
      <c r="K28" s="16" t="str">
        <v>Meals</v>
      </c>
      <c r="L28" s="16" t="str">
        <v>Expense</v>
      </c>
      <c r="M28" s="16" t="b">
        <v>1</v>
      </c>
      <c r="N28" s="32">
        <f ca="1"/>
        <v>0</v>
      </c>
      <c r="O28" s="14"/>
      <c r="P28" s="15"/>
      <c r="Q28" s="15"/>
      <c r="R28" s="32"/>
      <c r="S28" s="15"/>
      <c r="T28" s="15"/>
      <c r="U28" s="15"/>
      <c r="V28" s="14"/>
      <c r="W28" s="15"/>
      <c r="X28" s="15"/>
      <c r="Y28" s="35" t="str">
        <f t="shared" si="17"/>
        <v/>
      </c>
      <c r="Z28" s="35"/>
      <c r="AA28" s="35"/>
      <c r="AB28" s="35"/>
      <c r="AC28" s="35"/>
      <c r="AD28" s="35"/>
      <c r="AE28" s="35"/>
      <c r="AF28" s="35"/>
      <c r="AG28" s="14"/>
      <c r="AO28" s="14"/>
      <c r="AR28" s="14"/>
      <c r="AX28" s="14"/>
      <c r="BD28" s="14"/>
      <c r="BJ28" s="14"/>
    </row>
    <row r="29" spans="4:70" ht="15.5">
      <c r="D29" s="15"/>
      <c r="E29" s="15"/>
      <c r="F29" s="16" t="str">
        <v>Meals with clients</v>
      </c>
      <c r="G29" s="16" t="str">
        <v>Expense</v>
      </c>
      <c r="H29" s="16" t="b">
        <v>0</v>
      </c>
      <c r="I29" s="32">
        <f ca="1"/>
        <v>5860.44</v>
      </c>
      <c r="J29" s="26"/>
      <c r="K29" s="16" t="str">
        <v>Meals with clients</v>
      </c>
      <c r="L29" s="16" t="str">
        <v>Expense</v>
      </c>
      <c r="M29" s="16" t="b">
        <v>0</v>
      </c>
      <c r="N29" s="32">
        <f ca="1"/>
        <v>7352.96</v>
      </c>
      <c r="O29" s="14"/>
      <c r="P29" s="15"/>
      <c r="Q29" s="15"/>
      <c r="R29" s="32"/>
      <c r="S29" s="15"/>
      <c r="T29" s="15"/>
      <c r="U29" s="15"/>
      <c r="V29" s="14"/>
      <c r="W29" s="15"/>
      <c r="X29" s="15"/>
      <c r="Y29" s="35" t="str">
        <f t="shared" si="17"/>
        <v/>
      </c>
      <c r="Z29" s="35"/>
      <c r="AA29" s="35"/>
      <c r="AB29" s="35"/>
      <c r="AC29" s="35"/>
      <c r="AD29" s="35"/>
      <c r="AE29" s="35"/>
      <c r="AF29" s="35"/>
      <c r="AG29" s="14"/>
      <c r="AO29" s="14"/>
      <c r="AR29" s="14"/>
      <c r="AX29" s="14"/>
      <c r="BD29" s="14"/>
      <c r="BJ29" s="14"/>
    </row>
    <row r="30" spans="4:70" ht="15.5">
      <c r="D30" s="15"/>
      <c r="E30" s="15"/>
      <c r="F30" s="16" t="str">
        <v>Travel meals</v>
      </c>
      <c r="G30" s="16" t="str">
        <v>Expense</v>
      </c>
      <c r="H30" s="16" t="b">
        <v>0</v>
      </c>
      <c r="I30" s="32">
        <f ca="1"/>
        <v>1465.11</v>
      </c>
      <c r="J30" s="26"/>
      <c r="K30" s="16" t="str">
        <v>Travel meals</v>
      </c>
      <c r="L30" s="16" t="str">
        <v>Expense</v>
      </c>
      <c r="M30" s="16" t="b">
        <v>0</v>
      </c>
      <c r="N30" s="32">
        <f ca="1"/>
        <v>1838.24</v>
      </c>
      <c r="O30" s="14"/>
      <c r="P30" s="15"/>
      <c r="Q30" s="15"/>
      <c r="R30" s="32"/>
      <c r="S30" s="15"/>
      <c r="T30" s="15"/>
      <c r="U30" s="15"/>
      <c r="V30" s="14"/>
      <c r="W30" s="15"/>
      <c r="X30" s="15"/>
      <c r="Y30" s="35" t="str">
        <f t="shared" si="17"/>
        <v/>
      </c>
      <c r="Z30" s="35"/>
      <c r="AA30" s="35"/>
      <c r="AB30" s="35"/>
      <c r="AC30" s="35"/>
      <c r="AD30" s="35"/>
      <c r="AE30" s="35"/>
      <c r="AF30" s="35"/>
      <c r="AG30" s="14"/>
      <c r="AO30" s="14"/>
      <c r="AR30" s="14"/>
      <c r="AX30" s="14"/>
      <c r="BD30" s="14"/>
      <c r="BJ30" s="14"/>
    </row>
    <row r="31" spans="4:70" ht="15.5">
      <c r="D31" s="15"/>
      <c r="E31" s="15"/>
      <c r="F31" s="16" t="str">
        <v>Total Meals</v>
      </c>
      <c r="G31" s="15" t="str">
        <v/>
      </c>
      <c r="H31" s="15" t="b">
        <v>0</v>
      </c>
      <c r="I31" s="32">
        <f ca="1"/>
        <v>7325.55</v>
      </c>
      <c r="J31" s="26"/>
      <c r="K31" s="16" t="str">
        <v>Total Meals</v>
      </c>
      <c r="L31" s="15" t="str">
        <v/>
      </c>
      <c r="M31" s="15" t="b">
        <v>0</v>
      </c>
      <c r="N31" s="32">
        <f ca="1"/>
        <v>9191.2000000000007</v>
      </c>
      <c r="O31" s="14"/>
      <c r="P31" s="15"/>
      <c r="Q31" s="15"/>
      <c r="R31" s="32"/>
      <c r="S31" s="15"/>
      <c r="T31" s="15"/>
      <c r="U31" s="15"/>
      <c r="V31" s="14"/>
      <c r="W31" s="15"/>
      <c r="X31" s="15"/>
      <c r="Y31" s="35" t="str">
        <f t="shared" si="17"/>
        <v/>
      </c>
      <c r="Z31" s="35"/>
      <c r="AA31" s="35"/>
      <c r="AB31" s="35"/>
      <c r="AC31" s="35"/>
      <c r="AD31" s="35"/>
      <c r="AE31" s="35"/>
      <c r="AF31" s="35"/>
      <c r="AG31" s="14"/>
      <c r="AO31" s="14"/>
      <c r="AR31" s="14"/>
      <c r="AX31" s="14"/>
      <c r="BD31" s="14"/>
      <c r="BJ31" s="14"/>
    </row>
    <row r="32" spans="4:70" ht="15.5">
      <c r="D32" s="15"/>
      <c r="E32" s="15"/>
      <c r="F32" s="16" t="str">
        <v>Office Expenses</v>
      </c>
      <c r="G32" s="16" t="str">
        <v>Expense</v>
      </c>
      <c r="H32" s="16" t="b">
        <v>1</v>
      </c>
      <c r="I32" s="32">
        <f ca="1"/>
        <v>4254.5600000000004</v>
      </c>
      <c r="J32" s="26"/>
      <c r="K32" s="16" t="str">
        <v>Office Expenses</v>
      </c>
      <c r="L32" s="16" t="str">
        <v>Expense</v>
      </c>
      <c r="M32" s="16" t="b">
        <v>1</v>
      </c>
      <c r="N32" s="32">
        <f ca="1"/>
        <v>5252.4</v>
      </c>
      <c r="O32" s="14"/>
      <c r="P32" s="15"/>
      <c r="Q32" s="15"/>
      <c r="R32" s="32"/>
      <c r="S32" s="15"/>
      <c r="T32" s="15"/>
      <c r="U32" s="15"/>
      <c r="V32" s="14"/>
      <c r="W32" s="15"/>
      <c r="X32" s="15"/>
      <c r="Y32" s="35" t="str">
        <f t="shared" si="17"/>
        <v/>
      </c>
      <c r="Z32" s="35"/>
      <c r="AA32" s="35"/>
      <c r="AB32" s="35"/>
      <c r="AC32" s="35"/>
      <c r="AD32" s="35"/>
      <c r="AE32" s="35"/>
      <c r="AF32" s="35"/>
      <c r="AG32" s="14"/>
      <c r="AO32" s="14"/>
      <c r="AR32" s="14"/>
      <c r="AX32" s="14"/>
      <c r="BD32" s="14"/>
      <c r="BJ32" s="14"/>
    </row>
    <row r="33" spans="4:62" ht="15.5">
      <c r="D33" s="15"/>
      <c r="E33" s="15"/>
      <c r="F33" s="16" t="str">
        <v>Rent or Lease</v>
      </c>
      <c r="G33" s="16" t="str">
        <v>Expense</v>
      </c>
      <c r="H33" s="16" t="b">
        <v>1</v>
      </c>
      <c r="I33" s="32">
        <f ca="1"/>
        <v>10051.61</v>
      </c>
      <c r="J33" s="26"/>
      <c r="K33" s="16" t="str">
        <v>Rent or Lease</v>
      </c>
      <c r="L33" s="16" t="str">
        <v>Expense</v>
      </c>
      <c r="M33" s="16" t="b">
        <v>1</v>
      </c>
      <c r="N33" s="32">
        <f ca="1"/>
        <v>12681.43</v>
      </c>
      <c r="O33" s="14"/>
      <c r="P33" s="15"/>
      <c r="Q33" s="15"/>
      <c r="R33" s="32"/>
      <c r="S33" s="15"/>
      <c r="T33" s="15"/>
      <c r="U33" s="15"/>
      <c r="V33" s="14"/>
      <c r="W33" s="15"/>
      <c r="X33" s="15"/>
      <c r="Y33" s="35" t="str">
        <f t="shared" si="17"/>
        <v/>
      </c>
      <c r="Z33" s="35"/>
      <c r="AA33" s="35"/>
      <c r="AB33" s="35"/>
      <c r="AC33" s="35"/>
      <c r="AD33" s="35"/>
      <c r="AE33" s="35"/>
      <c r="AF33" s="35"/>
      <c r="AG33" s="14"/>
      <c r="AO33" s="14"/>
      <c r="AR33" s="14"/>
      <c r="AX33" s="14"/>
      <c r="BD33" s="14"/>
      <c r="BJ33" s="14"/>
    </row>
    <row r="34" spans="4:62" ht="15.5">
      <c r="D34" s="15"/>
      <c r="E34" s="15"/>
      <c r="F34" s="16" t="str">
        <v>Utilities</v>
      </c>
      <c r="G34" s="16" t="str">
        <v>Expense</v>
      </c>
      <c r="H34" s="16" t="b">
        <v>1</v>
      </c>
      <c r="I34" s="32">
        <f ca="1"/>
        <v>10001.530000000001</v>
      </c>
      <c r="J34" s="26"/>
      <c r="K34" s="16" t="str">
        <v>Utilities</v>
      </c>
      <c r="L34" s="16" t="str">
        <v>Expense</v>
      </c>
      <c r="M34" s="16" t="b">
        <v>1</v>
      </c>
      <c r="N34" s="32">
        <f ca="1"/>
        <v>12500</v>
      </c>
      <c r="O34" s="14"/>
      <c r="P34" s="15"/>
      <c r="Q34" s="15"/>
      <c r="R34" s="32"/>
      <c r="S34" s="15"/>
      <c r="T34" s="15"/>
      <c r="U34" s="15"/>
      <c r="V34" s="14"/>
      <c r="W34" s="15"/>
      <c r="X34" s="15"/>
      <c r="Y34" s="35" t="str">
        <f t="shared" si="17"/>
        <v/>
      </c>
      <c r="Z34" s="35"/>
      <c r="AA34" s="35"/>
      <c r="AB34" s="35"/>
      <c r="AC34" s="35"/>
      <c r="AD34" s="35"/>
      <c r="AE34" s="35"/>
      <c r="AF34" s="35"/>
      <c r="AG34" s="14"/>
      <c r="AO34" s="14"/>
      <c r="AR34" s="14"/>
      <c r="AX34" s="14"/>
      <c r="BD34" s="14"/>
      <c r="BJ34" s="14"/>
    </row>
    <row r="35" spans="4:62" ht="15.5">
      <c r="D35" s="15"/>
      <c r="E35" s="15"/>
      <c r="F35" s="16" t="str">
        <v>Total Expenses</v>
      </c>
      <c r="G35" s="15" t="str">
        <v/>
      </c>
      <c r="H35" s="15" t="b">
        <v>0</v>
      </c>
      <c r="I35" s="32">
        <f ca="1"/>
        <v>82936.12</v>
      </c>
      <c r="J35" s="26"/>
      <c r="K35" s="16" t="str">
        <v>Total Expenses</v>
      </c>
      <c r="L35" s="15" t="str">
        <v/>
      </c>
      <c r="M35" s="15" t="b">
        <v>0</v>
      </c>
      <c r="N35" s="32">
        <f ca="1"/>
        <v>103282.5</v>
      </c>
      <c r="O35" s="14"/>
      <c r="P35" s="15"/>
      <c r="Q35" s="15"/>
      <c r="R35" s="32"/>
      <c r="S35" s="15"/>
      <c r="T35" s="15"/>
      <c r="U35" s="15"/>
      <c r="V35" s="14"/>
      <c r="W35" s="15"/>
      <c r="X35" s="15"/>
      <c r="Y35" s="35" t="str">
        <f t="shared" si="17"/>
        <v/>
      </c>
      <c r="Z35" s="35"/>
      <c r="AA35" s="35"/>
      <c r="AB35" s="35"/>
      <c r="AC35" s="35"/>
      <c r="AD35" s="35"/>
      <c r="AE35" s="35"/>
      <c r="AF35" s="35"/>
      <c r="AG35" s="14"/>
      <c r="AO35" s="14"/>
      <c r="AR35" s="14"/>
      <c r="AX35" s="14"/>
      <c r="BD35" s="14"/>
      <c r="BJ35" s="14"/>
    </row>
    <row r="36" spans="4:62" ht="15.5">
      <c r="D36" s="15"/>
      <c r="E36" s="15"/>
      <c r="F36" s="16" t="str">
        <v>Net Operating Income</v>
      </c>
      <c r="G36" s="15" t="str">
        <v/>
      </c>
      <c r="H36" s="15" t="b">
        <v>0</v>
      </c>
      <c r="I36" s="32">
        <f ca="1"/>
        <v>49113.86</v>
      </c>
      <c r="J36" s="26"/>
      <c r="K36" s="16" t="str">
        <v>Net Operating Income</v>
      </c>
      <c r="L36" s="15" t="str">
        <v/>
      </c>
      <c r="M36" s="15" t="b">
        <v>0</v>
      </c>
      <c r="N36" s="32">
        <f ca="1"/>
        <v>60039.87</v>
      </c>
      <c r="O36" s="14"/>
      <c r="P36" s="15"/>
      <c r="Q36" s="15"/>
      <c r="R36" s="32"/>
      <c r="S36" s="15"/>
      <c r="T36" s="15"/>
      <c r="U36" s="15"/>
      <c r="V36" s="14"/>
      <c r="W36" s="15"/>
      <c r="X36" s="15"/>
      <c r="Y36" s="35" t="str">
        <f t="shared" si="17"/>
        <v/>
      </c>
      <c r="Z36" s="35"/>
      <c r="AA36" s="35"/>
      <c r="AB36" s="35"/>
      <c r="AC36" s="35"/>
      <c r="AD36" s="35"/>
      <c r="AE36" s="35"/>
      <c r="AF36" s="35"/>
      <c r="AG36" s="14"/>
      <c r="AO36" s="14"/>
      <c r="AR36" s="14"/>
      <c r="AX36" s="14"/>
      <c r="BD36" s="14"/>
      <c r="BJ36" s="14"/>
    </row>
    <row r="37" spans="4:62" ht="15.5">
      <c r="D37" s="15"/>
      <c r="E37" s="15"/>
      <c r="F37" s="16" t="str">
        <v>Other Expenses</v>
      </c>
      <c r="G37" s="15" t="str">
        <v/>
      </c>
      <c r="H37" s="15" t="b">
        <v>0</v>
      </c>
      <c r="I37" s="32">
        <f ca="1"/>
        <v>0</v>
      </c>
      <c r="J37" s="26"/>
      <c r="K37" s="16" t="str">
        <v>Other Income</v>
      </c>
      <c r="L37" s="16" t="str">
        <v>Other Income</v>
      </c>
      <c r="M37" s="16" t="b">
        <v>1</v>
      </c>
      <c r="N37" s="32">
        <f ca="1"/>
        <v>0</v>
      </c>
      <c r="O37" s="14"/>
      <c r="P37" s="15"/>
      <c r="Q37" s="15"/>
      <c r="R37" s="32"/>
      <c r="S37" s="15"/>
      <c r="T37" s="15"/>
      <c r="U37" s="15"/>
      <c r="V37" s="14"/>
      <c r="W37" s="15"/>
      <c r="X37" s="15"/>
      <c r="Y37" s="35" t="str">
        <f t="shared" si="17"/>
        <v/>
      </c>
      <c r="Z37" s="35"/>
      <c r="AA37" s="35"/>
      <c r="AB37" s="35"/>
      <c r="AC37" s="35"/>
      <c r="AD37" s="35"/>
      <c r="AE37" s="35"/>
      <c r="AF37" s="35"/>
      <c r="AG37" s="14"/>
      <c r="AO37" s="14"/>
      <c r="AR37" s="14"/>
      <c r="AX37" s="14"/>
      <c r="BD37" s="14"/>
      <c r="BJ37" s="14"/>
    </row>
    <row r="38" spans="4:62" ht="15.5">
      <c r="D38" s="15"/>
      <c r="E38" s="15"/>
      <c r="F38" s="16" t="str">
        <v>Vehicle Expenses</v>
      </c>
      <c r="G38" s="16" t="str">
        <v>Other Expense</v>
      </c>
      <c r="H38" s="16" t="b">
        <v>1</v>
      </c>
      <c r="I38" s="32">
        <f ca="1"/>
        <v>1481.69</v>
      </c>
      <c r="J38" s="26"/>
      <c r="K38" s="16" t="str">
        <v>Credit card rewards</v>
      </c>
      <c r="L38" s="16" t="str">
        <v>Other Income</v>
      </c>
      <c r="M38" s="16" t="b">
        <v>0</v>
      </c>
      <c r="N38" s="32">
        <f ca="1"/>
        <v>6709.39</v>
      </c>
      <c r="O38" s="14"/>
      <c r="P38" s="15"/>
      <c r="Q38" s="15"/>
      <c r="R38" s="32"/>
      <c r="S38" s="15"/>
      <c r="T38" s="15"/>
      <c r="U38" s="15"/>
      <c r="V38" s="14"/>
      <c r="W38" s="15"/>
      <c r="X38" s="15"/>
      <c r="Y38" s="35" t="str">
        <f t="shared" si="17"/>
        <v/>
      </c>
      <c r="Z38" s="35"/>
      <c r="AA38" s="35"/>
      <c r="AB38" s="35"/>
      <c r="AC38" s="35"/>
      <c r="AD38" s="35"/>
      <c r="AE38" s="35"/>
      <c r="AF38" s="35"/>
      <c r="AG38" s="14"/>
      <c r="AO38" s="14"/>
      <c r="AR38" s="14"/>
      <c r="AX38" s="14"/>
      <c r="BD38" s="14"/>
      <c r="BJ38" s="14"/>
    </row>
    <row r="39" spans="4:62" ht="15.5">
      <c r="D39" s="15"/>
      <c r="E39" s="15"/>
      <c r="F39" s="16" t="str">
        <v>Miscellaneous Expenses</v>
      </c>
      <c r="G39" s="16" t="str">
        <v>Other Expense</v>
      </c>
      <c r="H39" s="16" t="b">
        <v>1</v>
      </c>
      <c r="I39" s="32">
        <f ca="1"/>
        <v>1359.16</v>
      </c>
      <c r="J39" s="26"/>
      <c r="K39" s="16" t="str">
        <v>Interest earned</v>
      </c>
      <c r="L39" s="16" t="str">
        <v>Other Income</v>
      </c>
      <c r="M39" s="16" t="b">
        <v>0</v>
      </c>
      <c r="N39" s="32">
        <f ca="1"/>
        <v>3157.53</v>
      </c>
      <c r="O39" s="14"/>
      <c r="P39" s="15"/>
      <c r="Q39" s="15"/>
      <c r="R39" s="32"/>
      <c r="S39" s="15"/>
      <c r="T39" s="15"/>
      <c r="U39" s="15"/>
      <c r="V39" s="14"/>
      <c r="W39" s="15"/>
      <c r="X39" s="15"/>
      <c r="Y39" s="35" t="str">
        <f t="shared" si="17"/>
        <v/>
      </c>
      <c r="Z39" s="35"/>
      <c r="AA39" s="35"/>
      <c r="AB39" s="35"/>
      <c r="AC39" s="35"/>
      <c r="AD39" s="35"/>
      <c r="AE39" s="35"/>
      <c r="AF39" s="35"/>
      <c r="AG39" s="14"/>
      <c r="AO39" s="14"/>
      <c r="AR39" s="14"/>
      <c r="AX39" s="14"/>
      <c r="BD39" s="14"/>
      <c r="BJ39" s="14"/>
    </row>
    <row r="40" spans="4:62" ht="15.5">
      <c r="D40" s="15"/>
      <c r="E40" s="15"/>
      <c r="F40" s="16" t="str">
        <v>Total Other Expenses</v>
      </c>
      <c r="G40" s="15" t="str">
        <v/>
      </c>
      <c r="H40" s="15" t="b">
        <v>0</v>
      </c>
      <c r="I40" s="32">
        <f ca="1"/>
        <v>2840.85</v>
      </c>
      <c r="J40" s="26"/>
      <c r="K40" s="16" t="str">
        <v>Total Other Income</v>
      </c>
      <c r="L40" s="15" t="str">
        <v/>
      </c>
      <c r="M40" s="15" t="b">
        <v>0</v>
      </c>
      <c r="N40" s="32">
        <f ca="1"/>
        <v>9866.92</v>
      </c>
      <c r="O40" s="14"/>
      <c r="P40" s="15"/>
      <c r="Q40" s="15"/>
      <c r="R40" s="32"/>
      <c r="S40" s="15"/>
      <c r="T40" s="15"/>
      <c r="U40" s="15"/>
      <c r="V40" s="14"/>
      <c r="W40" s="15"/>
      <c r="X40" s="15"/>
      <c r="Y40" s="35" t="str">
        <f t="shared" si="17"/>
        <v/>
      </c>
      <c r="Z40" s="35"/>
      <c r="AA40" s="35"/>
      <c r="AB40" s="35"/>
      <c r="AC40" s="35"/>
      <c r="AD40" s="35"/>
      <c r="AE40" s="35"/>
      <c r="AF40" s="35"/>
      <c r="AG40" s="14"/>
      <c r="AO40" s="14"/>
      <c r="AR40" s="14"/>
      <c r="AX40" s="14"/>
      <c r="BD40" s="14"/>
      <c r="BJ40" s="14"/>
    </row>
    <row r="41" spans="4:62" ht="15.5">
      <c r="D41" s="15"/>
      <c r="E41" s="15"/>
      <c r="F41" s="16" t="str">
        <v>Net Other Income</v>
      </c>
      <c r="G41" s="15" t="str">
        <v/>
      </c>
      <c r="H41" s="15" t="b">
        <v>0</v>
      </c>
      <c r="I41" s="32">
        <f ca="1"/>
        <v>-2840.85</v>
      </c>
      <c r="J41" s="26"/>
      <c r="K41" s="16" t="str">
        <v>Other Expenses</v>
      </c>
      <c r="L41" s="15" t="str">
        <v/>
      </c>
      <c r="M41" s="15" t="b">
        <v>0</v>
      </c>
      <c r="N41" s="32">
        <f ca="1"/>
        <v>0</v>
      </c>
      <c r="O41" s="14"/>
      <c r="P41" s="15"/>
      <c r="Q41" s="15"/>
      <c r="R41" s="32"/>
      <c r="S41" s="15"/>
      <c r="T41" s="15"/>
      <c r="U41" s="15"/>
      <c r="V41" s="14"/>
      <c r="W41" s="15"/>
      <c r="X41" s="15"/>
      <c r="Y41" s="35" t="str">
        <f t="shared" si="17"/>
        <v/>
      </c>
      <c r="Z41" s="35"/>
      <c r="AA41" s="35"/>
      <c r="AB41" s="35"/>
      <c r="AC41" s="35"/>
      <c r="AD41" s="35"/>
      <c r="AE41" s="35"/>
      <c r="AF41" s="35"/>
      <c r="AG41" s="14"/>
      <c r="AO41" s="14"/>
      <c r="AR41" s="14"/>
      <c r="AX41" s="14"/>
      <c r="BD41" s="14"/>
      <c r="BJ41" s="14"/>
    </row>
    <row r="42" spans="4:62" ht="15.5">
      <c r="D42" s="15"/>
      <c r="E42" s="15"/>
      <c r="F42" s="16" t="str">
        <v>Net Income</v>
      </c>
      <c r="G42" s="15" t="str">
        <v/>
      </c>
      <c r="H42" s="15" t="b">
        <v>0</v>
      </c>
      <c r="I42" s="32">
        <f ca="1"/>
        <v>46273.01</v>
      </c>
      <c r="J42" s="26"/>
      <c r="K42" s="16" t="str">
        <v>Vehicle expenses</v>
      </c>
      <c r="L42" s="16" t="str">
        <v>Other Expense</v>
      </c>
      <c r="M42" s="16" t="b">
        <v>1</v>
      </c>
      <c r="N42" s="32">
        <f ca="1"/>
        <v>1710.48</v>
      </c>
      <c r="O42" s="14"/>
      <c r="P42" s="15"/>
      <c r="Q42" s="15"/>
      <c r="R42" s="32"/>
      <c r="S42" s="15"/>
      <c r="T42" s="15"/>
      <c r="U42" s="15"/>
      <c r="V42" s="14"/>
      <c r="W42" s="15"/>
      <c r="X42" s="15"/>
      <c r="Y42" s="35" t="str">
        <f t="shared" si="17"/>
        <v/>
      </c>
      <c r="Z42" s="35"/>
      <c r="AA42" s="35"/>
      <c r="AB42" s="35"/>
      <c r="AC42" s="35"/>
      <c r="AD42" s="35"/>
      <c r="AE42" s="35"/>
      <c r="AF42" s="35"/>
      <c r="AG42" s="14"/>
      <c r="AR42" s="14"/>
    </row>
    <row r="43" spans="4:62" ht="15.5">
      <c r="D43" s="15"/>
      <c r="E43" s="15"/>
      <c r="F43" s="15" t="str">
        <v/>
      </c>
      <c r="G43" s="15" t="str">
        <v/>
      </c>
      <c r="H43" s="15" t="str">
        <v/>
      </c>
      <c r="I43" s="32">
        <f ca="1"/>
        <v>0</v>
      </c>
      <c r="J43" s="26"/>
      <c r="K43" s="16" t="str">
        <v>Miscellaneous Expenses</v>
      </c>
      <c r="L43" s="16" t="str">
        <v>Other Expense</v>
      </c>
      <c r="M43" s="16" t="b">
        <v>1</v>
      </c>
      <c r="N43" s="32">
        <f ca="1"/>
        <v>2031.23</v>
      </c>
      <c r="O43" s="14"/>
      <c r="P43" s="15"/>
      <c r="Q43" s="15"/>
      <c r="R43" s="32"/>
      <c r="S43" s="15"/>
      <c r="T43" s="15"/>
      <c r="U43" s="15"/>
      <c r="V43" s="14"/>
      <c r="W43" s="15"/>
      <c r="X43" s="15"/>
      <c r="Y43" s="35" t="str">
        <f t="shared" si="17"/>
        <v/>
      </c>
      <c r="Z43" s="35"/>
      <c r="AA43" s="35"/>
      <c r="AB43" s="35"/>
      <c r="AC43" s="35"/>
      <c r="AD43" s="35"/>
      <c r="AE43" s="35"/>
      <c r="AF43" s="35"/>
      <c r="AG43" s="14"/>
      <c r="AR43" s="14"/>
    </row>
    <row r="44" spans="4:62" ht="15.5">
      <c r="D44" s="15"/>
      <c r="E44" s="15"/>
      <c r="F44" s="15" t="str">
        <v/>
      </c>
      <c r="G44" s="15" t="str">
        <v/>
      </c>
      <c r="H44" s="15" t="str">
        <v/>
      </c>
      <c r="I44" s="32">
        <f ca="1"/>
        <v>0</v>
      </c>
      <c r="J44" s="26"/>
      <c r="K44" s="16" t="str">
        <v>Total Other Expenses</v>
      </c>
      <c r="L44" s="15" t="str">
        <v/>
      </c>
      <c r="M44" s="15" t="b">
        <v>0</v>
      </c>
      <c r="N44" s="32">
        <f ca="1"/>
        <v>3741.71</v>
      </c>
      <c r="O44" s="14"/>
      <c r="P44" s="15"/>
      <c r="Q44" s="15"/>
      <c r="R44" s="32"/>
      <c r="S44" s="15"/>
      <c r="T44" s="15"/>
      <c r="U44" s="15"/>
      <c r="V44" s="14"/>
      <c r="W44" s="15"/>
      <c r="X44" s="15"/>
      <c r="Y44" s="35" t="str">
        <f t="shared" si="17"/>
        <v/>
      </c>
      <c r="Z44" s="35"/>
      <c r="AA44" s="35"/>
      <c r="AB44" s="35"/>
      <c r="AC44" s="35"/>
      <c r="AD44" s="35"/>
      <c r="AE44" s="35"/>
      <c r="AF44" s="35"/>
      <c r="AG44" s="14"/>
      <c r="AR44" s="14"/>
    </row>
    <row r="45" spans="4:62" ht="15.5">
      <c r="D45" s="15"/>
      <c r="E45" s="15"/>
      <c r="F45" s="15" t="str">
        <v/>
      </c>
      <c r="G45" s="15" t="str">
        <v/>
      </c>
      <c r="H45" s="15" t="str">
        <v/>
      </c>
      <c r="I45" s="32">
        <f ca="1"/>
        <v>0</v>
      </c>
      <c r="J45" s="26"/>
      <c r="K45" s="16" t="str">
        <v>Net Other Income</v>
      </c>
      <c r="L45" s="15" t="str">
        <v/>
      </c>
      <c r="M45" s="15" t="b">
        <v>0</v>
      </c>
      <c r="N45" s="32">
        <f ca="1"/>
        <v>13230.54</v>
      </c>
      <c r="O45" s="14"/>
      <c r="P45" s="15"/>
      <c r="Q45" s="15"/>
      <c r="R45" s="32"/>
      <c r="S45" s="15"/>
      <c r="T45" s="15"/>
      <c r="U45" s="15"/>
      <c r="V45" s="14"/>
      <c r="W45" s="15"/>
      <c r="X45" s="15"/>
      <c r="Y45" s="35" t="str">
        <f t="shared" si="17"/>
        <v/>
      </c>
      <c r="Z45" s="35"/>
      <c r="AA45" s="35"/>
      <c r="AB45" s="35"/>
      <c r="AC45" s="35"/>
      <c r="AD45" s="35"/>
      <c r="AE45" s="35"/>
      <c r="AF45" s="35"/>
      <c r="AG45" s="14"/>
      <c r="AR45" s="14"/>
    </row>
    <row r="46" spans="4:62" ht="15.5">
      <c r="D46" s="15"/>
      <c r="E46" s="15"/>
      <c r="F46" s="15" t="str">
        <v/>
      </c>
      <c r="G46" s="15" t="str">
        <v/>
      </c>
      <c r="H46" s="15" t="str">
        <v/>
      </c>
      <c r="I46" s="32">
        <f ca="1"/>
        <v>0</v>
      </c>
      <c r="J46" s="26"/>
      <c r="K46" s="16" t="str">
        <v>Net Income</v>
      </c>
      <c r="L46" s="15" t="str">
        <v/>
      </c>
      <c r="M46" s="15" t="b">
        <v>0</v>
      </c>
      <c r="N46" s="32">
        <f ca="1"/>
        <v>73270.41</v>
      </c>
      <c r="O46" s="14"/>
      <c r="P46" s="15"/>
      <c r="Q46" s="15"/>
      <c r="R46" s="32"/>
      <c r="S46" s="15"/>
      <c r="T46" s="15"/>
      <c r="U46" s="15"/>
      <c r="V46" s="14"/>
      <c r="W46" s="15"/>
      <c r="X46" s="15"/>
      <c r="Y46" s="35" t="str">
        <f t="shared" si="17"/>
        <v/>
      </c>
      <c r="Z46" s="35"/>
      <c r="AA46" s="35"/>
      <c r="AB46" s="35"/>
      <c r="AC46" s="35"/>
      <c r="AD46" s="35"/>
      <c r="AE46" s="35"/>
      <c r="AF46" s="35"/>
      <c r="AG46" s="14"/>
      <c r="AR46" s="14"/>
    </row>
    <row r="47" spans="4:62" ht="15.5">
      <c r="D47" s="15"/>
      <c r="E47" s="15"/>
      <c r="F47" s="15" t="str">
        <v/>
      </c>
      <c r="G47" s="15" t="str">
        <v/>
      </c>
      <c r="H47" s="15" t="str">
        <v/>
      </c>
      <c r="I47" s="32">
        <f ca="1"/>
        <v>0</v>
      </c>
      <c r="J47" s="26"/>
      <c r="K47" s="15" t="str">
        <v/>
      </c>
      <c r="L47" s="15" t="str">
        <v/>
      </c>
      <c r="M47" s="15" t="str">
        <v/>
      </c>
      <c r="N47" s="32">
        <f ca="1"/>
        <v>0</v>
      </c>
      <c r="O47" s="14"/>
      <c r="P47" s="15"/>
      <c r="Q47" s="15"/>
      <c r="R47" s="32"/>
      <c r="S47" s="15"/>
      <c r="T47" s="15"/>
      <c r="U47" s="15"/>
      <c r="V47" s="14"/>
      <c r="W47" s="15"/>
      <c r="X47" s="15"/>
      <c r="Y47" s="35" t="str">
        <f t="shared" si="17"/>
        <v/>
      </c>
      <c r="Z47" s="35"/>
      <c r="AA47" s="35"/>
      <c r="AB47" s="35"/>
      <c r="AC47" s="35"/>
      <c r="AD47" s="35"/>
      <c r="AE47" s="35"/>
      <c r="AF47" s="35"/>
      <c r="AG47" s="14"/>
      <c r="AR47" s="14"/>
    </row>
    <row r="48" spans="4:62" ht="15.5">
      <c r="D48" s="15"/>
      <c r="E48" s="15"/>
      <c r="F48" s="15" t="str">
        <v/>
      </c>
      <c r="G48" s="15" t="str">
        <v/>
      </c>
      <c r="H48" s="15" t="str">
        <v/>
      </c>
      <c r="I48" s="32">
        <f ca="1"/>
        <v>0</v>
      </c>
      <c r="J48" s="26"/>
      <c r="K48" s="15" t="str">
        <v/>
      </c>
      <c r="L48" s="15" t="str">
        <v/>
      </c>
      <c r="M48" s="15" t="str">
        <v/>
      </c>
      <c r="N48" s="32">
        <f ca="1"/>
        <v>0</v>
      </c>
      <c r="O48" s="14"/>
      <c r="P48" s="15"/>
      <c r="Q48" s="15"/>
      <c r="R48" s="32"/>
      <c r="S48" s="15"/>
      <c r="T48" s="15"/>
      <c r="U48" s="15"/>
      <c r="V48" s="14"/>
      <c r="W48" s="15"/>
      <c r="X48" s="15"/>
      <c r="Y48" s="35" t="str">
        <f t="shared" si="17"/>
        <v/>
      </c>
      <c r="Z48" s="35"/>
      <c r="AA48" s="35"/>
      <c r="AB48" s="35"/>
      <c r="AC48" s="35"/>
      <c r="AD48" s="35"/>
      <c r="AE48" s="35"/>
      <c r="AF48" s="35"/>
      <c r="AG48" s="14"/>
      <c r="AR48" s="14"/>
    </row>
    <row r="49" spans="4:44" ht="15.5">
      <c r="D49" s="15"/>
      <c r="E49" s="15"/>
      <c r="F49" s="15" t="str">
        <v/>
      </c>
      <c r="G49" s="15" t="str">
        <v/>
      </c>
      <c r="H49" s="15" t="str">
        <v/>
      </c>
      <c r="I49" s="32">
        <f ca="1"/>
        <v>0</v>
      </c>
      <c r="J49" s="26"/>
      <c r="K49" s="15" t="str">
        <v/>
      </c>
      <c r="L49" s="15" t="str">
        <v/>
      </c>
      <c r="M49" s="15" t="str">
        <v/>
      </c>
      <c r="N49" s="32">
        <f ca="1"/>
        <v>0</v>
      </c>
      <c r="O49" s="14"/>
      <c r="P49" s="15"/>
      <c r="Q49" s="15"/>
      <c r="R49" s="32"/>
      <c r="S49" s="15"/>
      <c r="T49" s="15"/>
      <c r="U49" s="15"/>
      <c r="V49" s="14"/>
      <c r="W49" s="15"/>
      <c r="X49" s="15"/>
      <c r="Y49" s="35" t="str">
        <f t="shared" si="17"/>
        <v/>
      </c>
      <c r="Z49" s="35"/>
      <c r="AA49" s="35"/>
      <c r="AB49" s="35"/>
      <c r="AC49" s="35"/>
      <c r="AD49" s="35"/>
      <c r="AE49" s="35"/>
      <c r="AF49" s="35"/>
      <c r="AG49" s="14"/>
      <c r="AR49" s="14"/>
    </row>
    <row r="50" spans="4:44" ht="15.5">
      <c r="D50" s="15"/>
      <c r="E50" s="15"/>
      <c r="F50" s="15" t="str">
        <v/>
      </c>
      <c r="G50" s="15" t="str">
        <v/>
      </c>
      <c r="H50" s="15" t="str">
        <v/>
      </c>
      <c r="I50" s="32">
        <f ca="1"/>
        <v>0</v>
      </c>
      <c r="J50" s="26"/>
      <c r="K50" s="15" t="str">
        <v/>
      </c>
      <c r="L50" s="15" t="str">
        <v/>
      </c>
      <c r="M50" s="15" t="str">
        <v/>
      </c>
      <c r="N50" s="32">
        <f ca="1"/>
        <v>0</v>
      </c>
      <c r="O50" s="14"/>
      <c r="P50" s="15"/>
      <c r="Q50" s="15"/>
      <c r="R50" s="32"/>
      <c r="S50" s="15"/>
      <c r="T50" s="15"/>
      <c r="U50" s="15"/>
      <c r="V50" s="14"/>
      <c r="W50" s="15"/>
      <c r="X50" s="15"/>
      <c r="Y50" s="35" t="str">
        <f t="shared" si="17"/>
        <v/>
      </c>
      <c r="Z50" s="32"/>
      <c r="AA50" s="32"/>
      <c r="AB50" s="32"/>
      <c r="AC50" s="32"/>
      <c r="AD50" s="32"/>
      <c r="AE50" s="32"/>
      <c r="AF50" s="32"/>
      <c r="AG50" s="14"/>
      <c r="AR50" s="14"/>
    </row>
    <row r="51" spans="4:44" ht="15.5">
      <c r="D51" s="15"/>
      <c r="E51" s="15"/>
      <c r="F51" s="15" t="str">
        <v/>
      </c>
      <c r="G51" s="15" t="str">
        <v/>
      </c>
      <c r="H51" s="15" t="str">
        <v/>
      </c>
      <c r="I51" s="32">
        <f ca="1"/>
        <v>0</v>
      </c>
      <c r="J51" s="26"/>
      <c r="K51" s="15" t="str">
        <v/>
      </c>
      <c r="L51" s="15" t="str">
        <v/>
      </c>
      <c r="M51" s="15" t="str">
        <v/>
      </c>
      <c r="N51" s="32">
        <f ca="1"/>
        <v>0</v>
      </c>
      <c r="O51" s="14"/>
      <c r="P51" s="15"/>
      <c r="Q51" s="15"/>
      <c r="R51" s="32"/>
      <c r="S51" s="15"/>
      <c r="T51" s="15"/>
      <c r="U51" s="15"/>
      <c r="V51" s="14"/>
      <c r="W51" s="15"/>
      <c r="X51" s="15"/>
      <c r="Y51" s="35" t="str">
        <f t="shared" si="17"/>
        <v/>
      </c>
      <c r="Z51" s="32"/>
      <c r="AA51" s="32"/>
      <c r="AB51" s="32"/>
      <c r="AC51" s="32"/>
      <c r="AD51" s="32"/>
      <c r="AE51" s="32"/>
      <c r="AF51" s="32"/>
      <c r="AG51" s="14"/>
      <c r="AR51" s="14"/>
    </row>
    <row r="52" spans="4:44" ht="15.5">
      <c r="D52" s="15"/>
      <c r="E52" s="15"/>
      <c r="F52" s="15" t="str">
        <v/>
      </c>
      <c r="G52" s="15" t="str">
        <v/>
      </c>
      <c r="H52" s="15" t="str">
        <v/>
      </c>
      <c r="I52" s="32">
        <f ca="1"/>
        <v>0</v>
      </c>
      <c r="J52" s="26"/>
      <c r="K52" s="15" t="str">
        <v/>
      </c>
      <c r="L52" s="15" t="str">
        <v/>
      </c>
      <c r="M52" s="15" t="str">
        <v/>
      </c>
      <c r="N52" s="32">
        <f ca="1"/>
        <v>0</v>
      </c>
      <c r="O52" s="14"/>
      <c r="P52" s="15"/>
      <c r="Q52" s="15"/>
      <c r="R52" s="32"/>
      <c r="S52" s="15"/>
      <c r="T52" s="15"/>
      <c r="U52" s="15"/>
      <c r="V52" s="14"/>
      <c r="W52" s="15"/>
      <c r="X52" s="15"/>
      <c r="Y52" s="35" t="str">
        <f t="shared" si="17"/>
        <v/>
      </c>
      <c r="Z52" s="32"/>
      <c r="AA52" s="32"/>
      <c r="AB52" s="32"/>
      <c r="AC52" s="32"/>
      <c r="AD52" s="32"/>
      <c r="AE52" s="32"/>
      <c r="AF52" s="32"/>
    </row>
    <row r="53" spans="4:44" ht="15.5">
      <c r="D53" s="15"/>
      <c r="E53" s="15"/>
      <c r="F53" s="15" t="str">
        <v/>
      </c>
      <c r="G53" s="15" t="str">
        <v/>
      </c>
      <c r="H53" s="15" t="str">
        <v/>
      </c>
      <c r="I53" s="32">
        <f ca="1"/>
        <v>0</v>
      </c>
      <c r="J53" s="26"/>
      <c r="K53" s="15" t="str">
        <v/>
      </c>
      <c r="L53" s="15" t="str">
        <v/>
      </c>
      <c r="M53" s="15" t="str">
        <v/>
      </c>
      <c r="N53" s="32">
        <f ca="1"/>
        <v>0</v>
      </c>
      <c r="O53" s="14"/>
      <c r="P53" s="15"/>
      <c r="Q53" s="15"/>
      <c r="R53" s="32"/>
      <c r="S53" s="15"/>
      <c r="T53" s="15"/>
      <c r="U53" s="15"/>
      <c r="V53" s="14"/>
      <c r="W53" s="15"/>
      <c r="X53" s="15"/>
      <c r="Y53" s="35" t="str">
        <f t="shared" si="17"/>
        <v/>
      </c>
      <c r="Z53" s="32"/>
      <c r="AA53" s="32"/>
      <c r="AB53" s="32"/>
      <c r="AC53" s="32"/>
      <c r="AD53" s="32"/>
      <c r="AE53" s="32"/>
      <c r="AF53" s="32"/>
    </row>
    <row r="54" spans="4:44" ht="15.5">
      <c r="D54" s="15"/>
      <c r="E54" s="15"/>
      <c r="F54" s="15" t="str">
        <v/>
      </c>
      <c r="G54" s="15" t="str">
        <v/>
      </c>
      <c r="H54" s="15" t="str">
        <v/>
      </c>
      <c r="I54" s="32">
        <f ca="1"/>
        <v>0</v>
      </c>
      <c r="J54" s="26"/>
      <c r="K54" s="15" t="str">
        <v/>
      </c>
      <c r="L54" s="15" t="str">
        <v/>
      </c>
      <c r="M54" s="15" t="str">
        <v/>
      </c>
      <c r="N54" s="32">
        <f ca="1"/>
        <v>0</v>
      </c>
      <c r="O54" s="14"/>
      <c r="P54" s="15"/>
      <c r="Q54" s="15"/>
      <c r="R54" s="32"/>
      <c r="S54" s="15"/>
      <c r="T54" s="15"/>
      <c r="U54" s="15"/>
      <c r="V54" s="14"/>
      <c r="W54" s="15"/>
      <c r="X54" s="15"/>
      <c r="Y54" s="35" t="str">
        <f t="shared" si="17"/>
        <v/>
      </c>
      <c r="Z54" s="32"/>
      <c r="AA54" s="32"/>
      <c r="AB54" s="32"/>
      <c r="AC54" s="32"/>
      <c r="AD54" s="32"/>
      <c r="AE54" s="32"/>
      <c r="AF54" s="32"/>
    </row>
    <row r="55" spans="4:44" ht="15.5">
      <c r="D55" s="15"/>
      <c r="E55" s="15"/>
      <c r="F55" s="15" t="str">
        <v/>
      </c>
      <c r="G55" s="15" t="str">
        <v/>
      </c>
      <c r="H55" s="15" t="str">
        <v/>
      </c>
      <c r="I55" s="32">
        <f ca="1"/>
        <v>0</v>
      </c>
      <c r="J55" s="26"/>
      <c r="K55" s="15" t="str">
        <v/>
      </c>
      <c r="L55" s="15" t="str">
        <v/>
      </c>
      <c r="M55" s="15" t="str">
        <v/>
      </c>
      <c r="N55" s="32">
        <f ca="1"/>
        <v>0</v>
      </c>
      <c r="O55" s="14"/>
      <c r="P55" s="15"/>
      <c r="Q55" s="15"/>
      <c r="R55" s="32"/>
      <c r="S55" s="15"/>
      <c r="T55" s="15"/>
      <c r="U55" s="15"/>
      <c r="V55" s="14"/>
      <c r="W55" s="15"/>
      <c r="X55" s="15"/>
      <c r="Y55" s="35" t="str">
        <f t="shared" si="17"/>
        <v/>
      </c>
      <c r="Z55" s="32"/>
      <c r="AA55" s="32"/>
      <c r="AB55" s="32"/>
      <c r="AC55" s="32"/>
      <c r="AD55" s="32"/>
      <c r="AE55" s="32"/>
      <c r="AF55" s="32"/>
    </row>
    <row r="56" spans="4:44" ht="15.5">
      <c r="D56" s="15"/>
      <c r="E56" s="15"/>
      <c r="F56" s="15" t="str">
        <v/>
      </c>
      <c r="G56" s="15" t="str">
        <v/>
      </c>
      <c r="H56" s="15" t="str">
        <v/>
      </c>
      <c r="I56" s="32">
        <f ca="1"/>
        <v>0</v>
      </c>
      <c r="J56" s="26"/>
      <c r="K56" s="15" t="str">
        <v/>
      </c>
      <c r="L56" s="15" t="str">
        <v/>
      </c>
      <c r="M56" s="15" t="str">
        <v/>
      </c>
      <c r="N56" s="32">
        <f ca="1"/>
        <v>0</v>
      </c>
      <c r="O56" s="14"/>
      <c r="P56" s="15"/>
      <c r="Q56" s="15"/>
      <c r="R56" s="32"/>
      <c r="S56" s="15"/>
      <c r="T56" s="15"/>
      <c r="U56" s="15"/>
      <c r="V56" s="14"/>
      <c r="W56" s="15"/>
      <c r="X56" s="15"/>
      <c r="Y56" s="35" t="str">
        <f t="shared" si="17"/>
        <v/>
      </c>
      <c r="Z56" s="32"/>
      <c r="AA56" s="32"/>
      <c r="AB56" s="32"/>
      <c r="AC56" s="32"/>
      <c r="AD56" s="32"/>
      <c r="AE56" s="32"/>
      <c r="AF56" s="32"/>
    </row>
    <row r="57" spans="4:44" ht="15.5">
      <c r="D57" s="15"/>
      <c r="E57" s="15"/>
      <c r="F57" s="15" t="str">
        <v/>
      </c>
      <c r="G57" s="15" t="str">
        <v/>
      </c>
      <c r="H57" s="15" t="str">
        <v/>
      </c>
      <c r="I57" s="32">
        <f ca="1"/>
        <v>0</v>
      </c>
      <c r="J57" s="26"/>
      <c r="K57" s="15" t="str">
        <v/>
      </c>
      <c r="L57" s="15" t="str">
        <v/>
      </c>
      <c r="M57" s="15" t="str">
        <v/>
      </c>
      <c r="N57" s="32">
        <f ca="1"/>
        <v>0</v>
      </c>
      <c r="O57" s="14"/>
      <c r="P57" s="15"/>
      <c r="Q57" s="15"/>
      <c r="R57" s="32"/>
      <c r="S57" s="15"/>
      <c r="T57" s="15"/>
      <c r="U57" s="15"/>
      <c r="V57" s="14"/>
      <c r="W57" s="15"/>
      <c r="X57" s="15"/>
      <c r="Y57" s="35" t="str">
        <f t="shared" si="17"/>
        <v/>
      </c>
      <c r="Z57" s="32"/>
      <c r="AA57" s="32"/>
      <c r="AB57" s="32"/>
      <c r="AC57" s="32"/>
      <c r="AD57" s="32"/>
      <c r="AE57" s="32"/>
      <c r="AF57" s="32"/>
    </row>
    <row r="58" spans="4:44" ht="15.5">
      <c r="D58" s="15"/>
      <c r="E58" s="15"/>
      <c r="F58" s="15" t="str">
        <v/>
      </c>
      <c r="G58" s="15" t="str">
        <v/>
      </c>
      <c r="H58" s="15" t="str">
        <v/>
      </c>
      <c r="I58" s="32">
        <f ca="1"/>
        <v>0</v>
      </c>
      <c r="J58" s="26"/>
      <c r="K58" s="15" t="str">
        <v/>
      </c>
      <c r="L58" s="15" t="str">
        <v/>
      </c>
      <c r="M58" s="15" t="str">
        <v/>
      </c>
      <c r="N58" s="32">
        <f ca="1"/>
        <v>0</v>
      </c>
      <c r="O58" s="14"/>
      <c r="P58" s="15"/>
      <c r="Q58" s="15"/>
      <c r="R58" s="32"/>
      <c r="S58" s="15"/>
      <c r="T58" s="15"/>
      <c r="U58" s="15"/>
      <c r="V58" s="14"/>
      <c r="W58" s="15"/>
      <c r="X58" s="15"/>
      <c r="Y58" s="35" t="str">
        <f t="shared" si="17"/>
        <v/>
      </c>
      <c r="Z58" s="32"/>
      <c r="AA58" s="32"/>
      <c r="AB58" s="32"/>
      <c r="AC58" s="32"/>
      <c r="AD58" s="32"/>
      <c r="AE58" s="32"/>
      <c r="AF58" s="32"/>
    </row>
    <row r="59" spans="4:44" ht="15.5">
      <c r="D59" s="15"/>
      <c r="E59" s="15"/>
      <c r="F59" s="15" t="str">
        <v/>
      </c>
      <c r="G59" s="15" t="str">
        <v/>
      </c>
      <c r="H59" s="15" t="str">
        <v/>
      </c>
      <c r="I59" s="32">
        <f ca="1"/>
        <v>0</v>
      </c>
      <c r="J59" s="26"/>
      <c r="K59" s="15" t="str">
        <v/>
      </c>
      <c r="L59" s="15" t="str">
        <v/>
      </c>
      <c r="M59" s="15" t="str">
        <v/>
      </c>
      <c r="N59" s="32">
        <f ca="1"/>
        <v>0</v>
      </c>
      <c r="O59" s="14"/>
      <c r="P59" s="15"/>
      <c r="Q59" s="15"/>
      <c r="R59" s="32"/>
      <c r="S59" s="15"/>
      <c r="T59" s="15"/>
      <c r="U59" s="15"/>
      <c r="V59" s="14"/>
      <c r="W59" s="15"/>
      <c r="X59" s="15"/>
      <c r="Y59" s="35" t="str">
        <f t="shared" si="17"/>
        <v/>
      </c>
      <c r="Z59" s="32"/>
      <c r="AA59" s="32"/>
      <c r="AB59" s="32"/>
      <c r="AC59" s="32"/>
      <c r="AD59" s="32"/>
      <c r="AE59" s="32"/>
      <c r="AF59" s="32"/>
    </row>
    <row r="60" spans="4:44" ht="15.5">
      <c r="D60" s="15"/>
      <c r="E60" s="15"/>
      <c r="F60" s="15" t="str">
        <v/>
      </c>
      <c r="G60" s="15" t="str">
        <v/>
      </c>
      <c r="H60" s="15" t="str">
        <v/>
      </c>
      <c r="I60" s="32">
        <f ca="1"/>
        <v>0</v>
      </c>
      <c r="J60" s="26"/>
      <c r="K60" s="15" t="str">
        <v/>
      </c>
      <c r="L60" s="15" t="str">
        <v/>
      </c>
      <c r="M60" s="15" t="str">
        <v/>
      </c>
      <c r="N60" s="32">
        <f ca="1"/>
        <v>0</v>
      </c>
      <c r="O60" s="14"/>
      <c r="P60" s="15"/>
      <c r="Q60" s="15"/>
      <c r="R60" s="32"/>
      <c r="S60" s="15"/>
      <c r="T60" s="15"/>
      <c r="U60" s="15"/>
      <c r="V60" s="14"/>
      <c r="W60" s="15"/>
      <c r="X60" s="15"/>
      <c r="Y60" s="35" t="str">
        <f t="shared" si="17"/>
        <v/>
      </c>
      <c r="Z60" s="32"/>
      <c r="AA60" s="32"/>
      <c r="AB60" s="32"/>
      <c r="AC60" s="32"/>
      <c r="AD60" s="32"/>
      <c r="AE60" s="32"/>
      <c r="AF60" s="32"/>
    </row>
    <row r="61" spans="4:44" ht="15.5">
      <c r="D61" s="15"/>
      <c r="E61" s="15"/>
      <c r="F61" s="15" t="str">
        <v/>
      </c>
      <c r="G61" s="15" t="str">
        <v/>
      </c>
      <c r="H61" s="15" t="str">
        <v/>
      </c>
      <c r="I61" s="32">
        <f ca="1"/>
        <v>0</v>
      </c>
      <c r="J61" s="26"/>
      <c r="K61" s="15" t="str">
        <v/>
      </c>
      <c r="L61" s="15" t="str">
        <v/>
      </c>
      <c r="M61" s="15" t="str">
        <v/>
      </c>
      <c r="N61" s="32">
        <f ca="1"/>
        <v>0</v>
      </c>
      <c r="O61" s="14"/>
      <c r="P61" s="15"/>
      <c r="Q61" s="15"/>
      <c r="R61" s="32"/>
      <c r="S61" s="15"/>
      <c r="T61" s="15"/>
      <c r="U61" s="15"/>
      <c r="V61" s="14"/>
      <c r="W61" s="15"/>
      <c r="X61" s="15"/>
      <c r="Y61" s="35" t="str">
        <f t="shared" si="17"/>
        <v/>
      </c>
      <c r="Z61" s="32"/>
      <c r="AA61" s="32"/>
      <c r="AB61" s="32"/>
      <c r="AC61" s="32"/>
      <c r="AD61" s="32"/>
      <c r="AE61" s="32"/>
      <c r="AF61" s="32"/>
    </row>
    <row r="62" spans="4:44" ht="15.5">
      <c r="D62" s="15"/>
      <c r="E62" s="15"/>
      <c r="F62" s="15" t="str">
        <v/>
      </c>
      <c r="G62" s="15" t="str">
        <v/>
      </c>
      <c r="H62" s="15" t="str">
        <v/>
      </c>
      <c r="I62" s="32">
        <f ca="1"/>
        <v>0</v>
      </c>
      <c r="J62" s="26"/>
      <c r="K62" s="15" t="str">
        <v/>
      </c>
      <c r="L62" s="15" t="str">
        <v/>
      </c>
      <c r="M62" s="15" t="str">
        <v/>
      </c>
      <c r="N62" s="32">
        <f ca="1"/>
        <v>0</v>
      </c>
      <c r="O62" s="14"/>
      <c r="P62" s="15"/>
      <c r="Q62" s="15"/>
      <c r="R62" s="32"/>
      <c r="S62" s="15"/>
      <c r="T62" s="15"/>
      <c r="U62" s="15"/>
      <c r="V62" s="14"/>
      <c r="W62" s="15"/>
      <c r="X62" s="15"/>
      <c r="Y62" s="35" t="str">
        <f t="shared" si="17"/>
        <v/>
      </c>
      <c r="Z62" s="32"/>
      <c r="AA62" s="32"/>
      <c r="AB62" s="32"/>
      <c r="AC62" s="32"/>
      <c r="AD62" s="32"/>
      <c r="AE62" s="32"/>
      <c r="AF62" s="32"/>
    </row>
    <row r="63" spans="4:44" ht="15.5">
      <c r="D63" s="15"/>
      <c r="E63" s="15"/>
      <c r="F63" s="15" t="str">
        <v/>
      </c>
      <c r="G63" s="15" t="str">
        <v/>
      </c>
      <c r="H63" s="15" t="str">
        <v/>
      </c>
      <c r="I63" s="32">
        <f ca="1"/>
        <v>0</v>
      </c>
      <c r="J63" s="26"/>
      <c r="K63" s="15" t="str">
        <v/>
      </c>
      <c r="L63" s="15" t="str">
        <v/>
      </c>
      <c r="M63" s="15" t="str">
        <v/>
      </c>
      <c r="N63" s="32">
        <f ca="1"/>
        <v>0</v>
      </c>
      <c r="O63" s="14"/>
      <c r="P63" s="15"/>
      <c r="Q63" s="15"/>
      <c r="R63" s="32"/>
      <c r="S63" s="15"/>
      <c r="T63" s="15"/>
      <c r="U63" s="15"/>
      <c r="V63" s="14"/>
      <c r="W63" s="15"/>
      <c r="X63" s="15"/>
      <c r="Y63" s="35" t="str">
        <f t="shared" si="17"/>
        <v/>
      </c>
      <c r="Z63" s="32"/>
      <c r="AA63" s="32"/>
      <c r="AB63" s="32"/>
      <c r="AC63" s="32"/>
      <c r="AD63" s="32"/>
      <c r="AE63" s="32"/>
      <c r="AF63" s="32"/>
    </row>
    <row r="64" spans="4:44" ht="15.5">
      <c r="D64" s="15"/>
      <c r="E64" s="15"/>
      <c r="F64" s="15" t="str">
        <v/>
      </c>
      <c r="G64" s="15" t="str">
        <v/>
      </c>
      <c r="H64" s="15" t="str">
        <v/>
      </c>
      <c r="I64" s="32">
        <f ca="1"/>
        <v>0</v>
      </c>
      <c r="J64" s="26"/>
      <c r="K64" s="15" t="str">
        <v/>
      </c>
      <c r="L64" s="15" t="str">
        <v/>
      </c>
      <c r="M64" s="15" t="str">
        <v/>
      </c>
      <c r="N64" s="32">
        <f ca="1"/>
        <v>0</v>
      </c>
      <c r="O64" s="14"/>
      <c r="P64" s="15"/>
      <c r="Q64" s="15"/>
      <c r="R64" s="32"/>
      <c r="S64" s="15"/>
      <c r="T64" s="15"/>
      <c r="U64" s="15"/>
      <c r="V64" s="14"/>
      <c r="W64" s="15"/>
      <c r="X64" s="15"/>
      <c r="Y64" s="35" t="str">
        <f t="shared" si="17"/>
        <v/>
      </c>
      <c r="Z64" s="32"/>
      <c r="AA64" s="32"/>
      <c r="AB64" s="32"/>
      <c r="AC64" s="32"/>
      <c r="AD64" s="32"/>
      <c r="AE64" s="32"/>
      <c r="AF64" s="32"/>
    </row>
    <row r="65" spans="4:32" ht="15.5">
      <c r="D65" s="15"/>
      <c r="E65" s="15"/>
      <c r="F65" s="15" t="str">
        <v/>
      </c>
      <c r="G65" s="15" t="str">
        <v/>
      </c>
      <c r="H65" s="15" t="str">
        <v/>
      </c>
      <c r="I65" s="32">
        <f ca="1"/>
        <v>0</v>
      </c>
      <c r="J65" s="26"/>
      <c r="K65" s="15" t="str">
        <v/>
      </c>
      <c r="L65" s="15" t="str">
        <v/>
      </c>
      <c r="M65" s="15" t="str">
        <v/>
      </c>
      <c r="N65" s="32">
        <f ca="1"/>
        <v>0</v>
      </c>
      <c r="O65" s="14"/>
      <c r="P65" s="15"/>
      <c r="Q65" s="15"/>
      <c r="R65" s="32"/>
      <c r="S65" s="15"/>
      <c r="T65" s="15"/>
      <c r="U65" s="15"/>
      <c r="V65" s="14"/>
      <c r="W65" s="15"/>
      <c r="X65" s="15"/>
      <c r="Y65" s="35" t="str">
        <f t="shared" si="17"/>
        <v/>
      </c>
      <c r="Z65" s="32"/>
      <c r="AA65" s="32"/>
      <c r="AB65" s="32"/>
      <c r="AC65" s="32"/>
      <c r="AD65" s="32"/>
      <c r="AE65" s="32"/>
      <c r="AF65" s="32"/>
    </row>
    <row r="66" spans="4:32" ht="15.5">
      <c r="D66" s="15"/>
      <c r="E66" s="15"/>
      <c r="F66" s="15" t="str">
        <v/>
      </c>
      <c r="G66" s="15" t="str">
        <v/>
      </c>
      <c r="H66" s="15" t="str">
        <v/>
      </c>
      <c r="I66" s="32">
        <f ca="1"/>
        <v>0</v>
      </c>
      <c r="J66" s="26"/>
      <c r="K66" s="15" t="str">
        <v/>
      </c>
      <c r="L66" s="15" t="str">
        <v/>
      </c>
      <c r="M66" s="15" t="str">
        <v/>
      </c>
      <c r="N66" s="32">
        <f ca="1"/>
        <v>0</v>
      </c>
      <c r="O66" s="14"/>
      <c r="P66" s="15"/>
      <c r="Q66" s="15"/>
      <c r="R66" s="32"/>
      <c r="S66" s="15"/>
      <c r="T66" s="15"/>
      <c r="U66" s="15"/>
      <c r="V66" s="14"/>
      <c r="W66" s="15"/>
      <c r="X66" s="15"/>
      <c r="Y66" s="35" t="str">
        <f t="shared" si="17"/>
        <v/>
      </c>
      <c r="Z66" s="32"/>
      <c r="AA66" s="32"/>
      <c r="AB66" s="32"/>
      <c r="AC66" s="32"/>
      <c r="AD66" s="32"/>
      <c r="AE66" s="32"/>
      <c r="AF66" s="32"/>
    </row>
    <row r="67" spans="4:32" ht="15.5">
      <c r="D67" s="15"/>
      <c r="E67" s="15"/>
      <c r="F67" s="15" t="str">
        <v/>
      </c>
      <c r="G67" s="15" t="str">
        <v/>
      </c>
      <c r="H67" s="15" t="str">
        <v/>
      </c>
      <c r="I67" s="32">
        <f ca="1"/>
        <v>0</v>
      </c>
      <c r="J67" s="26"/>
      <c r="K67" s="15" t="str">
        <v/>
      </c>
      <c r="L67" s="15" t="str">
        <v/>
      </c>
      <c r="M67" s="15" t="str">
        <v/>
      </c>
      <c r="N67" s="32">
        <f ca="1"/>
        <v>0</v>
      </c>
      <c r="O67" s="14"/>
      <c r="P67" s="15"/>
      <c r="Q67" s="15"/>
      <c r="R67" s="32"/>
      <c r="S67" s="15"/>
      <c r="T67" s="15"/>
      <c r="U67" s="15"/>
      <c r="V67" s="14"/>
      <c r="W67" s="15"/>
      <c r="X67" s="15"/>
      <c r="Y67" s="35" t="str">
        <f t="shared" si="17"/>
        <v/>
      </c>
      <c r="Z67" s="32"/>
      <c r="AA67" s="32"/>
      <c r="AB67" s="32"/>
      <c r="AC67" s="32"/>
      <c r="AD67" s="32"/>
      <c r="AE67" s="32"/>
      <c r="AF67" s="32"/>
    </row>
    <row r="68" spans="4:32" ht="15.5">
      <c r="D68" s="15"/>
      <c r="E68" s="15"/>
      <c r="F68" s="15" t="str">
        <v/>
      </c>
      <c r="G68" s="15" t="str">
        <v/>
      </c>
      <c r="H68" s="15" t="str">
        <v/>
      </c>
      <c r="I68" s="32">
        <f ca="1"/>
        <v>0</v>
      </c>
      <c r="J68" s="26"/>
      <c r="K68" s="15" t="str">
        <v/>
      </c>
      <c r="L68" s="15" t="str">
        <v/>
      </c>
      <c r="M68" s="15" t="str">
        <v/>
      </c>
      <c r="N68" s="32">
        <f ca="1"/>
        <v>0</v>
      </c>
      <c r="O68" s="14"/>
      <c r="P68" s="15"/>
      <c r="Q68" s="15"/>
      <c r="R68" s="32"/>
      <c r="S68" s="15"/>
      <c r="T68" s="15"/>
      <c r="U68" s="15"/>
      <c r="V68" s="14"/>
      <c r="W68" s="15"/>
      <c r="X68" s="15"/>
      <c r="Y68" s="35" t="str">
        <f t="shared" si="17"/>
        <v/>
      </c>
      <c r="Z68" s="32"/>
      <c r="AA68" s="32"/>
      <c r="AB68" s="32"/>
      <c r="AC68" s="32"/>
      <c r="AD68" s="32"/>
      <c r="AE68" s="32"/>
      <c r="AF68" s="32"/>
    </row>
    <row r="69" spans="4:32" ht="15.5">
      <c r="D69" s="15"/>
      <c r="E69" s="15"/>
      <c r="F69" s="15" t="str">
        <v/>
      </c>
      <c r="G69" s="15" t="str">
        <v/>
      </c>
      <c r="H69" s="15" t="str">
        <v/>
      </c>
      <c r="I69" s="32">
        <f ca="1"/>
        <v>0</v>
      </c>
      <c r="J69" s="26"/>
      <c r="K69" s="15" t="str">
        <v/>
      </c>
      <c r="L69" s="15" t="str">
        <v/>
      </c>
      <c r="M69" s="15" t="str">
        <v/>
      </c>
      <c r="N69" s="32">
        <f ca="1"/>
        <v>0</v>
      </c>
      <c r="O69" s="14"/>
      <c r="P69" s="15"/>
      <c r="Q69" s="15"/>
      <c r="R69" s="32"/>
      <c r="S69" s="15"/>
      <c r="T69" s="15"/>
      <c r="U69" s="15"/>
      <c r="V69" s="14"/>
      <c r="W69" s="15"/>
      <c r="X69" s="15"/>
      <c r="Y69" s="35" t="str">
        <f t="shared" si="17"/>
        <v/>
      </c>
      <c r="Z69" s="32"/>
      <c r="AA69" s="32"/>
      <c r="AB69" s="32"/>
      <c r="AC69" s="32"/>
      <c r="AD69" s="32"/>
      <c r="AE69" s="32"/>
      <c r="AF69" s="32"/>
    </row>
    <row r="70" spans="4:32" ht="15.5">
      <c r="F70" t="str">
        <v/>
      </c>
      <c r="G70" t="str">
        <v/>
      </c>
      <c r="H70" t="str">
        <v/>
      </c>
      <c r="I70" s="32">
        <f ca="1"/>
        <v>0</v>
      </c>
      <c r="J70" s="26"/>
      <c r="K70" t="str">
        <v/>
      </c>
      <c r="L70" t="str">
        <v/>
      </c>
      <c r="M70" t="str">
        <v/>
      </c>
      <c r="N70" s="32">
        <f ca="1"/>
        <v>0</v>
      </c>
      <c r="Y70" s="35" t="str">
        <f t="shared" si="17"/>
        <v/>
      </c>
    </row>
    <row r="71" spans="4:32" ht="15.5">
      <c r="F71" t="str">
        <v/>
      </c>
      <c r="G71" t="str">
        <v/>
      </c>
      <c r="H71" t="str">
        <v/>
      </c>
      <c r="I71" s="32">
        <f ca="1"/>
        <v>0</v>
      </c>
      <c r="J71" s="26"/>
      <c r="K71" t="str">
        <v/>
      </c>
      <c r="L71" t="str">
        <v/>
      </c>
      <c r="M71" t="str">
        <v/>
      </c>
      <c r="N71" s="32">
        <f ca="1"/>
        <v>0</v>
      </c>
      <c r="Y71" s="35" t="str">
        <f t="shared" si="17"/>
        <v/>
      </c>
    </row>
    <row r="72" spans="4:32" ht="15.5">
      <c r="F72" t="str">
        <v/>
      </c>
      <c r="G72" t="str">
        <v/>
      </c>
      <c r="H72" t="str">
        <v/>
      </c>
      <c r="I72" s="32">
        <f ca="1"/>
        <v>0</v>
      </c>
      <c r="J72" s="26"/>
      <c r="K72" t="str">
        <v/>
      </c>
      <c r="L72" t="str">
        <v/>
      </c>
      <c r="M72" t="str">
        <v/>
      </c>
      <c r="N72" s="32">
        <f ca="1"/>
        <v>0</v>
      </c>
      <c r="Y72" s="35" t="str">
        <f t="shared" si="17"/>
        <v/>
      </c>
    </row>
    <row r="73" spans="4:32" ht="15.5">
      <c r="F73" t="str">
        <v/>
      </c>
      <c r="G73" t="str">
        <v/>
      </c>
      <c r="H73" t="str">
        <v/>
      </c>
      <c r="I73" s="32">
        <f ca="1"/>
        <v>0</v>
      </c>
      <c r="J73" s="26"/>
      <c r="K73" t="str">
        <v/>
      </c>
      <c r="L73" t="str">
        <v/>
      </c>
      <c r="M73" t="str">
        <v/>
      </c>
      <c r="N73" s="32">
        <f ca="1"/>
        <v>0</v>
      </c>
      <c r="Y73" s="35" t="str">
        <f t="shared" si="17"/>
        <v/>
      </c>
    </row>
    <row r="74" spans="4:32" ht="15.5">
      <c r="F74" t="str">
        <v/>
      </c>
      <c r="G74" t="str">
        <v/>
      </c>
      <c r="H74" t="str">
        <v/>
      </c>
      <c r="I74" s="32">
        <f ca="1"/>
        <v>0</v>
      </c>
      <c r="J74" s="26"/>
      <c r="K74" t="str">
        <v/>
      </c>
      <c r="L74" t="str">
        <v/>
      </c>
      <c r="M74" t="str">
        <v/>
      </c>
      <c r="N74" s="32">
        <f ca="1"/>
        <v>0</v>
      </c>
      <c r="Y74" s="35" t="str">
        <f t="shared" ref="Y74:Y102" si="18">IF(W74="", "", IF(COUNTIF(T:T, W74) &gt; 0, -X74, IF(W74 = "Net Operating Income", 0, X74)))</f>
        <v/>
      </c>
    </row>
    <row r="75" spans="4:32" ht="15.5">
      <c r="F75" t="str">
        <v/>
      </c>
      <c r="G75" t="str">
        <v/>
      </c>
      <c r="H75" t="str">
        <v/>
      </c>
      <c r="I75" s="32">
        <f ca="1"/>
        <v>0</v>
      </c>
      <c r="J75" s="26"/>
      <c r="K75" t="str">
        <v/>
      </c>
      <c r="L75" t="str">
        <v/>
      </c>
      <c r="M75" t="str">
        <v/>
      </c>
      <c r="N75" s="32">
        <f ca="1"/>
        <v>0</v>
      </c>
      <c r="Y75" s="35" t="str">
        <f t="shared" si="18"/>
        <v/>
      </c>
    </row>
    <row r="76" spans="4:32" ht="15.5">
      <c r="F76" t="str">
        <v/>
      </c>
      <c r="G76" t="str">
        <v/>
      </c>
      <c r="H76" t="str">
        <v/>
      </c>
      <c r="I76" s="32">
        <f ca="1"/>
        <v>0</v>
      </c>
      <c r="J76" s="26"/>
      <c r="K76" t="str">
        <v/>
      </c>
      <c r="L76" t="str">
        <v/>
      </c>
      <c r="M76" t="str">
        <v/>
      </c>
      <c r="N76" s="32">
        <f ca="1"/>
        <v>0</v>
      </c>
      <c r="Y76" s="35" t="str">
        <f t="shared" si="18"/>
        <v/>
      </c>
    </row>
    <row r="77" spans="4:32" ht="15.5">
      <c r="F77" t="str">
        <v/>
      </c>
      <c r="G77" t="str">
        <v/>
      </c>
      <c r="H77" t="str">
        <v/>
      </c>
      <c r="I77" s="32">
        <f ca="1"/>
        <v>0</v>
      </c>
      <c r="J77" s="26"/>
      <c r="K77" t="str">
        <v/>
      </c>
      <c r="L77" t="str">
        <v/>
      </c>
      <c r="M77" t="str">
        <v/>
      </c>
      <c r="N77" s="32">
        <f ca="1"/>
        <v>0</v>
      </c>
      <c r="Y77" s="35" t="str">
        <f t="shared" si="18"/>
        <v/>
      </c>
    </row>
    <row r="78" spans="4:32" ht="15.5">
      <c r="F78" t="str">
        <v/>
      </c>
      <c r="G78" t="str">
        <v/>
      </c>
      <c r="H78" t="str">
        <v/>
      </c>
      <c r="I78" s="32">
        <f ca="1"/>
        <v>0</v>
      </c>
      <c r="J78" s="26"/>
      <c r="K78" t="str">
        <v/>
      </c>
      <c r="L78" t="str">
        <v/>
      </c>
      <c r="M78" t="str">
        <v/>
      </c>
      <c r="N78" s="32">
        <f ca="1"/>
        <v>0</v>
      </c>
      <c r="Y78" s="35" t="str">
        <f t="shared" si="18"/>
        <v/>
      </c>
    </row>
    <row r="79" spans="4:32" ht="15.5">
      <c r="F79" t="str">
        <v/>
      </c>
      <c r="G79" t="str">
        <v/>
      </c>
      <c r="H79" t="str">
        <v/>
      </c>
      <c r="I79" s="32">
        <f ca="1"/>
        <v>0</v>
      </c>
      <c r="J79" s="26"/>
      <c r="K79" t="str">
        <v/>
      </c>
      <c r="L79" t="str">
        <v/>
      </c>
      <c r="M79" t="str">
        <v/>
      </c>
      <c r="N79" s="32">
        <f ca="1"/>
        <v>0</v>
      </c>
      <c r="Y79" s="35" t="str">
        <f t="shared" si="18"/>
        <v/>
      </c>
    </row>
    <row r="80" spans="4:32" ht="15.5">
      <c r="F80" t="str">
        <v/>
      </c>
      <c r="G80" t="str">
        <v/>
      </c>
      <c r="H80" t="str">
        <v/>
      </c>
      <c r="I80" s="32">
        <f ca="1"/>
        <v>0</v>
      </c>
      <c r="J80" s="26"/>
      <c r="K80" t="str">
        <v/>
      </c>
      <c r="L80" t="str">
        <v/>
      </c>
      <c r="M80" t="str">
        <v/>
      </c>
      <c r="N80" s="32">
        <f ca="1"/>
        <v>0</v>
      </c>
      <c r="Y80" s="35" t="str">
        <f t="shared" si="18"/>
        <v/>
      </c>
    </row>
    <row r="81" spans="6:25" ht="15.5">
      <c r="F81" t="str">
        <v/>
      </c>
      <c r="G81" t="str">
        <v/>
      </c>
      <c r="H81" t="str">
        <v/>
      </c>
      <c r="I81" s="32">
        <f ca="1"/>
        <v>0</v>
      </c>
      <c r="J81" s="26"/>
      <c r="K81" t="str">
        <v/>
      </c>
      <c r="L81" t="str">
        <v/>
      </c>
      <c r="M81" t="str">
        <v/>
      </c>
      <c r="N81" s="32">
        <f ca="1"/>
        <v>0</v>
      </c>
      <c r="Y81" s="35" t="str">
        <f t="shared" si="18"/>
        <v/>
      </c>
    </row>
    <row r="82" spans="6:25" ht="15.5">
      <c r="F82" t="str">
        <v/>
      </c>
      <c r="G82" t="str">
        <v/>
      </c>
      <c r="H82" t="str">
        <v/>
      </c>
      <c r="I82" s="32">
        <f ca="1"/>
        <v>0</v>
      </c>
      <c r="J82" s="26"/>
      <c r="K82" t="str">
        <v/>
      </c>
      <c r="L82" t="str">
        <v/>
      </c>
      <c r="M82" t="str">
        <v/>
      </c>
      <c r="N82" s="32">
        <f ca="1"/>
        <v>0</v>
      </c>
      <c r="Y82" s="35" t="str">
        <f t="shared" si="18"/>
        <v/>
      </c>
    </row>
    <row r="83" spans="6:25" ht="15.5">
      <c r="F83" t="str">
        <v/>
      </c>
      <c r="G83" t="str">
        <v/>
      </c>
      <c r="H83" t="str">
        <v/>
      </c>
      <c r="I83" s="32">
        <f ca="1"/>
        <v>0</v>
      </c>
      <c r="J83" s="26"/>
      <c r="K83" t="str">
        <v/>
      </c>
      <c r="L83" t="str">
        <v/>
      </c>
      <c r="M83" t="str">
        <v/>
      </c>
      <c r="N83" s="32">
        <f ca="1"/>
        <v>0</v>
      </c>
      <c r="Y83" s="35" t="str">
        <f t="shared" si="18"/>
        <v/>
      </c>
    </row>
    <row r="84" spans="6:25" ht="15.5">
      <c r="F84" t="str">
        <v/>
      </c>
      <c r="G84" t="str">
        <v/>
      </c>
      <c r="H84" t="str">
        <v/>
      </c>
      <c r="I84" s="32">
        <f ca="1"/>
        <v>0</v>
      </c>
      <c r="J84" s="26"/>
      <c r="K84" t="str">
        <v/>
      </c>
      <c r="L84" t="str">
        <v/>
      </c>
      <c r="M84" t="str">
        <v/>
      </c>
      <c r="N84" s="32">
        <f ca="1"/>
        <v>0</v>
      </c>
      <c r="Y84" s="35" t="str">
        <f t="shared" si="18"/>
        <v/>
      </c>
    </row>
    <row r="85" spans="6:25" ht="15.5">
      <c r="F85" t="str">
        <v/>
      </c>
      <c r="G85" t="str">
        <v/>
      </c>
      <c r="H85" t="str">
        <v/>
      </c>
      <c r="I85" s="32">
        <f ca="1"/>
        <v>0</v>
      </c>
      <c r="J85" s="26"/>
      <c r="K85" t="str">
        <v/>
      </c>
      <c r="L85" t="str">
        <v/>
      </c>
      <c r="M85" t="str">
        <v/>
      </c>
      <c r="N85" s="32">
        <f ca="1"/>
        <v>0</v>
      </c>
      <c r="Y85" s="35" t="str">
        <f t="shared" si="18"/>
        <v/>
      </c>
    </row>
    <row r="86" spans="6:25" ht="15.5">
      <c r="F86" t="str">
        <v/>
      </c>
      <c r="G86" t="str">
        <v/>
      </c>
      <c r="H86" t="str">
        <v/>
      </c>
      <c r="I86" s="32">
        <f ca="1"/>
        <v>0</v>
      </c>
      <c r="J86" s="26"/>
      <c r="K86" t="str">
        <v/>
      </c>
      <c r="L86" t="str">
        <v/>
      </c>
      <c r="M86" t="str">
        <v/>
      </c>
      <c r="N86" s="32">
        <f ca="1"/>
        <v>0</v>
      </c>
      <c r="Y86" s="35" t="str">
        <f t="shared" si="18"/>
        <v/>
      </c>
    </row>
    <row r="87" spans="6:25" ht="15.5">
      <c r="F87" t="str">
        <v/>
      </c>
      <c r="G87" t="str">
        <v/>
      </c>
      <c r="H87" t="str">
        <v/>
      </c>
      <c r="I87" s="32">
        <f ca="1"/>
        <v>0</v>
      </c>
      <c r="J87" s="26"/>
      <c r="K87" t="str">
        <v/>
      </c>
      <c r="L87" t="str">
        <v/>
      </c>
      <c r="M87" t="str">
        <v/>
      </c>
      <c r="N87" s="32">
        <f ca="1"/>
        <v>0</v>
      </c>
      <c r="Y87" s="35" t="str">
        <f t="shared" si="18"/>
        <v/>
      </c>
    </row>
    <row r="88" spans="6:25">
      <c r="F88" t="str">
        <v/>
      </c>
      <c r="G88" t="str">
        <v/>
      </c>
      <c r="H88" t="str">
        <v/>
      </c>
      <c r="I88" s="32">
        <f ca="1"/>
        <v>0</v>
      </c>
      <c r="K88" t="str">
        <v/>
      </c>
      <c r="L88" t="str">
        <v/>
      </c>
      <c r="M88" t="str">
        <v/>
      </c>
      <c r="N88" s="32">
        <f ca="1"/>
        <v>0</v>
      </c>
      <c r="Y88" s="35" t="str">
        <f t="shared" si="18"/>
        <v/>
      </c>
    </row>
    <row r="89" spans="6:25">
      <c r="F89" t="str">
        <v/>
      </c>
      <c r="G89" t="str">
        <v/>
      </c>
      <c r="H89" t="str">
        <v/>
      </c>
      <c r="I89" s="32">
        <f ca="1"/>
        <v>0</v>
      </c>
      <c r="K89" t="str">
        <v/>
      </c>
      <c r="L89" t="str">
        <v/>
      </c>
      <c r="M89" t="str">
        <v/>
      </c>
      <c r="N89" s="32">
        <f ca="1"/>
        <v>0</v>
      </c>
      <c r="Y89" s="35" t="str">
        <f t="shared" si="18"/>
        <v/>
      </c>
    </row>
    <row r="90" spans="6:25">
      <c r="F90" t="str">
        <v/>
      </c>
      <c r="G90" t="str">
        <v/>
      </c>
      <c r="H90" t="str">
        <v/>
      </c>
      <c r="I90" s="32">
        <f ca="1"/>
        <v>0</v>
      </c>
      <c r="K90" t="str">
        <v/>
      </c>
      <c r="L90" t="str">
        <v/>
      </c>
      <c r="M90" t="str">
        <v/>
      </c>
      <c r="N90" s="32">
        <f ca="1"/>
        <v>0</v>
      </c>
      <c r="Y90" s="35" t="str">
        <f t="shared" si="18"/>
        <v/>
      </c>
    </row>
    <row r="91" spans="6:25">
      <c r="F91" t="str">
        <v/>
      </c>
      <c r="G91" t="str">
        <v/>
      </c>
      <c r="H91" t="str">
        <v/>
      </c>
      <c r="I91" s="32">
        <f ca="1"/>
        <v>0</v>
      </c>
      <c r="K91" t="str">
        <v/>
      </c>
      <c r="L91" t="str">
        <v/>
      </c>
      <c r="M91" t="str">
        <v/>
      </c>
      <c r="N91" s="32">
        <f ca="1"/>
        <v>0</v>
      </c>
      <c r="Y91" s="35" t="str">
        <f t="shared" si="18"/>
        <v/>
      </c>
    </row>
    <row r="92" spans="6:25">
      <c r="F92" t="str">
        <v/>
      </c>
      <c r="G92" t="str">
        <v/>
      </c>
      <c r="H92" t="str">
        <v/>
      </c>
      <c r="I92" s="32">
        <f ca="1"/>
        <v>0</v>
      </c>
      <c r="K92" t="str">
        <v/>
      </c>
      <c r="L92" t="str">
        <v/>
      </c>
      <c r="M92" t="str">
        <v/>
      </c>
      <c r="N92" s="32">
        <f ca="1"/>
        <v>0</v>
      </c>
      <c r="Y92" s="35" t="str">
        <f t="shared" si="18"/>
        <v/>
      </c>
    </row>
    <row r="93" spans="6:25">
      <c r="F93" t="str">
        <v/>
      </c>
      <c r="G93" t="str">
        <v/>
      </c>
      <c r="H93" t="str">
        <v/>
      </c>
      <c r="I93" s="32">
        <f ca="1"/>
        <v>0</v>
      </c>
      <c r="K93" t="str">
        <v/>
      </c>
      <c r="L93" t="str">
        <v/>
      </c>
      <c r="M93" t="str">
        <v/>
      </c>
      <c r="N93" s="32">
        <f ca="1"/>
        <v>0</v>
      </c>
      <c r="Y93" s="35" t="str">
        <f t="shared" si="18"/>
        <v/>
      </c>
    </row>
    <row r="94" spans="6:25">
      <c r="F94" t="str">
        <v/>
      </c>
      <c r="G94" t="str">
        <v/>
      </c>
      <c r="H94" t="str">
        <v/>
      </c>
      <c r="I94" s="32">
        <f ca="1"/>
        <v>0</v>
      </c>
      <c r="K94" t="str">
        <v/>
      </c>
      <c r="L94" t="str">
        <v/>
      </c>
      <c r="M94" t="str">
        <v/>
      </c>
      <c r="N94" s="32">
        <f ca="1"/>
        <v>0</v>
      </c>
      <c r="Y94" s="35" t="str">
        <f t="shared" si="18"/>
        <v/>
      </c>
    </row>
    <row r="95" spans="6:25">
      <c r="F95" t="str">
        <v/>
      </c>
      <c r="G95" t="str">
        <v/>
      </c>
      <c r="H95" t="str">
        <v/>
      </c>
      <c r="I95" s="32">
        <f ca="1"/>
        <v>0</v>
      </c>
      <c r="K95" t="str">
        <v/>
      </c>
      <c r="L95" t="str">
        <v/>
      </c>
      <c r="M95" t="str">
        <v/>
      </c>
      <c r="N95" s="32">
        <f ca="1"/>
        <v>0</v>
      </c>
      <c r="Y95" s="35" t="str">
        <f t="shared" si="18"/>
        <v/>
      </c>
    </row>
    <row r="96" spans="6:25">
      <c r="F96" t="str">
        <v/>
      </c>
      <c r="G96" t="str">
        <v/>
      </c>
      <c r="H96" t="str">
        <v/>
      </c>
      <c r="I96" s="32">
        <f ca="1"/>
        <v>0</v>
      </c>
      <c r="K96" t="str">
        <v/>
      </c>
      <c r="L96" t="str">
        <v/>
      </c>
      <c r="M96" t="str">
        <v/>
      </c>
      <c r="N96" s="32">
        <f ca="1"/>
        <v>0</v>
      </c>
      <c r="Y96" s="35" t="str">
        <f t="shared" si="18"/>
        <v/>
      </c>
    </row>
    <row r="97" spans="6:25">
      <c r="F97" t="str">
        <v/>
      </c>
      <c r="G97" t="str">
        <v/>
      </c>
      <c r="H97" t="str">
        <v/>
      </c>
      <c r="I97" s="32">
        <f ca="1"/>
        <v>0</v>
      </c>
      <c r="K97" t="str">
        <v/>
      </c>
      <c r="L97" t="str">
        <v/>
      </c>
      <c r="M97" t="str">
        <v/>
      </c>
      <c r="N97" s="32">
        <f ca="1"/>
        <v>0</v>
      </c>
      <c r="Y97" s="35" t="str">
        <f t="shared" si="18"/>
        <v/>
      </c>
    </row>
    <row r="98" spans="6:25">
      <c r="F98" t="str">
        <v/>
      </c>
      <c r="G98" t="str">
        <v/>
      </c>
      <c r="H98" t="str">
        <v/>
      </c>
      <c r="I98" s="32">
        <f ca="1"/>
        <v>0</v>
      </c>
      <c r="K98" t="str">
        <v/>
      </c>
      <c r="L98" t="str">
        <v/>
      </c>
      <c r="M98" t="str">
        <v/>
      </c>
      <c r="N98" s="32">
        <f ca="1"/>
        <v>0</v>
      </c>
      <c r="Y98" s="35" t="str">
        <f t="shared" si="18"/>
        <v/>
      </c>
    </row>
    <row r="99" spans="6:25">
      <c r="F99" t="str">
        <v/>
      </c>
      <c r="G99" t="str">
        <v/>
      </c>
      <c r="H99" t="str">
        <v/>
      </c>
      <c r="I99" s="32">
        <f ca="1"/>
        <v>0</v>
      </c>
      <c r="K99" t="str">
        <v/>
      </c>
      <c r="L99" t="str">
        <v/>
      </c>
      <c r="M99" t="str">
        <v/>
      </c>
      <c r="N99" s="32">
        <f ca="1"/>
        <v>0</v>
      </c>
      <c r="Y99" s="35" t="str">
        <f t="shared" si="18"/>
        <v/>
      </c>
    </row>
    <row r="100" spans="6:25">
      <c r="F100" t="str">
        <v/>
      </c>
      <c r="G100" t="str">
        <v/>
      </c>
      <c r="H100" t="str">
        <v/>
      </c>
      <c r="I100" s="32">
        <f ca="1"/>
        <v>0</v>
      </c>
      <c r="K100" t="str">
        <v/>
      </c>
      <c r="L100" t="str">
        <v/>
      </c>
      <c r="M100" t="str">
        <v/>
      </c>
      <c r="N100" s="32">
        <f ca="1"/>
        <v>0</v>
      </c>
      <c r="Y100" s="35" t="str">
        <f t="shared" si="18"/>
        <v/>
      </c>
    </row>
    <row r="101" spans="6:25">
      <c r="F101" t="str">
        <v/>
      </c>
      <c r="G101" t="str">
        <v/>
      </c>
      <c r="H101" t="str">
        <v/>
      </c>
      <c r="I101" s="32">
        <f ca="1"/>
        <v>0</v>
      </c>
      <c r="K101" t="str">
        <v/>
      </c>
      <c r="L101" t="str">
        <v/>
      </c>
      <c r="M101" t="str">
        <v/>
      </c>
      <c r="N101" s="32">
        <f ca="1"/>
        <v>0</v>
      </c>
      <c r="Y101" s="35" t="str">
        <f t="shared" si="18"/>
        <v/>
      </c>
    </row>
    <row r="102" spans="6:25">
      <c r="F102" t="str">
        <v/>
      </c>
      <c r="G102" t="str">
        <v/>
      </c>
      <c r="H102" t="str">
        <v/>
      </c>
      <c r="I102" s="32">
        <f ca="1"/>
        <v>0</v>
      </c>
      <c r="K102" t="str">
        <v/>
      </c>
      <c r="L102" t="str">
        <v/>
      </c>
      <c r="M102" t="str">
        <v/>
      </c>
      <c r="N102" s="32">
        <f ca="1"/>
        <v>0</v>
      </c>
      <c r="Y102" s="35" t="str">
        <f t="shared" si="18"/>
        <v/>
      </c>
    </row>
    <row r="103" spans="6:25">
      <c r="F103" t="str">
        <v/>
      </c>
      <c r="G103" t="str">
        <v/>
      </c>
      <c r="H103" t="str">
        <v/>
      </c>
      <c r="I103" s="32">
        <f ca="1"/>
        <v>0</v>
      </c>
      <c r="K103" t="str">
        <v/>
      </c>
      <c r="L103" t="str">
        <v/>
      </c>
      <c r="M103" t="str">
        <v/>
      </c>
      <c r="N103" s="32">
        <f ca="1"/>
        <v>0</v>
      </c>
    </row>
    <row r="104" spans="6:25">
      <c r="F104" t="str">
        <v/>
      </c>
      <c r="G104" t="str">
        <v/>
      </c>
      <c r="H104" t="str">
        <v/>
      </c>
      <c r="I104" s="32">
        <f ca="1"/>
        <v>0</v>
      </c>
      <c r="K104" t="str">
        <v/>
      </c>
      <c r="L104" t="str">
        <v/>
      </c>
      <c r="M104" t="str">
        <v/>
      </c>
      <c r="N104" s="32">
        <f ca="1"/>
        <v>0</v>
      </c>
    </row>
    <row r="105" spans="6:25">
      <c r="F105" t="str">
        <v/>
      </c>
      <c r="G105" t="str">
        <v/>
      </c>
      <c r="H105" t="str">
        <v/>
      </c>
      <c r="I105" s="32">
        <f ca="1"/>
        <v>0</v>
      </c>
      <c r="K105" t="str">
        <v/>
      </c>
      <c r="L105" t="str">
        <v/>
      </c>
      <c r="M105" t="str">
        <v/>
      </c>
      <c r="N105" s="32">
        <f ca="1"/>
        <v>0</v>
      </c>
    </row>
    <row r="106" spans="6:25">
      <c r="F106" t="str">
        <v/>
      </c>
      <c r="G106" t="str">
        <v/>
      </c>
      <c r="H106" t="str">
        <v/>
      </c>
      <c r="I106" s="32">
        <f ca="1"/>
        <v>0</v>
      </c>
      <c r="K106" t="str">
        <v/>
      </c>
      <c r="L106" t="str">
        <v/>
      </c>
      <c r="M106" t="str">
        <v/>
      </c>
      <c r="N106" s="32">
        <f ca="1"/>
        <v>0</v>
      </c>
    </row>
    <row r="107" spans="6:25">
      <c r="F107" t="str">
        <v/>
      </c>
      <c r="G107" t="str">
        <v/>
      </c>
      <c r="H107" t="str">
        <v/>
      </c>
      <c r="I107" s="32">
        <f ca="1"/>
        <v>0</v>
      </c>
      <c r="K107" t="str">
        <v/>
      </c>
      <c r="L107" t="str">
        <v/>
      </c>
      <c r="M107" t="str">
        <v/>
      </c>
      <c r="N107" s="32">
        <f ca="1"/>
        <v>0</v>
      </c>
    </row>
    <row r="108" spans="6:25">
      <c r="F108" t="str">
        <v/>
      </c>
      <c r="G108" t="str">
        <v/>
      </c>
      <c r="H108" t="str">
        <v/>
      </c>
      <c r="I108" s="32">
        <f ca="1"/>
        <v>0</v>
      </c>
      <c r="K108" t="str">
        <v/>
      </c>
      <c r="L108" t="str">
        <v/>
      </c>
      <c r="M108" t="str">
        <v/>
      </c>
      <c r="N108" s="32">
        <f ca="1"/>
        <v>0</v>
      </c>
    </row>
    <row r="109" spans="6:25">
      <c r="F109" t="str">
        <v/>
      </c>
      <c r="G109" t="str">
        <v/>
      </c>
      <c r="H109" t="str">
        <v/>
      </c>
      <c r="I109" s="32">
        <f ca="1"/>
        <v>0</v>
      </c>
      <c r="K109" t="str">
        <v/>
      </c>
      <c r="L109" t="str">
        <v/>
      </c>
      <c r="M109" t="str">
        <v/>
      </c>
      <c r="N109" s="32">
        <f ca="1"/>
        <v>0</v>
      </c>
    </row>
    <row r="110" spans="6:25">
      <c r="F110" t="str">
        <v/>
      </c>
      <c r="G110" t="str">
        <v/>
      </c>
      <c r="H110" t="str">
        <v/>
      </c>
      <c r="I110" s="32">
        <f ca="1"/>
        <v>0</v>
      </c>
      <c r="K110" t="str">
        <v/>
      </c>
      <c r="L110" t="str">
        <v/>
      </c>
      <c r="M110" t="str">
        <v/>
      </c>
      <c r="N110" s="32">
        <f ca="1"/>
        <v>0</v>
      </c>
    </row>
    <row r="111" spans="6:25">
      <c r="F111" t="str">
        <v/>
      </c>
      <c r="G111" t="str">
        <v/>
      </c>
      <c r="H111" t="str">
        <v/>
      </c>
      <c r="I111" s="32">
        <f ca="1"/>
        <v>0</v>
      </c>
      <c r="K111" t="str">
        <v/>
      </c>
      <c r="L111" t="str">
        <v/>
      </c>
      <c r="M111" t="str">
        <v/>
      </c>
      <c r="N111" s="32">
        <f ca="1"/>
        <v>0</v>
      </c>
    </row>
    <row r="112" spans="6:25">
      <c r="F112" t="str">
        <v/>
      </c>
      <c r="G112" t="str">
        <v/>
      </c>
      <c r="H112" t="str">
        <v/>
      </c>
      <c r="I112" s="32">
        <f ca="1"/>
        <v>0</v>
      </c>
      <c r="K112" t="str">
        <v/>
      </c>
      <c r="L112" t="str">
        <v/>
      </c>
      <c r="M112" t="str">
        <v/>
      </c>
      <c r="N112" s="32">
        <f ca="1"/>
        <v>0</v>
      </c>
    </row>
    <row r="113" spans="6:14">
      <c r="F113" t="str">
        <v/>
      </c>
      <c r="G113" t="str">
        <v/>
      </c>
      <c r="H113" t="str">
        <v/>
      </c>
      <c r="I113" s="32">
        <f ca="1"/>
        <v>0</v>
      </c>
      <c r="K113" t="str">
        <v/>
      </c>
      <c r="L113" t="str">
        <v/>
      </c>
      <c r="M113" t="str">
        <v/>
      </c>
      <c r="N113" s="32">
        <f ca="1"/>
        <v>0</v>
      </c>
    </row>
    <row r="114" spans="6:14">
      <c r="F114" t="str">
        <v/>
      </c>
      <c r="G114" t="str">
        <v/>
      </c>
      <c r="H114" t="str">
        <v/>
      </c>
      <c r="I114" s="32">
        <f ca="1"/>
        <v>0</v>
      </c>
      <c r="K114" t="str">
        <v/>
      </c>
      <c r="L114" t="str">
        <v/>
      </c>
      <c r="M114" t="str">
        <v/>
      </c>
      <c r="N114" s="32">
        <f ca="1"/>
        <v>0</v>
      </c>
    </row>
    <row r="115" spans="6:14">
      <c r="F115" t="str">
        <v/>
      </c>
      <c r="G115" t="str">
        <v/>
      </c>
      <c r="H115" t="str">
        <v/>
      </c>
      <c r="I115" s="32">
        <f ca="1"/>
        <v>0</v>
      </c>
      <c r="K115" t="str">
        <v/>
      </c>
      <c r="L115" t="str">
        <v/>
      </c>
      <c r="M115" t="str">
        <v/>
      </c>
      <c r="N115" s="32">
        <f ca="1"/>
        <v>0</v>
      </c>
    </row>
    <row r="116" spans="6:14">
      <c r="F116" t="str">
        <v/>
      </c>
      <c r="G116" t="str">
        <v/>
      </c>
      <c r="H116" t="str">
        <v/>
      </c>
      <c r="I116" s="32">
        <f ca="1"/>
        <v>0</v>
      </c>
      <c r="K116" t="str">
        <v/>
      </c>
      <c r="L116" t="str">
        <v/>
      </c>
      <c r="M116" t="str">
        <v/>
      </c>
      <c r="N116" s="32">
        <f ca="1"/>
        <v>0</v>
      </c>
    </row>
    <row r="117" spans="6:14">
      <c r="F117" t="str">
        <v/>
      </c>
      <c r="G117" t="str">
        <v/>
      </c>
      <c r="H117" t="str">
        <v/>
      </c>
      <c r="I117" s="32">
        <f ca="1"/>
        <v>0</v>
      </c>
      <c r="K117" t="str">
        <v/>
      </c>
      <c r="L117" t="str">
        <v/>
      </c>
      <c r="M117" t="str">
        <v/>
      </c>
      <c r="N117" s="32">
        <f ca="1"/>
        <v>0</v>
      </c>
    </row>
    <row r="118" spans="6:14">
      <c r="F118" t="str">
        <v/>
      </c>
      <c r="G118" t="str">
        <v/>
      </c>
      <c r="H118" t="str">
        <v/>
      </c>
      <c r="I118" s="32">
        <f ca="1"/>
        <v>0</v>
      </c>
      <c r="K118" t="str">
        <v/>
      </c>
      <c r="L118" t="str">
        <v/>
      </c>
      <c r="M118" t="str">
        <v/>
      </c>
      <c r="N118" s="32">
        <f ca="1"/>
        <v>0</v>
      </c>
    </row>
    <row r="119" spans="6:14">
      <c r="F119" t="str">
        <v/>
      </c>
      <c r="G119" t="str">
        <v/>
      </c>
      <c r="H119" t="str">
        <v/>
      </c>
      <c r="I119" s="32">
        <f ca="1"/>
        <v>0</v>
      </c>
      <c r="K119" t="str">
        <v/>
      </c>
      <c r="L119" t="str">
        <v/>
      </c>
      <c r="M119" t="str">
        <v/>
      </c>
      <c r="N119" s="32">
        <f ca="1"/>
        <v>0</v>
      </c>
    </row>
    <row r="120" spans="6:14">
      <c r="F120" t="str">
        <v/>
      </c>
      <c r="G120" t="str">
        <v/>
      </c>
      <c r="H120" t="str">
        <v/>
      </c>
      <c r="I120" s="32">
        <f ca="1"/>
        <v>0</v>
      </c>
      <c r="K120" t="str">
        <v/>
      </c>
      <c r="L120" t="str">
        <v/>
      </c>
      <c r="M120" t="str">
        <v/>
      </c>
      <c r="N120" s="32">
        <f ca="1"/>
        <v>0</v>
      </c>
    </row>
    <row r="121" spans="6:14">
      <c r="F121" t="str">
        <v/>
      </c>
      <c r="G121" t="str">
        <v/>
      </c>
      <c r="H121" t="str">
        <v/>
      </c>
      <c r="I121" s="32">
        <f ca="1"/>
        <v>0</v>
      </c>
      <c r="K121" t="str">
        <v/>
      </c>
      <c r="L121" t="str">
        <v/>
      </c>
      <c r="M121" t="str">
        <v/>
      </c>
      <c r="N121" s="32">
        <f ca="1"/>
        <v>0</v>
      </c>
    </row>
    <row r="122" spans="6:14">
      <c r="F122" t="str">
        <v/>
      </c>
      <c r="G122" t="str">
        <v/>
      </c>
      <c r="H122" t="str">
        <v/>
      </c>
      <c r="I122" s="32">
        <f ca="1"/>
        <v>0</v>
      </c>
      <c r="K122" t="str">
        <v/>
      </c>
      <c r="L122" t="str">
        <v/>
      </c>
      <c r="M122" t="str">
        <v/>
      </c>
      <c r="N122" s="32">
        <f ca="1"/>
        <v>0</v>
      </c>
    </row>
    <row r="123" spans="6:14">
      <c r="F123" t="str">
        <v/>
      </c>
      <c r="G123" t="str">
        <v/>
      </c>
      <c r="H123" t="str">
        <v/>
      </c>
      <c r="I123" s="32">
        <f ca="1"/>
        <v>0</v>
      </c>
      <c r="K123" t="str">
        <v/>
      </c>
      <c r="L123" t="str">
        <v/>
      </c>
      <c r="M123" t="str">
        <v/>
      </c>
      <c r="N123" s="32">
        <f ca="1"/>
        <v>0</v>
      </c>
    </row>
    <row r="124" spans="6:14">
      <c r="F124" t="str">
        <v/>
      </c>
      <c r="G124" t="str">
        <v/>
      </c>
      <c r="H124" t="str">
        <v/>
      </c>
      <c r="I124" s="32">
        <f ca="1"/>
        <v>0</v>
      </c>
      <c r="K124" t="str">
        <v/>
      </c>
      <c r="L124" t="str">
        <v/>
      </c>
      <c r="M124" t="str">
        <v/>
      </c>
      <c r="N124" s="32">
        <f ca="1"/>
        <v>0</v>
      </c>
    </row>
    <row r="125" spans="6:14">
      <c r="F125" t="str">
        <v/>
      </c>
      <c r="G125" t="str">
        <v/>
      </c>
      <c r="H125" t="str">
        <v/>
      </c>
      <c r="I125" s="32">
        <f ca="1"/>
        <v>0</v>
      </c>
      <c r="K125" t="str">
        <v/>
      </c>
      <c r="L125" t="str">
        <v/>
      </c>
      <c r="M125" t="str">
        <v/>
      </c>
      <c r="N125" s="32">
        <f ca="1"/>
        <v>0</v>
      </c>
    </row>
    <row r="126" spans="6:14">
      <c r="F126" t="str">
        <v/>
      </c>
      <c r="G126" t="str">
        <v/>
      </c>
      <c r="H126" t="str">
        <v/>
      </c>
      <c r="I126" s="32">
        <f ca="1"/>
        <v>0</v>
      </c>
      <c r="K126" t="str">
        <v/>
      </c>
      <c r="L126" t="str">
        <v/>
      </c>
      <c r="M126" t="str">
        <v/>
      </c>
      <c r="N126" s="32">
        <f ca="1"/>
        <v>0</v>
      </c>
    </row>
    <row r="127" spans="6:14">
      <c r="F127" t="str">
        <v/>
      </c>
      <c r="G127" t="str">
        <v/>
      </c>
      <c r="H127" t="str">
        <v/>
      </c>
      <c r="I127" s="32">
        <f ca="1"/>
        <v>0</v>
      </c>
      <c r="K127" t="str">
        <v/>
      </c>
      <c r="L127" t="str">
        <v/>
      </c>
      <c r="M127" t="str">
        <v/>
      </c>
      <c r="N127" s="32">
        <f ca="1"/>
        <v>0</v>
      </c>
    </row>
    <row r="128" spans="6:14">
      <c r="F128" t="str">
        <v/>
      </c>
      <c r="G128" t="str">
        <v/>
      </c>
      <c r="H128" t="str">
        <v/>
      </c>
      <c r="I128" s="32">
        <f ca="1"/>
        <v>0</v>
      </c>
      <c r="K128" t="str">
        <v/>
      </c>
      <c r="L128" t="str">
        <v/>
      </c>
      <c r="M128" t="str">
        <v/>
      </c>
      <c r="N128" s="32">
        <f ca="1"/>
        <v>0</v>
      </c>
    </row>
    <row r="129" spans="6:14">
      <c r="F129" t="str">
        <v/>
      </c>
      <c r="G129" t="str">
        <v/>
      </c>
      <c r="H129" t="str">
        <v/>
      </c>
      <c r="I129" s="32">
        <f ca="1"/>
        <v>0</v>
      </c>
      <c r="K129" t="str">
        <v/>
      </c>
      <c r="L129" t="str">
        <v/>
      </c>
      <c r="M129" t="str">
        <v/>
      </c>
      <c r="N129" s="32">
        <f ca="1"/>
        <v>0</v>
      </c>
    </row>
    <row r="130" spans="6:14">
      <c r="F130" t="str">
        <v/>
      </c>
      <c r="G130" t="str">
        <v/>
      </c>
      <c r="H130" t="str">
        <v/>
      </c>
      <c r="I130" s="32">
        <f ca="1"/>
        <v>0</v>
      </c>
      <c r="K130" t="str">
        <v/>
      </c>
      <c r="L130" t="str">
        <v/>
      </c>
      <c r="M130" t="str">
        <v/>
      </c>
      <c r="N130" s="32">
        <f ca="1"/>
        <v>0</v>
      </c>
    </row>
    <row r="131" spans="6:14">
      <c r="F131" t="str">
        <v/>
      </c>
      <c r="G131" t="str">
        <v/>
      </c>
      <c r="H131" t="str">
        <v/>
      </c>
      <c r="I131" s="32">
        <f ca="1"/>
        <v>0</v>
      </c>
      <c r="K131" t="str">
        <v/>
      </c>
      <c r="L131" t="str">
        <v/>
      </c>
      <c r="M131" t="str">
        <v/>
      </c>
      <c r="N131" s="32">
        <f ca="1"/>
        <v>0</v>
      </c>
    </row>
    <row r="132" spans="6:14">
      <c r="F132" t="str">
        <v/>
      </c>
      <c r="G132" t="str">
        <v/>
      </c>
      <c r="H132" t="str">
        <v/>
      </c>
      <c r="I132" s="32">
        <f ca="1"/>
        <v>0</v>
      </c>
      <c r="K132" t="str">
        <v/>
      </c>
      <c r="L132" t="str">
        <v/>
      </c>
      <c r="M132" t="str">
        <v/>
      </c>
      <c r="N132" s="32">
        <f ca="1"/>
        <v>0</v>
      </c>
    </row>
    <row r="133" spans="6:14">
      <c r="F133" t="str">
        <v/>
      </c>
      <c r="G133" t="str">
        <v/>
      </c>
      <c r="H133" t="str">
        <v/>
      </c>
      <c r="I133" s="32">
        <f ca="1"/>
        <v>0</v>
      </c>
      <c r="K133" t="str">
        <v/>
      </c>
      <c r="L133" t="str">
        <v/>
      </c>
      <c r="M133" t="str">
        <v/>
      </c>
      <c r="N133" s="32">
        <f ca="1"/>
        <v>0</v>
      </c>
    </row>
    <row r="134" spans="6:14">
      <c r="F134" t="str">
        <v/>
      </c>
      <c r="G134" t="str">
        <v/>
      </c>
      <c r="H134" t="str">
        <v/>
      </c>
      <c r="I134" s="32">
        <f ca="1"/>
        <v>0</v>
      </c>
      <c r="K134" t="str">
        <v/>
      </c>
      <c r="L134" t="str">
        <v/>
      </c>
      <c r="M134" t="str">
        <v/>
      </c>
      <c r="N134" s="32">
        <f ca="1"/>
        <v>0</v>
      </c>
    </row>
    <row r="135" spans="6:14">
      <c r="F135" t="str">
        <v/>
      </c>
      <c r="G135" t="str">
        <v/>
      </c>
      <c r="H135" t="str">
        <v/>
      </c>
      <c r="I135" s="32">
        <f ca="1"/>
        <v>0</v>
      </c>
      <c r="K135" t="str">
        <v/>
      </c>
      <c r="L135" t="str">
        <v/>
      </c>
      <c r="M135" t="str">
        <v/>
      </c>
      <c r="N135" s="32">
        <f ca="1"/>
        <v>0</v>
      </c>
    </row>
    <row r="136" spans="6:14">
      <c r="F136" t="str">
        <v/>
      </c>
      <c r="G136" t="str">
        <v/>
      </c>
      <c r="H136" t="str">
        <v/>
      </c>
      <c r="I136" s="32">
        <f ca="1"/>
        <v>0</v>
      </c>
      <c r="K136" t="str">
        <v/>
      </c>
      <c r="L136" t="str">
        <v/>
      </c>
      <c r="M136" t="str">
        <v/>
      </c>
      <c r="N136" s="32">
        <f ca="1"/>
        <v>0</v>
      </c>
    </row>
    <row r="137" spans="6:14">
      <c r="F137" t="str">
        <v/>
      </c>
      <c r="G137" t="str">
        <v/>
      </c>
      <c r="H137" t="str">
        <v/>
      </c>
      <c r="I137" s="32">
        <f ca="1"/>
        <v>0</v>
      </c>
      <c r="K137" t="str">
        <v/>
      </c>
      <c r="L137" t="str">
        <v/>
      </c>
      <c r="M137" t="str">
        <v/>
      </c>
      <c r="N137" s="32">
        <f ca="1"/>
        <v>0</v>
      </c>
    </row>
    <row r="138" spans="6:14">
      <c r="F138" t="str">
        <v/>
      </c>
      <c r="G138" t="str">
        <v/>
      </c>
      <c r="H138" t="str">
        <v/>
      </c>
      <c r="I138" s="32">
        <f ca="1"/>
        <v>0</v>
      </c>
      <c r="K138" t="str">
        <v/>
      </c>
      <c r="L138" t="str">
        <v/>
      </c>
      <c r="M138" t="str">
        <v/>
      </c>
      <c r="N138" s="32">
        <f ca="1"/>
        <v>0</v>
      </c>
    </row>
    <row r="139" spans="6:14">
      <c r="F139" t="str">
        <v/>
      </c>
      <c r="G139" t="str">
        <v/>
      </c>
      <c r="H139" t="str">
        <v/>
      </c>
      <c r="I139" s="32">
        <f ca="1"/>
        <v>0</v>
      </c>
      <c r="K139" t="str">
        <v/>
      </c>
      <c r="L139" t="str">
        <v/>
      </c>
      <c r="M139" t="str">
        <v/>
      </c>
      <c r="N139" s="32">
        <f ca="1"/>
        <v>0</v>
      </c>
    </row>
    <row r="140" spans="6:14">
      <c r="F140" t="str">
        <v/>
      </c>
      <c r="G140" t="str">
        <v/>
      </c>
      <c r="H140" t="str">
        <v/>
      </c>
      <c r="I140" s="32">
        <f ca="1"/>
        <v>0</v>
      </c>
      <c r="K140" t="str">
        <v/>
      </c>
      <c r="L140" t="str">
        <v/>
      </c>
      <c r="M140" t="str">
        <v/>
      </c>
      <c r="N140" s="32">
        <f ca="1"/>
        <v>0</v>
      </c>
    </row>
    <row r="141" spans="6:14">
      <c r="F141" t="str">
        <v/>
      </c>
      <c r="G141" t="str">
        <v/>
      </c>
      <c r="H141" t="str">
        <v/>
      </c>
      <c r="I141" s="32">
        <f ca="1"/>
        <v>0</v>
      </c>
      <c r="K141" t="str">
        <v/>
      </c>
      <c r="L141" t="str">
        <v/>
      </c>
      <c r="M141" t="str">
        <v/>
      </c>
      <c r="N141" s="32">
        <f ca="1"/>
        <v>0</v>
      </c>
    </row>
    <row r="142" spans="6:14">
      <c r="F142" t="str">
        <v/>
      </c>
      <c r="G142" t="str">
        <v/>
      </c>
      <c r="H142" t="str">
        <v/>
      </c>
      <c r="I142" s="32">
        <f ca="1"/>
        <v>0</v>
      </c>
      <c r="K142" t="str">
        <v/>
      </c>
      <c r="L142" t="str">
        <v/>
      </c>
      <c r="M142" t="str">
        <v/>
      </c>
      <c r="N142" s="32">
        <f ca="1"/>
        <v>0</v>
      </c>
    </row>
    <row r="143" spans="6:14">
      <c r="F143" t="str">
        <v/>
      </c>
      <c r="G143" t="str">
        <v/>
      </c>
      <c r="H143" t="str">
        <v/>
      </c>
      <c r="I143" s="32">
        <f ca="1"/>
        <v>0</v>
      </c>
      <c r="K143" t="str">
        <v/>
      </c>
      <c r="L143" t="str">
        <v/>
      </c>
      <c r="M143" t="str">
        <v/>
      </c>
      <c r="N143" s="32">
        <f ca="1"/>
        <v>0</v>
      </c>
    </row>
    <row r="144" spans="6:14">
      <c r="F144" t="str">
        <v/>
      </c>
      <c r="G144" t="str">
        <v/>
      </c>
      <c r="H144" t="str">
        <v/>
      </c>
      <c r="I144" s="32">
        <f ca="1"/>
        <v>0</v>
      </c>
      <c r="K144" t="str">
        <v/>
      </c>
      <c r="L144" t="str">
        <v/>
      </c>
      <c r="M144" t="str">
        <v/>
      </c>
      <c r="N144" s="32">
        <f ca="1"/>
        <v>0</v>
      </c>
    </row>
    <row r="145" spans="6:14">
      <c r="F145" t="str">
        <v/>
      </c>
      <c r="G145" t="str">
        <v/>
      </c>
      <c r="H145" t="str">
        <v/>
      </c>
      <c r="I145" s="32">
        <f ca="1"/>
        <v>0</v>
      </c>
      <c r="K145" t="str">
        <v/>
      </c>
      <c r="L145" t="str">
        <v/>
      </c>
      <c r="M145" t="str">
        <v/>
      </c>
      <c r="N145" s="32">
        <f ca="1"/>
        <v>0</v>
      </c>
    </row>
    <row r="146" spans="6:14">
      <c r="F146" t="str">
        <v/>
      </c>
      <c r="G146" t="str">
        <v/>
      </c>
      <c r="H146" t="str">
        <v/>
      </c>
      <c r="I146" s="32">
        <f ca="1"/>
        <v>0</v>
      </c>
      <c r="K146" t="str">
        <v/>
      </c>
      <c r="L146" t="str">
        <v/>
      </c>
      <c r="M146" t="str">
        <v/>
      </c>
      <c r="N146" s="32">
        <f ca="1"/>
        <v>0</v>
      </c>
    </row>
    <row r="147" spans="6:14">
      <c r="F147" t="str">
        <v/>
      </c>
      <c r="G147" t="str">
        <v/>
      </c>
      <c r="H147" t="str">
        <v/>
      </c>
      <c r="I147" s="32">
        <f ca="1"/>
        <v>0</v>
      </c>
      <c r="K147" t="str">
        <v/>
      </c>
      <c r="L147" t="str">
        <v/>
      </c>
      <c r="M147" t="str">
        <v/>
      </c>
      <c r="N147" s="32">
        <f ca="1"/>
        <v>0</v>
      </c>
    </row>
    <row r="148" spans="6:14">
      <c r="F148" t="str">
        <v/>
      </c>
      <c r="G148" t="str">
        <v/>
      </c>
      <c r="H148" t="str">
        <v/>
      </c>
      <c r="I148" s="32">
        <f ca="1"/>
        <v>0</v>
      </c>
      <c r="K148" t="str">
        <v/>
      </c>
      <c r="L148" t="str">
        <v/>
      </c>
      <c r="M148" t="str">
        <v/>
      </c>
      <c r="N148" s="32">
        <f ca="1"/>
        <v>0</v>
      </c>
    </row>
    <row r="149" spans="6:14">
      <c r="F149" t="str">
        <v/>
      </c>
      <c r="G149" t="str">
        <v/>
      </c>
      <c r="H149" t="str">
        <v/>
      </c>
      <c r="I149" s="32">
        <f ca="1"/>
        <v>0</v>
      </c>
      <c r="K149" t="str">
        <v/>
      </c>
      <c r="L149" t="str">
        <v/>
      </c>
      <c r="M149" t="str">
        <v/>
      </c>
      <c r="N149" s="32">
        <f ca="1"/>
        <v>0</v>
      </c>
    </row>
    <row r="150" spans="6:14">
      <c r="F150" t="str">
        <v/>
      </c>
      <c r="G150" t="str">
        <v/>
      </c>
      <c r="H150" t="str">
        <v/>
      </c>
      <c r="I150" s="32">
        <f ca="1"/>
        <v>0</v>
      </c>
      <c r="K150" t="str">
        <v/>
      </c>
      <c r="L150" t="str">
        <v/>
      </c>
      <c r="M150" t="str">
        <v/>
      </c>
      <c r="N150" s="32">
        <f ca="1"/>
        <v>0</v>
      </c>
    </row>
    <row r="151" spans="6:14">
      <c r="F151" t="str">
        <v/>
      </c>
      <c r="G151" t="str">
        <v/>
      </c>
      <c r="H151" t="str">
        <v/>
      </c>
      <c r="I151" s="32">
        <f ca="1"/>
        <v>0</v>
      </c>
      <c r="K151" t="str">
        <v/>
      </c>
      <c r="L151" t="str">
        <v/>
      </c>
      <c r="M151" t="str">
        <v/>
      </c>
      <c r="N151" s="32">
        <f ca="1"/>
        <v>0</v>
      </c>
    </row>
    <row r="152" spans="6:14">
      <c r="F152" t="str">
        <v/>
      </c>
      <c r="G152" t="str">
        <v/>
      </c>
      <c r="H152" t="str">
        <v/>
      </c>
      <c r="I152" s="32">
        <f ca="1"/>
        <v>0</v>
      </c>
      <c r="K152" t="str">
        <v/>
      </c>
      <c r="L152" t="str">
        <v/>
      </c>
      <c r="M152" t="str">
        <v/>
      </c>
      <c r="N152" s="32">
        <f ca="1"/>
        <v>0</v>
      </c>
    </row>
    <row r="153" spans="6:14">
      <c r="F153" t="str">
        <v/>
      </c>
      <c r="G153" t="str">
        <v/>
      </c>
      <c r="H153" t="str">
        <v/>
      </c>
      <c r="I153" s="32">
        <f ca="1"/>
        <v>0</v>
      </c>
      <c r="K153" t="str">
        <v/>
      </c>
      <c r="L153" t="str">
        <v/>
      </c>
      <c r="M153" t="str">
        <v/>
      </c>
      <c r="N153" s="32">
        <f ca="1"/>
        <v>0</v>
      </c>
    </row>
    <row r="154" spans="6:14">
      <c r="F154" t="str">
        <v/>
      </c>
      <c r="G154" t="str">
        <v/>
      </c>
      <c r="H154" t="str">
        <v/>
      </c>
      <c r="I154" s="32">
        <f ca="1"/>
        <v>0</v>
      </c>
      <c r="K154" t="str">
        <v/>
      </c>
      <c r="L154" t="str">
        <v/>
      </c>
      <c r="M154" t="str">
        <v/>
      </c>
      <c r="N154" s="32">
        <f ca="1"/>
        <v>0</v>
      </c>
    </row>
    <row r="155" spans="6:14">
      <c r="F155" t="str">
        <v/>
      </c>
      <c r="G155" t="str">
        <v/>
      </c>
      <c r="H155" t="str">
        <v/>
      </c>
      <c r="I155" s="32">
        <f ca="1"/>
        <v>0</v>
      </c>
      <c r="K155" t="str">
        <v/>
      </c>
      <c r="L155" t="str">
        <v/>
      </c>
      <c r="M155" t="str">
        <v/>
      </c>
      <c r="N155" s="32">
        <f ca="1"/>
        <v>0</v>
      </c>
    </row>
    <row r="156" spans="6:14">
      <c r="F156" t="str">
        <v/>
      </c>
      <c r="G156" t="str">
        <v/>
      </c>
      <c r="H156" t="str">
        <v/>
      </c>
      <c r="I156" s="32">
        <f ca="1"/>
        <v>0</v>
      </c>
      <c r="K156" t="str">
        <v/>
      </c>
      <c r="L156" t="str">
        <v/>
      </c>
      <c r="M156" t="str">
        <v/>
      </c>
      <c r="N156" s="32">
        <f ca="1"/>
        <v>0</v>
      </c>
    </row>
    <row r="157" spans="6:14">
      <c r="F157" t="str">
        <v/>
      </c>
      <c r="G157" t="str">
        <v/>
      </c>
      <c r="H157" t="str">
        <v/>
      </c>
      <c r="I157" s="32">
        <f ca="1"/>
        <v>0</v>
      </c>
      <c r="K157" t="str">
        <v/>
      </c>
      <c r="L157" t="str">
        <v/>
      </c>
      <c r="M157" t="str">
        <v/>
      </c>
      <c r="N157" s="32">
        <f ca="1"/>
        <v>0</v>
      </c>
    </row>
    <row r="158" spans="6:14">
      <c r="F158" t="str">
        <v/>
      </c>
      <c r="G158" t="str">
        <v/>
      </c>
      <c r="H158" t="str">
        <v/>
      </c>
      <c r="I158" s="32">
        <f ca="1"/>
        <v>0</v>
      </c>
      <c r="K158" t="str">
        <v/>
      </c>
      <c r="L158" t="str">
        <v/>
      </c>
      <c r="M158" t="str">
        <v/>
      </c>
      <c r="N158" s="32">
        <f ca="1"/>
        <v>0</v>
      </c>
    </row>
    <row r="159" spans="6:14">
      <c r="F159" t="str">
        <v/>
      </c>
      <c r="G159" t="str">
        <v/>
      </c>
      <c r="H159" t="str">
        <v/>
      </c>
      <c r="I159" s="32">
        <f ca="1"/>
        <v>0</v>
      </c>
      <c r="K159" t="str">
        <v/>
      </c>
      <c r="L159" t="str">
        <v/>
      </c>
      <c r="M159" t="str">
        <v/>
      </c>
      <c r="N159" s="32">
        <f ca="1"/>
        <v>0</v>
      </c>
    </row>
    <row r="160" spans="6:14">
      <c r="F160" t="str">
        <v/>
      </c>
      <c r="G160" t="str">
        <v/>
      </c>
      <c r="H160" t="str">
        <v/>
      </c>
      <c r="I160" s="32">
        <f ca="1"/>
        <v>0</v>
      </c>
      <c r="K160" t="str">
        <v/>
      </c>
      <c r="L160" t="str">
        <v/>
      </c>
      <c r="M160" t="str">
        <v/>
      </c>
      <c r="N160" s="32">
        <f ca="1"/>
        <v>0</v>
      </c>
    </row>
    <row r="161" spans="6:14">
      <c r="F161" t="str">
        <v/>
      </c>
      <c r="G161" t="str">
        <v/>
      </c>
      <c r="H161" t="str">
        <v/>
      </c>
      <c r="I161" s="32">
        <f ca="1"/>
        <v>0</v>
      </c>
      <c r="K161" t="str">
        <v/>
      </c>
      <c r="L161" t="str">
        <v/>
      </c>
      <c r="M161" t="str">
        <v/>
      </c>
      <c r="N161" s="32">
        <f ca="1"/>
        <v>0</v>
      </c>
    </row>
    <row r="162" spans="6:14">
      <c r="F162" t="str">
        <v/>
      </c>
      <c r="G162" t="str">
        <v/>
      </c>
      <c r="H162" t="str">
        <v/>
      </c>
      <c r="I162" s="32">
        <f ca="1"/>
        <v>0</v>
      </c>
      <c r="K162" t="str">
        <v/>
      </c>
      <c r="L162" t="str">
        <v/>
      </c>
      <c r="M162" t="str">
        <v/>
      </c>
      <c r="N162" s="32">
        <f ca="1"/>
        <v>0</v>
      </c>
    </row>
    <row r="163" spans="6:14">
      <c r="F163" t="str">
        <v/>
      </c>
      <c r="G163" t="str">
        <v/>
      </c>
      <c r="H163" t="str">
        <v/>
      </c>
      <c r="I163" s="32">
        <f ca="1"/>
        <v>0</v>
      </c>
      <c r="K163" t="str">
        <v/>
      </c>
      <c r="L163" t="str">
        <v/>
      </c>
      <c r="M163" t="str">
        <v/>
      </c>
      <c r="N163" s="32">
        <f ca="1"/>
        <v>0</v>
      </c>
    </row>
    <row r="164" spans="6:14">
      <c r="F164" t="str">
        <v/>
      </c>
      <c r="G164" t="str">
        <v/>
      </c>
      <c r="H164" t="str">
        <v/>
      </c>
      <c r="I164" s="32">
        <f ca="1"/>
        <v>0</v>
      </c>
      <c r="K164" t="str">
        <v/>
      </c>
      <c r="L164" t="str">
        <v/>
      </c>
      <c r="M164" t="str">
        <v/>
      </c>
      <c r="N164" s="32">
        <f ca="1"/>
        <v>0</v>
      </c>
    </row>
    <row r="165" spans="6:14">
      <c r="F165" t="str">
        <v/>
      </c>
      <c r="G165" t="str">
        <v/>
      </c>
      <c r="H165" t="str">
        <v/>
      </c>
      <c r="I165" s="32">
        <f ca="1"/>
        <v>0</v>
      </c>
      <c r="K165" t="str">
        <v/>
      </c>
      <c r="L165" t="str">
        <v/>
      </c>
      <c r="M165" t="str">
        <v/>
      </c>
      <c r="N165" s="32">
        <f ca="1"/>
        <v>0</v>
      </c>
    </row>
    <row r="166" spans="6:14">
      <c r="F166" t="str">
        <v/>
      </c>
      <c r="G166" t="str">
        <v/>
      </c>
      <c r="H166" t="str">
        <v/>
      </c>
      <c r="I166" s="32">
        <f ca="1"/>
        <v>0</v>
      </c>
      <c r="K166" t="str">
        <v/>
      </c>
      <c r="L166" t="str">
        <v/>
      </c>
      <c r="M166" t="str">
        <v/>
      </c>
      <c r="N166" s="32">
        <f ca="1"/>
        <v>0</v>
      </c>
    </row>
    <row r="167" spans="6:14">
      <c r="F167" t="str">
        <v/>
      </c>
      <c r="G167" t="str">
        <v/>
      </c>
      <c r="H167" t="str">
        <v/>
      </c>
      <c r="I167" s="32">
        <f ca="1"/>
        <v>0</v>
      </c>
      <c r="K167" t="str">
        <v/>
      </c>
      <c r="L167" t="str">
        <v/>
      </c>
      <c r="M167" t="str">
        <v/>
      </c>
      <c r="N167" s="32">
        <f ca="1"/>
        <v>0</v>
      </c>
    </row>
    <row r="168" spans="6:14">
      <c r="F168" t="str">
        <v/>
      </c>
      <c r="G168" t="str">
        <v/>
      </c>
      <c r="H168" t="str">
        <v/>
      </c>
      <c r="I168" s="32">
        <f ca="1"/>
        <v>0</v>
      </c>
      <c r="K168" t="str">
        <v/>
      </c>
      <c r="L168" t="str">
        <v/>
      </c>
      <c r="M168" t="str">
        <v/>
      </c>
      <c r="N168" s="32">
        <f ca="1"/>
        <v>0</v>
      </c>
    </row>
    <row r="169" spans="6:14">
      <c r="F169" t="str">
        <v/>
      </c>
      <c r="G169" t="str">
        <v/>
      </c>
      <c r="H169" t="str">
        <v/>
      </c>
      <c r="I169" s="32">
        <f ca="1"/>
        <v>0</v>
      </c>
      <c r="K169" t="str">
        <v/>
      </c>
      <c r="L169" t="str">
        <v/>
      </c>
      <c r="M169" t="str">
        <v/>
      </c>
      <c r="N169" s="32">
        <f ca="1"/>
        <v>0</v>
      </c>
    </row>
    <row r="170" spans="6:14">
      <c r="F170" t="str">
        <v/>
      </c>
      <c r="G170" t="str">
        <v/>
      </c>
      <c r="H170" t="str">
        <v/>
      </c>
      <c r="I170" s="32">
        <f ca="1"/>
        <v>0</v>
      </c>
      <c r="K170" t="str">
        <v/>
      </c>
      <c r="L170" t="str">
        <v/>
      </c>
      <c r="M170" t="str">
        <v/>
      </c>
      <c r="N170" s="32">
        <f ca="1"/>
        <v>0</v>
      </c>
    </row>
    <row r="171" spans="6:14">
      <c r="F171" t="str">
        <v/>
      </c>
      <c r="G171" t="str">
        <v/>
      </c>
      <c r="H171" t="str">
        <v/>
      </c>
      <c r="I171" s="32">
        <f ca="1"/>
        <v>0</v>
      </c>
      <c r="K171" t="str">
        <v/>
      </c>
      <c r="L171" t="str">
        <v/>
      </c>
      <c r="M171" t="str">
        <v/>
      </c>
      <c r="N171" s="32">
        <f ca="1"/>
        <v>0</v>
      </c>
    </row>
    <row r="172" spans="6:14">
      <c r="F172" t="str">
        <v/>
      </c>
      <c r="G172" t="str">
        <v/>
      </c>
      <c r="H172" t="str">
        <v/>
      </c>
      <c r="I172" s="32">
        <f ca="1"/>
        <v>0</v>
      </c>
      <c r="K172" t="str">
        <v/>
      </c>
      <c r="L172" t="str">
        <v/>
      </c>
      <c r="M172" t="str">
        <v/>
      </c>
      <c r="N172" s="32">
        <f ca="1"/>
        <v>0</v>
      </c>
    </row>
    <row r="173" spans="6:14">
      <c r="F173" t="str">
        <v/>
      </c>
      <c r="G173" t="str">
        <v/>
      </c>
      <c r="H173" t="str">
        <v/>
      </c>
      <c r="I173" s="32">
        <f ca="1"/>
        <v>0</v>
      </c>
      <c r="K173" t="str">
        <v/>
      </c>
      <c r="L173" t="str">
        <v/>
      </c>
      <c r="M173" t="str">
        <v/>
      </c>
      <c r="N173" s="32">
        <f ca="1"/>
        <v>0</v>
      </c>
    </row>
    <row r="174" spans="6:14">
      <c r="F174" t="str">
        <v/>
      </c>
      <c r="G174" t="str">
        <v/>
      </c>
      <c r="H174" t="str">
        <v/>
      </c>
      <c r="I174" s="32">
        <f ca="1"/>
        <v>0</v>
      </c>
      <c r="K174" t="str">
        <v/>
      </c>
      <c r="L174" t="str">
        <v/>
      </c>
      <c r="M174" t="str">
        <v/>
      </c>
      <c r="N174" s="32">
        <f ca="1"/>
        <v>0</v>
      </c>
    </row>
    <row r="175" spans="6:14">
      <c r="F175" t="str">
        <v/>
      </c>
      <c r="G175" t="str">
        <v/>
      </c>
      <c r="H175" t="str">
        <v/>
      </c>
      <c r="I175" s="32">
        <f ca="1"/>
        <v>0</v>
      </c>
      <c r="K175" t="str">
        <v/>
      </c>
      <c r="L175" t="str">
        <v/>
      </c>
      <c r="M175" t="str">
        <v/>
      </c>
      <c r="N175" s="32">
        <f ca="1"/>
        <v>0</v>
      </c>
    </row>
    <row r="176" spans="6:14">
      <c r="F176" t="str">
        <v/>
      </c>
      <c r="G176" t="str">
        <v/>
      </c>
      <c r="H176" t="str">
        <v/>
      </c>
      <c r="I176" s="32">
        <f ca="1"/>
        <v>0</v>
      </c>
      <c r="K176" t="str">
        <v/>
      </c>
      <c r="L176" t="str">
        <v/>
      </c>
      <c r="M176" t="str">
        <v/>
      </c>
      <c r="N176" s="32">
        <f ca="1"/>
        <v>0</v>
      </c>
    </row>
    <row r="177" spans="6:14">
      <c r="F177" t="str">
        <v/>
      </c>
      <c r="G177" t="str">
        <v/>
      </c>
      <c r="H177" t="str">
        <v/>
      </c>
      <c r="I177" s="32">
        <f ca="1"/>
        <v>0</v>
      </c>
      <c r="K177" t="str">
        <v/>
      </c>
      <c r="L177" t="str">
        <v/>
      </c>
      <c r="M177" t="str">
        <v/>
      </c>
      <c r="N177" s="32">
        <f ca="1"/>
        <v>0</v>
      </c>
    </row>
    <row r="178" spans="6:14">
      <c r="F178" t="str">
        <v/>
      </c>
      <c r="G178" t="str">
        <v/>
      </c>
      <c r="H178" t="str">
        <v/>
      </c>
      <c r="I178" s="32">
        <f ca="1"/>
        <v>0</v>
      </c>
      <c r="K178" t="str">
        <v/>
      </c>
      <c r="L178" t="str">
        <v/>
      </c>
      <c r="M178" t="str">
        <v/>
      </c>
      <c r="N178" s="32">
        <f ca="1"/>
        <v>0</v>
      </c>
    </row>
    <row r="179" spans="6:14">
      <c r="F179" t="str">
        <v/>
      </c>
      <c r="G179" t="str">
        <v/>
      </c>
      <c r="H179" t="str">
        <v/>
      </c>
      <c r="I179" s="32">
        <f ca="1"/>
        <v>0</v>
      </c>
      <c r="K179" t="str">
        <v/>
      </c>
      <c r="L179" t="str">
        <v/>
      </c>
      <c r="M179" t="str">
        <v/>
      </c>
      <c r="N179" s="32">
        <f ca="1"/>
        <v>0</v>
      </c>
    </row>
    <row r="180" spans="6:14">
      <c r="F180" t="str">
        <v/>
      </c>
      <c r="G180" t="str">
        <v/>
      </c>
      <c r="H180" t="str">
        <v/>
      </c>
      <c r="I180" s="32">
        <f ca="1"/>
        <v>0</v>
      </c>
      <c r="K180" t="str">
        <v/>
      </c>
      <c r="L180" t="str">
        <v/>
      </c>
      <c r="M180" t="str">
        <v/>
      </c>
      <c r="N180" s="32">
        <f ca="1"/>
        <v>0</v>
      </c>
    </row>
    <row r="181" spans="6:14">
      <c r="F181" t="str">
        <v/>
      </c>
      <c r="G181" t="str">
        <v/>
      </c>
      <c r="H181" t="str">
        <v/>
      </c>
      <c r="I181" s="32">
        <f ca="1"/>
        <v>0</v>
      </c>
      <c r="K181" t="str">
        <v/>
      </c>
      <c r="L181" t="str">
        <v/>
      </c>
      <c r="M181" t="str">
        <v/>
      </c>
      <c r="N181" s="32">
        <f ca="1"/>
        <v>0</v>
      </c>
    </row>
    <row r="182" spans="6:14">
      <c r="F182" t="str">
        <v/>
      </c>
      <c r="G182" t="str">
        <v/>
      </c>
      <c r="H182" t="str">
        <v/>
      </c>
      <c r="I182" s="32">
        <f ca="1"/>
        <v>0</v>
      </c>
      <c r="K182" t="str">
        <v/>
      </c>
      <c r="L182" t="str">
        <v/>
      </c>
      <c r="M182" t="str">
        <v/>
      </c>
      <c r="N182" s="32">
        <f ca="1"/>
        <v>0</v>
      </c>
    </row>
    <row r="183" spans="6:14">
      <c r="F183" t="str">
        <v/>
      </c>
      <c r="G183" t="str">
        <v/>
      </c>
      <c r="H183" t="str">
        <v/>
      </c>
      <c r="I183" s="32">
        <f ca="1"/>
        <v>0</v>
      </c>
      <c r="K183" t="str">
        <v/>
      </c>
      <c r="L183" t="str">
        <v/>
      </c>
      <c r="M183" t="str">
        <v/>
      </c>
      <c r="N183" s="32">
        <f ca="1"/>
        <v>0</v>
      </c>
    </row>
    <row r="184" spans="6:14">
      <c r="F184" t="str">
        <v/>
      </c>
      <c r="G184" t="str">
        <v/>
      </c>
      <c r="H184" t="str">
        <v/>
      </c>
      <c r="I184" s="32">
        <f ca="1"/>
        <v>0</v>
      </c>
      <c r="K184" t="str">
        <v/>
      </c>
      <c r="L184" t="str">
        <v/>
      </c>
      <c r="M184" t="str">
        <v/>
      </c>
      <c r="N184" s="32">
        <f ca="1"/>
        <v>0</v>
      </c>
    </row>
    <row r="185" spans="6:14">
      <c r="F185" t="str">
        <v/>
      </c>
      <c r="G185" t="str">
        <v/>
      </c>
      <c r="H185" t="str">
        <v/>
      </c>
      <c r="I185" s="32">
        <f ca="1"/>
        <v>0</v>
      </c>
      <c r="K185" t="str">
        <v/>
      </c>
      <c r="L185" t="str">
        <v/>
      </c>
      <c r="M185" t="str">
        <v/>
      </c>
      <c r="N185" s="32">
        <f ca="1"/>
        <v>0</v>
      </c>
    </row>
    <row r="186" spans="6:14">
      <c r="F186" t="str">
        <v/>
      </c>
      <c r="G186" t="str">
        <v/>
      </c>
      <c r="H186" t="str">
        <v/>
      </c>
      <c r="I186" s="32">
        <f ca="1"/>
        <v>0</v>
      </c>
      <c r="K186" t="str">
        <v/>
      </c>
      <c r="L186" t="str">
        <v/>
      </c>
      <c r="M186" t="str">
        <v/>
      </c>
      <c r="N186" s="32">
        <f ca="1"/>
        <v>0</v>
      </c>
    </row>
    <row r="187" spans="6:14">
      <c r="F187" t="str">
        <v/>
      </c>
      <c r="G187" t="str">
        <v/>
      </c>
      <c r="H187" t="str">
        <v/>
      </c>
      <c r="I187" s="32">
        <f ca="1"/>
        <v>0</v>
      </c>
      <c r="K187" t="str">
        <v/>
      </c>
      <c r="L187" t="str">
        <v/>
      </c>
      <c r="M187" t="str">
        <v/>
      </c>
      <c r="N187" s="32">
        <f ca="1"/>
        <v>0</v>
      </c>
    </row>
    <row r="188" spans="6:14">
      <c r="F188" t="str">
        <v/>
      </c>
      <c r="G188" t="str">
        <v/>
      </c>
      <c r="H188" t="str">
        <v/>
      </c>
      <c r="I188" s="32">
        <f ca="1"/>
        <v>0</v>
      </c>
      <c r="K188" t="str">
        <v/>
      </c>
      <c r="L188" t="str">
        <v/>
      </c>
      <c r="M188" t="str">
        <v/>
      </c>
      <c r="N188" s="32">
        <f ca="1"/>
        <v>0</v>
      </c>
    </row>
    <row r="189" spans="6:14">
      <c r="F189" t="str">
        <v/>
      </c>
      <c r="G189" t="str">
        <v/>
      </c>
      <c r="H189" t="str">
        <v/>
      </c>
      <c r="I189" s="32">
        <f ca="1"/>
        <v>0</v>
      </c>
      <c r="K189" t="str">
        <v/>
      </c>
      <c r="L189" t="str">
        <v/>
      </c>
      <c r="M189" t="str">
        <v/>
      </c>
      <c r="N189" s="32">
        <f ca="1"/>
        <v>0</v>
      </c>
    </row>
    <row r="190" spans="6:14">
      <c r="F190" t="str">
        <v/>
      </c>
      <c r="G190" t="str">
        <v/>
      </c>
      <c r="H190" t="str">
        <v/>
      </c>
      <c r="I190" s="32">
        <f ca="1"/>
        <v>0</v>
      </c>
      <c r="K190" t="str">
        <v/>
      </c>
      <c r="L190" t="str">
        <v/>
      </c>
      <c r="M190" t="str">
        <v/>
      </c>
      <c r="N190" s="32">
        <f ca="1"/>
        <v>0</v>
      </c>
    </row>
    <row r="191" spans="6:14">
      <c r="F191" t="str">
        <v/>
      </c>
      <c r="G191" t="str">
        <v/>
      </c>
      <c r="H191" t="str">
        <v/>
      </c>
      <c r="I191" s="32">
        <f ca="1"/>
        <v>0</v>
      </c>
      <c r="K191" t="str">
        <v/>
      </c>
      <c r="L191" t="str">
        <v/>
      </c>
      <c r="M191" t="str">
        <v/>
      </c>
      <c r="N191" s="32">
        <f ca="1"/>
        <v>0</v>
      </c>
    </row>
    <row r="192" spans="6:14">
      <c r="F192" t="str">
        <v/>
      </c>
      <c r="G192" t="str">
        <v/>
      </c>
      <c r="H192" t="str">
        <v/>
      </c>
      <c r="I192" s="32">
        <f ca="1"/>
        <v>0</v>
      </c>
      <c r="K192" t="str">
        <v/>
      </c>
      <c r="L192" t="str">
        <v/>
      </c>
      <c r="M192" t="str">
        <v/>
      </c>
      <c r="N192" s="32">
        <f ca="1"/>
        <v>0</v>
      </c>
    </row>
    <row r="193" spans="6:14">
      <c r="F193" t="str">
        <v/>
      </c>
      <c r="G193" t="str">
        <v/>
      </c>
      <c r="H193" t="str">
        <v/>
      </c>
      <c r="I193" s="32">
        <f ca="1"/>
        <v>0</v>
      </c>
      <c r="K193" t="str">
        <v/>
      </c>
      <c r="L193" t="str">
        <v/>
      </c>
      <c r="M193" t="str">
        <v/>
      </c>
      <c r="N193" s="32">
        <f ca="1"/>
        <v>0</v>
      </c>
    </row>
    <row r="194" spans="6:14">
      <c r="F194" t="str">
        <v/>
      </c>
      <c r="G194" t="str">
        <v/>
      </c>
      <c r="H194" t="str">
        <v/>
      </c>
      <c r="I194" s="32">
        <f ca="1"/>
        <v>0</v>
      </c>
      <c r="K194" t="str">
        <v/>
      </c>
      <c r="L194" t="str">
        <v/>
      </c>
      <c r="M194" t="str">
        <v/>
      </c>
      <c r="N194" s="32">
        <f ca="1"/>
        <v>0</v>
      </c>
    </row>
    <row r="195" spans="6:14">
      <c r="F195" t="str">
        <v/>
      </c>
      <c r="G195" t="str">
        <v/>
      </c>
      <c r="H195" t="str">
        <v/>
      </c>
      <c r="I195" s="32">
        <f ca="1"/>
        <v>0</v>
      </c>
      <c r="K195" t="str">
        <v/>
      </c>
      <c r="L195" t="str">
        <v/>
      </c>
      <c r="M195" t="str">
        <v/>
      </c>
      <c r="N195" s="32">
        <f ca="1"/>
        <v>0</v>
      </c>
    </row>
    <row r="196" spans="6:14">
      <c r="F196" t="str">
        <v/>
      </c>
      <c r="G196" t="str">
        <v/>
      </c>
      <c r="H196" t="str">
        <v/>
      </c>
      <c r="I196" s="32">
        <f ca="1"/>
        <v>0</v>
      </c>
      <c r="K196" t="str">
        <v/>
      </c>
      <c r="L196" t="str">
        <v/>
      </c>
      <c r="M196" t="str">
        <v/>
      </c>
      <c r="N196" s="32">
        <f ca="1"/>
        <v>0</v>
      </c>
    </row>
    <row r="197" spans="6:14">
      <c r="F197" t="str">
        <v/>
      </c>
      <c r="G197" t="str">
        <v/>
      </c>
      <c r="H197" t="str">
        <v/>
      </c>
      <c r="I197" s="32">
        <f ca="1"/>
        <v>0</v>
      </c>
      <c r="K197" t="str">
        <v/>
      </c>
      <c r="L197" t="str">
        <v/>
      </c>
      <c r="M197" t="str">
        <v/>
      </c>
      <c r="N197" s="32">
        <f ca="1"/>
        <v>0</v>
      </c>
    </row>
    <row r="198" spans="6:14">
      <c r="F198" t="str">
        <v/>
      </c>
      <c r="G198" t="str">
        <v/>
      </c>
      <c r="H198" t="str">
        <v/>
      </c>
      <c r="I198" s="32">
        <f ca="1"/>
        <v>0</v>
      </c>
      <c r="K198" t="str">
        <v/>
      </c>
      <c r="L198" t="str">
        <v/>
      </c>
      <c r="M198" t="str">
        <v/>
      </c>
      <c r="N198" s="32">
        <f ca="1"/>
        <v>0</v>
      </c>
    </row>
    <row r="199" spans="6:14">
      <c r="F199" t="str">
        <v/>
      </c>
      <c r="G199" t="str">
        <v/>
      </c>
      <c r="H199" t="str">
        <v/>
      </c>
      <c r="I199" s="32">
        <f ca="1"/>
        <v>0</v>
      </c>
      <c r="K199" t="str">
        <v/>
      </c>
      <c r="L199" t="str">
        <v/>
      </c>
      <c r="M199" t="str">
        <v/>
      </c>
      <c r="N199" s="32">
        <f ca="1"/>
        <v>0</v>
      </c>
    </row>
    <row r="200" spans="6:14">
      <c r="F200" t="str">
        <v/>
      </c>
      <c r="G200" t="str">
        <v/>
      </c>
      <c r="H200" t="str">
        <v/>
      </c>
      <c r="I200" s="32">
        <f ca="1"/>
        <v>0</v>
      </c>
      <c r="K200" t="str">
        <v/>
      </c>
      <c r="L200" t="str">
        <v/>
      </c>
      <c r="M200" t="str">
        <v/>
      </c>
      <c r="N200" s="32">
        <f ca="1"/>
        <v>0</v>
      </c>
    </row>
    <row r="201" spans="6:14">
      <c r="F201" t="str">
        <v/>
      </c>
      <c r="G201" t="str">
        <v/>
      </c>
      <c r="H201" t="str">
        <v/>
      </c>
      <c r="I201" s="32">
        <f ca="1"/>
        <v>0</v>
      </c>
      <c r="K201" t="str">
        <v/>
      </c>
      <c r="L201" t="str">
        <v/>
      </c>
      <c r="M201" t="str">
        <v/>
      </c>
      <c r="N201" s="32">
        <f ca="1"/>
        <v>0</v>
      </c>
    </row>
    <row r="202" spans="6:14">
      <c r="F202" t="str">
        <v/>
      </c>
      <c r="G202" t="str">
        <v/>
      </c>
      <c r="H202" t="str">
        <v/>
      </c>
      <c r="I202" s="32">
        <f ca="1"/>
        <v>0</v>
      </c>
      <c r="K202" t="str">
        <v/>
      </c>
      <c r="L202" t="str">
        <v/>
      </c>
      <c r="M202" t="str">
        <v/>
      </c>
      <c r="N202" s="32">
        <f ca="1"/>
        <v>0</v>
      </c>
    </row>
    <row r="203" spans="6:14">
      <c r="F203" t="str">
        <v/>
      </c>
      <c r="G203" t="str">
        <v/>
      </c>
      <c r="H203" t="str">
        <v/>
      </c>
      <c r="I203" s="32">
        <f ca="1"/>
        <v>0</v>
      </c>
      <c r="K203" t="str">
        <v/>
      </c>
      <c r="L203" t="str">
        <v/>
      </c>
      <c r="M203" t="str">
        <v/>
      </c>
      <c r="N203" s="32">
        <f ca="1"/>
        <v>0</v>
      </c>
    </row>
    <row r="204" spans="6:14">
      <c r="F204" t="str">
        <v/>
      </c>
      <c r="G204" t="str">
        <v/>
      </c>
      <c r="H204" t="str">
        <v/>
      </c>
      <c r="I204" s="32">
        <f ca="1"/>
        <v>0</v>
      </c>
      <c r="K204" t="str">
        <v/>
      </c>
      <c r="L204" t="str">
        <v/>
      </c>
      <c r="M204" t="str">
        <v/>
      </c>
      <c r="N204" s="32">
        <f ca="1"/>
        <v>0</v>
      </c>
    </row>
    <row r="205" spans="6:14">
      <c r="F205" t="str">
        <v/>
      </c>
      <c r="G205" t="str">
        <v/>
      </c>
      <c r="H205" t="str">
        <v/>
      </c>
      <c r="I205" s="32">
        <f ca="1"/>
        <v>0</v>
      </c>
      <c r="K205" t="str">
        <v/>
      </c>
      <c r="L205" t="str">
        <v/>
      </c>
      <c r="M205" t="str">
        <v/>
      </c>
      <c r="N205" s="32">
        <f ca="1"/>
        <v>0</v>
      </c>
    </row>
    <row r="206" spans="6:14">
      <c r="F206" t="str">
        <v/>
      </c>
      <c r="G206" t="str">
        <v/>
      </c>
      <c r="H206" t="str">
        <v/>
      </c>
      <c r="I206" s="32">
        <f ca="1"/>
        <v>0</v>
      </c>
      <c r="K206" t="str">
        <v/>
      </c>
      <c r="L206" t="str">
        <v/>
      </c>
      <c r="M206" t="str">
        <v/>
      </c>
      <c r="N206" s="32">
        <f ca="1"/>
        <v>0</v>
      </c>
    </row>
    <row r="207" spans="6:14">
      <c r="F207" t="str">
        <v/>
      </c>
      <c r="G207" t="str">
        <v/>
      </c>
      <c r="H207" t="str">
        <v/>
      </c>
      <c r="I207" s="32">
        <f ca="1"/>
        <v>0</v>
      </c>
      <c r="K207" t="str">
        <v/>
      </c>
      <c r="L207" t="str">
        <v/>
      </c>
      <c r="M207" t="str">
        <v/>
      </c>
      <c r="N207" s="32">
        <f ca="1"/>
        <v>0</v>
      </c>
    </row>
    <row r="208" spans="6:14">
      <c r="F208" t="str">
        <v/>
      </c>
      <c r="G208" t="str">
        <v/>
      </c>
      <c r="H208" t="str">
        <v/>
      </c>
      <c r="I208" s="32">
        <f ca="1"/>
        <v>0</v>
      </c>
      <c r="K208" t="str">
        <v/>
      </c>
      <c r="L208" t="str">
        <v/>
      </c>
      <c r="M208" t="str">
        <v/>
      </c>
      <c r="N208" s="32">
        <f ca="1"/>
        <v>0</v>
      </c>
    </row>
    <row r="209" spans="6:14">
      <c r="F209" t="str">
        <v/>
      </c>
      <c r="G209" t="str">
        <v/>
      </c>
      <c r="H209" t="str">
        <v/>
      </c>
      <c r="I209" s="32">
        <f ca="1"/>
        <v>0</v>
      </c>
      <c r="K209" t="str">
        <v/>
      </c>
      <c r="L209" t="str">
        <v/>
      </c>
      <c r="M209" t="str">
        <v/>
      </c>
      <c r="N209" s="32">
        <f ca="1"/>
        <v>0</v>
      </c>
    </row>
    <row r="210" spans="6:14">
      <c r="F210" t="str">
        <v/>
      </c>
      <c r="G210" t="str">
        <v/>
      </c>
      <c r="H210" t="str">
        <v/>
      </c>
      <c r="I210" s="32">
        <f ca="1"/>
        <v>0</v>
      </c>
      <c r="K210" t="str">
        <v/>
      </c>
      <c r="L210" t="str">
        <v/>
      </c>
      <c r="M210" t="str">
        <v/>
      </c>
      <c r="N210" s="32">
        <f ca="1"/>
        <v>0</v>
      </c>
    </row>
    <row r="211" spans="6:14">
      <c r="F211" t="str">
        <v/>
      </c>
      <c r="G211" t="str">
        <v/>
      </c>
      <c r="H211" t="str">
        <v/>
      </c>
      <c r="I211" s="32">
        <f ca="1"/>
        <v>0</v>
      </c>
      <c r="K211" t="str">
        <v/>
      </c>
      <c r="L211" t="str">
        <v/>
      </c>
      <c r="M211" t="str">
        <v/>
      </c>
      <c r="N211" s="32">
        <f ca="1"/>
        <v>0</v>
      </c>
    </row>
    <row r="212" spans="6:14">
      <c r="F212" t="str">
        <v/>
      </c>
      <c r="G212" t="str">
        <v/>
      </c>
      <c r="H212" t="str">
        <v/>
      </c>
      <c r="I212" s="32">
        <f ca="1"/>
        <v>0</v>
      </c>
      <c r="K212" t="str">
        <v/>
      </c>
      <c r="L212" t="str">
        <v/>
      </c>
      <c r="M212" t="str">
        <v/>
      </c>
      <c r="N212" s="32">
        <f ca="1"/>
        <v>0</v>
      </c>
    </row>
    <row r="213" spans="6:14">
      <c r="F213" t="str">
        <v/>
      </c>
      <c r="G213" t="str">
        <v/>
      </c>
      <c r="H213" t="str">
        <v/>
      </c>
      <c r="I213" s="32">
        <f ca="1"/>
        <v>0</v>
      </c>
      <c r="K213" t="str">
        <v/>
      </c>
      <c r="L213" t="str">
        <v/>
      </c>
      <c r="M213" t="str">
        <v/>
      </c>
      <c r="N213" s="32">
        <f ca="1"/>
        <v>0</v>
      </c>
    </row>
    <row r="214" spans="6:14">
      <c r="F214" t="str">
        <v/>
      </c>
      <c r="G214" t="str">
        <v/>
      </c>
      <c r="H214" t="str">
        <v/>
      </c>
      <c r="I214" s="32">
        <f ca="1"/>
        <v>0</v>
      </c>
      <c r="K214" t="str">
        <v/>
      </c>
      <c r="L214" t="str">
        <v/>
      </c>
      <c r="M214" t="str">
        <v/>
      </c>
      <c r="N214" s="32">
        <f ca="1"/>
        <v>0</v>
      </c>
    </row>
    <row r="215" spans="6:14">
      <c r="F215" t="str">
        <v/>
      </c>
      <c r="G215" t="str">
        <v/>
      </c>
      <c r="H215" t="str">
        <v/>
      </c>
      <c r="I215" s="32">
        <f ca="1"/>
        <v>0</v>
      </c>
      <c r="K215" t="str">
        <v/>
      </c>
      <c r="L215" t="str">
        <v/>
      </c>
      <c r="M215" t="str">
        <v/>
      </c>
      <c r="N215" s="32">
        <f ca="1"/>
        <v>0</v>
      </c>
    </row>
    <row r="216" spans="6:14">
      <c r="F216" t="str">
        <v/>
      </c>
      <c r="G216" t="str">
        <v/>
      </c>
      <c r="H216" t="str">
        <v/>
      </c>
      <c r="I216" s="32">
        <f ca="1"/>
        <v>0</v>
      </c>
      <c r="K216" t="str">
        <v/>
      </c>
      <c r="L216" t="str">
        <v/>
      </c>
      <c r="M216" t="str">
        <v/>
      </c>
      <c r="N216" s="32">
        <f ca="1"/>
        <v>0</v>
      </c>
    </row>
    <row r="217" spans="6:14">
      <c r="F217" t="str">
        <v/>
      </c>
      <c r="G217" t="str">
        <v/>
      </c>
      <c r="H217" t="str">
        <v/>
      </c>
      <c r="I217" s="32">
        <f ca="1"/>
        <v>0</v>
      </c>
      <c r="K217" t="str">
        <v/>
      </c>
      <c r="L217" t="str">
        <v/>
      </c>
      <c r="M217" t="str">
        <v/>
      </c>
      <c r="N217" s="32">
        <f ca="1"/>
        <v>0</v>
      </c>
    </row>
    <row r="218" spans="6:14">
      <c r="F218" t="str">
        <v/>
      </c>
      <c r="G218" t="str">
        <v/>
      </c>
      <c r="H218" t="str">
        <v/>
      </c>
      <c r="I218" s="32">
        <f ca="1"/>
        <v>0</v>
      </c>
      <c r="K218" t="str">
        <v/>
      </c>
      <c r="L218" t="str">
        <v/>
      </c>
      <c r="M218" t="str">
        <v/>
      </c>
      <c r="N218" s="32">
        <f ca="1"/>
        <v>0</v>
      </c>
    </row>
    <row r="219" spans="6:14">
      <c r="F219" t="str">
        <v/>
      </c>
      <c r="G219" t="str">
        <v/>
      </c>
      <c r="H219" t="str">
        <v/>
      </c>
      <c r="I219" s="32">
        <f ca="1"/>
        <v>0</v>
      </c>
      <c r="K219" t="str">
        <v/>
      </c>
      <c r="L219" t="str">
        <v/>
      </c>
      <c r="M219" t="str">
        <v/>
      </c>
      <c r="N219" s="32">
        <f ca="1"/>
        <v>0</v>
      </c>
    </row>
    <row r="220" spans="6:14">
      <c r="F220" t="str">
        <v/>
      </c>
      <c r="G220" t="str">
        <v/>
      </c>
      <c r="H220" t="str">
        <v/>
      </c>
      <c r="I220" s="32">
        <f ca="1"/>
        <v>0</v>
      </c>
      <c r="K220" t="str">
        <v/>
      </c>
      <c r="L220" t="str">
        <v/>
      </c>
      <c r="M220" t="str">
        <v/>
      </c>
      <c r="N220" s="32">
        <f ca="1"/>
        <v>0</v>
      </c>
    </row>
    <row r="221" spans="6:14">
      <c r="F221" t="str">
        <v/>
      </c>
      <c r="G221" t="str">
        <v/>
      </c>
      <c r="H221" t="str">
        <v/>
      </c>
      <c r="I221" s="32">
        <f ca="1"/>
        <v>0</v>
      </c>
      <c r="K221" t="str">
        <v/>
      </c>
      <c r="L221" t="str">
        <v/>
      </c>
      <c r="M221" t="str">
        <v/>
      </c>
      <c r="N221" s="32">
        <f ca="1"/>
        <v>0</v>
      </c>
    </row>
    <row r="222" spans="6:14">
      <c r="F222" t="str">
        <v/>
      </c>
      <c r="G222" t="str">
        <v/>
      </c>
      <c r="H222" t="str">
        <v/>
      </c>
      <c r="I222" s="32">
        <f ca="1"/>
        <v>0</v>
      </c>
      <c r="K222" t="str">
        <v/>
      </c>
      <c r="L222" t="str">
        <v/>
      </c>
      <c r="M222" t="str">
        <v/>
      </c>
      <c r="N222" s="32">
        <f ca="1"/>
        <v>0</v>
      </c>
    </row>
    <row r="223" spans="6:14">
      <c r="F223" t="str">
        <v/>
      </c>
      <c r="G223" t="str">
        <v/>
      </c>
      <c r="H223" t="str">
        <v/>
      </c>
      <c r="I223" s="32">
        <f ca="1"/>
        <v>0</v>
      </c>
      <c r="K223" t="str">
        <v/>
      </c>
      <c r="L223" t="str">
        <v/>
      </c>
      <c r="M223" t="str">
        <v/>
      </c>
      <c r="N223" s="32">
        <f ca="1"/>
        <v>0</v>
      </c>
    </row>
    <row r="224" spans="6:14">
      <c r="F224" t="str">
        <v/>
      </c>
      <c r="G224" t="str">
        <v/>
      </c>
      <c r="H224" t="str">
        <v/>
      </c>
      <c r="I224" s="32">
        <f ca="1"/>
        <v>0</v>
      </c>
      <c r="K224" t="str">
        <v/>
      </c>
      <c r="L224" t="str">
        <v/>
      </c>
      <c r="M224" t="str">
        <v/>
      </c>
      <c r="N224" s="32">
        <f ca="1"/>
        <v>0</v>
      </c>
    </row>
    <row r="225" spans="6:14">
      <c r="F225" t="str">
        <v/>
      </c>
      <c r="G225" t="str">
        <v/>
      </c>
      <c r="H225" t="str">
        <v/>
      </c>
      <c r="I225" s="32">
        <f ca="1"/>
        <v>0</v>
      </c>
      <c r="K225" t="str">
        <v/>
      </c>
      <c r="L225" t="str">
        <v/>
      </c>
      <c r="M225" t="str">
        <v/>
      </c>
      <c r="N225" s="32">
        <f ca="1"/>
        <v>0</v>
      </c>
    </row>
    <row r="226" spans="6:14">
      <c r="F226" t="str">
        <v/>
      </c>
      <c r="G226" t="str">
        <v/>
      </c>
      <c r="H226" t="str">
        <v/>
      </c>
      <c r="I226" s="32">
        <f ca="1"/>
        <v>0</v>
      </c>
      <c r="K226" t="str">
        <v/>
      </c>
      <c r="L226" t="str">
        <v/>
      </c>
      <c r="M226" t="str">
        <v/>
      </c>
      <c r="N226" s="32">
        <f ca="1"/>
        <v>0</v>
      </c>
    </row>
    <row r="227" spans="6:14">
      <c r="F227" t="str">
        <v/>
      </c>
      <c r="G227" t="str">
        <v/>
      </c>
      <c r="H227" t="str">
        <v/>
      </c>
      <c r="I227" s="32">
        <f ca="1"/>
        <v>0</v>
      </c>
      <c r="K227" t="str">
        <v/>
      </c>
      <c r="L227" t="str">
        <v/>
      </c>
      <c r="M227" t="str">
        <v/>
      </c>
      <c r="N227" s="32">
        <f ca="1"/>
        <v>0</v>
      </c>
    </row>
    <row r="228" spans="6:14">
      <c r="F228" t="str">
        <v/>
      </c>
      <c r="G228" t="str">
        <v/>
      </c>
      <c r="H228" t="str">
        <v/>
      </c>
      <c r="I228" s="32">
        <f ca="1"/>
        <v>0</v>
      </c>
      <c r="K228" t="str">
        <v/>
      </c>
      <c r="L228" t="str">
        <v/>
      </c>
      <c r="M228" t="str">
        <v/>
      </c>
      <c r="N228" s="32">
        <f ca="1"/>
        <v>0</v>
      </c>
    </row>
    <row r="229" spans="6:14">
      <c r="F229" t="str">
        <v/>
      </c>
      <c r="G229" t="str">
        <v/>
      </c>
      <c r="H229" t="str">
        <v/>
      </c>
      <c r="I229" s="32">
        <f ca="1"/>
        <v>0</v>
      </c>
      <c r="K229" t="str">
        <v/>
      </c>
      <c r="L229" t="str">
        <v/>
      </c>
      <c r="M229" t="str">
        <v/>
      </c>
      <c r="N229" s="32">
        <f ca="1"/>
        <v>0</v>
      </c>
    </row>
    <row r="230" spans="6:14">
      <c r="F230" t="str">
        <v/>
      </c>
      <c r="G230" t="str">
        <v/>
      </c>
      <c r="H230" t="str">
        <v/>
      </c>
      <c r="I230" s="32">
        <f ca="1"/>
        <v>0</v>
      </c>
      <c r="K230" t="str">
        <v/>
      </c>
      <c r="L230" t="str">
        <v/>
      </c>
      <c r="M230" t="str">
        <v/>
      </c>
      <c r="N230" s="32">
        <f ca="1"/>
        <v>0</v>
      </c>
    </row>
    <row r="231" spans="6:14">
      <c r="F231" t="str">
        <v/>
      </c>
      <c r="G231" t="str">
        <v/>
      </c>
      <c r="H231" t="str">
        <v/>
      </c>
      <c r="I231" s="32">
        <f ca="1"/>
        <v>0</v>
      </c>
      <c r="K231" t="str">
        <v/>
      </c>
      <c r="L231" t="str">
        <v/>
      </c>
      <c r="M231" t="str">
        <v/>
      </c>
      <c r="N231" s="32">
        <f ca="1"/>
        <v>0</v>
      </c>
    </row>
    <row r="232" spans="6:14">
      <c r="F232" t="str">
        <v/>
      </c>
      <c r="G232" t="str">
        <v/>
      </c>
      <c r="H232" t="str">
        <v/>
      </c>
      <c r="I232" s="32">
        <f ca="1"/>
        <v>0</v>
      </c>
      <c r="K232" t="str">
        <v/>
      </c>
      <c r="L232" t="str">
        <v/>
      </c>
      <c r="M232" t="str">
        <v/>
      </c>
      <c r="N232" s="32">
        <f ca="1"/>
        <v>0</v>
      </c>
    </row>
    <row r="233" spans="6:14">
      <c r="F233" t="str">
        <v/>
      </c>
      <c r="G233" t="str">
        <v/>
      </c>
      <c r="H233" t="str">
        <v/>
      </c>
      <c r="I233" s="32">
        <f ca="1"/>
        <v>0</v>
      </c>
      <c r="K233" t="str">
        <v/>
      </c>
      <c r="L233" t="str">
        <v/>
      </c>
      <c r="M233" t="str">
        <v/>
      </c>
      <c r="N233" s="32">
        <f ca="1"/>
        <v>0</v>
      </c>
    </row>
    <row r="234" spans="6:14">
      <c r="F234" t="str">
        <v/>
      </c>
      <c r="G234" t="str">
        <v/>
      </c>
      <c r="H234" t="str">
        <v/>
      </c>
      <c r="I234" s="32">
        <f ca="1"/>
        <v>0</v>
      </c>
      <c r="K234" t="str">
        <v/>
      </c>
      <c r="L234" t="str">
        <v/>
      </c>
      <c r="M234" t="str">
        <v/>
      </c>
      <c r="N234" s="32">
        <f ca="1"/>
        <v>0</v>
      </c>
    </row>
    <row r="235" spans="6:14">
      <c r="F235" t="str">
        <v/>
      </c>
      <c r="G235" t="str">
        <v/>
      </c>
      <c r="H235" t="str">
        <v/>
      </c>
      <c r="I235" s="32">
        <f ca="1"/>
        <v>0</v>
      </c>
      <c r="K235" t="str">
        <v/>
      </c>
      <c r="L235" t="str">
        <v/>
      </c>
      <c r="M235" t="str">
        <v/>
      </c>
      <c r="N235" s="32">
        <f ca="1"/>
        <v>0</v>
      </c>
    </row>
    <row r="236" spans="6:14">
      <c r="F236" t="str">
        <v/>
      </c>
      <c r="G236" t="str">
        <v/>
      </c>
      <c r="H236" t="str">
        <v/>
      </c>
      <c r="I236" s="32">
        <f ca="1"/>
        <v>0</v>
      </c>
      <c r="K236" t="str">
        <v/>
      </c>
      <c r="L236" t="str">
        <v/>
      </c>
      <c r="M236" t="str">
        <v/>
      </c>
      <c r="N236" s="32">
        <f ca="1"/>
        <v>0</v>
      </c>
    </row>
    <row r="237" spans="6:14">
      <c r="F237" t="str">
        <v/>
      </c>
      <c r="G237" t="str">
        <v/>
      </c>
      <c r="H237" t="str">
        <v/>
      </c>
      <c r="I237" s="32">
        <f ca="1"/>
        <v>0</v>
      </c>
      <c r="K237" t="str">
        <v/>
      </c>
      <c r="L237" t="str">
        <v/>
      </c>
      <c r="M237" t="str">
        <v/>
      </c>
      <c r="N237" s="32">
        <f ca="1"/>
        <v>0</v>
      </c>
    </row>
    <row r="238" spans="6:14">
      <c r="F238" t="str">
        <v/>
      </c>
      <c r="G238">
        <v>0</v>
      </c>
      <c r="H238" t="str">
        <v/>
      </c>
      <c r="I238" s="32">
        <f ca="1"/>
        <v>0</v>
      </c>
      <c r="K238" t="str">
        <v/>
      </c>
      <c r="L238">
        <v>0</v>
      </c>
      <c r="M238" t="str">
        <v/>
      </c>
      <c r="N238" s="32">
        <f ca="1"/>
        <v>0</v>
      </c>
    </row>
    <row r="239" spans="6:14">
      <c r="F239" t="str">
        <v/>
      </c>
      <c r="G239">
        <v>0</v>
      </c>
      <c r="H239" t="str">
        <v/>
      </c>
      <c r="I239" s="32">
        <f ca="1"/>
        <v>0</v>
      </c>
      <c r="K239" t="str">
        <v/>
      </c>
      <c r="L239">
        <v>0</v>
      </c>
      <c r="M239" t="str">
        <v/>
      </c>
      <c r="N239" s="32">
        <f ca="1"/>
        <v>0</v>
      </c>
    </row>
    <row r="240" spans="6:14">
      <c r="F240" t="str">
        <v/>
      </c>
      <c r="G240">
        <v>0</v>
      </c>
      <c r="H240">
        <v>0</v>
      </c>
      <c r="I240" s="32">
        <f ca="1"/>
        <v>0</v>
      </c>
      <c r="K240" t="str">
        <v/>
      </c>
      <c r="L240">
        <v>0</v>
      </c>
      <c r="M240">
        <v>0</v>
      </c>
      <c r="N240" s="32">
        <f ca="1"/>
        <v>0</v>
      </c>
    </row>
    <row r="241" spans="6:14">
      <c r="F241" t="str">
        <v/>
      </c>
      <c r="G241">
        <v>0</v>
      </c>
      <c r="H241">
        <v>0</v>
      </c>
      <c r="I241" s="32">
        <f ca="1"/>
        <v>0</v>
      </c>
      <c r="K241" t="str">
        <v/>
      </c>
      <c r="L241">
        <v>0</v>
      </c>
      <c r="M241">
        <v>0</v>
      </c>
      <c r="N241" s="32">
        <f ca="1"/>
        <v>0</v>
      </c>
    </row>
    <row r="242" spans="6:14">
      <c r="F242">
        <v>0</v>
      </c>
      <c r="G242">
        <v>0</v>
      </c>
      <c r="H242">
        <v>0</v>
      </c>
      <c r="I242" s="32">
        <f ca="1"/>
        <v>0</v>
      </c>
      <c r="K242">
        <v>0</v>
      </c>
      <c r="L242">
        <v>0</v>
      </c>
      <c r="M242">
        <v>0</v>
      </c>
      <c r="N242" s="32">
        <f ca="1"/>
        <v>0</v>
      </c>
    </row>
    <row r="243" spans="6:14">
      <c r="F243">
        <v>0</v>
      </c>
      <c r="G243">
        <v>0</v>
      </c>
      <c r="H243">
        <v>0</v>
      </c>
      <c r="I243" s="32">
        <f ca="1"/>
        <v>0</v>
      </c>
      <c r="K243">
        <v>0</v>
      </c>
      <c r="L243">
        <v>0</v>
      </c>
      <c r="M243">
        <v>0</v>
      </c>
      <c r="N243" s="32">
        <f ca="1"/>
        <v>0</v>
      </c>
    </row>
    <row r="244" spans="6:14">
      <c r="F244">
        <v>0</v>
      </c>
      <c r="G244">
        <v>0</v>
      </c>
      <c r="H244">
        <v>0</v>
      </c>
      <c r="I244" s="32">
        <f ca="1"/>
        <v>0</v>
      </c>
      <c r="K244">
        <v>0</v>
      </c>
      <c r="L244">
        <v>0</v>
      </c>
      <c r="M244">
        <v>0</v>
      </c>
      <c r="N244" s="32">
        <f ca="1"/>
        <v>0</v>
      </c>
    </row>
    <row r="245" spans="6:14">
      <c r="F245">
        <v>0</v>
      </c>
      <c r="G245">
        <v>0</v>
      </c>
      <c r="H245">
        <v>0</v>
      </c>
      <c r="I245" s="32">
        <f ca="1"/>
        <v>0</v>
      </c>
      <c r="K245">
        <v>0</v>
      </c>
      <c r="L245">
        <v>0</v>
      </c>
      <c r="M245">
        <v>0</v>
      </c>
      <c r="N245" s="32">
        <f ca="1"/>
        <v>0</v>
      </c>
    </row>
    <row r="246" spans="6:14">
      <c r="F246">
        <v>0</v>
      </c>
      <c r="G246">
        <v>0</v>
      </c>
      <c r="H246">
        <v>0</v>
      </c>
      <c r="I246" s="32">
        <f ca="1"/>
        <v>0</v>
      </c>
      <c r="K246">
        <v>0</v>
      </c>
      <c r="L246">
        <v>0</v>
      </c>
      <c r="M246">
        <v>0</v>
      </c>
      <c r="N246" s="32">
        <f ca="1"/>
        <v>0</v>
      </c>
    </row>
    <row r="247" spans="6:14">
      <c r="F247">
        <v>0</v>
      </c>
      <c r="G247">
        <v>0</v>
      </c>
      <c r="H247">
        <v>0</v>
      </c>
      <c r="I247" s="32">
        <f ca="1"/>
        <v>0</v>
      </c>
      <c r="K247">
        <v>0</v>
      </c>
      <c r="L247">
        <v>0</v>
      </c>
      <c r="M247">
        <v>0</v>
      </c>
      <c r="N247" s="32">
        <f ca="1"/>
        <v>0</v>
      </c>
    </row>
    <row r="248" spans="6:14">
      <c r="F248">
        <v>0</v>
      </c>
      <c r="G248">
        <v>0</v>
      </c>
      <c r="H248">
        <v>0</v>
      </c>
      <c r="I248" s="32">
        <f ca="1"/>
        <v>0</v>
      </c>
      <c r="K248">
        <v>0</v>
      </c>
      <c r="L248">
        <v>0</v>
      </c>
      <c r="M248">
        <v>0</v>
      </c>
      <c r="N248" s="32">
        <f ca="1"/>
        <v>0</v>
      </c>
    </row>
    <row r="249" spans="6:14">
      <c r="F249">
        <v>0</v>
      </c>
      <c r="G249">
        <v>0</v>
      </c>
      <c r="H249">
        <v>0</v>
      </c>
      <c r="I249" s="32">
        <f ca="1"/>
        <v>0</v>
      </c>
      <c r="K249">
        <v>0</v>
      </c>
      <c r="L249">
        <v>0</v>
      </c>
      <c r="M249">
        <v>0</v>
      </c>
      <c r="N249" s="32">
        <f ca="1"/>
        <v>0</v>
      </c>
    </row>
    <row r="250" spans="6:14">
      <c r="F250">
        <v>0</v>
      </c>
      <c r="G250">
        <v>0</v>
      </c>
      <c r="H250">
        <v>0</v>
      </c>
      <c r="I250" s="32">
        <f ca="1"/>
        <v>0</v>
      </c>
      <c r="K250">
        <v>0</v>
      </c>
      <c r="L250">
        <v>0</v>
      </c>
      <c r="M250">
        <v>0</v>
      </c>
      <c r="N250" s="32">
        <f ca="1"/>
        <v>0</v>
      </c>
    </row>
    <row r="251" spans="6:14">
      <c r="F251">
        <v>0</v>
      </c>
      <c r="G251">
        <v>0</v>
      </c>
      <c r="H251">
        <v>0</v>
      </c>
      <c r="I251" s="32">
        <f ca="1"/>
        <v>0</v>
      </c>
      <c r="K251">
        <v>0</v>
      </c>
      <c r="L251">
        <v>0</v>
      </c>
      <c r="M251">
        <v>0</v>
      </c>
      <c r="N251" s="32">
        <f ca="1"/>
        <v>0</v>
      </c>
    </row>
    <row r="252" spans="6:14">
      <c r="F252">
        <v>0</v>
      </c>
      <c r="G252">
        <v>0</v>
      </c>
      <c r="H252">
        <v>0</v>
      </c>
      <c r="I252" s="32">
        <f ca="1"/>
        <v>0</v>
      </c>
      <c r="K252">
        <v>0</v>
      </c>
      <c r="L252">
        <v>0</v>
      </c>
      <c r="M252">
        <v>0</v>
      </c>
      <c r="N252" s="32">
        <f ca="1"/>
        <v>0</v>
      </c>
    </row>
    <row r="253" spans="6:14">
      <c r="F253">
        <v>0</v>
      </c>
      <c r="G253">
        <v>0</v>
      </c>
      <c r="H253">
        <v>0</v>
      </c>
      <c r="I253" s="32">
        <f ca="1"/>
        <v>0</v>
      </c>
      <c r="K253">
        <v>0</v>
      </c>
      <c r="L253">
        <v>0</v>
      </c>
      <c r="M253">
        <v>0</v>
      </c>
      <c r="N253" s="32">
        <f ca="1"/>
        <v>0</v>
      </c>
    </row>
    <row r="254" spans="6:14">
      <c r="F254">
        <v>0</v>
      </c>
      <c r="G254">
        <v>0</v>
      </c>
      <c r="H254">
        <v>0</v>
      </c>
      <c r="I254" s="32">
        <f ca="1"/>
        <v>0</v>
      </c>
      <c r="K254">
        <v>0</v>
      </c>
      <c r="L254">
        <v>0</v>
      </c>
      <c r="M254">
        <v>0</v>
      </c>
      <c r="N254" s="32">
        <f ca="1"/>
        <v>0</v>
      </c>
    </row>
    <row r="255" spans="6:14">
      <c r="F255">
        <v>0</v>
      </c>
      <c r="G255">
        <v>0</v>
      </c>
      <c r="H255">
        <v>0</v>
      </c>
      <c r="I255" s="32">
        <f ca="1"/>
        <v>0</v>
      </c>
      <c r="K255">
        <v>0</v>
      </c>
      <c r="L255">
        <v>0</v>
      </c>
      <c r="M255">
        <v>0</v>
      </c>
      <c r="N255" s="32">
        <f ca="1"/>
        <v>0</v>
      </c>
    </row>
    <row r="256" spans="6:14">
      <c r="F256">
        <v>0</v>
      </c>
      <c r="G256">
        <v>0</v>
      </c>
      <c r="H256">
        <v>0</v>
      </c>
      <c r="I256" s="32">
        <f ca="1"/>
        <v>0</v>
      </c>
      <c r="K256">
        <v>0</v>
      </c>
      <c r="L256">
        <v>0</v>
      </c>
      <c r="M256">
        <v>0</v>
      </c>
      <c r="N256" s="32">
        <f ca="1"/>
        <v>0</v>
      </c>
    </row>
    <row r="257" spans="6:14">
      <c r="F257">
        <v>0</v>
      </c>
      <c r="G257">
        <v>0</v>
      </c>
      <c r="H257">
        <v>0</v>
      </c>
      <c r="I257" s="32">
        <f ca="1"/>
        <v>0</v>
      </c>
      <c r="K257">
        <v>0</v>
      </c>
      <c r="L257">
        <v>0</v>
      </c>
      <c r="M257">
        <v>0</v>
      </c>
      <c r="N257" s="32">
        <f ca="1"/>
        <v>0</v>
      </c>
    </row>
    <row r="258" spans="6:14">
      <c r="F258">
        <v>0</v>
      </c>
      <c r="G258">
        <v>0</v>
      </c>
      <c r="H258">
        <v>0</v>
      </c>
      <c r="I258" s="32">
        <f ca="1"/>
        <v>0</v>
      </c>
      <c r="K258">
        <v>0</v>
      </c>
      <c r="L258">
        <v>0</v>
      </c>
      <c r="M258">
        <v>0</v>
      </c>
      <c r="N258" s="32">
        <f ca="1"/>
        <v>0</v>
      </c>
    </row>
    <row r="259" spans="6:14">
      <c r="F259">
        <v>0</v>
      </c>
      <c r="G259">
        <v>0</v>
      </c>
      <c r="H259">
        <v>0</v>
      </c>
      <c r="I259" s="32">
        <f ca="1"/>
        <v>0</v>
      </c>
      <c r="K259">
        <v>0</v>
      </c>
      <c r="L259">
        <v>0</v>
      </c>
      <c r="M259">
        <v>0</v>
      </c>
      <c r="N259" s="32">
        <f ca="1"/>
        <v>0</v>
      </c>
    </row>
    <row r="260" spans="6:14">
      <c r="F260">
        <v>0</v>
      </c>
      <c r="G260">
        <v>0</v>
      </c>
      <c r="H260">
        <v>0</v>
      </c>
      <c r="I260" s="32">
        <f ca="1"/>
        <v>0</v>
      </c>
      <c r="K260">
        <v>0</v>
      </c>
      <c r="L260">
        <v>0</v>
      </c>
      <c r="M260">
        <v>0</v>
      </c>
      <c r="N260" s="32">
        <f ca="1"/>
        <v>0</v>
      </c>
    </row>
    <row r="261" spans="6:14">
      <c r="F261">
        <v>0</v>
      </c>
      <c r="G261">
        <v>0</v>
      </c>
      <c r="H261">
        <v>0</v>
      </c>
      <c r="I261" s="32">
        <f ca="1"/>
        <v>0</v>
      </c>
      <c r="K261">
        <v>0</v>
      </c>
      <c r="L261">
        <v>0</v>
      </c>
      <c r="M261">
        <v>0</v>
      </c>
      <c r="N261" s="32">
        <f ca="1"/>
        <v>0</v>
      </c>
    </row>
    <row r="262" spans="6:14">
      <c r="F262">
        <v>0</v>
      </c>
      <c r="G262">
        <v>0</v>
      </c>
      <c r="H262">
        <v>0</v>
      </c>
      <c r="I262" s="32">
        <f ca="1"/>
        <v>0</v>
      </c>
      <c r="K262">
        <v>0</v>
      </c>
      <c r="L262">
        <v>0</v>
      </c>
      <c r="M262">
        <v>0</v>
      </c>
      <c r="N262" s="32">
        <f ca="1"/>
        <v>0</v>
      </c>
    </row>
    <row r="263" spans="6:14">
      <c r="F263">
        <v>0</v>
      </c>
      <c r="G263">
        <v>0</v>
      </c>
      <c r="H263">
        <v>0</v>
      </c>
      <c r="I263" s="32">
        <f ca="1"/>
        <v>0</v>
      </c>
      <c r="K263">
        <v>0</v>
      </c>
      <c r="L263">
        <v>0</v>
      </c>
      <c r="M263">
        <v>0</v>
      </c>
      <c r="N263" s="32">
        <f ca="1"/>
        <v>0</v>
      </c>
    </row>
    <row r="264" spans="6:14">
      <c r="F264">
        <v>0</v>
      </c>
      <c r="G264">
        <v>0</v>
      </c>
      <c r="H264">
        <v>0</v>
      </c>
      <c r="I264" s="32">
        <f ca="1"/>
        <v>0</v>
      </c>
      <c r="K264">
        <v>0</v>
      </c>
      <c r="L264">
        <v>0</v>
      </c>
      <c r="M264">
        <v>0</v>
      </c>
      <c r="N264" s="32">
        <f ca="1"/>
        <v>0</v>
      </c>
    </row>
    <row r="265" spans="6:14">
      <c r="F265">
        <v>0</v>
      </c>
      <c r="G265">
        <v>0</v>
      </c>
      <c r="H265">
        <v>0</v>
      </c>
      <c r="I265" s="32">
        <f ca="1"/>
        <v>0</v>
      </c>
      <c r="K265">
        <v>0</v>
      </c>
      <c r="L265">
        <v>0</v>
      </c>
      <c r="M265">
        <v>0</v>
      </c>
      <c r="N265" s="32">
        <f ca="1"/>
        <v>0</v>
      </c>
    </row>
    <row r="266" spans="6:14">
      <c r="F266">
        <v>0</v>
      </c>
      <c r="G266">
        <v>0</v>
      </c>
      <c r="H266">
        <v>0</v>
      </c>
      <c r="I266" s="36">
        <f ca="1"/>
        <v>0</v>
      </c>
      <c r="K266">
        <v>0</v>
      </c>
      <c r="L266">
        <v>0</v>
      </c>
      <c r="M266">
        <v>0</v>
      </c>
      <c r="N266" s="32">
        <f ca="1"/>
        <v>0</v>
      </c>
    </row>
    <row r="267" spans="6:14">
      <c r="F267">
        <v>0</v>
      </c>
      <c r="G267">
        <v>0</v>
      </c>
      <c r="H267">
        <v>0</v>
      </c>
      <c r="I267" s="36">
        <f ca="1"/>
        <v>0</v>
      </c>
      <c r="K267">
        <v>0</v>
      </c>
      <c r="L267">
        <v>0</v>
      </c>
      <c r="M267">
        <v>0</v>
      </c>
      <c r="N267" s="32">
        <f ca="1"/>
        <v>0</v>
      </c>
    </row>
    <row r="268" spans="6:14">
      <c r="F268">
        <v>0</v>
      </c>
      <c r="G268">
        <v>0</v>
      </c>
      <c r="H268">
        <v>0</v>
      </c>
      <c r="I268" s="36">
        <f ca="1"/>
        <v>0</v>
      </c>
      <c r="K268">
        <v>0</v>
      </c>
      <c r="L268">
        <v>0</v>
      </c>
      <c r="M268">
        <v>0</v>
      </c>
      <c r="N268" s="32">
        <f ca="1"/>
        <v>0</v>
      </c>
    </row>
    <row r="269" spans="6:14">
      <c r="F269">
        <v>0</v>
      </c>
      <c r="G269">
        <v>0</v>
      </c>
      <c r="H269">
        <v>0</v>
      </c>
      <c r="I269" s="36">
        <f ca="1"/>
        <v>0</v>
      </c>
      <c r="K269">
        <v>0</v>
      </c>
      <c r="L269">
        <v>0</v>
      </c>
      <c r="M269">
        <v>0</v>
      </c>
      <c r="N269" s="32">
        <f ca="1"/>
        <v>0</v>
      </c>
    </row>
    <row r="270" spans="6:14">
      <c r="F270">
        <v>0</v>
      </c>
      <c r="G270">
        <v>0</v>
      </c>
      <c r="H270">
        <v>0</v>
      </c>
      <c r="I270" s="36">
        <f ca="1"/>
        <v>0</v>
      </c>
      <c r="K270">
        <v>0</v>
      </c>
      <c r="L270">
        <v>0</v>
      </c>
      <c r="M270">
        <v>0</v>
      </c>
      <c r="N270" s="32">
        <f ca="1"/>
        <v>0</v>
      </c>
    </row>
    <row r="271" spans="6:14">
      <c r="F271">
        <v>0</v>
      </c>
      <c r="G271">
        <v>0</v>
      </c>
      <c r="H271">
        <v>0</v>
      </c>
      <c r="I271" s="36">
        <f ca="1"/>
        <v>0</v>
      </c>
      <c r="K271">
        <v>0</v>
      </c>
      <c r="L271">
        <v>0</v>
      </c>
      <c r="M271">
        <v>0</v>
      </c>
      <c r="N271" s="32">
        <f ca="1"/>
        <v>0</v>
      </c>
    </row>
    <row r="272" spans="6:14">
      <c r="F272">
        <v>0</v>
      </c>
      <c r="G272">
        <v>0</v>
      </c>
      <c r="H272">
        <v>0</v>
      </c>
      <c r="I272" s="36">
        <f ca="1"/>
        <v>0</v>
      </c>
      <c r="K272">
        <v>0</v>
      </c>
      <c r="L272">
        <v>0</v>
      </c>
      <c r="M272">
        <v>0</v>
      </c>
      <c r="N272" s="32">
        <f ca="1"/>
        <v>0</v>
      </c>
    </row>
    <row r="273" spans="6:14">
      <c r="F273">
        <v>0</v>
      </c>
      <c r="G273">
        <v>0</v>
      </c>
      <c r="H273">
        <v>0</v>
      </c>
      <c r="I273" s="36">
        <f ca="1"/>
        <v>0</v>
      </c>
      <c r="K273">
        <v>0</v>
      </c>
      <c r="L273">
        <v>0</v>
      </c>
      <c r="M273">
        <v>0</v>
      </c>
      <c r="N273" s="32">
        <f ca="1"/>
        <v>0</v>
      </c>
    </row>
    <row r="274" spans="6:14">
      <c r="F274">
        <v>0</v>
      </c>
      <c r="G274">
        <v>0</v>
      </c>
      <c r="H274">
        <v>0</v>
      </c>
      <c r="I274" s="36">
        <f ca="1"/>
        <v>0</v>
      </c>
      <c r="K274">
        <v>0</v>
      </c>
      <c r="L274">
        <v>0</v>
      </c>
      <c r="M274">
        <v>0</v>
      </c>
      <c r="N274" s="32">
        <f ca="1"/>
        <v>0</v>
      </c>
    </row>
    <row r="275" spans="6:14">
      <c r="F275">
        <v>0</v>
      </c>
      <c r="G275">
        <v>0</v>
      </c>
      <c r="H275">
        <v>0</v>
      </c>
      <c r="I275" s="36">
        <f ca="1"/>
        <v>0</v>
      </c>
      <c r="K275">
        <v>0</v>
      </c>
      <c r="L275">
        <v>0</v>
      </c>
      <c r="M275">
        <v>0</v>
      </c>
      <c r="N275" s="32">
        <f ca="1"/>
        <v>0</v>
      </c>
    </row>
    <row r="276" spans="6:14">
      <c r="F276">
        <v>0</v>
      </c>
      <c r="G276">
        <v>0</v>
      </c>
      <c r="H276">
        <v>0</v>
      </c>
      <c r="I276" s="36">
        <f ca="1"/>
        <v>0</v>
      </c>
      <c r="K276">
        <v>0</v>
      </c>
      <c r="L276">
        <v>0</v>
      </c>
      <c r="M276">
        <v>0</v>
      </c>
      <c r="N276" s="32">
        <f ca="1"/>
        <v>0</v>
      </c>
    </row>
    <row r="277" spans="6:14">
      <c r="F277">
        <v>0</v>
      </c>
      <c r="G277">
        <v>0</v>
      </c>
      <c r="H277">
        <v>0</v>
      </c>
      <c r="I277" s="36">
        <f ca="1"/>
        <v>0</v>
      </c>
      <c r="K277">
        <v>0</v>
      </c>
      <c r="L277">
        <v>0</v>
      </c>
      <c r="M277">
        <v>0</v>
      </c>
      <c r="N277" s="32">
        <f ca="1"/>
        <v>0</v>
      </c>
    </row>
    <row r="278" spans="6:14">
      <c r="F278">
        <v>0</v>
      </c>
      <c r="G278">
        <v>0</v>
      </c>
      <c r="H278">
        <v>0</v>
      </c>
      <c r="I278" s="36">
        <f ca="1"/>
        <v>0</v>
      </c>
      <c r="K278">
        <v>0</v>
      </c>
      <c r="L278">
        <v>0</v>
      </c>
      <c r="M278">
        <v>0</v>
      </c>
      <c r="N278" s="32">
        <f ca="1"/>
        <v>0</v>
      </c>
    </row>
    <row r="279" spans="6:14">
      <c r="F279">
        <v>0</v>
      </c>
      <c r="G279">
        <v>0</v>
      </c>
      <c r="H279">
        <v>0</v>
      </c>
      <c r="I279" s="36">
        <f ca="1"/>
        <v>0</v>
      </c>
      <c r="K279">
        <v>0</v>
      </c>
      <c r="L279">
        <v>0</v>
      </c>
      <c r="M279">
        <v>0</v>
      </c>
      <c r="N279" s="32">
        <f ca="1"/>
        <v>0</v>
      </c>
    </row>
    <row r="280" spans="6:14">
      <c r="F280">
        <v>0</v>
      </c>
      <c r="G280">
        <v>0</v>
      </c>
      <c r="H280">
        <v>0</v>
      </c>
      <c r="I280" s="36">
        <f ca="1"/>
        <v>0</v>
      </c>
      <c r="K280">
        <v>0</v>
      </c>
      <c r="L280">
        <v>0</v>
      </c>
      <c r="M280">
        <v>0</v>
      </c>
      <c r="N280" s="32">
        <f ca="1"/>
        <v>0</v>
      </c>
    </row>
    <row r="281" spans="6:14">
      <c r="F281">
        <v>0</v>
      </c>
      <c r="G281">
        <v>0</v>
      </c>
      <c r="H281">
        <v>0</v>
      </c>
      <c r="I281" s="36">
        <f ca="1"/>
        <v>0</v>
      </c>
      <c r="K281">
        <v>0</v>
      </c>
      <c r="L281">
        <v>0</v>
      </c>
      <c r="M281">
        <v>0</v>
      </c>
      <c r="N281" s="32">
        <f ca="1"/>
        <v>0</v>
      </c>
    </row>
    <row r="282" spans="6:14">
      <c r="F282">
        <v>0</v>
      </c>
      <c r="G282">
        <v>0</v>
      </c>
      <c r="H282">
        <v>0</v>
      </c>
      <c r="I282" s="36">
        <f ca="1"/>
        <v>0</v>
      </c>
      <c r="K282">
        <v>0</v>
      </c>
      <c r="L282">
        <v>0</v>
      </c>
      <c r="M282">
        <v>0</v>
      </c>
      <c r="N282" s="32">
        <f ca="1"/>
        <v>0</v>
      </c>
    </row>
    <row r="283" spans="6:14">
      <c r="F283">
        <v>0</v>
      </c>
      <c r="G283">
        <v>0</v>
      </c>
      <c r="H283">
        <v>0</v>
      </c>
      <c r="I283" s="36">
        <f ca="1"/>
        <v>0</v>
      </c>
      <c r="K283">
        <v>0</v>
      </c>
      <c r="L283">
        <v>0</v>
      </c>
      <c r="M283">
        <v>0</v>
      </c>
      <c r="N283" s="32">
        <f ca="1"/>
        <v>0</v>
      </c>
    </row>
    <row r="284" spans="6:14">
      <c r="F284">
        <v>0</v>
      </c>
      <c r="G284">
        <v>0</v>
      </c>
      <c r="H284">
        <v>0</v>
      </c>
      <c r="I284" s="36">
        <f ca="1"/>
        <v>0</v>
      </c>
      <c r="K284">
        <v>0</v>
      </c>
      <c r="L284">
        <v>0</v>
      </c>
      <c r="M284">
        <v>0</v>
      </c>
      <c r="N284" s="32">
        <f ca="1"/>
        <v>0</v>
      </c>
    </row>
    <row r="285" spans="6:14">
      <c r="F285">
        <v>0</v>
      </c>
      <c r="G285">
        <v>0</v>
      </c>
      <c r="H285">
        <v>0</v>
      </c>
      <c r="I285" s="36">
        <f ca="1"/>
        <v>0</v>
      </c>
      <c r="K285">
        <v>0</v>
      </c>
      <c r="L285">
        <v>0</v>
      </c>
      <c r="M285">
        <v>0</v>
      </c>
      <c r="N285" s="32">
        <f ca="1"/>
        <v>0</v>
      </c>
    </row>
    <row r="286" spans="6:14">
      <c r="F286">
        <v>0</v>
      </c>
      <c r="G286">
        <v>0</v>
      </c>
      <c r="H286">
        <v>0</v>
      </c>
      <c r="I286" s="36">
        <f ca="1"/>
        <v>0</v>
      </c>
      <c r="K286">
        <v>0</v>
      </c>
      <c r="L286">
        <v>0</v>
      </c>
      <c r="M286">
        <v>0</v>
      </c>
      <c r="N286" s="32">
        <f ca="1"/>
        <v>0</v>
      </c>
    </row>
    <row r="287" spans="6:14">
      <c r="F287">
        <v>0</v>
      </c>
      <c r="G287">
        <v>0</v>
      </c>
      <c r="H287">
        <v>0</v>
      </c>
      <c r="I287" s="36">
        <f ca="1"/>
        <v>0</v>
      </c>
      <c r="K287">
        <v>0</v>
      </c>
      <c r="L287">
        <v>0</v>
      </c>
      <c r="M287">
        <v>0</v>
      </c>
      <c r="N287" s="32">
        <f ca="1"/>
        <v>0</v>
      </c>
    </row>
    <row r="288" spans="6:14">
      <c r="F288">
        <v>0</v>
      </c>
      <c r="G288">
        <v>0</v>
      </c>
      <c r="H288">
        <v>0</v>
      </c>
      <c r="I288" s="36">
        <f ca="1"/>
        <v>0</v>
      </c>
      <c r="K288">
        <v>0</v>
      </c>
      <c r="L288">
        <v>0</v>
      </c>
      <c r="M288">
        <v>0</v>
      </c>
      <c r="N288" s="32">
        <f ca="1"/>
        <v>0</v>
      </c>
    </row>
    <row r="289" spans="6:14">
      <c r="F289">
        <v>0</v>
      </c>
      <c r="G289">
        <v>0</v>
      </c>
      <c r="H289">
        <v>0</v>
      </c>
      <c r="I289" s="36">
        <f ca="1"/>
        <v>0</v>
      </c>
      <c r="K289">
        <v>0</v>
      </c>
      <c r="L289">
        <v>0</v>
      </c>
      <c r="M289">
        <v>0</v>
      </c>
      <c r="N289" s="32">
        <f ca="1"/>
        <v>0</v>
      </c>
    </row>
    <row r="290" spans="6:14">
      <c r="F290">
        <v>0</v>
      </c>
      <c r="G290">
        <v>0</v>
      </c>
      <c r="H290">
        <v>0</v>
      </c>
      <c r="I290" s="36">
        <f ca="1"/>
        <v>0</v>
      </c>
      <c r="K290">
        <v>0</v>
      </c>
      <c r="L290">
        <v>0</v>
      </c>
      <c r="M290">
        <v>0</v>
      </c>
      <c r="N290" s="32">
        <f ca="1"/>
        <v>0</v>
      </c>
    </row>
    <row r="291" spans="6:14">
      <c r="F291">
        <v>0</v>
      </c>
      <c r="G291">
        <v>0</v>
      </c>
      <c r="H291">
        <v>0</v>
      </c>
      <c r="I291" s="36">
        <f ca="1"/>
        <v>0</v>
      </c>
      <c r="K291">
        <v>0</v>
      </c>
      <c r="L291">
        <v>0</v>
      </c>
      <c r="M291">
        <v>0</v>
      </c>
      <c r="N291" s="32">
        <f ca="1"/>
        <v>0</v>
      </c>
    </row>
    <row r="292" spans="6:14">
      <c r="F292">
        <v>0</v>
      </c>
      <c r="G292">
        <v>0</v>
      </c>
      <c r="H292">
        <v>0</v>
      </c>
      <c r="I292" s="36">
        <f ca="1"/>
        <v>0</v>
      </c>
      <c r="K292">
        <v>0</v>
      </c>
      <c r="L292">
        <v>0</v>
      </c>
      <c r="M292">
        <v>0</v>
      </c>
      <c r="N292" s="32">
        <f ca="1"/>
        <v>0</v>
      </c>
    </row>
    <row r="293" spans="6:14">
      <c r="F293">
        <v>0</v>
      </c>
      <c r="G293">
        <v>0</v>
      </c>
      <c r="H293">
        <v>0</v>
      </c>
      <c r="I293" s="36">
        <f ca="1"/>
        <v>0</v>
      </c>
      <c r="K293">
        <v>0</v>
      </c>
      <c r="L293">
        <v>0</v>
      </c>
      <c r="M293">
        <v>0</v>
      </c>
      <c r="N293" s="32">
        <f ca="1"/>
        <v>0</v>
      </c>
    </row>
    <row r="294" spans="6:14">
      <c r="F294">
        <v>0</v>
      </c>
      <c r="G294">
        <v>0</v>
      </c>
      <c r="H294">
        <v>0</v>
      </c>
      <c r="I294" s="36">
        <f ca="1"/>
        <v>0</v>
      </c>
      <c r="K294">
        <v>0</v>
      </c>
      <c r="L294">
        <v>0</v>
      </c>
      <c r="M294">
        <v>0</v>
      </c>
      <c r="N294" s="32">
        <f ca="1"/>
        <v>0</v>
      </c>
    </row>
    <row r="295" spans="6:14">
      <c r="F295">
        <v>0</v>
      </c>
      <c r="G295">
        <v>0</v>
      </c>
      <c r="H295">
        <v>0</v>
      </c>
      <c r="I295" s="36">
        <f ca="1"/>
        <v>0</v>
      </c>
      <c r="K295">
        <v>0</v>
      </c>
      <c r="L295">
        <v>0</v>
      </c>
      <c r="M295">
        <v>0</v>
      </c>
      <c r="N295" s="32">
        <f ca="1"/>
        <v>0</v>
      </c>
    </row>
    <row r="296" spans="6:14">
      <c r="F296">
        <v>0</v>
      </c>
      <c r="G296">
        <v>0</v>
      </c>
      <c r="H296">
        <v>0</v>
      </c>
      <c r="I296" s="36">
        <f ca="1"/>
        <v>0</v>
      </c>
      <c r="K296">
        <v>0</v>
      </c>
      <c r="L296">
        <v>0</v>
      </c>
      <c r="M296">
        <v>0</v>
      </c>
      <c r="N296" s="32">
        <f ca="1"/>
        <v>0</v>
      </c>
    </row>
    <row r="297" spans="6:14">
      <c r="F297">
        <v>0</v>
      </c>
      <c r="G297">
        <v>0</v>
      </c>
      <c r="H297">
        <v>0</v>
      </c>
      <c r="I297" s="36">
        <f ca="1"/>
        <v>0</v>
      </c>
      <c r="K297">
        <v>0</v>
      </c>
      <c r="L297">
        <v>0</v>
      </c>
      <c r="M297">
        <v>0</v>
      </c>
      <c r="N297" s="32">
        <f ca="1"/>
        <v>0</v>
      </c>
    </row>
    <row r="298" spans="6:14">
      <c r="F298">
        <v>0</v>
      </c>
      <c r="G298">
        <v>0</v>
      </c>
      <c r="H298">
        <v>0</v>
      </c>
      <c r="I298" s="36">
        <f ca="1"/>
        <v>0</v>
      </c>
      <c r="K298">
        <v>0</v>
      </c>
      <c r="L298">
        <v>0</v>
      </c>
      <c r="M298">
        <v>0</v>
      </c>
      <c r="N298" s="32">
        <f ca="1"/>
        <v>0</v>
      </c>
    </row>
    <row r="299" spans="6:14">
      <c r="F299">
        <v>0</v>
      </c>
      <c r="G299">
        <v>0</v>
      </c>
      <c r="H299">
        <v>0</v>
      </c>
      <c r="I299" s="36">
        <f ca="1"/>
        <v>0</v>
      </c>
      <c r="K299">
        <v>0</v>
      </c>
      <c r="L299">
        <v>0</v>
      </c>
      <c r="M299">
        <v>0</v>
      </c>
      <c r="N299" s="32">
        <f ca="1"/>
        <v>0</v>
      </c>
    </row>
    <row r="300" spans="6:14">
      <c r="F300">
        <v>0</v>
      </c>
      <c r="G300">
        <v>0</v>
      </c>
      <c r="H300">
        <v>0</v>
      </c>
      <c r="I300" s="36">
        <f ca="1"/>
        <v>0</v>
      </c>
      <c r="K300">
        <v>0</v>
      </c>
      <c r="L300">
        <v>0</v>
      </c>
      <c r="M300">
        <v>0</v>
      </c>
      <c r="N300" s="32">
        <f ca="1"/>
        <v>0</v>
      </c>
    </row>
    <row r="301" spans="6:14">
      <c r="F301">
        <v>0</v>
      </c>
      <c r="G301">
        <v>0</v>
      </c>
      <c r="H301">
        <v>0</v>
      </c>
      <c r="I301" s="36">
        <f ca="1"/>
        <v>0</v>
      </c>
      <c r="K301">
        <v>0</v>
      </c>
      <c r="L301">
        <v>0</v>
      </c>
      <c r="M301">
        <v>0</v>
      </c>
      <c r="N301" s="32">
        <f ca="1"/>
        <v>0</v>
      </c>
    </row>
    <row r="302" spans="6:14">
      <c r="F302">
        <v>0</v>
      </c>
      <c r="G302">
        <v>0</v>
      </c>
      <c r="H302">
        <v>0</v>
      </c>
      <c r="I302" s="36">
        <f ca="1"/>
        <v>0</v>
      </c>
      <c r="K302">
        <v>0</v>
      </c>
      <c r="L302">
        <v>0</v>
      </c>
      <c r="M302">
        <v>0</v>
      </c>
      <c r="N302" s="32">
        <f ca="1"/>
        <v>0</v>
      </c>
    </row>
    <row r="303" spans="6:14">
      <c r="F303">
        <v>0</v>
      </c>
      <c r="G303">
        <v>0</v>
      </c>
      <c r="H303">
        <v>0</v>
      </c>
      <c r="I303" s="36">
        <f ca="1"/>
        <v>0</v>
      </c>
      <c r="K303">
        <v>0</v>
      </c>
      <c r="L303">
        <v>0</v>
      </c>
      <c r="M303">
        <v>0</v>
      </c>
      <c r="N303" s="32">
        <f ca="1"/>
        <v>0</v>
      </c>
    </row>
    <row r="304" spans="6:14">
      <c r="F304">
        <v>0</v>
      </c>
      <c r="G304">
        <v>0</v>
      </c>
      <c r="H304">
        <v>0</v>
      </c>
      <c r="I304" s="36">
        <f ca="1"/>
        <v>0</v>
      </c>
      <c r="K304">
        <v>0</v>
      </c>
      <c r="L304">
        <v>0</v>
      </c>
      <c r="M304">
        <v>0</v>
      </c>
      <c r="N304" s="32">
        <f ca="1"/>
        <v>0</v>
      </c>
    </row>
    <row r="305" spans="6:14">
      <c r="F305">
        <v>0</v>
      </c>
      <c r="G305">
        <v>0</v>
      </c>
      <c r="H305">
        <v>0</v>
      </c>
      <c r="I305" s="36">
        <f ca="1"/>
        <v>0</v>
      </c>
      <c r="K305">
        <v>0</v>
      </c>
      <c r="L305">
        <v>0</v>
      </c>
      <c r="M305">
        <v>0</v>
      </c>
      <c r="N305" s="32">
        <f ca="1"/>
        <v>0</v>
      </c>
    </row>
    <row r="306" spans="6:14">
      <c r="F306">
        <v>0</v>
      </c>
      <c r="G306">
        <v>0</v>
      </c>
      <c r="H306">
        <v>0</v>
      </c>
      <c r="I306" s="36">
        <f ca="1"/>
        <v>0</v>
      </c>
      <c r="K306">
        <v>0</v>
      </c>
      <c r="L306">
        <v>0</v>
      </c>
      <c r="M306">
        <v>0</v>
      </c>
      <c r="N306" s="32">
        <f ca="1"/>
        <v>0</v>
      </c>
    </row>
    <row r="307" spans="6:14">
      <c r="F307">
        <v>0</v>
      </c>
      <c r="G307">
        <v>0</v>
      </c>
      <c r="H307">
        <v>0</v>
      </c>
      <c r="I307" s="36">
        <f ca="1"/>
        <v>0</v>
      </c>
      <c r="K307">
        <v>0</v>
      </c>
      <c r="L307">
        <v>0</v>
      </c>
      <c r="M307">
        <v>0</v>
      </c>
      <c r="N307" s="32">
        <f ca="1"/>
        <v>0</v>
      </c>
    </row>
    <row r="308" spans="6:14">
      <c r="F308">
        <v>0</v>
      </c>
      <c r="G308">
        <v>0</v>
      </c>
      <c r="H308">
        <v>0</v>
      </c>
      <c r="I308" s="36">
        <f ca="1"/>
        <v>0</v>
      </c>
      <c r="K308">
        <v>0</v>
      </c>
      <c r="L308">
        <v>0</v>
      </c>
      <c r="M308">
        <v>0</v>
      </c>
      <c r="N308" s="32">
        <f ca="1"/>
        <v>0</v>
      </c>
    </row>
    <row r="309" spans="6:14">
      <c r="F309">
        <v>0</v>
      </c>
      <c r="G309">
        <v>0</v>
      </c>
      <c r="H309">
        <v>0</v>
      </c>
      <c r="I309" s="36">
        <f ca="1"/>
        <v>0</v>
      </c>
      <c r="K309">
        <v>0</v>
      </c>
      <c r="L309">
        <v>0</v>
      </c>
      <c r="M309">
        <v>0</v>
      </c>
      <c r="N309" s="32">
        <f ca="1"/>
        <v>0</v>
      </c>
    </row>
    <row r="310" spans="6:14">
      <c r="F310">
        <v>0</v>
      </c>
      <c r="G310">
        <v>0</v>
      </c>
      <c r="H310">
        <v>0</v>
      </c>
      <c r="I310" s="36">
        <f ca="1"/>
        <v>0</v>
      </c>
      <c r="K310">
        <v>0</v>
      </c>
      <c r="L310">
        <v>0</v>
      </c>
      <c r="M310">
        <v>0</v>
      </c>
      <c r="N310" s="32">
        <f ca="1"/>
        <v>0</v>
      </c>
    </row>
    <row r="311" spans="6:14">
      <c r="F311">
        <v>0</v>
      </c>
      <c r="G311">
        <v>0</v>
      </c>
      <c r="H311">
        <v>0</v>
      </c>
      <c r="I311" s="36">
        <f ca="1"/>
        <v>0</v>
      </c>
      <c r="K311">
        <v>0</v>
      </c>
      <c r="L311">
        <v>0</v>
      </c>
      <c r="M311">
        <v>0</v>
      </c>
      <c r="N311" s="32">
        <f ca="1"/>
        <v>0</v>
      </c>
    </row>
    <row r="312" spans="6:14">
      <c r="F312">
        <v>0</v>
      </c>
      <c r="G312">
        <v>0</v>
      </c>
      <c r="H312">
        <v>0</v>
      </c>
      <c r="I312" s="36">
        <f ca="1"/>
        <v>0</v>
      </c>
      <c r="K312">
        <v>0</v>
      </c>
      <c r="L312">
        <v>0</v>
      </c>
      <c r="M312">
        <v>0</v>
      </c>
      <c r="N312" s="32">
        <f ca="1"/>
        <v>0</v>
      </c>
    </row>
    <row r="313" spans="6:14">
      <c r="F313">
        <v>0</v>
      </c>
      <c r="G313">
        <v>0</v>
      </c>
      <c r="H313">
        <v>0</v>
      </c>
      <c r="I313" s="36">
        <f ca="1"/>
        <v>0</v>
      </c>
      <c r="K313">
        <v>0</v>
      </c>
      <c r="L313">
        <v>0</v>
      </c>
      <c r="M313">
        <v>0</v>
      </c>
      <c r="N313" s="32">
        <f ca="1"/>
        <v>0</v>
      </c>
    </row>
    <row r="314" spans="6:14">
      <c r="F314">
        <v>0</v>
      </c>
      <c r="G314">
        <v>0</v>
      </c>
      <c r="H314">
        <v>0</v>
      </c>
      <c r="I314" s="36">
        <f ca="1"/>
        <v>0</v>
      </c>
      <c r="K314">
        <v>0</v>
      </c>
      <c r="L314">
        <v>0</v>
      </c>
      <c r="M314">
        <v>0</v>
      </c>
      <c r="N314" s="32">
        <f ca="1"/>
        <v>0</v>
      </c>
    </row>
    <row r="315" spans="6:14">
      <c r="F315">
        <v>0</v>
      </c>
      <c r="G315">
        <v>0</v>
      </c>
      <c r="H315">
        <v>0</v>
      </c>
      <c r="I315" s="36">
        <f ca="1"/>
        <v>0</v>
      </c>
      <c r="K315">
        <v>0</v>
      </c>
      <c r="L315">
        <v>0</v>
      </c>
      <c r="M315">
        <v>0</v>
      </c>
      <c r="N315" s="32">
        <f ca="1"/>
        <v>0</v>
      </c>
    </row>
    <row r="316" spans="6:14">
      <c r="F316">
        <v>0</v>
      </c>
      <c r="G316">
        <v>0</v>
      </c>
      <c r="H316">
        <v>0</v>
      </c>
      <c r="I316" s="36">
        <f ca="1"/>
        <v>0</v>
      </c>
      <c r="K316">
        <v>0</v>
      </c>
      <c r="L316">
        <v>0</v>
      </c>
      <c r="M316">
        <v>0</v>
      </c>
      <c r="N316" s="32">
        <f ca="1"/>
        <v>0</v>
      </c>
    </row>
    <row r="317" spans="6:14">
      <c r="F317">
        <v>0</v>
      </c>
      <c r="G317">
        <v>0</v>
      </c>
      <c r="H317">
        <v>0</v>
      </c>
      <c r="I317" s="36">
        <f ca="1"/>
        <v>0</v>
      </c>
      <c r="K317">
        <v>0</v>
      </c>
      <c r="L317">
        <v>0</v>
      </c>
      <c r="M317">
        <v>0</v>
      </c>
      <c r="N317" s="32">
        <f ca="1"/>
        <v>0</v>
      </c>
    </row>
    <row r="318" spans="6:14">
      <c r="F318">
        <v>0</v>
      </c>
      <c r="G318">
        <v>0</v>
      </c>
      <c r="H318">
        <v>0</v>
      </c>
      <c r="I318" s="36">
        <f ca="1"/>
        <v>0</v>
      </c>
      <c r="K318">
        <v>0</v>
      </c>
      <c r="L318">
        <v>0</v>
      </c>
      <c r="M318">
        <v>0</v>
      </c>
      <c r="N318" s="32">
        <f ca="1"/>
        <v>0</v>
      </c>
    </row>
    <row r="319" spans="6:14">
      <c r="F319">
        <v>0</v>
      </c>
      <c r="G319">
        <v>0</v>
      </c>
      <c r="H319">
        <v>0</v>
      </c>
      <c r="I319" s="36">
        <f ca="1"/>
        <v>0</v>
      </c>
      <c r="K319">
        <v>0</v>
      </c>
      <c r="L319">
        <v>0</v>
      </c>
      <c r="M319">
        <v>0</v>
      </c>
      <c r="N319" s="32">
        <f ca="1"/>
        <v>0</v>
      </c>
    </row>
    <row r="320" spans="6:14">
      <c r="F320">
        <v>0</v>
      </c>
      <c r="G320">
        <v>0</v>
      </c>
      <c r="H320">
        <v>0</v>
      </c>
      <c r="I320" s="36">
        <f ca="1"/>
        <v>0</v>
      </c>
      <c r="K320">
        <v>0</v>
      </c>
      <c r="L320">
        <v>0</v>
      </c>
      <c r="M320">
        <v>0</v>
      </c>
      <c r="N320" s="32">
        <f ca="1"/>
        <v>0</v>
      </c>
    </row>
    <row r="321" spans="6:14">
      <c r="F321">
        <v>0</v>
      </c>
      <c r="G321">
        <v>0</v>
      </c>
      <c r="H321">
        <v>0</v>
      </c>
      <c r="I321" s="36">
        <f ca="1"/>
        <v>0</v>
      </c>
      <c r="K321">
        <v>0</v>
      </c>
      <c r="L321">
        <v>0</v>
      </c>
      <c r="M321">
        <v>0</v>
      </c>
      <c r="N321" s="32">
        <f ca="1"/>
        <v>0</v>
      </c>
    </row>
    <row r="322" spans="6:14">
      <c r="F322">
        <v>0</v>
      </c>
      <c r="G322">
        <v>0</v>
      </c>
      <c r="H322">
        <v>0</v>
      </c>
      <c r="I322" s="36">
        <f ca="1"/>
        <v>0</v>
      </c>
      <c r="K322">
        <v>0</v>
      </c>
      <c r="L322">
        <v>0</v>
      </c>
      <c r="M322">
        <v>0</v>
      </c>
      <c r="N322" s="32">
        <f ca="1"/>
        <v>0</v>
      </c>
    </row>
    <row r="323" spans="6:14">
      <c r="F323">
        <v>0</v>
      </c>
      <c r="G323">
        <v>0</v>
      </c>
      <c r="H323">
        <v>0</v>
      </c>
      <c r="I323" s="36">
        <f ca="1"/>
        <v>0</v>
      </c>
      <c r="K323">
        <v>0</v>
      </c>
      <c r="L323">
        <v>0</v>
      </c>
      <c r="M323">
        <v>0</v>
      </c>
      <c r="N323" s="32">
        <f ca="1"/>
        <v>0</v>
      </c>
    </row>
    <row r="324" spans="6:14">
      <c r="F324">
        <v>0</v>
      </c>
      <c r="G324">
        <v>0</v>
      </c>
      <c r="H324">
        <v>0</v>
      </c>
      <c r="I324" s="36">
        <f ca="1"/>
        <v>0</v>
      </c>
      <c r="K324">
        <v>0</v>
      </c>
      <c r="L324">
        <v>0</v>
      </c>
      <c r="M324">
        <v>0</v>
      </c>
      <c r="N324" s="32">
        <f ca="1"/>
        <v>0</v>
      </c>
    </row>
    <row r="325" spans="6:14">
      <c r="F325">
        <v>0</v>
      </c>
      <c r="G325">
        <v>0</v>
      </c>
      <c r="H325">
        <v>0</v>
      </c>
      <c r="I325" s="36">
        <f ca="1"/>
        <v>0</v>
      </c>
      <c r="K325">
        <v>0</v>
      </c>
      <c r="L325">
        <v>0</v>
      </c>
      <c r="M325">
        <v>0</v>
      </c>
      <c r="N325" s="32">
        <f ca="1"/>
        <v>0</v>
      </c>
    </row>
    <row r="326" spans="6:14">
      <c r="F326">
        <v>0</v>
      </c>
      <c r="G326">
        <v>0</v>
      </c>
      <c r="H326">
        <v>0</v>
      </c>
      <c r="I326" s="36">
        <f ca="1"/>
        <v>0</v>
      </c>
      <c r="K326">
        <v>0</v>
      </c>
      <c r="L326">
        <v>0</v>
      </c>
      <c r="M326">
        <v>0</v>
      </c>
      <c r="N326" s="32">
        <f ca="1"/>
        <v>0</v>
      </c>
    </row>
    <row r="327" spans="6:14">
      <c r="F327">
        <v>0</v>
      </c>
      <c r="G327">
        <v>0</v>
      </c>
      <c r="H327">
        <v>0</v>
      </c>
      <c r="I327" s="36">
        <f ca="1"/>
        <v>0</v>
      </c>
      <c r="K327">
        <v>0</v>
      </c>
      <c r="L327">
        <v>0</v>
      </c>
      <c r="M327">
        <v>0</v>
      </c>
      <c r="N327" s="32">
        <f ca="1"/>
        <v>0</v>
      </c>
    </row>
    <row r="328" spans="6:14">
      <c r="F328">
        <v>0</v>
      </c>
      <c r="G328">
        <v>0</v>
      </c>
      <c r="H328">
        <v>0</v>
      </c>
      <c r="I328" s="36">
        <f ca="1"/>
        <v>0</v>
      </c>
      <c r="K328">
        <v>0</v>
      </c>
      <c r="L328">
        <v>0</v>
      </c>
      <c r="M328">
        <v>0</v>
      </c>
      <c r="N328" s="32">
        <f ca="1"/>
        <v>0</v>
      </c>
    </row>
    <row r="329" spans="6:14">
      <c r="F329">
        <v>0</v>
      </c>
      <c r="G329">
        <v>0</v>
      </c>
      <c r="H329">
        <v>0</v>
      </c>
      <c r="I329" s="36">
        <f ca="1"/>
        <v>0</v>
      </c>
      <c r="K329">
        <v>0</v>
      </c>
      <c r="L329">
        <v>0</v>
      </c>
      <c r="M329">
        <v>0</v>
      </c>
      <c r="N329" s="32">
        <f ca="1"/>
        <v>0</v>
      </c>
    </row>
    <row r="330" spans="6:14">
      <c r="F330">
        <v>0</v>
      </c>
      <c r="G330">
        <v>0</v>
      </c>
      <c r="H330">
        <v>0</v>
      </c>
      <c r="I330" s="36">
        <f ca="1"/>
        <v>0</v>
      </c>
      <c r="K330">
        <v>0</v>
      </c>
      <c r="L330">
        <v>0</v>
      </c>
      <c r="M330">
        <v>0</v>
      </c>
      <c r="N330" s="32">
        <f ca="1"/>
        <v>0</v>
      </c>
    </row>
    <row r="331" spans="6:14">
      <c r="F331">
        <v>0</v>
      </c>
      <c r="G331">
        <v>0</v>
      </c>
      <c r="H331">
        <v>0</v>
      </c>
      <c r="I331" s="36">
        <f ca="1"/>
        <v>0</v>
      </c>
      <c r="K331">
        <v>0</v>
      </c>
      <c r="L331">
        <v>0</v>
      </c>
      <c r="M331">
        <v>0</v>
      </c>
      <c r="N331" s="32">
        <f ca="1"/>
        <v>0</v>
      </c>
    </row>
    <row r="332" spans="6:14">
      <c r="F332">
        <v>0</v>
      </c>
      <c r="G332">
        <v>0</v>
      </c>
      <c r="H332">
        <v>0</v>
      </c>
      <c r="I332" s="36">
        <f ca="1"/>
        <v>0</v>
      </c>
      <c r="K332">
        <v>0</v>
      </c>
      <c r="L332">
        <v>0</v>
      </c>
      <c r="M332">
        <v>0</v>
      </c>
      <c r="N332" s="32">
        <f ca="1"/>
        <v>0</v>
      </c>
    </row>
    <row r="333" spans="6:14">
      <c r="F333">
        <v>0</v>
      </c>
      <c r="G333">
        <v>0</v>
      </c>
      <c r="H333">
        <v>0</v>
      </c>
      <c r="I333" s="36">
        <f ca="1"/>
        <v>0</v>
      </c>
      <c r="K333">
        <v>0</v>
      </c>
      <c r="L333">
        <v>0</v>
      </c>
      <c r="M333">
        <v>0</v>
      </c>
      <c r="N333" s="32">
        <f ca="1"/>
        <v>0</v>
      </c>
    </row>
    <row r="334" spans="6:14">
      <c r="F334">
        <v>0</v>
      </c>
      <c r="G334">
        <v>0</v>
      </c>
      <c r="H334">
        <v>0</v>
      </c>
      <c r="I334" s="36">
        <f ca="1"/>
        <v>0</v>
      </c>
      <c r="K334">
        <v>0</v>
      </c>
      <c r="L334">
        <v>0</v>
      </c>
      <c r="M334">
        <v>0</v>
      </c>
      <c r="N334" s="32">
        <f ca="1"/>
        <v>0</v>
      </c>
    </row>
    <row r="335" spans="6:14">
      <c r="F335">
        <v>0</v>
      </c>
      <c r="G335">
        <v>0</v>
      </c>
      <c r="H335">
        <v>0</v>
      </c>
      <c r="I335" s="36">
        <f ca="1"/>
        <v>0</v>
      </c>
      <c r="K335">
        <v>0</v>
      </c>
      <c r="L335">
        <v>0</v>
      </c>
      <c r="M335">
        <v>0</v>
      </c>
      <c r="N335" s="32">
        <f ca="1"/>
        <v>0</v>
      </c>
    </row>
    <row r="336" spans="6:14">
      <c r="F336">
        <v>0</v>
      </c>
      <c r="G336">
        <v>0</v>
      </c>
      <c r="H336">
        <v>0</v>
      </c>
      <c r="I336" s="36">
        <f ca="1"/>
        <v>0</v>
      </c>
      <c r="K336">
        <v>0</v>
      </c>
      <c r="L336">
        <v>0</v>
      </c>
      <c r="M336">
        <v>0</v>
      </c>
      <c r="N336" s="32">
        <f ca="1"/>
        <v>0</v>
      </c>
    </row>
    <row r="337" spans="6:14">
      <c r="F337">
        <v>0</v>
      </c>
      <c r="G337">
        <v>0</v>
      </c>
      <c r="H337">
        <v>0</v>
      </c>
      <c r="I337" s="36">
        <f ca="1"/>
        <v>0</v>
      </c>
      <c r="K337">
        <v>0</v>
      </c>
      <c r="L337">
        <v>0</v>
      </c>
      <c r="M337">
        <v>0</v>
      </c>
      <c r="N337" s="32">
        <f ca="1"/>
        <v>0</v>
      </c>
    </row>
    <row r="338" spans="6:14">
      <c r="F338">
        <v>0</v>
      </c>
      <c r="G338">
        <v>0</v>
      </c>
      <c r="H338">
        <v>0</v>
      </c>
      <c r="I338" s="36">
        <f ca="1"/>
        <v>0</v>
      </c>
      <c r="K338">
        <v>0</v>
      </c>
      <c r="L338">
        <v>0</v>
      </c>
      <c r="M338">
        <v>0</v>
      </c>
      <c r="N338" s="32">
        <f ca="1"/>
        <v>0</v>
      </c>
    </row>
    <row r="339" spans="6:14">
      <c r="F339">
        <v>0</v>
      </c>
      <c r="G339">
        <v>0</v>
      </c>
      <c r="H339">
        <v>0</v>
      </c>
      <c r="I339" s="36">
        <f ca="1"/>
        <v>0</v>
      </c>
      <c r="K339">
        <v>0</v>
      </c>
      <c r="L339">
        <v>0</v>
      </c>
      <c r="M339">
        <v>0</v>
      </c>
      <c r="N339" s="32">
        <f ca="1"/>
        <v>0</v>
      </c>
    </row>
    <row r="340" spans="6:14">
      <c r="F340">
        <v>0</v>
      </c>
      <c r="G340">
        <v>0</v>
      </c>
      <c r="H340">
        <v>0</v>
      </c>
      <c r="I340" s="36">
        <f ca="1"/>
        <v>0</v>
      </c>
      <c r="K340">
        <v>0</v>
      </c>
      <c r="L340">
        <v>0</v>
      </c>
      <c r="M340">
        <v>0</v>
      </c>
      <c r="N340" s="32">
        <f ca="1"/>
        <v>0</v>
      </c>
    </row>
    <row r="341" spans="6:14">
      <c r="F341">
        <v>0</v>
      </c>
      <c r="G341">
        <v>0</v>
      </c>
      <c r="H341">
        <v>0</v>
      </c>
      <c r="I341" s="36">
        <f ca="1"/>
        <v>0</v>
      </c>
      <c r="K341">
        <v>0</v>
      </c>
      <c r="L341">
        <v>0</v>
      </c>
      <c r="M341">
        <v>0</v>
      </c>
      <c r="N341" s="32">
        <f ca="1"/>
        <v>0</v>
      </c>
    </row>
    <row r="342" spans="6:14">
      <c r="F342">
        <v>0</v>
      </c>
      <c r="G342">
        <v>0</v>
      </c>
      <c r="H342">
        <v>0</v>
      </c>
      <c r="I342" s="36">
        <f ca="1"/>
        <v>0</v>
      </c>
      <c r="K342">
        <v>0</v>
      </c>
      <c r="L342">
        <v>0</v>
      </c>
      <c r="M342">
        <v>0</v>
      </c>
      <c r="N342" s="32">
        <f ca="1"/>
        <v>0</v>
      </c>
    </row>
    <row r="343" spans="6:14">
      <c r="F343">
        <v>0</v>
      </c>
      <c r="G343">
        <v>0</v>
      </c>
      <c r="H343">
        <v>0</v>
      </c>
      <c r="I343" s="36">
        <f ca="1"/>
        <v>0</v>
      </c>
      <c r="K343">
        <v>0</v>
      </c>
      <c r="L343">
        <v>0</v>
      </c>
      <c r="M343">
        <v>0</v>
      </c>
      <c r="N343" s="32">
        <f ca="1"/>
        <v>0</v>
      </c>
    </row>
    <row r="344" spans="6:14">
      <c r="F344">
        <v>0</v>
      </c>
      <c r="G344">
        <v>0</v>
      </c>
      <c r="H344">
        <v>0</v>
      </c>
      <c r="I344" s="36">
        <f ca="1"/>
        <v>0</v>
      </c>
      <c r="K344">
        <v>0</v>
      </c>
      <c r="L344">
        <v>0</v>
      </c>
      <c r="M344">
        <v>0</v>
      </c>
      <c r="N344" s="32">
        <f ca="1"/>
        <v>0</v>
      </c>
    </row>
    <row r="345" spans="6:14">
      <c r="F345">
        <v>0</v>
      </c>
      <c r="G345">
        <v>0</v>
      </c>
      <c r="H345">
        <v>0</v>
      </c>
      <c r="I345" s="36">
        <f ca="1"/>
        <v>0</v>
      </c>
      <c r="K345">
        <v>0</v>
      </c>
      <c r="L345">
        <v>0</v>
      </c>
      <c r="M345">
        <v>0</v>
      </c>
      <c r="N345" s="32">
        <f ca="1"/>
        <v>0</v>
      </c>
    </row>
    <row r="346" spans="6:14">
      <c r="F346">
        <v>0</v>
      </c>
      <c r="G346">
        <v>0</v>
      </c>
      <c r="H346">
        <v>0</v>
      </c>
      <c r="I346" s="36">
        <f ca="1"/>
        <v>0</v>
      </c>
      <c r="K346">
        <v>0</v>
      </c>
      <c r="L346">
        <v>0</v>
      </c>
      <c r="M346">
        <v>0</v>
      </c>
      <c r="N346" s="32">
        <f ca="1"/>
        <v>0</v>
      </c>
    </row>
    <row r="347" spans="6:14">
      <c r="F347">
        <v>0</v>
      </c>
      <c r="G347">
        <v>0</v>
      </c>
      <c r="H347">
        <v>0</v>
      </c>
      <c r="I347" s="36">
        <f ca="1"/>
        <v>0</v>
      </c>
      <c r="K347">
        <v>0</v>
      </c>
      <c r="L347">
        <v>0</v>
      </c>
      <c r="M347">
        <v>0</v>
      </c>
      <c r="N347" s="32">
        <f ca="1"/>
        <v>0</v>
      </c>
    </row>
    <row r="348" spans="6:14">
      <c r="F348">
        <v>0</v>
      </c>
      <c r="G348">
        <v>0</v>
      </c>
      <c r="H348">
        <v>0</v>
      </c>
      <c r="I348" s="36">
        <f ca="1"/>
        <v>0</v>
      </c>
      <c r="K348">
        <v>0</v>
      </c>
      <c r="L348">
        <v>0</v>
      </c>
      <c r="M348">
        <v>0</v>
      </c>
      <c r="N348" s="32">
        <f ca="1"/>
        <v>0</v>
      </c>
    </row>
    <row r="349" spans="6:14">
      <c r="F349">
        <v>0</v>
      </c>
      <c r="G349">
        <v>0</v>
      </c>
      <c r="H349">
        <v>0</v>
      </c>
      <c r="I349" s="36">
        <f ca="1"/>
        <v>0</v>
      </c>
      <c r="K349">
        <v>0</v>
      </c>
      <c r="L349">
        <v>0</v>
      </c>
      <c r="M349">
        <v>0</v>
      </c>
      <c r="N349" s="32">
        <f ca="1"/>
        <v>0</v>
      </c>
    </row>
    <row r="350" spans="6:14">
      <c r="F350">
        <v>0</v>
      </c>
      <c r="G350">
        <v>0</v>
      </c>
      <c r="H350">
        <v>0</v>
      </c>
      <c r="I350" s="36">
        <f ca="1"/>
        <v>0</v>
      </c>
      <c r="K350">
        <v>0</v>
      </c>
      <c r="L350">
        <v>0</v>
      </c>
      <c r="M350">
        <v>0</v>
      </c>
      <c r="N350" s="32">
        <f ca="1"/>
        <v>0</v>
      </c>
    </row>
    <row r="351" spans="6:14">
      <c r="F351">
        <v>0</v>
      </c>
      <c r="G351">
        <v>0</v>
      </c>
      <c r="H351">
        <v>0</v>
      </c>
      <c r="I351" s="36">
        <f ca="1"/>
        <v>0</v>
      </c>
      <c r="K351">
        <v>0</v>
      </c>
      <c r="L351">
        <v>0</v>
      </c>
      <c r="M351">
        <v>0</v>
      </c>
      <c r="N351" s="32">
        <f ca="1"/>
        <v>0</v>
      </c>
    </row>
    <row r="352" spans="6:14">
      <c r="F352">
        <v>0</v>
      </c>
      <c r="G352">
        <v>0</v>
      </c>
      <c r="H352">
        <v>0</v>
      </c>
      <c r="I352" s="36">
        <f ca="1"/>
        <v>0</v>
      </c>
      <c r="K352">
        <v>0</v>
      </c>
      <c r="L352">
        <v>0</v>
      </c>
      <c r="M352">
        <v>0</v>
      </c>
      <c r="N352" s="32">
        <f ca="1"/>
        <v>0</v>
      </c>
    </row>
    <row r="353" spans="6:14">
      <c r="F353">
        <v>0</v>
      </c>
      <c r="G353">
        <v>0</v>
      </c>
      <c r="H353">
        <v>0</v>
      </c>
      <c r="I353" s="36">
        <f ca="1"/>
        <v>0</v>
      </c>
      <c r="K353">
        <v>0</v>
      </c>
      <c r="L353">
        <v>0</v>
      </c>
      <c r="M353">
        <v>0</v>
      </c>
      <c r="N353" s="32">
        <f ca="1"/>
        <v>0</v>
      </c>
    </row>
    <row r="354" spans="6:14">
      <c r="F354">
        <v>0</v>
      </c>
      <c r="G354">
        <v>0</v>
      </c>
      <c r="H354">
        <v>0</v>
      </c>
      <c r="I354" s="36">
        <f ca="1"/>
        <v>0</v>
      </c>
      <c r="K354">
        <v>0</v>
      </c>
      <c r="L354">
        <v>0</v>
      </c>
      <c r="M354">
        <v>0</v>
      </c>
      <c r="N354" s="32">
        <f ca="1"/>
        <v>0</v>
      </c>
    </row>
    <row r="355" spans="6:14">
      <c r="F355">
        <v>0</v>
      </c>
      <c r="G355">
        <v>0</v>
      </c>
      <c r="H355">
        <v>0</v>
      </c>
      <c r="I355" s="36">
        <f ca="1"/>
        <v>0</v>
      </c>
      <c r="K355">
        <v>0</v>
      </c>
      <c r="L355">
        <v>0</v>
      </c>
      <c r="M355">
        <v>0</v>
      </c>
      <c r="N355" s="32">
        <f ca="1"/>
        <v>0</v>
      </c>
    </row>
    <row r="356" spans="6:14">
      <c r="F356">
        <v>0</v>
      </c>
      <c r="G356">
        <v>0</v>
      </c>
      <c r="H356">
        <v>0</v>
      </c>
      <c r="I356" s="36">
        <f ca="1"/>
        <v>0</v>
      </c>
      <c r="K356">
        <v>0</v>
      </c>
      <c r="L356">
        <v>0</v>
      </c>
      <c r="M356">
        <v>0</v>
      </c>
      <c r="N356" s="32">
        <f ca="1"/>
        <v>0</v>
      </c>
    </row>
    <row r="357" spans="6:14">
      <c r="F357">
        <v>0</v>
      </c>
      <c r="G357">
        <v>0</v>
      </c>
      <c r="H357">
        <v>0</v>
      </c>
      <c r="I357" s="36">
        <f ca="1"/>
        <v>0</v>
      </c>
      <c r="K357">
        <v>0</v>
      </c>
      <c r="L357">
        <v>0</v>
      </c>
      <c r="M357">
        <v>0</v>
      </c>
      <c r="N357" s="36">
        <f ca="1"/>
        <v>0</v>
      </c>
    </row>
    <row r="358" spans="6:14">
      <c r="F358">
        <v>0</v>
      </c>
      <c r="G358">
        <v>0</v>
      </c>
      <c r="H358">
        <v>0</v>
      </c>
      <c r="I358" s="36">
        <f ca="1"/>
        <v>0</v>
      </c>
      <c r="K358">
        <v>0</v>
      </c>
      <c r="L358">
        <v>0</v>
      </c>
      <c r="M358">
        <v>0</v>
      </c>
      <c r="N358" s="36">
        <f ca="1"/>
        <v>0</v>
      </c>
    </row>
    <row r="359" spans="6:14">
      <c r="F359">
        <v>0</v>
      </c>
      <c r="G359">
        <v>0</v>
      </c>
      <c r="H359">
        <v>0</v>
      </c>
      <c r="I359" s="36">
        <f ca="1"/>
        <v>0</v>
      </c>
      <c r="K359">
        <v>0</v>
      </c>
      <c r="L359">
        <v>0</v>
      </c>
      <c r="M359">
        <v>0</v>
      </c>
      <c r="N359" s="36">
        <f ca="1"/>
        <v>0</v>
      </c>
    </row>
    <row r="360" spans="6:14">
      <c r="F360">
        <v>0</v>
      </c>
      <c r="G360">
        <v>0</v>
      </c>
      <c r="H360">
        <v>0</v>
      </c>
      <c r="I360" s="36">
        <f ca="1"/>
        <v>0</v>
      </c>
      <c r="K360">
        <v>0</v>
      </c>
      <c r="L360">
        <v>0</v>
      </c>
      <c r="M360">
        <v>0</v>
      </c>
      <c r="N360" s="36">
        <f ca="1"/>
        <v>0</v>
      </c>
    </row>
    <row r="361" spans="6:14">
      <c r="F361">
        <v>0</v>
      </c>
      <c r="G361">
        <v>0</v>
      </c>
      <c r="H361">
        <v>0</v>
      </c>
      <c r="I361" s="36">
        <f ca="1"/>
        <v>0</v>
      </c>
      <c r="K361">
        <v>0</v>
      </c>
      <c r="L361">
        <v>0</v>
      </c>
      <c r="M361">
        <v>0</v>
      </c>
      <c r="N361" s="36">
        <f ca="1"/>
        <v>0</v>
      </c>
    </row>
    <row r="362" spans="6:14">
      <c r="F362">
        <v>0</v>
      </c>
      <c r="G362">
        <v>0</v>
      </c>
      <c r="H362">
        <v>0</v>
      </c>
      <c r="I362" s="36">
        <f ca="1"/>
        <v>0</v>
      </c>
      <c r="K362">
        <v>0</v>
      </c>
      <c r="L362">
        <v>0</v>
      </c>
      <c r="M362">
        <v>0</v>
      </c>
      <c r="N362" s="36">
        <f ca="1"/>
        <v>0</v>
      </c>
    </row>
    <row r="363" spans="6:14">
      <c r="F363">
        <v>0</v>
      </c>
      <c r="G363">
        <v>0</v>
      </c>
      <c r="H363">
        <v>0</v>
      </c>
      <c r="I363" s="36">
        <f ca="1"/>
        <v>0</v>
      </c>
      <c r="K363">
        <v>0</v>
      </c>
      <c r="L363">
        <v>0</v>
      </c>
      <c r="M363">
        <v>0</v>
      </c>
      <c r="N363" s="36">
        <f ca="1"/>
        <v>0</v>
      </c>
    </row>
    <row r="364" spans="6:14">
      <c r="F364">
        <v>0</v>
      </c>
      <c r="G364">
        <v>0</v>
      </c>
      <c r="H364">
        <v>0</v>
      </c>
      <c r="I364" s="36">
        <f ca="1"/>
        <v>0</v>
      </c>
      <c r="K364">
        <v>0</v>
      </c>
      <c r="L364">
        <v>0</v>
      </c>
      <c r="M364">
        <v>0</v>
      </c>
      <c r="N364" s="36">
        <f ca="1"/>
        <v>0</v>
      </c>
    </row>
    <row r="365" spans="6:14">
      <c r="F365">
        <v>0</v>
      </c>
      <c r="G365">
        <v>0</v>
      </c>
      <c r="H365">
        <v>0</v>
      </c>
      <c r="I365" s="36">
        <f ca="1"/>
        <v>0</v>
      </c>
      <c r="K365">
        <v>0</v>
      </c>
      <c r="L365">
        <v>0</v>
      </c>
      <c r="M365">
        <v>0</v>
      </c>
      <c r="N365" s="36">
        <f ca="1"/>
        <v>0</v>
      </c>
    </row>
    <row r="366" spans="6:14">
      <c r="F366">
        <v>0</v>
      </c>
      <c r="G366">
        <v>0</v>
      </c>
      <c r="H366">
        <v>0</v>
      </c>
      <c r="I366" s="36">
        <f ca="1"/>
        <v>0</v>
      </c>
      <c r="K366">
        <v>0</v>
      </c>
      <c r="L366">
        <v>0</v>
      </c>
      <c r="M366">
        <v>0</v>
      </c>
      <c r="N366" s="36">
        <f ca="1"/>
        <v>0</v>
      </c>
    </row>
    <row r="367" spans="6:14">
      <c r="F367">
        <v>0</v>
      </c>
      <c r="G367">
        <v>0</v>
      </c>
      <c r="H367">
        <v>0</v>
      </c>
      <c r="I367" s="36">
        <f ca="1"/>
        <v>0</v>
      </c>
      <c r="K367">
        <v>0</v>
      </c>
      <c r="L367">
        <v>0</v>
      </c>
      <c r="M367">
        <v>0</v>
      </c>
      <c r="N367" s="36">
        <f ca="1"/>
        <v>0</v>
      </c>
    </row>
    <row r="368" spans="6:14">
      <c r="F368">
        <v>0</v>
      </c>
      <c r="G368">
        <v>0</v>
      </c>
      <c r="H368">
        <v>0</v>
      </c>
      <c r="I368" s="36">
        <f ca="1"/>
        <v>0</v>
      </c>
      <c r="K368">
        <v>0</v>
      </c>
      <c r="L368">
        <v>0</v>
      </c>
      <c r="M368">
        <v>0</v>
      </c>
      <c r="N368" s="36">
        <f ca="1"/>
        <v>0</v>
      </c>
    </row>
    <row r="369" spans="6:14">
      <c r="F369">
        <v>0</v>
      </c>
      <c r="G369">
        <v>0</v>
      </c>
      <c r="H369">
        <v>0</v>
      </c>
      <c r="I369" s="36">
        <f ca="1"/>
        <v>0</v>
      </c>
      <c r="K369">
        <v>0</v>
      </c>
      <c r="L369">
        <v>0</v>
      </c>
      <c r="M369">
        <v>0</v>
      </c>
      <c r="N369" s="36">
        <f ca="1"/>
        <v>0</v>
      </c>
    </row>
    <row r="370" spans="6:14">
      <c r="F370">
        <v>0</v>
      </c>
      <c r="G370">
        <v>0</v>
      </c>
      <c r="H370">
        <v>0</v>
      </c>
      <c r="I370" s="36">
        <f ca="1"/>
        <v>0</v>
      </c>
      <c r="K370">
        <v>0</v>
      </c>
      <c r="L370">
        <v>0</v>
      </c>
      <c r="M370">
        <v>0</v>
      </c>
      <c r="N370" s="36">
        <f ca="1"/>
        <v>0</v>
      </c>
    </row>
    <row r="371" spans="6:14">
      <c r="F371">
        <v>0</v>
      </c>
      <c r="G371">
        <v>0</v>
      </c>
      <c r="H371">
        <v>0</v>
      </c>
      <c r="I371" s="36">
        <f ca="1"/>
        <v>0</v>
      </c>
      <c r="K371">
        <v>0</v>
      </c>
      <c r="L371">
        <v>0</v>
      </c>
      <c r="M371">
        <v>0</v>
      </c>
      <c r="N371" s="36">
        <f ca="1"/>
        <v>0</v>
      </c>
    </row>
    <row r="372" spans="6:14">
      <c r="F372">
        <v>0</v>
      </c>
      <c r="G372">
        <v>0</v>
      </c>
      <c r="H372">
        <v>0</v>
      </c>
      <c r="I372" s="36">
        <f ca="1"/>
        <v>0</v>
      </c>
      <c r="K372">
        <v>0</v>
      </c>
      <c r="L372">
        <v>0</v>
      </c>
      <c r="M372">
        <v>0</v>
      </c>
      <c r="N372" s="36">
        <f ca="1"/>
        <v>0</v>
      </c>
    </row>
    <row r="373" spans="6:14">
      <c r="F373">
        <v>0</v>
      </c>
      <c r="G373">
        <v>0</v>
      </c>
      <c r="H373">
        <v>0</v>
      </c>
      <c r="I373" s="36">
        <f ca="1"/>
        <v>0</v>
      </c>
      <c r="K373">
        <v>0</v>
      </c>
      <c r="L373">
        <v>0</v>
      </c>
      <c r="M373">
        <v>0</v>
      </c>
      <c r="N373" s="36">
        <f ca="1"/>
        <v>0</v>
      </c>
    </row>
    <row r="374" spans="6:14">
      <c r="F374">
        <v>0</v>
      </c>
      <c r="G374">
        <v>0</v>
      </c>
      <c r="H374">
        <v>0</v>
      </c>
      <c r="I374" s="36">
        <f ca="1"/>
        <v>0</v>
      </c>
      <c r="K374">
        <v>0</v>
      </c>
      <c r="L374">
        <v>0</v>
      </c>
      <c r="M374">
        <v>0</v>
      </c>
      <c r="N374" s="36">
        <f ca="1"/>
        <v>0</v>
      </c>
    </row>
    <row r="375" spans="6:14">
      <c r="F375">
        <v>0</v>
      </c>
      <c r="G375">
        <v>0</v>
      </c>
      <c r="H375">
        <v>0</v>
      </c>
      <c r="I375" s="36">
        <f ca="1"/>
        <v>0</v>
      </c>
      <c r="K375">
        <v>0</v>
      </c>
      <c r="L375">
        <v>0</v>
      </c>
      <c r="M375">
        <v>0</v>
      </c>
      <c r="N375" s="36">
        <f ca="1"/>
        <v>0</v>
      </c>
    </row>
    <row r="376" spans="6:14">
      <c r="F376">
        <v>0</v>
      </c>
      <c r="G376">
        <v>0</v>
      </c>
      <c r="H376">
        <v>0</v>
      </c>
      <c r="I376" s="36">
        <f ca="1"/>
        <v>0</v>
      </c>
      <c r="K376">
        <v>0</v>
      </c>
      <c r="L376">
        <v>0</v>
      </c>
      <c r="M376">
        <v>0</v>
      </c>
      <c r="N376" s="36">
        <f ca="1"/>
        <v>0</v>
      </c>
    </row>
    <row r="377" spans="6:14">
      <c r="F377">
        <v>0</v>
      </c>
      <c r="G377">
        <v>0</v>
      </c>
      <c r="H377">
        <v>0</v>
      </c>
      <c r="I377" s="36">
        <f ca="1"/>
        <v>0</v>
      </c>
      <c r="K377">
        <v>0</v>
      </c>
      <c r="L377">
        <v>0</v>
      </c>
      <c r="M377">
        <v>0</v>
      </c>
      <c r="N377" s="36">
        <f ca="1"/>
        <v>0</v>
      </c>
    </row>
    <row r="378" spans="6:14">
      <c r="F378">
        <v>0</v>
      </c>
      <c r="G378">
        <v>0</v>
      </c>
      <c r="H378">
        <v>0</v>
      </c>
      <c r="I378" s="36">
        <f ca="1"/>
        <v>0</v>
      </c>
      <c r="K378">
        <v>0</v>
      </c>
      <c r="L378">
        <v>0</v>
      </c>
      <c r="M378">
        <v>0</v>
      </c>
      <c r="N378" s="36">
        <f ca="1"/>
        <v>0</v>
      </c>
    </row>
    <row r="379" spans="6:14">
      <c r="F379">
        <v>0</v>
      </c>
      <c r="G379">
        <v>0</v>
      </c>
      <c r="H379">
        <v>0</v>
      </c>
      <c r="I379" s="36">
        <f ca="1"/>
        <v>0</v>
      </c>
      <c r="K379">
        <v>0</v>
      </c>
      <c r="L379">
        <v>0</v>
      </c>
      <c r="M379">
        <v>0</v>
      </c>
      <c r="N379" s="36">
        <f ca="1"/>
        <v>0</v>
      </c>
    </row>
    <row r="380" spans="6:14">
      <c r="F380">
        <v>0</v>
      </c>
      <c r="G380">
        <v>0</v>
      </c>
      <c r="H380">
        <v>0</v>
      </c>
      <c r="I380" s="36">
        <f ca="1"/>
        <v>0</v>
      </c>
      <c r="K380">
        <v>0</v>
      </c>
      <c r="L380">
        <v>0</v>
      </c>
      <c r="M380">
        <v>0</v>
      </c>
      <c r="N380" s="36">
        <f ca="1"/>
        <v>0</v>
      </c>
    </row>
    <row r="381" spans="6:14">
      <c r="F381">
        <v>0</v>
      </c>
      <c r="G381">
        <v>0</v>
      </c>
      <c r="H381">
        <v>0</v>
      </c>
      <c r="I381" s="36">
        <f ca="1"/>
        <v>0</v>
      </c>
      <c r="K381">
        <v>0</v>
      </c>
      <c r="L381">
        <v>0</v>
      </c>
      <c r="M381">
        <v>0</v>
      </c>
      <c r="N381" s="36">
        <f ca="1"/>
        <v>0</v>
      </c>
    </row>
    <row r="382" spans="6:14">
      <c r="F382">
        <v>0</v>
      </c>
      <c r="G382">
        <v>0</v>
      </c>
      <c r="H382">
        <v>0</v>
      </c>
      <c r="I382" s="36">
        <f ca="1"/>
        <v>0</v>
      </c>
      <c r="K382">
        <v>0</v>
      </c>
      <c r="L382">
        <v>0</v>
      </c>
      <c r="M382">
        <v>0</v>
      </c>
      <c r="N382" s="36">
        <f ca="1"/>
        <v>0</v>
      </c>
    </row>
    <row r="383" spans="6:14">
      <c r="F383">
        <v>0</v>
      </c>
      <c r="G383">
        <v>0</v>
      </c>
      <c r="H383">
        <v>0</v>
      </c>
      <c r="I383" s="36">
        <f ca="1"/>
        <v>0</v>
      </c>
      <c r="K383">
        <v>0</v>
      </c>
      <c r="L383">
        <v>0</v>
      </c>
      <c r="M383">
        <v>0</v>
      </c>
      <c r="N383" s="36">
        <f ca="1"/>
        <v>0</v>
      </c>
    </row>
    <row r="384" spans="6:14">
      <c r="F384">
        <v>0</v>
      </c>
      <c r="G384">
        <v>0</v>
      </c>
      <c r="H384">
        <v>0</v>
      </c>
      <c r="I384" s="36">
        <f ca="1"/>
        <v>0</v>
      </c>
      <c r="K384">
        <v>0</v>
      </c>
      <c r="L384">
        <v>0</v>
      </c>
      <c r="M384">
        <v>0</v>
      </c>
      <c r="N384" s="36">
        <f ca="1"/>
        <v>0</v>
      </c>
    </row>
    <row r="385" spans="6:14">
      <c r="F385">
        <v>0</v>
      </c>
      <c r="G385">
        <v>0</v>
      </c>
      <c r="H385">
        <v>0</v>
      </c>
      <c r="I385" s="36">
        <f ca="1"/>
        <v>0</v>
      </c>
      <c r="K385">
        <v>0</v>
      </c>
      <c r="L385">
        <v>0</v>
      </c>
      <c r="M385">
        <v>0</v>
      </c>
      <c r="N385" s="36">
        <f ca="1"/>
        <v>0</v>
      </c>
    </row>
    <row r="386" spans="6:14">
      <c r="F386">
        <v>0</v>
      </c>
      <c r="G386">
        <v>0</v>
      </c>
      <c r="H386">
        <v>0</v>
      </c>
      <c r="I386" s="36">
        <f ca="1"/>
        <v>0</v>
      </c>
      <c r="K386">
        <v>0</v>
      </c>
      <c r="L386">
        <v>0</v>
      </c>
      <c r="M386">
        <v>0</v>
      </c>
      <c r="N386" s="36">
        <f ca="1"/>
        <v>0</v>
      </c>
    </row>
    <row r="387" spans="6:14">
      <c r="F387">
        <v>0</v>
      </c>
      <c r="G387">
        <v>0</v>
      </c>
      <c r="H387">
        <v>0</v>
      </c>
      <c r="I387" s="36">
        <f ca="1"/>
        <v>0</v>
      </c>
      <c r="K387">
        <v>0</v>
      </c>
      <c r="L387">
        <v>0</v>
      </c>
      <c r="M387">
        <v>0</v>
      </c>
      <c r="N387" s="36">
        <f ca="1"/>
        <v>0</v>
      </c>
    </row>
    <row r="388" spans="6:14">
      <c r="F388">
        <v>0</v>
      </c>
      <c r="G388">
        <v>0</v>
      </c>
      <c r="H388">
        <v>0</v>
      </c>
      <c r="I388" s="36">
        <f ca="1"/>
        <v>0</v>
      </c>
      <c r="K388">
        <v>0</v>
      </c>
      <c r="L388">
        <v>0</v>
      </c>
      <c r="M388">
        <v>0</v>
      </c>
      <c r="N388" s="36">
        <f ca="1"/>
        <v>0</v>
      </c>
    </row>
    <row r="389" spans="6:14">
      <c r="F389">
        <v>0</v>
      </c>
      <c r="G389">
        <v>0</v>
      </c>
      <c r="H389">
        <v>0</v>
      </c>
      <c r="I389" s="36">
        <f ca="1"/>
        <v>0</v>
      </c>
      <c r="K389">
        <v>0</v>
      </c>
      <c r="L389">
        <v>0</v>
      </c>
      <c r="M389">
        <v>0</v>
      </c>
      <c r="N389" s="36">
        <f ca="1"/>
        <v>0</v>
      </c>
    </row>
    <row r="390" spans="6:14">
      <c r="F390">
        <v>0</v>
      </c>
      <c r="G390">
        <v>0</v>
      </c>
      <c r="H390">
        <v>0</v>
      </c>
      <c r="I390" s="36">
        <f ca="1"/>
        <v>0</v>
      </c>
      <c r="K390">
        <v>0</v>
      </c>
      <c r="L390">
        <v>0</v>
      </c>
      <c r="M390">
        <v>0</v>
      </c>
      <c r="N390" s="36">
        <f ca="1"/>
        <v>0</v>
      </c>
    </row>
    <row r="391" spans="6:14">
      <c r="F391">
        <v>0</v>
      </c>
      <c r="G391">
        <v>0</v>
      </c>
      <c r="H391">
        <v>0</v>
      </c>
      <c r="I391" s="36">
        <f ca="1"/>
        <v>0</v>
      </c>
      <c r="K391">
        <v>0</v>
      </c>
      <c r="L391">
        <v>0</v>
      </c>
      <c r="M391">
        <v>0</v>
      </c>
      <c r="N391" s="36">
        <f ca="1"/>
        <v>0</v>
      </c>
    </row>
    <row r="392" spans="6:14">
      <c r="F392">
        <v>0</v>
      </c>
      <c r="G392">
        <v>0</v>
      </c>
      <c r="H392">
        <v>0</v>
      </c>
      <c r="I392" s="36">
        <f ca="1"/>
        <v>0</v>
      </c>
      <c r="K392">
        <v>0</v>
      </c>
      <c r="L392">
        <v>0</v>
      </c>
      <c r="M392">
        <v>0</v>
      </c>
      <c r="N392" s="36">
        <f ca="1"/>
        <v>0</v>
      </c>
    </row>
    <row r="393" spans="6:14">
      <c r="F393">
        <v>0</v>
      </c>
      <c r="G393">
        <v>0</v>
      </c>
      <c r="H393">
        <v>0</v>
      </c>
      <c r="I393" s="36">
        <f ca="1"/>
        <v>0</v>
      </c>
      <c r="K393">
        <v>0</v>
      </c>
      <c r="L393">
        <v>0</v>
      </c>
      <c r="M393">
        <v>0</v>
      </c>
      <c r="N393" s="36">
        <f ca="1"/>
        <v>0</v>
      </c>
    </row>
    <row r="394" spans="6:14">
      <c r="F394">
        <v>0</v>
      </c>
      <c r="G394">
        <v>0</v>
      </c>
      <c r="H394">
        <v>0</v>
      </c>
      <c r="I394" s="36">
        <f ca="1"/>
        <v>0</v>
      </c>
      <c r="K394">
        <v>0</v>
      </c>
      <c r="L394">
        <v>0</v>
      </c>
      <c r="M394">
        <v>0</v>
      </c>
      <c r="N394" s="36">
        <f ca="1"/>
        <v>0</v>
      </c>
    </row>
    <row r="395" spans="6:14">
      <c r="F395">
        <v>0</v>
      </c>
      <c r="G395">
        <v>0</v>
      </c>
      <c r="H395">
        <v>0</v>
      </c>
      <c r="I395" s="36">
        <f ca="1"/>
        <v>0</v>
      </c>
      <c r="K395">
        <v>0</v>
      </c>
      <c r="L395">
        <v>0</v>
      </c>
      <c r="M395">
        <v>0</v>
      </c>
      <c r="N395" s="36">
        <f ca="1"/>
        <v>0</v>
      </c>
    </row>
    <row r="396" spans="6:14">
      <c r="F396">
        <v>0</v>
      </c>
      <c r="G396">
        <v>0</v>
      </c>
      <c r="H396">
        <v>0</v>
      </c>
      <c r="I396" s="36">
        <f ca="1"/>
        <v>0</v>
      </c>
      <c r="K396">
        <v>0</v>
      </c>
      <c r="L396">
        <v>0</v>
      </c>
      <c r="M396">
        <v>0</v>
      </c>
      <c r="N396" s="36">
        <f ca="1"/>
        <v>0</v>
      </c>
    </row>
    <row r="397" spans="6:14">
      <c r="F397">
        <v>0</v>
      </c>
      <c r="G397">
        <v>0</v>
      </c>
      <c r="H397">
        <v>0</v>
      </c>
      <c r="I397" s="36">
        <f ca="1"/>
        <v>0</v>
      </c>
      <c r="K397">
        <v>0</v>
      </c>
      <c r="L397">
        <v>0</v>
      </c>
      <c r="M397">
        <v>0</v>
      </c>
      <c r="N397" s="36">
        <f ca="1"/>
        <v>0</v>
      </c>
    </row>
    <row r="398" spans="6:14">
      <c r="F398">
        <v>0</v>
      </c>
      <c r="G398">
        <v>0</v>
      </c>
      <c r="H398">
        <v>0</v>
      </c>
      <c r="I398" s="36">
        <f ca="1"/>
        <v>0</v>
      </c>
      <c r="K398">
        <v>0</v>
      </c>
      <c r="L398">
        <v>0</v>
      </c>
      <c r="M398">
        <v>0</v>
      </c>
      <c r="N398" s="36">
        <f ca="1"/>
        <v>0</v>
      </c>
    </row>
    <row r="399" spans="6:14">
      <c r="F399">
        <v>0</v>
      </c>
      <c r="G399">
        <v>0</v>
      </c>
      <c r="H399">
        <v>0</v>
      </c>
      <c r="I399" s="36">
        <f ca="1"/>
        <v>0</v>
      </c>
      <c r="K399">
        <v>0</v>
      </c>
      <c r="L399">
        <v>0</v>
      </c>
      <c r="M399">
        <v>0</v>
      </c>
      <c r="N399" s="36">
        <f ca="1"/>
        <v>0</v>
      </c>
    </row>
    <row r="400" spans="6:14">
      <c r="F400">
        <v>0</v>
      </c>
      <c r="G400">
        <v>0</v>
      </c>
      <c r="H400">
        <v>0</v>
      </c>
      <c r="I400" s="36">
        <f ca="1"/>
        <v>0</v>
      </c>
      <c r="K400">
        <v>0</v>
      </c>
      <c r="L400">
        <v>0</v>
      </c>
      <c r="M400">
        <v>0</v>
      </c>
      <c r="N400" s="36">
        <f ca="1"/>
        <v>0</v>
      </c>
    </row>
    <row r="401" spans="6:14">
      <c r="F401">
        <v>0</v>
      </c>
      <c r="G401">
        <v>0</v>
      </c>
      <c r="H401">
        <v>0</v>
      </c>
      <c r="I401" s="36">
        <f ca="1"/>
        <v>0</v>
      </c>
      <c r="K401">
        <v>0</v>
      </c>
      <c r="L401">
        <v>0</v>
      </c>
      <c r="M401">
        <v>0</v>
      </c>
      <c r="N401" s="36">
        <f ca="1"/>
        <v>0</v>
      </c>
    </row>
    <row r="402" spans="6:14">
      <c r="F402">
        <v>0</v>
      </c>
      <c r="G402">
        <v>0</v>
      </c>
      <c r="H402">
        <v>0</v>
      </c>
      <c r="I402" s="36">
        <f ca="1"/>
        <v>0</v>
      </c>
      <c r="K402">
        <v>0</v>
      </c>
      <c r="L402">
        <v>0</v>
      </c>
      <c r="M402">
        <v>0</v>
      </c>
      <c r="N402" s="36">
        <f ca="1"/>
        <v>0</v>
      </c>
    </row>
    <row r="403" spans="6:14">
      <c r="F403">
        <v>0</v>
      </c>
      <c r="G403">
        <v>0</v>
      </c>
      <c r="H403">
        <v>0</v>
      </c>
      <c r="I403" s="36">
        <f ca="1"/>
        <v>0</v>
      </c>
      <c r="K403">
        <v>0</v>
      </c>
      <c r="L403">
        <v>0</v>
      </c>
      <c r="M403">
        <v>0</v>
      </c>
      <c r="N403" s="36">
        <f ca="1"/>
        <v>0</v>
      </c>
    </row>
    <row r="404" spans="6:14">
      <c r="F404">
        <v>0</v>
      </c>
      <c r="G404">
        <v>0</v>
      </c>
      <c r="H404">
        <v>0</v>
      </c>
      <c r="I404" s="36">
        <f ca="1"/>
        <v>0</v>
      </c>
      <c r="K404">
        <v>0</v>
      </c>
      <c r="L404">
        <v>0</v>
      </c>
      <c r="M404">
        <v>0</v>
      </c>
      <c r="N404" s="36">
        <f ca="1"/>
        <v>0</v>
      </c>
    </row>
    <row r="405" spans="6:14">
      <c r="F405">
        <v>0</v>
      </c>
      <c r="G405">
        <v>0</v>
      </c>
      <c r="H405">
        <v>0</v>
      </c>
      <c r="I405" s="36">
        <f ca="1"/>
        <v>0</v>
      </c>
      <c r="K405">
        <v>0</v>
      </c>
      <c r="L405">
        <v>0</v>
      </c>
      <c r="M405">
        <v>0</v>
      </c>
      <c r="N405" s="36">
        <f ca="1"/>
        <v>0</v>
      </c>
    </row>
    <row r="406" spans="6:14">
      <c r="F406">
        <v>0</v>
      </c>
      <c r="G406">
        <v>0</v>
      </c>
      <c r="H406">
        <v>0</v>
      </c>
      <c r="I406" s="36">
        <f ca="1"/>
        <v>0</v>
      </c>
      <c r="K406">
        <v>0</v>
      </c>
      <c r="L406">
        <v>0</v>
      </c>
      <c r="M406">
        <v>0</v>
      </c>
      <c r="N406" s="36">
        <f ca="1"/>
        <v>0</v>
      </c>
    </row>
    <row r="407" spans="6:14">
      <c r="F407">
        <v>0</v>
      </c>
      <c r="G407">
        <v>0</v>
      </c>
      <c r="H407">
        <v>0</v>
      </c>
      <c r="I407" s="36">
        <f ca="1"/>
        <v>0</v>
      </c>
      <c r="K407">
        <v>0</v>
      </c>
      <c r="L407">
        <v>0</v>
      </c>
      <c r="M407">
        <v>0</v>
      </c>
      <c r="N407" s="36">
        <f ca="1"/>
        <v>0</v>
      </c>
    </row>
    <row r="408" spans="6:14">
      <c r="F408">
        <v>0</v>
      </c>
      <c r="G408">
        <v>0</v>
      </c>
      <c r="H408">
        <v>0</v>
      </c>
      <c r="I408" s="36">
        <f ca="1"/>
        <v>0</v>
      </c>
      <c r="K408">
        <v>0</v>
      </c>
      <c r="L408">
        <v>0</v>
      </c>
      <c r="M408">
        <v>0</v>
      </c>
      <c r="N408" s="36">
        <f ca="1"/>
        <v>0</v>
      </c>
    </row>
    <row r="409" spans="6:14">
      <c r="F409">
        <v>0</v>
      </c>
      <c r="G409">
        <v>0</v>
      </c>
      <c r="H409">
        <v>0</v>
      </c>
      <c r="I409" s="36">
        <f ca="1"/>
        <v>0</v>
      </c>
      <c r="K409">
        <v>0</v>
      </c>
      <c r="L409">
        <v>0</v>
      </c>
      <c r="M409">
        <v>0</v>
      </c>
      <c r="N409" s="36">
        <f ca="1"/>
        <v>0</v>
      </c>
    </row>
    <row r="410" spans="6:14">
      <c r="F410">
        <v>0</v>
      </c>
      <c r="G410">
        <v>0</v>
      </c>
      <c r="H410">
        <v>0</v>
      </c>
      <c r="I410" s="36">
        <f ca="1"/>
        <v>0</v>
      </c>
      <c r="K410">
        <v>0</v>
      </c>
      <c r="L410">
        <v>0</v>
      </c>
      <c r="M410">
        <v>0</v>
      </c>
      <c r="N410" s="36">
        <f ca="1"/>
        <v>0</v>
      </c>
    </row>
    <row r="411" spans="6:14">
      <c r="F411">
        <v>0</v>
      </c>
      <c r="G411">
        <v>0</v>
      </c>
      <c r="H411">
        <v>0</v>
      </c>
      <c r="I411" s="36">
        <f ca="1"/>
        <v>0</v>
      </c>
      <c r="K411">
        <v>0</v>
      </c>
      <c r="L411">
        <v>0</v>
      </c>
      <c r="M411">
        <v>0</v>
      </c>
      <c r="N411" s="36">
        <f ca="1"/>
        <v>0</v>
      </c>
    </row>
    <row r="412" spans="6:14">
      <c r="F412">
        <v>0</v>
      </c>
      <c r="G412">
        <v>0</v>
      </c>
      <c r="H412">
        <v>0</v>
      </c>
      <c r="I412" s="36">
        <f ca="1"/>
        <v>0</v>
      </c>
      <c r="K412">
        <v>0</v>
      </c>
      <c r="L412">
        <v>0</v>
      </c>
      <c r="M412">
        <v>0</v>
      </c>
      <c r="N412" s="36">
        <f ca="1"/>
        <v>0</v>
      </c>
    </row>
    <row r="413" spans="6:14">
      <c r="F413">
        <v>0</v>
      </c>
      <c r="G413">
        <v>0</v>
      </c>
      <c r="H413">
        <v>0</v>
      </c>
      <c r="I413" s="36">
        <f ca="1"/>
        <v>0</v>
      </c>
      <c r="K413">
        <v>0</v>
      </c>
      <c r="L413">
        <v>0</v>
      </c>
      <c r="M413">
        <v>0</v>
      </c>
      <c r="N413" s="36">
        <f ca="1"/>
        <v>0</v>
      </c>
    </row>
    <row r="414" spans="6:14">
      <c r="F414">
        <v>0</v>
      </c>
      <c r="G414">
        <v>0</v>
      </c>
      <c r="H414">
        <v>0</v>
      </c>
      <c r="I414" s="36">
        <f ca="1"/>
        <v>0</v>
      </c>
      <c r="K414">
        <v>0</v>
      </c>
      <c r="L414">
        <v>0</v>
      </c>
      <c r="M414">
        <v>0</v>
      </c>
      <c r="N414" s="36">
        <f ca="1"/>
        <v>0</v>
      </c>
    </row>
    <row r="415" spans="6:14">
      <c r="F415">
        <v>0</v>
      </c>
      <c r="G415">
        <v>0</v>
      </c>
      <c r="H415">
        <v>0</v>
      </c>
      <c r="I415" s="36">
        <f ca="1"/>
        <v>0</v>
      </c>
      <c r="K415">
        <v>0</v>
      </c>
      <c r="L415">
        <v>0</v>
      </c>
      <c r="M415">
        <v>0</v>
      </c>
      <c r="N415" s="36">
        <f ca="1"/>
        <v>0</v>
      </c>
    </row>
    <row r="416" spans="6:14">
      <c r="F416">
        <v>0</v>
      </c>
      <c r="G416">
        <v>0</v>
      </c>
      <c r="H416">
        <v>0</v>
      </c>
      <c r="I416" s="36">
        <f ca="1"/>
        <v>0</v>
      </c>
      <c r="K416">
        <v>0</v>
      </c>
      <c r="L416">
        <v>0</v>
      </c>
      <c r="M416">
        <v>0</v>
      </c>
      <c r="N416" s="36">
        <f ca="1"/>
        <v>0</v>
      </c>
    </row>
    <row r="417" spans="6:14">
      <c r="F417">
        <v>0</v>
      </c>
      <c r="G417">
        <v>0</v>
      </c>
      <c r="H417">
        <v>0</v>
      </c>
      <c r="I417" s="36">
        <f ca="1"/>
        <v>0</v>
      </c>
      <c r="K417">
        <v>0</v>
      </c>
      <c r="L417">
        <v>0</v>
      </c>
      <c r="M417">
        <v>0</v>
      </c>
      <c r="N417" s="36">
        <f ca="1"/>
        <v>0</v>
      </c>
    </row>
    <row r="418" spans="6:14">
      <c r="F418">
        <v>0</v>
      </c>
      <c r="G418">
        <v>0</v>
      </c>
      <c r="H418">
        <v>0</v>
      </c>
      <c r="I418" s="36">
        <f ca="1"/>
        <v>0</v>
      </c>
      <c r="K418">
        <v>0</v>
      </c>
      <c r="L418">
        <v>0</v>
      </c>
      <c r="M418">
        <v>0</v>
      </c>
      <c r="N418" s="36">
        <f ca="1"/>
        <v>0</v>
      </c>
    </row>
    <row r="419" spans="6:14">
      <c r="F419">
        <v>0</v>
      </c>
      <c r="G419">
        <v>0</v>
      </c>
      <c r="H419">
        <v>0</v>
      </c>
      <c r="I419" s="36">
        <f ca="1"/>
        <v>0</v>
      </c>
      <c r="K419">
        <v>0</v>
      </c>
      <c r="L419">
        <v>0</v>
      </c>
      <c r="M419">
        <v>0</v>
      </c>
      <c r="N419" s="36">
        <f ca="1"/>
        <v>0</v>
      </c>
    </row>
    <row r="420" spans="6:14">
      <c r="F420">
        <v>0</v>
      </c>
      <c r="G420">
        <v>0</v>
      </c>
      <c r="H420">
        <v>0</v>
      </c>
      <c r="I420" s="36">
        <f ca="1"/>
        <v>0</v>
      </c>
      <c r="K420">
        <v>0</v>
      </c>
      <c r="L420">
        <v>0</v>
      </c>
      <c r="M420">
        <v>0</v>
      </c>
      <c r="N420" s="36">
        <f ca="1"/>
        <v>0</v>
      </c>
    </row>
    <row r="421" spans="6:14">
      <c r="F421">
        <v>0</v>
      </c>
      <c r="G421">
        <v>0</v>
      </c>
      <c r="H421">
        <v>0</v>
      </c>
      <c r="I421" s="36">
        <f ca="1"/>
        <v>0</v>
      </c>
      <c r="K421">
        <v>0</v>
      </c>
      <c r="L421">
        <v>0</v>
      </c>
      <c r="M421">
        <v>0</v>
      </c>
      <c r="N421" s="36">
        <f ca="1"/>
        <v>0</v>
      </c>
    </row>
    <row r="422" spans="6:14">
      <c r="F422">
        <v>0</v>
      </c>
      <c r="G422">
        <v>0</v>
      </c>
      <c r="H422">
        <v>0</v>
      </c>
      <c r="I422" s="36">
        <f ca="1"/>
        <v>0</v>
      </c>
      <c r="K422">
        <v>0</v>
      </c>
      <c r="L422">
        <v>0</v>
      </c>
      <c r="M422">
        <v>0</v>
      </c>
      <c r="N422" s="36">
        <f ca="1"/>
        <v>0</v>
      </c>
    </row>
    <row r="423" spans="6:14">
      <c r="F423">
        <v>0</v>
      </c>
      <c r="G423">
        <v>0</v>
      </c>
      <c r="H423">
        <v>0</v>
      </c>
      <c r="I423" s="36">
        <f ca="1"/>
        <v>0</v>
      </c>
      <c r="K423">
        <v>0</v>
      </c>
      <c r="L423">
        <v>0</v>
      </c>
      <c r="M423">
        <v>0</v>
      </c>
      <c r="N423" s="36">
        <f ca="1"/>
        <v>0</v>
      </c>
    </row>
    <row r="424" spans="6:14">
      <c r="F424">
        <v>0</v>
      </c>
      <c r="G424">
        <v>0</v>
      </c>
      <c r="H424">
        <v>0</v>
      </c>
      <c r="I424" s="36">
        <f ca="1"/>
        <v>0</v>
      </c>
      <c r="K424">
        <v>0</v>
      </c>
      <c r="L424">
        <v>0</v>
      </c>
      <c r="M424">
        <v>0</v>
      </c>
      <c r="N424" s="36">
        <f ca="1"/>
        <v>0</v>
      </c>
    </row>
    <row r="425" spans="6:14">
      <c r="F425">
        <v>0</v>
      </c>
      <c r="G425">
        <v>0</v>
      </c>
      <c r="H425">
        <v>0</v>
      </c>
      <c r="I425" s="36">
        <f ca="1"/>
        <v>0</v>
      </c>
      <c r="K425">
        <v>0</v>
      </c>
      <c r="L425">
        <v>0</v>
      </c>
      <c r="M425">
        <v>0</v>
      </c>
      <c r="N425" s="36">
        <f ca="1"/>
        <v>0</v>
      </c>
    </row>
    <row r="426" spans="6:14">
      <c r="F426">
        <v>0</v>
      </c>
      <c r="G426">
        <v>0</v>
      </c>
      <c r="H426">
        <v>0</v>
      </c>
      <c r="I426" s="36">
        <f ca="1"/>
        <v>0</v>
      </c>
      <c r="K426">
        <v>0</v>
      </c>
      <c r="L426">
        <v>0</v>
      </c>
      <c r="M426">
        <v>0</v>
      </c>
      <c r="N426" s="36">
        <f ca="1"/>
        <v>0</v>
      </c>
    </row>
    <row r="427" spans="6:14">
      <c r="F427">
        <v>0</v>
      </c>
      <c r="G427">
        <v>0</v>
      </c>
      <c r="H427">
        <v>0</v>
      </c>
      <c r="I427" s="36">
        <f ca="1"/>
        <v>0</v>
      </c>
      <c r="K427">
        <v>0</v>
      </c>
      <c r="L427">
        <v>0</v>
      </c>
      <c r="M427">
        <v>0</v>
      </c>
      <c r="N427" s="36">
        <f ca="1"/>
        <v>0</v>
      </c>
    </row>
    <row r="428" spans="6:14">
      <c r="F428">
        <v>0</v>
      </c>
      <c r="G428">
        <v>0</v>
      </c>
      <c r="H428">
        <v>0</v>
      </c>
      <c r="I428" s="36">
        <f ca="1"/>
        <v>0</v>
      </c>
      <c r="K428">
        <v>0</v>
      </c>
      <c r="L428">
        <v>0</v>
      </c>
      <c r="M428">
        <v>0</v>
      </c>
      <c r="N428" s="36">
        <f ca="1"/>
        <v>0</v>
      </c>
    </row>
    <row r="429" spans="6:14">
      <c r="F429">
        <v>0</v>
      </c>
      <c r="G429">
        <v>0</v>
      </c>
      <c r="H429">
        <v>0</v>
      </c>
      <c r="I429" s="36">
        <f ca="1"/>
        <v>0</v>
      </c>
      <c r="K429">
        <v>0</v>
      </c>
      <c r="L429">
        <v>0</v>
      </c>
      <c r="M429">
        <v>0</v>
      </c>
      <c r="N429" s="36">
        <f ca="1"/>
        <v>0</v>
      </c>
    </row>
    <row r="430" spans="6:14">
      <c r="F430">
        <v>0</v>
      </c>
      <c r="G430">
        <v>0</v>
      </c>
      <c r="H430">
        <v>0</v>
      </c>
      <c r="I430" s="36">
        <f ca="1"/>
        <v>0</v>
      </c>
      <c r="K430">
        <v>0</v>
      </c>
      <c r="L430">
        <v>0</v>
      </c>
      <c r="M430">
        <v>0</v>
      </c>
      <c r="N430" s="36">
        <f ca="1"/>
        <v>0</v>
      </c>
    </row>
    <row r="431" spans="6:14">
      <c r="F431">
        <v>0</v>
      </c>
      <c r="G431">
        <v>0</v>
      </c>
      <c r="H431">
        <v>0</v>
      </c>
      <c r="I431" s="36">
        <f ca="1"/>
        <v>0</v>
      </c>
      <c r="K431">
        <v>0</v>
      </c>
      <c r="L431">
        <v>0</v>
      </c>
      <c r="M431">
        <v>0</v>
      </c>
      <c r="N431" s="36">
        <f ca="1"/>
        <v>0</v>
      </c>
    </row>
    <row r="432" spans="6:14">
      <c r="F432">
        <v>0</v>
      </c>
      <c r="G432">
        <v>0</v>
      </c>
      <c r="H432">
        <v>0</v>
      </c>
      <c r="I432" s="36">
        <f ca="1"/>
        <v>0</v>
      </c>
      <c r="K432">
        <v>0</v>
      </c>
      <c r="L432">
        <v>0</v>
      </c>
      <c r="M432">
        <v>0</v>
      </c>
      <c r="N432" s="36">
        <f ca="1"/>
        <v>0</v>
      </c>
    </row>
    <row r="433" spans="6:14">
      <c r="F433">
        <v>0</v>
      </c>
      <c r="G433">
        <v>0</v>
      </c>
      <c r="H433">
        <v>0</v>
      </c>
      <c r="I433" s="36">
        <f ca="1"/>
        <v>0</v>
      </c>
      <c r="K433">
        <v>0</v>
      </c>
      <c r="L433">
        <v>0</v>
      </c>
      <c r="M433">
        <v>0</v>
      </c>
      <c r="N433" s="36">
        <f ca="1"/>
        <v>0</v>
      </c>
    </row>
    <row r="434" spans="6:14">
      <c r="F434">
        <v>0</v>
      </c>
      <c r="G434">
        <v>0</v>
      </c>
      <c r="H434">
        <v>0</v>
      </c>
      <c r="I434" s="36">
        <f ca="1"/>
        <v>0</v>
      </c>
      <c r="K434">
        <v>0</v>
      </c>
      <c r="L434">
        <v>0</v>
      </c>
      <c r="M434">
        <v>0</v>
      </c>
      <c r="N434" s="36">
        <f ca="1"/>
        <v>0</v>
      </c>
    </row>
    <row r="435" spans="6:14">
      <c r="F435">
        <v>0</v>
      </c>
      <c r="G435">
        <v>0</v>
      </c>
      <c r="H435">
        <v>0</v>
      </c>
      <c r="I435" s="36">
        <f ca="1"/>
        <v>0</v>
      </c>
      <c r="K435">
        <v>0</v>
      </c>
      <c r="L435">
        <v>0</v>
      </c>
      <c r="M435">
        <v>0</v>
      </c>
      <c r="N435" s="36">
        <f ca="1"/>
        <v>0</v>
      </c>
    </row>
    <row r="436" spans="6:14">
      <c r="F436">
        <v>0</v>
      </c>
      <c r="G436">
        <v>0</v>
      </c>
      <c r="H436">
        <v>0</v>
      </c>
      <c r="I436" s="36">
        <f ca="1"/>
        <v>0</v>
      </c>
      <c r="K436">
        <v>0</v>
      </c>
      <c r="L436">
        <v>0</v>
      </c>
      <c r="M436">
        <v>0</v>
      </c>
      <c r="N436" s="36">
        <f ca="1"/>
        <v>0</v>
      </c>
    </row>
    <row r="437" spans="6:14">
      <c r="F437">
        <v>0</v>
      </c>
      <c r="G437">
        <v>0</v>
      </c>
      <c r="H437">
        <v>0</v>
      </c>
      <c r="I437" s="36">
        <f ca="1"/>
        <v>0</v>
      </c>
      <c r="K437">
        <v>0</v>
      </c>
      <c r="L437">
        <v>0</v>
      </c>
      <c r="M437">
        <v>0</v>
      </c>
      <c r="N437" s="36">
        <f ca="1"/>
        <v>0</v>
      </c>
    </row>
    <row r="438" spans="6:14">
      <c r="F438">
        <v>0</v>
      </c>
      <c r="G438">
        <v>0</v>
      </c>
      <c r="H438">
        <v>0</v>
      </c>
      <c r="I438" s="36">
        <f ca="1"/>
        <v>0</v>
      </c>
      <c r="K438">
        <v>0</v>
      </c>
      <c r="L438">
        <v>0</v>
      </c>
      <c r="M438">
        <v>0</v>
      </c>
      <c r="N438" s="36">
        <f ca="1"/>
        <v>0</v>
      </c>
    </row>
    <row r="439" spans="6:14">
      <c r="F439">
        <v>0</v>
      </c>
      <c r="G439">
        <v>0</v>
      </c>
      <c r="H439">
        <v>0</v>
      </c>
      <c r="I439" s="36">
        <f ca="1"/>
        <v>0</v>
      </c>
      <c r="K439">
        <v>0</v>
      </c>
      <c r="L439">
        <v>0</v>
      </c>
      <c r="M439">
        <v>0</v>
      </c>
      <c r="N439" s="36">
        <f ca="1"/>
        <v>0</v>
      </c>
    </row>
    <row r="440" spans="6:14">
      <c r="F440">
        <v>0</v>
      </c>
      <c r="G440">
        <v>0</v>
      </c>
      <c r="H440">
        <v>0</v>
      </c>
      <c r="I440" s="36">
        <f ca="1"/>
        <v>0</v>
      </c>
      <c r="K440">
        <v>0</v>
      </c>
      <c r="L440">
        <v>0</v>
      </c>
      <c r="M440">
        <v>0</v>
      </c>
      <c r="N440" s="36">
        <f ca="1"/>
        <v>0</v>
      </c>
    </row>
    <row r="441" spans="6:14">
      <c r="F441">
        <v>0</v>
      </c>
      <c r="G441">
        <v>0</v>
      </c>
      <c r="H441">
        <v>0</v>
      </c>
      <c r="I441" s="36">
        <f ca="1"/>
        <v>0</v>
      </c>
      <c r="K441">
        <v>0</v>
      </c>
      <c r="L441">
        <v>0</v>
      </c>
      <c r="M441">
        <v>0</v>
      </c>
      <c r="N441" s="36">
        <f ca="1"/>
        <v>0</v>
      </c>
    </row>
    <row r="442" spans="6:14">
      <c r="F442">
        <v>0</v>
      </c>
      <c r="G442">
        <v>0</v>
      </c>
      <c r="H442">
        <v>0</v>
      </c>
      <c r="I442" s="36">
        <f ca="1"/>
        <v>0</v>
      </c>
      <c r="K442">
        <v>0</v>
      </c>
      <c r="L442">
        <v>0</v>
      </c>
      <c r="M442">
        <v>0</v>
      </c>
      <c r="N442" s="36">
        <f ca="1"/>
        <v>0</v>
      </c>
    </row>
    <row r="443" spans="6:14">
      <c r="F443">
        <v>0</v>
      </c>
      <c r="G443">
        <v>0</v>
      </c>
      <c r="H443">
        <v>0</v>
      </c>
      <c r="I443" s="36">
        <f ca="1"/>
        <v>0</v>
      </c>
      <c r="K443">
        <v>0</v>
      </c>
      <c r="L443">
        <v>0</v>
      </c>
      <c r="M443">
        <v>0</v>
      </c>
      <c r="N443" s="36">
        <f ca="1"/>
        <v>0</v>
      </c>
    </row>
    <row r="444" spans="6:14">
      <c r="F444">
        <v>0</v>
      </c>
      <c r="G444">
        <v>0</v>
      </c>
      <c r="H444">
        <v>0</v>
      </c>
      <c r="I444" s="36">
        <f ca="1"/>
        <v>0</v>
      </c>
      <c r="K444">
        <v>0</v>
      </c>
      <c r="L444">
        <v>0</v>
      </c>
      <c r="M444">
        <v>0</v>
      </c>
      <c r="N444" s="36">
        <f ca="1"/>
        <v>0</v>
      </c>
    </row>
    <row r="445" spans="6:14">
      <c r="F445">
        <v>0</v>
      </c>
      <c r="G445">
        <v>0</v>
      </c>
      <c r="H445">
        <v>0</v>
      </c>
      <c r="I445" s="36">
        <f ca="1"/>
        <v>0</v>
      </c>
      <c r="K445">
        <v>0</v>
      </c>
      <c r="L445">
        <v>0</v>
      </c>
      <c r="M445">
        <v>0</v>
      </c>
      <c r="N445" s="36">
        <f ca="1"/>
        <v>0</v>
      </c>
    </row>
    <row r="446" spans="6:14">
      <c r="F446">
        <v>0</v>
      </c>
      <c r="G446">
        <v>0</v>
      </c>
      <c r="H446">
        <v>0</v>
      </c>
      <c r="I446" s="36">
        <f ca="1"/>
        <v>0</v>
      </c>
      <c r="K446">
        <v>0</v>
      </c>
      <c r="L446">
        <v>0</v>
      </c>
      <c r="M446">
        <v>0</v>
      </c>
      <c r="N446" s="36">
        <f ca="1"/>
        <v>0</v>
      </c>
    </row>
    <row r="447" spans="6:14">
      <c r="F447">
        <v>0</v>
      </c>
      <c r="G447">
        <v>0</v>
      </c>
      <c r="H447">
        <v>0</v>
      </c>
      <c r="I447" s="36">
        <f ca="1"/>
        <v>0</v>
      </c>
      <c r="K447">
        <v>0</v>
      </c>
      <c r="L447">
        <v>0</v>
      </c>
      <c r="M447">
        <v>0</v>
      </c>
      <c r="N447" s="36">
        <f ca="1"/>
        <v>0</v>
      </c>
    </row>
    <row r="448" spans="6:14">
      <c r="F448">
        <v>0</v>
      </c>
      <c r="G448">
        <v>0</v>
      </c>
      <c r="H448">
        <v>0</v>
      </c>
      <c r="I448" s="36">
        <f ca="1"/>
        <v>0</v>
      </c>
      <c r="K448">
        <v>0</v>
      </c>
      <c r="L448">
        <v>0</v>
      </c>
      <c r="M448">
        <v>0</v>
      </c>
      <c r="N448" s="36">
        <f ca="1"/>
        <v>0</v>
      </c>
    </row>
    <row r="449" spans="6:14">
      <c r="F449">
        <v>0</v>
      </c>
      <c r="G449">
        <v>0</v>
      </c>
      <c r="H449">
        <v>0</v>
      </c>
      <c r="I449" s="36">
        <f ca="1"/>
        <v>0</v>
      </c>
      <c r="K449">
        <v>0</v>
      </c>
      <c r="L449">
        <v>0</v>
      </c>
      <c r="M449">
        <v>0</v>
      </c>
      <c r="N449" s="36">
        <f ca="1"/>
        <v>0</v>
      </c>
    </row>
    <row r="450" spans="6:14">
      <c r="F450">
        <v>0</v>
      </c>
      <c r="G450">
        <v>0</v>
      </c>
      <c r="H450">
        <v>0</v>
      </c>
      <c r="I450" s="36">
        <f ca="1"/>
        <v>0</v>
      </c>
      <c r="K450">
        <v>0</v>
      </c>
      <c r="L450">
        <v>0</v>
      </c>
      <c r="M450">
        <v>0</v>
      </c>
      <c r="N450" s="36">
        <f ca="1"/>
        <v>0</v>
      </c>
    </row>
    <row r="451" spans="6:14">
      <c r="F451">
        <v>0</v>
      </c>
      <c r="G451">
        <v>0</v>
      </c>
      <c r="H451">
        <v>0</v>
      </c>
      <c r="I451" s="36">
        <f ca="1"/>
        <v>0</v>
      </c>
      <c r="K451">
        <v>0</v>
      </c>
      <c r="L451">
        <v>0</v>
      </c>
      <c r="M451">
        <v>0</v>
      </c>
      <c r="N451" s="36">
        <f ca="1"/>
        <v>0</v>
      </c>
    </row>
    <row r="452" spans="6:14">
      <c r="F452">
        <v>0</v>
      </c>
      <c r="G452">
        <v>0</v>
      </c>
      <c r="H452">
        <v>0</v>
      </c>
      <c r="I452" s="36">
        <f ca="1"/>
        <v>0</v>
      </c>
      <c r="K452">
        <v>0</v>
      </c>
      <c r="L452">
        <v>0</v>
      </c>
      <c r="M452">
        <v>0</v>
      </c>
      <c r="N452" s="36">
        <f ca="1"/>
        <v>0</v>
      </c>
    </row>
    <row r="453" spans="6:14">
      <c r="F453">
        <v>0</v>
      </c>
      <c r="G453">
        <v>0</v>
      </c>
      <c r="H453">
        <v>0</v>
      </c>
      <c r="I453" s="36">
        <f ca="1"/>
        <v>0</v>
      </c>
      <c r="K453">
        <v>0</v>
      </c>
      <c r="L453">
        <v>0</v>
      </c>
      <c r="M453">
        <v>0</v>
      </c>
      <c r="N453" s="36">
        <f ca="1"/>
        <v>0</v>
      </c>
    </row>
    <row r="454" spans="6:14">
      <c r="F454">
        <v>0</v>
      </c>
      <c r="G454">
        <v>0</v>
      </c>
      <c r="H454">
        <v>0</v>
      </c>
      <c r="I454" s="36">
        <f ca="1"/>
        <v>0</v>
      </c>
      <c r="K454">
        <v>0</v>
      </c>
      <c r="L454">
        <v>0</v>
      </c>
      <c r="M454">
        <v>0</v>
      </c>
      <c r="N454" s="36">
        <f ca="1"/>
        <v>0</v>
      </c>
    </row>
    <row r="455" spans="6:14">
      <c r="F455">
        <v>0</v>
      </c>
      <c r="G455">
        <v>0</v>
      </c>
      <c r="H455">
        <v>0</v>
      </c>
      <c r="I455" s="36">
        <f ca="1"/>
        <v>0</v>
      </c>
      <c r="K455">
        <v>0</v>
      </c>
      <c r="L455">
        <v>0</v>
      </c>
      <c r="M455">
        <v>0</v>
      </c>
      <c r="N455" s="36">
        <f ca="1"/>
        <v>0</v>
      </c>
    </row>
    <row r="456" spans="6:14">
      <c r="F456">
        <v>0</v>
      </c>
      <c r="G456">
        <v>0</v>
      </c>
      <c r="H456">
        <v>0</v>
      </c>
      <c r="I456" s="36">
        <f ca="1"/>
        <v>0</v>
      </c>
      <c r="K456">
        <v>0</v>
      </c>
      <c r="L456">
        <v>0</v>
      </c>
      <c r="M456">
        <v>0</v>
      </c>
      <c r="N456" s="36">
        <f ca="1"/>
        <v>0</v>
      </c>
    </row>
    <row r="457" spans="6:14">
      <c r="F457">
        <v>0</v>
      </c>
      <c r="G457">
        <v>0</v>
      </c>
      <c r="H457">
        <v>0</v>
      </c>
      <c r="I457" s="36">
        <f ca="1"/>
        <v>0</v>
      </c>
      <c r="K457">
        <v>0</v>
      </c>
      <c r="L457">
        <v>0</v>
      </c>
      <c r="M457">
        <v>0</v>
      </c>
      <c r="N457" s="36">
        <f ca="1"/>
        <v>0</v>
      </c>
    </row>
    <row r="458" spans="6:14">
      <c r="F458">
        <v>0</v>
      </c>
      <c r="G458">
        <v>0</v>
      </c>
      <c r="H458">
        <v>0</v>
      </c>
      <c r="I458" s="36">
        <f ca="1"/>
        <v>0</v>
      </c>
      <c r="K458">
        <v>0</v>
      </c>
      <c r="L458">
        <v>0</v>
      </c>
      <c r="M458">
        <v>0</v>
      </c>
      <c r="N458" s="36">
        <f ca="1"/>
        <v>0</v>
      </c>
    </row>
    <row r="459" spans="6:14">
      <c r="F459">
        <v>0</v>
      </c>
      <c r="G459">
        <v>0</v>
      </c>
      <c r="H459">
        <v>0</v>
      </c>
      <c r="I459" s="36">
        <f ca="1"/>
        <v>0</v>
      </c>
      <c r="K459">
        <v>0</v>
      </c>
      <c r="L459">
        <v>0</v>
      </c>
      <c r="M459">
        <v>0</v>
      </c>
      <c r="N459" s="36">
        <f ca="1"/>
        <v>0</v>
      </c>
    </row>
    <row r="460" spans="6:14">
      <c r="F460">
        <v>0</v>
      </c>
      <c r="G460">
        <v>0</v>
      </c>
      <c r="H460">
        <v>0</v>
      </c>
      <c r="I460" s="36">
        <f ca="1"/>
        <v>0</v>
      </c>
      <c r="K460">
        <v>0</v>
      </c>
      <c r="L460">
        <v>0</v>
      </c>
      <c r="M460">
        <v>0</v>
      </c>
      <c r="N460" s="36">
        <f ca="1"/>
        <v>0</v>
      </c>
    </row>
    <row r="461" spans="6:14">
      <c r="F461">
        <v>0</v>
      </c>
      <c r="G461">
        <v>0</v>
      </c>
      <c r="H461">
        <v>0</v>
      </c>
      <c r="I461" s="36">
        <f ca="1"/>
        <v>0</v>
      </c>
      <c r="K461">
        <v>0</v>
      </c>
      <c r="L461">
        <v>0</v>
      </c>
      <c r="M461">
        <v>0</v>
      </c>
      <c r="N461" s="36">
        <f ca="1"/>
        <v>0</v>
      </c>
    </row>
    <row r="462" spans="6:14">
      <c r="F462">
        <v>0</v>
      </c>
      <c r="G462">
        <v>0</v>
      </c>
      <c r="H462">
        <v>0</v>
      </c>
      <c r="I462" s="36">
        <f ca="1"/>
        <v>0</v>
      </c>
      <c r="K462">
        <v>0</v>
      </c>
      <c r="L462">
        <v>0</v>
      </c>
      <c r="M462">
        <v>0</v>
      </c>
      <c r="N462" s="36">
        <f ca="1"/>
        <v>0</v>
      </c>
    </row>
    <row r="463" spans="6:14">
      <c r="F463">
        <v>0</v>
      </c>
      <c r="G463">
        <v>0</v>
      </c>
      <c r="H463">
        <v>0</v>
      </c>
      <c r="I463" s="36">
        <f ca="1"/>
        <v>0</v>
      </c>
      <c r="K463">
        <v>0</v>
      </c>
      <c r="L463">
        <v>0</v>
      </c>
      <c r="M463">
        <v>0</v>
      </c>
      <c r="N463" s="36">
        <f ca="1"/>
        <v>0</v>
      </c>
    </row>
    <row r="464" spans="6:14">
      <c r="F464">
        <v>0</v>
      </c>
      <c r="G464">
        <v>0</v>
      </c>
      <c r="H464">
        <v>0</v>
      </c>
      <c r="I464" s="36">
        <f ca="1"/>
        <v>0</v>
      </c>
      <c r="K464">
        <v>0</v>
      </c>
      <c r="L464">
        <v>0</v>
      </c>
      <c r="M464">
        <v>0</v>
      </c>
      <c r="N464" s="36">
        <f ca="1"/>
        <v>0</v>
      </c>
    </row>
    <row r="465" spans="6:14">
      <c r="F465">
        <v>0</v>
      </c>
      <c r="G465">
        <v>0</v>
      </c>
      <c r="H465">
        <v>0</v>
      </c>
      <c r="I465" s="36">
        <f ca="1"/>
        <v>0</v>
      </c>
      <c r="K465">
        <v>0</v>
      </c>
      <c r="L465">
        <v>0</v>
      </c>
      <c r="M465">
        <v>0</v>
      </c>
      <c r="N465" s="36">
        <f ca="1"/>
        <v>0</v>
      </c>
    </row>
    <row r="466" spans="6:14">
      <c r="F466">
        <v>0</v>
      </c>
      <c r="G466">
        <v>0</v>
      </c>
      <c r="H466">
        <v>0</v>
      </c>
      <c r="I466" s="36">
        <f ca="1"/>
        <v>0</v>
      </c>
      <c r="K466">
        <v>0</v>
      </c>
      <c r="L466">
        <v>0</v>
      </c>
      <c r="M466">
        <v>0</v>
      </c>
      <c r="N466" s="36">
        <f ca="1"/>
        <v>0</v>
      </c>
    </row>
    <row r="467" spans="6:14">
      <c r="F467">
        <v>0</v>
      </c>
      <c r="G467">
        <v>0</v>
      </c>
      <c r="H467">
        <v>0</v>
      </c>
      <c r="I467" s="36">
        <f ca="1"/>
        <v>0</v>
      </c>
      <c r="K467">
        <v>0</v>
      </c>
      <c r="L467">
        <v>0</v>
      </c>
      <c r="M467">
        <v>0</v>
      </c>
      <c r="N467" s="36">
        <f ca="1"/>
        <v>0</v>
      </c>
    </row>
    <row r="468" spans="6:14">
      <c r="F468">
        <v>0</v>
      </c>
      <c r="G468">
        <v>0</v>
      </c>
      <c r="H468">
        <v>0</v>
      </c>
      <c r="I468" s="36">
        <f ca="1"/>
        <v>0</v>
      </c>
      <c r="K468">
        <v>0</v>
      </c>
      <c r="L468">
        <v>0</v>
      </c>
      <c r="M468">
        <v>0</v>
      </c>
      <c r="N468" s="36">
        <f ca="1"/>
        <v>0</v>
      </c>
    </row>
    <row r="469" spans="6:14">
      <c r="F469">
        <v>0</v>
      </c>
      <c r="G469">
        <v>0</v>
      </c>
      <c r="H469">
        <v>0</v>
      </c>
      <c r="I469" s="36">
        <f ca="1"/>
        <v>0</v>
      </c>
      <c r="K469">
        <v>0</v>
      </c>
      <c r="L469">
        <v>0</v>
      </c>
      <c r="M469">
        <v>0</v>
      </c>
      <c r="N469" s="36">
        <f ca="1"/>
        <v>0</v>
      </c>
    </row>
    <row r="470" spans="6:14">
      <c r="F470">
        <v>0</v>
      </c>
      <c r="G470">
        <v>0</v>
      </c>
      <c r="H470">
        <v>0</v>
      </c>
      <c r="I470" s="36">
        <f ca="1"/>
        <v>0</v>
      </c>
      <c r="K470">
        <v>0</v>
      </c>
      <c r="L470">
        <v>0</v>
      </c>
      <c r="M470">
        <v>0</v>
      </c>
      <c r="N470" s="36">
        <f ca="1"/>
        <v>0</v>
      </c>
    </row>
    <row r="471" spans="6:14">
      <c r="F471">
        <v>0</v>
      </c>
      <c r="G471">
        <v>0</v>
      </c>
      <c r="H471">
        <v>0</v>
      </c>
      <c r="I471" s="36">
        <f ca="1"/>
        <v>0</v>
      </c>
      <c r="K471">
        <v>0</v>
      </c>
      <c r="L471">
        <v>0</v>
      </c>
      <c r="M471">
        <v>0</v>
      </c>
      <c r="N471" s="36">
        <f ca="1"/>
        <v>0</v>
      </c>
    </row>
    <row r="472" spans="6:14">
      <c r="F472">
        <v>0</v>
      </c>
      <c r="G472">
        <v>0</v>
      </c>
      <c r="H472">
        <v>0</v>
      </c>
      <c r="I472" s="36">
        <f ca="1"/>
        <v>0</v>
      </c>
      <c r="K472">
        <v>0</v>
      </c>
      <c r="L472">
        <v>0</v>
      </c>
      <c r="M472">
        <v>0</v>
      </c>
      <c r="N472" s="36">
        <f ca="1"/>
        <v>0</v>
      </c>
    </row>
    <row r="473" spans="6:14">
      <c r="F473">
        <v>0</v>
      </c>
      <c r="G473">
        <v>0</v>
      </c>
      <c r="H473">
        <v>0</v>
      </c>
      <c r="I473" s="36">
        <f ca="1"/>
        <v>0</v>
      </c>
      <c r="K473">
        <v>0</v>
      </c>
      <c r="L473">
        <v>0</v>
      </c>
      <c r="M473">
        <v>0</v>
      </c>
      <c r="N473" s="36">
        <f ca="1"/>
        <v>0</v>
      </c>
    </row>
    <row r="474" spans="6:14">
      <c r="F474">
        <v>0</v>
      </c>
      <c r="G474">
        <v>0</v>
      </c>
      <c r="H474">
        <v>0</v>
      </c>
      <c r="I474" s="36">
        <f ca="1"/>
        <v>0</v>
      </c>
      <c r="K474">
        <v>0</v>
      </c>
      <c r="L474">
        <v>0</v>
      </c>
      <c r="M474">
        <v>0</v>
      </c>
      <c r="N474" s="36">
        <f ca="1"/>
        <v>0</v>
      </c>
    </row>
    <row r="475" spans="6:14">
      <c r="F475">
        <v>0</v>
      </c>
      <c r="G475">
        <v>0</v>
      </c>
      <c r="H475">
        <v>0</v>
      </c>
      <c r="I475" s="36">
        <f ca="1"/>
        <v>0</v>
      </c>
      <c r="K475">
        <v>0</v>
      </c>
      <c r="L475">
        <v>0</v>
      </c>
      <c r="M475">
        <v>0</v>
      </c>
      <c r="N475" s="36">
        <f ca="1"/>
        <v>0</v>
      </c>
    </row>
    <row r="476" spans="6:14">
      <c r="F476">
        <v>0</v>
      </c>
      <c r="G476">
        <v>0</v>
      </c>
      <c r="H476">
        <v>0</v>
      </c>
      <c r="I476" s="36">
        <f ca="1"/>
        <v>0</v>
      </c>
      <c r="K476">
        <v>0</v>
      </c>
      <c r="L476">
        <v>0</v>
      </c>
      <c r="M476">
        <v>0</v>
      </c>
      <c r="N476" s="36">
        <f ca="1"/>
        <v>0</v>
      </c>
    </row>
    <row r="477" spans="6:14">
      <c r="F477">
        <v>0</v>
      </c>
      <c r="G477">
        <v>0</v>
      </c>
      <c r="H477">
        <v>0</v>
      </c>
      <c r="I477" s="36">
        <f ca="1"/>
        <v>0</v>
      </c>
      <c r="K477">
        <v>0</v>
      </c>
      <c r="L477">
        <v>0</v>
      </c>
      <c r="M477">
        <v>0</v>
      </c>
      <c r="N477" s="36">
        <f ca="1"/>
        <v>0</v>
      </c>
    </row>
    <row r="478" spans="6:14">
      <c r="F478">
        <v>0</v>
      </c>
      <c r="G478">
        <v>0</v>
      </c>
      <c r="H478">
        <v>0</v>
      </c>
      <c r="I478" s="36">
        <f ca="1"/>
        <v>0</v>
      </c>
      <c r="K478">
        <v>0</v>
      </c>
      <c r="L478">
        <v>0</v>
      </c>
      <c r="M478">
        <v>0</v>
      </c>
      <c r="N478" s="36">
        <f ca="1"/>
        <v>0</v>
      </c>
    </row>
    <row r="479" spans="6:14">
      <c r="F479">
        <v>0</v>
      </c>
      <c r="G479">
        <v>0</v>
      </c>
      <c r="H479">
        <v>0</v>
      </c>
      <c r="I479" s="36">
        <f ca="1"/>
        <v>0</v>
      </c>
      <c r="K479">
        <v>0</v>
      </c>
      <c r="L479">
        <v>0</v>
      </c>
      <c r="M479">
        <v>0</v>
      </c>
      <c r="N479" s="36">
        <f ca="1"/>
        <v>0</v>
      </c>
    </row>
    <row r="480" spans="6:14">
      <c r="F480">
        <v>0</v>
      </c>
      <c r="G480">
        <v>0</v>
      </c>
      <c r="H480">
        <v>0</v>
      </c>
      <c r="I480" s="36">
        <f ca="1"/>
        <v>0</v>
      </c>
      <c r="K480">
        <v>0</v>
      </c>
      <c r="L480">
        <v>0</v>
      </c>
      <c r="M480">
        <v>0</v>
      </c>
      <c r="N480" s="36">
        <f ca="1"/>
        <v>0</v>
      </c>
    </row>
    <row r="481" spans="6:14">
      <c r="F481">
        <v>0</v>
      </c>
      <c r="G481">
        <v>0</v>
      </c>
      <c r="H481">
        <v>0</v>
      </c>
      <c r="I481" s="36">
        <f ca="1"/>
        <v>0</v>
      </c>
      <c r="K481">
        <v>0</v>
      </c>
      <c r="L481">
        <v>0</v>
      </c>
      <c r="M481">
        <v>0</v>
      </c>
      <c r="N481" s="36">
        <f ca="1"/>
        <v>0</v>
      </c>
    </row>
    <row r="482" spans="6:14">
      <c r="F482">
        <v>0</v>
      </c>
      <c r="G482">
        <v>0</v>
      </c>
      <c r="H482">
        <v>0</v>
      </c>
      <c r="I482" s="36">
        <f ca="1"/>
        <v>0</v>
      </c>
      <c r="K482">
        <v>0</v>
      </c>
      <c r="L482">
        <v>0</v>
      </c>
      <c r="M482">
        <v>0</v>
      </c>
      <c r="N482" s="36">
        <f ca="1"/>
        <v>0</v>
      </c>
    </row>
    <row r="483" spans="6:14">
      <c r="F483">
        <v>0</v>
      </c>
      <c r="G483">
        <v>0</v>
      </c>
      <c r="H483">
        <v>0</v>
      </c>
      <c r="I483" s="36">
        <f ca="1"/>
        <v>0</v>
      </c>
      <c r="K483">
        <v>0</v>
      </c>
      <c r="L483">
        <v>0</v>
      </c>
      <c r="M483">
        <v>0</v>
      </c>
      <c r="N483" s="36">
        <f ca="1"/>
        <v>0</v>
      </c>
    </row>
    <row r="484" spans="6:14">
      <c r="F484">
        <v>0</v>
      </c>
      <c r="G484">
        <v>0</v>
      </c>
      <c r="H484">
        <v>0</v>
      </c>
      <c r="I484" s="36">
        <f ca="1"/>
        <v>0</v>
      </c>
      <c r="K484">
        <v>0</v>
      </c>
      <c r="L484">
        <v>0</v>
      </c>
      <c r="M484">
        <v>0</v>
      </c>
      <c r="N484" s="36">
        <f ca="1"/>
        <v>0</v>
      </c>
    </row>
    <row r="485" spans="6:14">
      <c r="F485">
        <v>0</v>
      </c>
      <c r="G485">
        <v>0</v>
      </c>
      <c r="H485">
        <v>0</v>
      </c>
      <c r="I485" s="36">
        <f ca="1"/>
        <v>0</v>
      </c>
      <c r="K485">
        <v>0</v>
      </c>
      <c r="L485">
        <v>0</v>
      </c>
      <c r="M485">
        <v>0</v>
      </c>
      <c r="N485" s="36">
        <f ca="1"/>
        <v>0</v>
      </c>
    </row>
    <row r="486" spans="6:14">
      <c r="F486">
        <v>0</v>
      </c>
      <c r="G486">
        <v>0</v>
      </c>
      <c r="H486">
        <v>0</v>
      </c>
      <c r="I486" s="36">
        <f ca="1"/>
        <v>0</v>
      </c>
      <c r="K486">
        <v>0</v>
      </c>
      <c r="L486">
        <v>0</v>
      </c>
      <c r="M486">
        <v>0</v>
      </c>
      <c r="N486" s="36">
        <f ca="1"/>
        <v>0</v>
      </c>
    </row>
    <row r="487" spans="6:14">
      <c r="F487">
        <v>0</v>
      </c>
      <c r="G487">
        <v>0</v>
      </c>
      <c r="H487">
        <v>0</v>
      </c>
      <c r="I487" s="36">
        <f ca="1"/>
        <v>0</v>
      </c>
      <c r="K487">
        <v>0</v>
      </c>
      <c r="L487">
        <v>0</v>
      </c>
      <c r="M487">
        <v>0</v>
      </c>
      <c r="N487" s="36">
        <f ca="1"/>
        <v>0</v>
      </c>
    </row>
    <row r="488" spans="6:14">
      <c r="F488">
        <v>0</v>
      </c>
      <c r="G488">
        <v>0</v>
      </c>
      <c r="H488">
        <v>0</v>
      </c>
      <c r="I488" s="36">
        <f ca="1"/>
        <v>0</v>
      </c>
      <c r="K488">
        <v>0</v>
      </c>
      <c r="L488">
        <v>0</v>
      </c>
      <c r="M488">
        <v>0</v>
      </c>
      <c r="N488" s="36">
        <f ca="1"/>
        <v>0</v>
      </c>
    </row>
    <row r="489" spans="6:14">
      <c r="F489">
        <v>0</v>
      </c>
      <c r="G489">
        <v>0</v>
      </c>
      <c r="H489">
        <v>0</v>
      </c>
      <c r="I489" s="36">
        <f ca="1"/>
        <v>0</v>
      </c>
      <c r="K489">
        <v>0</v>
      </c>
      <c r="L489">
        <v>0</v>
      </c>
      <c r="M489">
        <v>0</v>
      </c>
      <c r="N489" s="36">
        <f ca="1"/>
        <v>0</v>
      </c>
    </row>
    <row r="490" spans="6:14">
      <c r="F490">
        <v>0</v>
      </c>
      <c r="G490">
        <v>0</v>
      </c>
      <c r="H490">
        <v>0</v>
      </c>
      <c r="I490" s="36">
        <f ca="1"/>
        <v>0</v>
      </c>
      <c r="K490">
        <v>0</v>
      </c>
      <c r="L490">
        <v>0</v>
      </c>
      <c r="M490">
        <v>0</v>
      </c>
      <c r="N490" s="36">
        <f ca="1"/>
        <v>0</v>
      </c>
    </row>
    <row r="491" spans="6:14">
      <c r="F491">
        <v>0</v>
      </c>
      <c r="G491">
        <v>0</v>
      </c>
      <c r="H491">
        <v>0</v>
      </c>
      <c r="I491" s="36">
        <f ca="1"/>
        <v>0</v>
      </c>
      <c r="K491">
        <v>0</v>
      </c>
      <c r="L491">
        <v>0</v>
      </c>
      <c r="M491">
        <v>0</v>
      </c>
      <c r="N491" s="36">
        <f ca="1"/>
        <v>0</v>
      </c>
    </row>
    <row r="492" spans="6:14">
      <c r="F492">
        <v>0</v>
      </c>
      <c r="G492">
        <v>0</v>
      </c>
      <c r="H492">
        <v>0</v>
      </c>
      <c r="I492" s="36">
        <f ca="1"/>
        <v>0</v>
      </c>
      <c r="K492">
        <v>0</v>
      </c>
      <c r="L492">
        <v>0</v>
      </c>
      <c r="M492">
        <v>0</v>
      </c>
      <c r="N492" s="36">
        <f ca="1"/>
        <v>0</v>
      </c>
    </row>
    <row r="493" spans="6:14">
      <c r="F493">
        <v>0</v>
      </c>
      <c r="G493">
        <v>0</v>
      </c>
      <c r="H493">
        <v>0</v>
      </c>
      <c r="I493" s="36">
        <f ca="1"/>
        <v>0</v>
      </c>
      <c r="K493">
        <v>0</v>
      </c>
      <c r="L493">
        <v>0</v>
      </c>
      <c r="M493">
        <v>0</v>
      </c>
      <c r="N493" s="36">
        <f ca="1"/>
        <v>0</v>
      </c>
    </row>
    <row r="494" spans="6:14">
      <c r="F494">
        <v>0</v>
      </c>
      <c r="G494">
        <v>0</v>
      </c>
      <c r="H494">
        <v>0</v>
      </c>
      <c r="I494" s="36">
        <f ca="1"/>
        <v>0</v>
      </c>
      <c r="K494">
        <v>0</v>
      </c>
      <c r="L494">
        <v>0</v>
      </c>
      <c r="M494">
        <v>0</v>
      </c>
      <c r="N494" s="36">
        <f ca="1"/>
        <v>0</v>
      </c>
    </row>
    <row r="495" spans="6:14">
      <c r="F495">
        <v>0</v>
      </c>
      <c r="G495">
        <v>0</v>
      </c>
      <c r="H495">
        <v>0</v>
      </c>
      <c r="I495" s="36">
        <f ca="1"/>
        <v>0</v>
      </c>
      <c r="K495">
        <v>0</v>
      </c>
      <c r="L495">
        <v>0</v>
      </c>
      <c r="M495">
        <v>0</v>
      </c>
      <c r="N495" s="36">
        <f ca="1"/>
        <v>0</v>
      </c>
    </row>
    <row r="496" spans="6:14">
      <c r="F496">
        <v>0</v>
      </c>
      <c r="G496">
        <v>0</v>
      </c>
      <c r="H496">
        <v>0</v>
      </c>
      <c r="I496" s="36">
        <f ca="1"/>
        <v>0</v>
      </c>
      <c r="K496">
        <v>0</v>
      </c>
      <c r="L496">
        <v>0</v>
      </c>
      <c r="M496">
        <v>0</v>
      </c>
      <c r="N496" s="36">
        <f ca="1"/>
        <v>0</v>
      </c>
    </row>
    <row r="497" spans="6:14">
      <c r="F497">
        <v>0</v>
      </c>
      <c r="G497">
        <v>0</v>
      </c>
      <c r="H497">
        <v>0</v>
      </c>
      <c r="I497" s="36">
        <f ca="1"/>
        <v>0</v>
      </c>
      <c r="K497">
        <v>0</v>
      </c>
      <c r="L497">
        <v>0</v>
      </c>
      <c r="M497">
        <v>0</v>
      </c>
      <c r="N497" s="36">
        <f ca="1"/>
        <v>0</v>
      </c>
    </row>
    <row r="498" spans="6:14">
      <c r="F498">
        <v>0</v>
      </c>
      <c r="G498">
        <v>0</v>
      </c>
      <c r="H498">
        <v>0</v>
      </c>
      <c r="I498" s="36">
        <f ca="1"/>
        <v>0</v>
      </c>
      <c r="K498">
        <v>0</v>
      </c>
      <c r="L498">
        <v>0</v>
      </c>
      <c r="M498">
        <v>0</v>
      </c>
      <c r="N498" s="36">
        <f ca="1"/>
        <v>0</v>
      </c>
    </row>
    <row r="499" spans="6:14">
      <c r="F499">
        <v>0</v>
      </c>
      <c r="G499">
        <v>0</v>
      </c>
      <c r="H499">
        <v>0</v>
      </c>
      <c r="I499" s="36">
        <f ca="1"/>
        <v>0</v>
      </c>
      <c r="K499">
        <v>0</v>
      </c>
      <c r="L499">
        <v>0</v>
      </c>
      <c r="M499">
        <v>0</v>
      </c>
      <c r="N499" s="36">
        <f ca="1"/>
        <v>0</v>
      </c>
    </row>
    <row r="500" spans="6:14">
      <c r="F500">
        <v>0</v>
      </c>
      <c r="G500">
        <v>0</v>
      </c>
      <c r="H500">
        <v>0</v>
      </c>
      <c r="I500" s="36">
        <f ca="1"/>
        <v>0</v>
      </c>
      <c r="K500">
        <v>0</v>
      </c>
      <c r="L500">
        <v>0</v>
      </c>
      <c r="M500">
        <v>0</v>
      </c>
      <c r="N500" s="36">
        <f ca="1"/>
        <v>0</v>
      </c>
    </row>
    <row r="501" spans="6:14">
      <c r="F501">
        <v>0</v>
      </c>
      <c r="G501">
        <v>0</v>
      </c>
      <c r="H501">
        <v>0</v>
      </c>
      <c r="I501" s="36">
        <f ca="1"/>
        <v>0</v>
      </c>
      <c r="K501">
        <v>0</v>
      </c>
      <c r="L501">
        <v>0</v>
      </c>
      <c r="M501">
        <v>0</v>
      </c>
      <c r="N501" s="36">
        <f ca="1"/>
        <v>0</v>
      </c>
    </row>
    <row r="502" spans="6:14">
      <c r="F502">
        <v>0</v>
      </c>
      <c r="G502">
        <v>0</v>
      </c>
      <c r="H502">
        <v>0</v>
      </c>
      <c r="I502" s="36">
        <f ca="1"/>
        <v>0</v>
      </c>
      <c r="K502">
        <v>0</v>
      </c>
      <c r="L502">
        <v>0</v>
      </c>
      <c r="M502">
        <v>0</v>
      </c>
      <c r="N502" s="36">
        <f ca="1"/>
        <v>0</v>
      </c>
    </row>
    <row r="503" spans="6:14">
      <c r="F503">
        <v>0</v>
      </c>
      <c r="G503">
        <v>0</v>
      </c>
      <c r="H503">
        <v>0</v>
      </c>
      <c r="I503" s="36">
        <f ca="1"/>
        <v>0</v>
      </c>
      <c r="K503">
        <v>0</v>
      </c>
      <c r="L503">
        <v>0</v>
      </c>
      <c r="M503">
        <v>0</v>
      </c>
      <c r="N503" s="36">
        <f ca="1"/>
        <v>0</v>
      </c>
    </row>
    <row r="504" spans="6:14">
      <c r="F504">
        <v>0</v>
      </c>
      <c r="G504">
        <v>0</v>
      </c>
      <c r="H504">
        <v>0</v>
      </c>
      <c r="I504" s="36">
        <f ca="1"/>
        <v>0</v>
      </c>
      <c r="K504">
        <v>0</v>
      </c>
      <c r="L504">
        <v>0</v>
      </c>
      <c r="M504">
        <v>0</v>
      </c>
      <c r="N504" s="36">
        <f ca="1"/>
        <v>0</v>
      </c>
    </row>
    <row r="505" spans="6:14">
      <c r="F505">
        <v>0</v>
      </c>
      <c r="G505">
        <v>0</v>
      </c>
      <c r="H505">
        <v>0</v>
      </c>
      <c r="I505" s="36">
        <f ca="1"/>
        <v>0</v>
      </c>
      <c r="K505">
        <v>0</v>
      </c>
      <c r="L505">
        <v>0</v>
      </c>
      <c r="M505">
        <v>0</v>
      </c>
      <c r="N505" s="36">
        <f ca="1"/>
        <v>0</v>
      </c>
    </row>
    <row r="506" spans="6:14">
      <c r="F506">
        <v>0</v>
      </c>
      <c r="G506">
        <v>0</v>
      </c>
      <c r="H506">
        <v>0</v>
      </c>
      <c r="I506" s="36">
        <f ca="1"/>
        <v>0</v>
      </c>
      <c r="K506">
        <v>0</v>
      </c>
      <c r="L506">
        <v>0</v>
      </c>
      <c r="M506">
        <v>0</v>
      </c>
      <c r="N506" s="36">
        <f ca="1"/>
        <v>0</v>
      </c>
    </row>
    <row r="507" spans="6:14">
      <c r="F507">
        <v>0</v>
      </c>
      <c r="G507">
        <v>0</v>
      </c>
      <c r="H507">
        <v>0</v>
      </c>
      <c r="I507" s="36">
        <f ca="1"/>
        <v>0</v>
      </c>
      <c r="K507">
        <v>0</v>
      </c>
      <c r="L507">
        <v>0</v>
      </c>
      <c r="M507">
        <v>0</v>
      </c>
      <c r="N507" s="36">
        <f ca="1"/>
        <v>0</v>
      </c>
    </row>
    <row r="508" spans="6:14">
      <c r="F508">
        <v>0</v>
      </c>
      <c r="G508">
        <v>0</v>
      </c>
      <c r="H508">
        <v>0</v>
      </c>
      <c r="I508" s="36">
        <f ca="1"/>
        <v>0</v>
      </c>
      <c r="K508">
        <v>0</v>
      </c>
      <c r="L508">
        <v>0</v>
      </c>
      <c r="M508">
        <v>0</v>
      </c>
      <c r="N508" s="36">
        <f ca="1"/>
        <v>0</v>
      </c>
    </row>
    <row r="509" spans="6:14">
      <c r="F509">
        <v>0</v>
      </c>
      <c r="G509">
        <v>0</v>
      </c>
      <c r="H509">
        <v>0</v>
      </c>
      <c r="I509" s="36">
        <f ca="1"/>
        <v>0</v>
      </c>
      <c r="K509">
        <v>0</v>
      </c>
      <c r="L509">
        <v>0</v>
      </c>
      <c r="M509">
        <v>0</v>
      </c>
      <c r="N509" s="36">
        <f ca="1"/>
        <v>0</v>
      </c>
    </row>
    <row r="510" spans="6:14">
      <c r="F510">
        <v>0</v>
      </c>
      <c r="G510">
        <v>0</v>
      </c>
      <c r="H510">
        <v>0</v>
      </c>
      <c r="I510" s="36">
        <f ca="1"/>
        <v>0</v>
      </c>
      <c r="K510">
        <v>0</v>
      </c>
      <c r="L510">
        <v>0</v>
      </c>
      <c r="M510">
        <v>0</v>
      </c>
      <c r="N510" s="36">
        <f ca="1"/>
        <v>0</v>
      </c>
    </row>
    <row r="511" spans="6:14">
      <c r="F511">
        <v>0</v>
      </c>
      <c r="G511">
        <v>0</v>
      </c>
      <c r="H511">
        <v>0</v>
      </c>
      <c r="I511" s="36">
        <f ca="1"/>
        <v>0</v>
      </c>
      <c r="K511">
        <v>0</v>
      </c>
      <c r="L511">
        <v>0</v>
      </c>
      <c r="M511">
        <v>0</v>
      </c>
      <c r="N511" s="36">
        <f ca="1"/>
        <v>0</v>
      </c>
    </row>
    <row r="512" spans="6:14">
      <c r="F512">
        <v>0</v>
      </c>
      <c r="G512">
        <v>0</v>
      </c>
      <c r="H512">
        <v>0</v>
      </c>
      <c r="I512" s="36">
        <f ca="1"/>
        <v>0</v>
      </c>
      <c r="K512">
        <v>0</v>
      </c>
      <c r="L512">
        <v>0</v>
      </c>
      <c r="M512">
        <v>0</v>
      </c>
      <c r="N512" s="36">
        <f ca="1"/>
        <v>0</v>
      </c>
    </row>
    <row r="513" spans="6:14">
      <c r="F513">
        <v>0</v>
      </c>
      <c r="G513">
        <v>0</v>
      </c>
      <c r="H513">
        <v>0</v>
      </c>
      <c r="I513" s="36">
        <f ca="1"/>
        <v>0</v>
      </c>
      <c r="K513">
        <v>0</v>
      </c>
      <c r="L513">
        <v>0</v>
      </c>
      <c r="M513">
        <v>0</v>
      </c>
      <c r="N513" s="36">
        <f ca="1"/>
        <v>0</v>
      </c>
    </row>
    <row r="514" spans="6:14">
      <c r="F514">
        <v>0</v>
      </c>
      <c r="G514">
        <v>0</v>
      </c>
      <c r="H514">
        <v>0</v>
      </c>
      <c r="I514" s="36">
        <f ca="1"/>
        <v>0</v>
      </c>
      <c r="K514">
        <v>0</v>
      </c>
      <c r="L514">
        <v>0</v>
      </c>
      <c r="M514">
        <v>0</v>
      </c>
      <c r="N514" s="36">
        <f ca="1"/>
        <v>0</v>
      </c>
    </row>
    <row r="515" spans="6:14">
      <c r="F515">
        <v>0</v>
      </c>
      <c r="G515">
        <v>0</v>
      </c>
      <c r="H515">
        <v>0</v>
      </c>
      <c r="I515" s="36">
        <f ca="1"/>
        <v>0</v>
      </c>
      <c r="K515">
        <v>0</v>
      </c>
      <c r="L515">
        <v>0</v>
      </c>
      <c r="M515">
        <v>0</v>
      </c>
      <c r="N515" s="36">
        <f ca="1"/>
        <v>0</v>
      </c>
    </row>
    <row r="516" spans="6:14">
      <c r="F516">
        <v>0</v>
      </c>
      <c r="G516">
        <v>0</v>
      </c>
      <c r="H516">
        <v>0</v>
      </c>
      <c r="I516" s="36">
        <f ca="1"/>
        <v>0</v>
      </c>
      <c r="K516">
        <v>0</v>
      </c>
      <c r="L516">
        <v>0</v>
      </c>
      <c r="M516">
        <v>0</v>
      </c>
      <c r="N516" s="36">
        <f ca="1"/>
        <v>0</v>
      </c>
    </row>
    <row r="517" spans="6:14">
      <c r="F517">
        <v>0</v>
      </c>
      <c r="G517">
        <v>0</v>
      </c>
      <c r="H517">
        <v>0</v>
      </c>
      <c r="I517" s="36">
        <f ca="1"/>
        <v>0</v>
      </c>
      <c r="K517">
        <v>0</v>
      </c>
      <c r="L517">
        <v>0</v>
      </c>
      <c r="M517">
        <v>0</v>
      </c>
      <c r="N517" s="36">
        <f ca="1"/>
        <v>0</v>
      </c>
    </row>
    <row r="518" spans="6:14">
      <c r="F518">
        <v>0</v>
      </c>
      <c r="G518">
        <v>0</v>
      </c>
      <c r="H518">
        <v>0</v>
      </c>
      <c r="I518" s="36">
        <f ca="1"/>
        <v>0</v>
      </c>
      <c r="K518">
        <v>0</v>
      </c>
      <c r="L518">
        <v>0</v>
      </c>
      <c r="M518">
        <v>0</v>
      </c>
      <c r="N518" s="36">
        <f ca="1"/>
        <v>0</v>
      </c>
    </row>
    <row r="519" spans="6:14">
      <c r="F519">
        <v>0</v>
      </c>
      <c r="G519">
        <v>0</v>
      </c>
      <c r="H519">
        <v>0</v>
      </c>
      <c r="I519" s="36">
        <f ca="1"/>
        <v>0</v>
      </c>
      <c r="K519">
        <v>0</v>
      </c>
      <c r="L519">
        <v>0</v>
      </c>
      <c r="M519">
        <v>0</v>
      </c>
      <c r="N519" s="36">
        <f ca="1"/>
        <v>0</v>
      </c>
    </row>
    <row r="520" spans="6:14">
      <c r="F520">
        <v>0</v>
      </c>
      <c r="G520">
        <v>0</v>
      </c>
      <c r="H520">
        <v>0</v>
      </c>
      <c r="I520" s="36">
        <f ca="1"/>
        <v>0</v>
      </c>
      <c r="K520">
        <v>0</v>
      </c>
      <c r="L520">
        <v>0</v>
      </c>
      <c r="M520">
        <v>0</v>
      </c>
      <c r="N520" s="36">
        <f ca="1"/>
        <v>0</v>
      </c>
    </row>
    <row r="521" spans="6:14">
      <c r="F521">
        <v>0</v>
      </c>
      <c r="G521">
        <v>0</v>
      </c>
      <c r="H521">
        <v>0</v>
      </c>
      <c r="I521" s="36">
        <f ca="1"/>
        <v>0</v>
      </c>
      <c r="K521">
        <v>0</v>
      </c>
      <c r="L521">
        <v>0</v>
      </c>
      <c r="M521">
        <v>0</v>
      </c>
      <c r="N521" s="36">
        <f ca="1"/>
        <v>0</v>
      </c>
    </row>
    <row r="522" spans="6:14">
      <c r="F522">
        <v>0</v>
      </c>
      <c r="G522">
        <v>0</v>
      </c>
      <c r="H522">
        <v>0</v>
      </c>
      <c r="I522" s="36">
        <f ca="1"/>
        <v>0</v>
      </c>
      <c r="K522">
        <v>0</v>
      </c>
      <c r="L522">
        <v>0</v>
      </c>
      <c r="M522">
        <v>0</v>
      </c>
      <c r="N522" s="36">
        <f ca="1"/>
        <v>0</v>
      </c>
    </row>
    <row r="523" spans="6:14">
      <c r="F523">
        <v>0</v>
      </c>
      <c r="G523">
        <v>0</v>
      </c>
      <c r="H523">
        <v>0</v>
      </c>
      <c r="I523" s="36">
        <f ca="1"/>
        <v>0</v>
      </c>
      <c r="K523">
        <v>0</v>
      </c>
      <c r="L523">
        <v>0</v>
      </c>
      <c r="M523">
        <v>0</v>
      </c>
      <c r="N523" s="36">
        <f ca="1"/>
        <v>0</v>
      </c>
    </row>
    <row r="524" spans="6:14">
      <c r="F524">
        <v>0</v>
      </c>
      <c r="G524">
        <v>0</v>
      </c>
      <c r="H524">
        <v>0</v>
      </c>
      <c r="I524" s="36">
        <f ca="1"/>
        <v>0</v>
      </c>
      <c r="K524">
        <v>0</v>
      </c>
      <c r="L524">
        <v>0</v>
      </c>
      <c r="M524">
        <v>0</v>
      </c>
      <c r="N524" s="36">
        <f ca="1"/>
        <v>0</v>
      </c>
    </row>
    <row r="525" spans="6:14">
      <c r="F525">
        <v>0</v>
      </c>
      <c r="G525">
        <v>0</v>
      </c>
      <c r="H525">
        <v>0</v>
      </c>
      <c r="I525" s="36">
        <f ca="1"/>
        <v>0</v>
      </c>
      <c r="K525">
        <v>0</v>
      </c>
      <c r="L525">
        <v>0</v>
      </c>
      <c r="M525">
        <v>0</v>
      </c>
      <c r="N525" s="36">
        <f ca="1"/>
        <v>0</v>
      </c>
    </row>
    <row r="526" spans="6:14">
      <c r="F526">
        <v>0</v>
      </c>
      <c r="G526">
        <v>0</v>
      </c>
      <c r="H526">
        <v>0</v>
      </c>
      <c r="I526" s="36">
        <f ca="1"/>
        <v>0</v>
      </c>
      <c r="K526">
        <v>0</v>
      </c>
      <c r="L526">
        <v>0</v>
      </c>
      <c r="M526">
        <v>0</v>
      </c>
      <c r="N526" s="36">
        <f ca="1"/>
        <v>0</v>
      </c>
    </row>
    <row r="527" spans="6:14">
      <c r="F527">
        <v>0</v>
      </c>
      <c r="G527">
        <v>0</v>
      </c>
      <c r="H527">
        <v>0</v>
      </c>
      <c r="I527" s="36">
        <f ca="1"/>
        <v>0</v>
      </c>
      <c r="K527">
        <v>0</v>
      </c>
      <c r="L527">
        <v>0</v>
      </c>
      <c r="M527">
        <v>0</v>
      </c>
      <c r="N527" s="36">
        <f ca="1"/>
        <v>0</v>
      </c>
    </row>
    <row r="528" spans="6:14">
      <c r="F528">
        <v>0</v>
      </c>
      <c r="G528">
        <v>0</v>
      </c>
      <c r="H528">
        <v>0</v>
      </c>
      <c r="I528" s="36">
        <f ca="1"/>
        <v>0</v>
      </c>
      <c r="K528">
        <v>0</v>
      </c>
      <c r="L528">
        <v>0</v>
      </c>
      <c r="M528">
        <v>0</v>
      </c>
      <c r="N528" s="36">
        <f ca="1"/>
        <v>0</v>
      </c>
    </row>
    <row r="529" spans="6:14">
      <c r="F529">
        <v>0</v>
      </c>
      <c r="G529">
        <v>0</v>
      </c>
      <c r="H529">
        <v>0</v>
      </c>
      <c r="I529" s="36">
        <f ca="1"/>
        <v>0</v>
      </c>
      <c r="K529">
        <v>0</v>
      </c>
      <c r="L529">
        <v>0</v>
      </c>
      <c r="M529">
        <v>0</v>
      </c>
      <c r="N529" s="36">
        <f ca="1"/>
        <v>0</v>
      </c>
    </row>
    <row r="530" spans="6:14">
      <c r="F530">
        <v>0</v>
      </c>
      <c r="G530">
        <v>0</v>
      </c>
      <c r="H530">
        <v>0</v>
      </c>
      <c r="I530" s="36">
        <f ca="1"/>
        <v>0</v>
      </c>
      <c r="K530">
        <v>0</v>
      </c>
      <c r="L530">
        <v>0</v>
      </c>
      <c r="M530">
        <v>0</v>
      </c>
      <c r="N530" s="36">
        <f ca="1"/>
        <v>0</v>
      </c>
    </row>
    <row r="531" spans="6:14">
      <c r="F531">
        <v>0</v>
      </c>
      <c r="G531">
        <v>0</v>
      </c>
      <c r="H531">
        <v>0</v>
      </c>
      <c r="I531" s="36">
        <f ca="1"/>
        <v>0</v>
      </c>
      <c r="K531">
        <v>0</v>
      </c>
      <c r="L531">
        <v>0</v>
      </c>
      <c r="M531">
        <v>0</v>
      </c>
      <c r="N531" s="36">
        <f ca="1"/>
        <v>0</v>
      </c>
    </row>
    <row r="532" spans="6:14">
      <c r="F532">
        <v>0</v>
      </c>
      <c r="G532">
        <v>0</v>
      </c>
      <c r="H532">
        <v>0</v>
      </c>
      <c r="I532" s="36">
        <f ca="1"/>
        <v>0</v>
      </c>
      <c r="K532">
        <v>0</v>
      </c>
      <c r="L532">
        <v>0</v>
      </c>
      <c r="M532">
        <v>0</v>
      </c>
      <c r="N532" s="36">
        <f ca="1"/>
        <v>0</v>
      </c>
    </row>
    <row r="533" spans="6:14">
      <c r="F533">
        <v>0</v>
      </c>
      <c r="G533">
        <v>0</v>
      </c>
      <c r="H533">
        <v>0</v>
      </c>
      <c r="I533" s="36">
        <f ca="1"/>
        <v>0</v>
      </c>
      <c r="K533">
        <v>0</v>
      </c>
      <c r="L533">
        <v>0</v>
      </c>
      <c r="M533">
        <v>0</v>
      </c>
      <c r="N533" s="36">
        <f ca="1"/>
        <v>0</v>
      </c>
    </row>
    <row r="534" spans="6:14">
      <c r="F534">
        <v>0</v>
      </c>
      <c r="G534">
        <v>0</v>
      </c>
      <c r="H534">
        <v>0</v>
      </c>
      <c r="I534" s="36">
        <f ca="1"/>
        <v>0</v>
      </c>
      <c r="K534">
        <v>0</v>
      </c>
      <c r="L534">
        <v>0</v>
      </c>
      <c r="M534">
        <v>0</v>
      </c>
      <c r="N534" s="36">
        <f ca="1"/>
        <v>0</v>
      </c>
    </row>
    <row r="535" spans="6:14">
      <c r="F535">
        <v>0</v>
      </c>
      <c r="G535">
        <v>0</v>
      </c>
      <c r="H535">
        <v>0</v>
      </c>
      <c r="I535" s="36">
        <f ca="1"/>
        <v>0</v>
      </c>
      <c r="K535">
        <v>0</v>
      </c>
      <c r="L535">
        <v>0</v>
      </c>
      <c r="M535">
        <v>0</v>
      </c>
      <c r="N535" s="36">
        <f ca="1"/>
        <v>0</v>
      </c>
    </row>
    <row r="536" spans="6:14">
      <c r="F536">
        <v>0</v>
      </c>
      <c r="G536">
        <v>0</v>
      </c>
      <c r="H536">
        <v>0</v>
      </c>
      <c r="I536" s="36">
        <f ca="1"/>
        <v>0</v>
      </c>
      <c r="K536">
        <v>0</v>
      </c>
      <c r="L536">
        <v>0</v>
      </c>
      <c r="M536">
        <v>0</v>
      </c>
      <c r="N536" s="36">
        <f ca="1"/>
        <v>0</v>
      </c>
    </row>
    <row r="537" spans="6:14">
      <c r="F537">
        <v>0</v>
      </c>
      <c r="G537">
        <v>0</v>
      </c>
      <c r="H537">
        <v>0</v>
      </c>
      <c r="I537" s="36">
        <f ca="1"/>
        <v>0</v>
      </c>
      <c r="K537">
        <v>0</v>
      </c>
      <c r="L537">
        <v>0</v>
      </c>
      <c r="M537">
        <v>0</v>
      </c>
      <c r="N537" s="36">
        <f ca="1"/>
        <v>0</v>
      </c>
    </row>
    <row r="538" spans="6:14">
      <c r="F538">
        <v>0</v>
      </c>
      <c r="G538">
        <v>0</v>
      </c>
      <c r="H538">
        <v>0</v>
      </c>
      <c r="I538" s="36">
        <f ca="1"/>
        <v>0</v>
      </c>
      <c r="K538">
        <v>0</v>
      </c>
      <c r="L538">
        <v>0</v>
      </c>
      <c r="M538">
        <v>0</v>
      </c>
      <c r="N538" s="36">
        <f ca="1"/>
        <v>0</v>
      </c>
    </row>
    <row r="539" spans="6:14">
      <c r="F539">
        <v>0</v>
      </c>
      <c r="G539">
        <v>0</v>
      </c>
      <c r="H539">
        <v>0</v>
      </c>
      <c r="I539" s="36">
        <f ca="1"/>
        <v>0</v>
      </c>
      <c r="K539">
        <v>0</v>
      </c>
      <c r="L539">
        <v>0</v>
      </c>
      <c r="M539">
        <v>0</v>
      </c>
      <c r="N539" s="36">
        <f ca="1"/>
        <v>0</v>
      </c>
    </row>
    <row r="540" spans="6:14">
      <c r="F540">
        <v>0</v>
      </c>
      <c r="G540">
        <v>0</v>
      </c>
      <c r="H540">
        <v>0</v>
      </c>
      <c r="I540" s="36">
        <f ca="1"/>
        <v>0</v>
      </c>
      <c r="K540">
        <v>0</v>
      </c>
      <c r="L540">
        <v>0</v>
      </c>
      <c r="M540">
        <v>0</v>
      </c>
      <c r="N540" s="36">
        <f ca="1"/>
        <v>0</v>
      </c>
    </row>
    <row r="541" spans="6:14">
      <c r="F541">
        <v>0</v>
      </c>
      <c r="G541">
        <v>0</v>
      </c>
      <c r="H541">
        <v>0</v>
      </c>
      <c r="I541" s="36">
        <f ca="1"/>
        <v>0</v>
      </c>
      <c r="K541">
        <v>0</v>
      </c>
      <c r="L541">
        <v>0</v>
      </c>
      <c r="M541">
        <v>0</v>
      </c>
      <c r="N541" s="36">
        <f ca="1"/>
        <v>0</v>
      </c>
    </row>
    <row r="542" spans="6:14">
      <c r="F542">
        <v>0</v>
      </c>
      <c r="G542">
        <v>0</v>
      </c>
      <c r="H542">
        <v>0</v>
      </c>
      <c r="I542" s="36">
        <f ca="1"/>
        <v>0</v>
      </c>
      <c r="K542">
        <v>0</v>
      </c>
      <c r="L542">
        <v>0</v>
      </c>
      <c r="M542">
        <v>0</v>
      </c>
      <c r="N542" s="36">
        <f ca="1"/>
        <v>0</v>
      </c>
    </row>
    <row r="543" spans="6:14">
      <c r="F543">
        <v>0</v>
      </c>
      <c r="G543">
        <v>0</v>
      </c>
      <c r="H543">
        <v>0</v>
      </c>
      <c r="I543" s="36">
        <f ca="1"/>
        <v>0</v>
      </c>
      <c r="K543">
        <v>0</v>
      </c>
      <c r="L543">
        <v>0</v>
      </c>
      <c r="M543">
        <v>0</v>
      </c>
      <c r="N543" s="36">
        <f ca="1"/>
        <v>0</v>
      </c>
    </row>
    <row r="544" spans="6:14">
      <c r="F544">
        <v>0</v>
      </c>
      <c r="G544">
        <v>0</v>
      </c>
      <c r="H544">
        <v>0</v>
      </c>
      <c r="I544" s="36">
        <f ca="1"/>
        <v>0</v>
      </c>
      <c r="K544">
        <v>0</v>
      </c>
      <c r="L544">
        <v>0</v>
      </c>
      <c r="M544">
        <v>0</v>
      </c>
      <c r="N544" s="36">
        <f ca="1"/>
        <v>0</v>
      </c>
    </row>
    <row r="545" spans="6:14">
      <c r="F545">
        <v>0</v>
      </c>
      <c r="G545">
        <v>0</v>
      </c>
      <c r="H545">
        <v>0</v>
      </c>
      <c r="I545" s="36">
        <f ca="1"/>
        <v>0</v>
      </c>
      <c r="K545">
        <v>0</v>
      </c>
      <c r="L545">
        <v>0</v>
      </c>
      <c r="M545">
        <v>0</v>
      </c>
      <c r="N545" s="36">
        <f ca="1"/>
        <v>0</v>
      </c>
    </row>
    <row r="546" spans="6:14">
      <c r="F546">
        <v>0</v>
      </c>
      <c r="G546">
        <v>0</v>
      </c>
      <c r="H546">
        <v>0</v>
      </c>
      <c r="I546" s="36">
        <f ca="1"/>
        <v>0</v>
      </c>
      <c r="K546">
        <v>0</v>
      </c>
      <c r="L546">
        <v>0</v>
      </c>
      <c r="M546">
        <v>0</v>
      </c>
      <c r="N546" s="36">
        <f ca="1"/>
        <v>0</v>
      </c>
    </row>
    <row r="547" spans="6:14">
      <c r="F547">
        <v>0</v>
      </c>
      <c r="G547">
        <v>0</v>
      </c>
      <c r="H547">
        <v>0</v>
      </c>
      <c r="I547" s="36">
        <f ca="1"/>
        <v>0</v>
      </c>
      <c r="K547">
        <v>0</v>
      </c>
      <c r="L547">
        <v>0</v>
      </c>
      <c r="M547">
        <v>0</v>
      </c>
      <c r="N547" s="36">
        <f ca="1"/>
        <v>0</v>
      </c>
    </row>
    <row r="548" spans="6:14">
      <c r="F548">
        <v>0</v>
      </c>
      <c r="G548">
        <v>0</v>
      </c>
      <c r="H548">
        <v>0</v>
      </c>
      <c r="I548" s="36">
        <f ca="1"/>
        <v>0</v>
      </c>
      <c r="K548">
        <v>0</v>
      </c>
      <c r="L548">
        <v>0</v>
      </c>
      <c r="M548">
        <v>0</v>
      </c>
      <c r="N548" s="36">
        <f ca="1"/>
        <v>0</v>
      </c>
    </row>
    <row r="549" spans="6:14">
      <c r="F549">
        <v>0</v>
      </c>
      <c r="G549">
        <v>0</v>
      </c>
      <c r="H549">
        <v>0</v>
      </c>
      <c r="I549" s="36">
        <f ca="1"/>
        <v>0</v>
      </c>
      <c r="K549">
        <v>0</v>
      </c>
      <c r="L549">
        <v>0</v>
      </c>
      <c r="M549">
        <v>0</v>
      </c>
      <c r="N549" s="36">
        <f ca="1"/>
        <v>0</v>
      </c>
    </row>
    <row r="550" spans="6:14">
      <c r="F550">
        <v>0</v>
      </c>
      <c r="G550">
        <v>0</v>
      </c>
      <c r="H550">
        <v>0</v>
      </c>
      <c r="I550" s="36">
        <f ca="1"/>
        <v>0</v>
      </c>
      <c r="K550">
        <v>0</v>
      </c>
      <c r="L550">
        <v>0</v>
      </c>
      <c r="M550">
        <v>0</v>
      </c>
      <c r="N550" s="36">
        <f ca="1"/>
        <v>0</v>
      </c>
    </row>
    <row r="551" spans="6:14">
      <c r="F551">
        <v>0</v>
      </c>
      <c r="G551">
        <v>0</v>
      </c>
      <c r="H551">
        <v>0</v>
      </c>
      <c r="I551" s="36">
        <f ca="1"/>
        <v>0</v>
      </c>
      <c r="K551">
        <v>0</v>
      </c>
      <c r="L551">
        <v>0</v>
      </c>
      <c r="M551">
        <v>0</v>
      </c>
      <c r="N551" s="36">
        <f ca="1"/>
        <v>0</v>
      </c>
    </row>
    <row r="552" spans="6:14">
      <c r="F552">
        <v>0</v>
      </c>
      <c r="G552">
        <v>0</v>
      </c>
      <c r="H552">
        <v>0</v>
      </c>
      <c r="I552" s="36">
        <f ca="1"/>
        <v>0</v>
      </c>
      <c r="K552">
        <v>0</v>
      </c>
      <c r="L552">
        <v>0</v>
      </c>
      <c r="M552">
        <v>0</v>
      </c>
      <c r="N552" s="36">
        <f ca="1"/>
        <v>0</v>
      </c>
    </row>
    <row r="553" spans="6:14">
      <c r="F553">
        <v>0</v>
      </c>
      <c r="G553">
        <v>0</v>
      </c>
      <c r="H553">
        <v>0</v>
      </c>
      <c r="I553" s="36">
        <f ca="1"/>
        <v>0</v>
      </c>
      <c r="K553">
        <v>0</v>
      </c>
      <c r="L553">
        <v>0</v>
      </c>
      <c r="M553">
        <v>0</v>
      </c>
      <c r="N553" s="36">
        <f ca="1"/>
        <v>0</v>
      </c>
    </row>
    <row r="554" spans="6:14">
      <c r="F554">
        <v>0</v>
      </c>
      <c r="G554">
        <v>0</v>
      </c>
      <c r="H554">
        <v>0</v>
      </c>
      <c r="I554" s="36">
        <f ca="1"/>
        <v>0</v>
      </c>
      <c r="K554">
        <v>0</v>
      </c>
      <c r="L554">
        <v>0</v>
      </c>
      <c r="M554">
        <v>0</v>
      </c>
      <c r="N554" s="36">
        <f ca="1"/>
        <v>0</v>
      </c>
    </row>
    <row r="555" spans="6:14">
      <c r="F555">
        <v>0</v>
      </c>
      <c r="G555">
        <v>0</v>
      </c>
      <c r="H555">
        <v>0</v>
      </c>
      <c r="I555" s="36">
        <f ca="1"/>
        <v>0</v>
      </c>
      <c r="K555">
        <v>0</v>
      </c>
      <c r="L555">
        <v>0</v>
      </c>
      <c r="M555">
        <v>0</v>
      </c>
      <c r="N555" s="36">
        <f ca="1"/>
        <v>0</v>
      </c>
    </row>
    <row r="556" spans="6:14">
      <c r="F556">
        <v>0</v>
      </c>
      <c r="G556">
        <v>0</v>
      </c>
      <c r="H556">
        <v>0</v>
      </c>
      <c r="I556" s="36">
        <f ca="1"/>
        <v>0</v>
      </c>
      <c r="K556">
        <v>0</v>
      </c>
      <c r="L556">
        <v>0</v>
      </c>
      <c r="M556">
        <v>0</v>
      </c>
      <c r="N556" s="36">
        <f ca="1"/>
        <v>0</v>
      </c>
    </row>
    <row r="557" spans="6:14">
      <c r="F557">
        <v>0</v>
      </c>
      <c r="G557">
        <v>0</v>
      </c>
      <c r="H557">
        <v>0</v>
      </c>
      <c r="I557" s="36">
        <f ca="1"/>
        <v>0</v>
      </c>
      <c r="K557">
        <v>0</v>
      </c>
      <c r="L557">
        <v>0</v>
      </c>
      <c r="M557">
        <v>0</v>
      </c>
      <c r="N557" s="36">
        <f ca="1"/>
        <v>0</v>
      </c>
    </row>
    <row r="558" spans="6:14">
      <c r="F558">
        <v>0</v>
      </c>
      <c r="G558">
        <v>0</v>
      </c>
      <c r="H558">
        <v>0</v>
      </c>
      <c r="I558" s="36">
        <f ca="1"/>
        <v>0</v>
      </c>
      <c r="K558">
        <v>0</v>
      </c>
      <c r="L558">
        <v>0</v>
      </c>
      <c r="M558">
        <v>0</v>
      </c>
      <c r="N558" s="36">
        <f ca="1"/>
        <v>0</v>
      </c>
    </row>
    <row r="559" spans="6:14">
      <c r="F559">
        <v>0</v>
      </c>
      <c r="G559">
        <v>0</v>
      </c>
      <c r="H559">
        <v>0</v>
      </c>
      <c r="I559" s="36">
        <f ca="1"/>
        <v>0</v>
      </c>
      <c r="K559">
        <v>0</v>
      </c>
      <c r="L559">
        <v>0</v>
      </c>
      <c r="M559">
        <v>0</v>
      </c>
      <c r="N559" s="36">
        <f ca="1"/>
        <v>0</v>
      </c>
    </row>
    <row r="560" spans="6:14">
      <c r="F560">
        <v>0</v>
      </c>
      <c r="G560">
        <v>0</v>
      </c>
      <c r="H560">
        <v>0</v>
      </c>
      <c r="I560" s="36">
        <f ca="1"/>
        <v>0</v>
      </c>
      <c r="K560">
        <v>0</v>
      </c>
      <c r="L560">
        <v>0</v>
      </c>
      <c r="M560">
        <v>0</v>
      </c>
      <c r="N560" s="36">
        <f ca="1"/>
        <v>0</v>
      </c>
    </row>
    <row r="561" spans="6:14">
      <c r="F561">
        <v>0</v>
      </c>
      <c r="G561">
        <v>0</v>
      </c>
      <c r="H561">
        <v>0</v>
      </c>
      <c r="I561" s="36">
        <f ca="1"/>
        <v>0</v>
      </c>
      <c r="K561">
        <v>0</v>
      </c>
      <c r="L561">
        <v>0</v>
      </c>
      <c r="M561">
        <v>0</v>
      </c>
      <c r="N561" s="36">
        <f ca="1"/>
        <v>0</v>
      </c>
    </row>
    <row r="562" spans="6:14">
      <c r="F562">
        <v>0</v>
      </c>
      <c r="G562">
        <v>0</v>
      </c>
      <c r="H562">
        <v>0</v>
      </c>
      <c r="I562" s="36">
        <f ca="1"/>
        <v>0</v>
      </c>
      <c r="K562">
        <v>0</v>
      </c>
      <c r="L562">
        <v>0</v>
      </c>
      <c r="M562">
        <v>0</v>
      </c>
      <c r="N562" s="36">
        <f ca="1"/>
        <v>0</v>
      </c>
    </row>
    <row r="563" spans="6:14">
      <c r="F563">
        <v>0</v>
      </c>
      <c r="G563">
        <v>0</v>
      </c>
      <c r="H563">
        <v>0</v>
      </c>
      <c r="I563" s="36">
        <f ca="1"/>
        <v>0</v>
      </c>
      <c r="K563">
        <v>0</v>
      </c>
      <c r="L563">
        <v>0</v>
      </c>
      <c r="M563">
        <v>0</v>
      </c>
      <c r="N563" s="36">
        <f ca="1"/>
        <v>0</v>
      </c>
    </row>
    <row r="564" spans="6:14">
      <c r="F564">
        <v>0</v>
      </c>
      <c r="G564">
        <v>0</v>
      </c>
      <c r="H564">
        <v>0</v>
      </c>
      <c r="I564" s="36">
        <f ca="1"/>
        <v>0</v>
      </c>
      <c r="K564">
        <v>0</v>
      </c>
      <c r="L564">
        <v>0</v>
      </c>
      <c r="M564">
        <v>0</v>
      </c>
      <c r="N564" s="36">
        <f ca="1"/>
        <v>0</v>
      </c>
    </row>
    <row r="565" spans="6:14">
      <c r="F565">
        <v>0</v>
      </c>
      <c r="G565">
        <v>0</v>
      </c>
      <c r="H565">
        <v>0</v>
      </c>
      <c r="I565" s="36">
        <f ca="1"/>
        <v>0</v>
      </c>
      <c r="K565">
        <v>0</v>
      </c>
      <c r="L565">
        <v>0</v>
      </c>
      <c r="M565">
        <v>0</v>
      </c>
      <c r="N565" s="36">
        <f ca="1"/>
        <v>0</v>
      </c>
    </row>
    <row r="566" spans="6:14">
      <c r="F566">
        <v>0</v>
      </c>
      <c r="G566">
        <v>0</v>
      </c>
      <c r="H566">
        <v>0</v>
      </c>
      <c r="I566" s="36">
        <f ca="1"/>
        <v>0</v>
      </c>
      <c r="K566">
        <v>0</v>
      </c>
      <c r="L566">
        <v>0</v>
      </c>
      <c r="M566">
        <v>0</v>
      </c>
      <c r="N566" s="36">
        <f ca="1"/>
        <v>0</v>
      </c>
    </row>
    <row r="567" spans="6:14">
      <c r="F567">
        <v>0</v>
      </c>
      <c r="G567">
        <v>0</v>
      </c>
      <c r="H567">
        <v>0</v>
      </c>
      <c r="I567" s="36">
        <f ca="1"/>
        <v>0</v>
      </c>
      <c r="K567">
        <v>0</v>
      </c>
      <c r="L567">
        <v>0</v>
      </c>
      <c r="M567">
        <v>0</v>
      </c>
      <c r="N567" s="36">
        <f ca="1"/>
        <v>0</v>
      </c>
    </row>
    <row r="568" spans="6:14">
      <c r="F568">
        <v>0</v>
      </c>
      <c r="G568">
        <v>0</v>
      </c>
      <c r="H568">
        <v>0</v>
      </c>
      <c r="I568" s="36">
        <f ca="1"/>
        <v>0</v>
      </c>
      <c r="K568">
        <v>0</v>
      </c>
      <c r="L568">
        <v>0</v>
      </c>
      <c r="M568">
        <v>0</v>
      </c>
      <c r="N568" s="36">
        <f ca="1"/>
        <v>0</v>
      </c>
    </row>
    <row r="569" spans="6:14">
      <c r="F569">
        <v>0</v>
      </c>
      <c r="G569">
        <v>0</v>
      </c>
      <c r="H569">
        <v>0</v>
      </c>
      <c r="I569" s="36">
        <f ca="1"/>
        <v>0</v>
      </c>
      <c r="K569">
        <v>0</v>
      </c>
      <c r="L569">
        <v>0</v>
      </c>
      <c r="M569">
        <v>0</v>
      </c>
      <c r="N569" s="36">
        <f ca="1"/>
        <v>0</v>
      </c>
    </row>
    <row r="570" spans="6:14">
      <c r="F570">
        <v>0</v>
      </c>
      <c r="G570">
        <v>0</v>
      </c>
      <c r="H570">
        <v>0</v>
      </c>
      <c r="I570" s="36">
        <f ca="1"/>
        <v>0</v>
      </c>
      <c r="K570">
        <v>0</v>
      </c>
      <c r="L570">
        <v>0</v>
      </c>
      <c r="M570">
        <v>0</v>
      </c>
      <c r="N570" s="36">
        <f ca="1"/>
        <v>0</v>
      </c>
    </row>
    <row r="571" spans="6:14">
      <c r="F571">
        <v>0</v>
      </c>
      <c r="G571">
        <v>0</v>
      </c>
      <c r="H571">
        <v>0</v>
      </c>
      <c r="I571" s="36">
        <f ca="1"/>
        <v>0</v>
      </c>
      <c r="K571">
        <v>0</v>
      </c>
      <c r="L571">
        <v>0</v>
      </c>
      <c r="M571">
        <v>0</v>
      </c>
      <c r="N571" s="36">
        <f ca="1"/>
        <v>0</v>
      </c>
    </row>
    <row r="572" spans="6:14">
      <c r="F572">
        <v>0</v>
      </c>
      <c r="G572">
        <v>0</v>
      </c>
      <c r="H572">
        <v>0</v>
      </c>
      <c r="I572" s="36">
        <f ca="1"/>
        <v>0</v>
      </c>
      <c r="K572">
        <v>0</v>
      </c>
      <c r="L572">
        <v>0</v>
      </c>
      <c r="M572">
        <v>0</v>
      </c>
      <c r="N572" s="36">
        <f ca="1"/>
        <v>0</v>
      </c>
    </row>
    <row r="573" spans="6:14">
      <c r="F573">
        <v>0</v>
      </c>
      <c r="G573">
        <v>0</v>
      </c>
      <c r="H573">
        <v>0</v>
      </c>
      <c r="I573" s="36">
        <f ca="1"/>
        <v>0</v>
      </c>
      <c r="K573">
        <v>0</v>
      </c>
      <c r="L573">
        <v>0</v>
      </c>
      <c r="M573">
        <v>0</v>
      </c>
      <c r="N573" s="36">
        <f ca="1"/>
        <v>0</v>
      </c>
    </row>
    <row r="574" spans="6:14">
      <c r="F574">
        <v>0</v>
      </c>
      <c r="G574">
        <v>0</v>
      </c>
      <c r="H574">
        <v>0</v>
      </c>
      <c r="I574" s="36">
        <f ca="1"/>
        <v>0</v>
      </c>
      <c r="K574">
        <v>0</v>
      </c>
      <c r="L574">
        <v>0</v>
      </c>
      <c r="M574">
        <v>0</v>
      </c>
      <c r="N574" s="36">
        <f ca="1"/>
        <v>0</v>
      </c>
    </row>
    <row r="575" spans="6:14">
      <c r="F575">
        <v>0</v>
      </c>
      <c r="G575">
        <v>0</v>
      </c>
      <c r="H575">
        <v>0</v>
      </c>
      <c r="I575" s="36">
        <f ca="1"/>
        <v>0</v>
      </c>
      <c r="K575">
        <v>0</v>
      </c>
      <c r="L575">
        <v>0</v>
      </c>
      <c r="M575">
        <v>0</v>
      </c>
      <c r="N575" s="36">
        <f ca="1"/>
        <v>0</v>
      </c>
    </row>
    <row r="576" spans="6:14">
      <c r="F576">
        <v>0</v>
      </c>
      <c r="G576">
        <v>0</v>
      </c>
      <c r="H576">
        <v>0</v>
      </c>
      <c r="I576" s="36">
        <f ca="1"/>
        <v>0</v>
      </c>
      <c r="K576">
        <v>0</v>
      </c>
      <c r="L576">
        <v>0</v>
      </c>
      <c r="M576">
        <v>0</v>
      </c>
      <c r="N576" s="36">
        <f ca="1"/>
        <v>0</v>
      </c>
    </row>
    <row r="577" spans="6:14">
      <c r="F577">
        <v>0</v>
      </c>
      <c r="G577">
        <v>0</v>
      </c>
      <c r="H577">
        <v>0</v>
      </c>
      <c r="I577" s="36">
        <f ca="1"/>
        <v>0</v>
      </c>
      <c r="K577">
        <v>0</v>
      </c>
      <c r="L577">
        <v>0</v>
      </c>
      <c r="M577">
        <v>0</v>
      </c>
      <c r="N577" s="36">
        <f ca="1"/>
        <v>0</v>
      </c>
    </row>
    <row r="578" spans="6:14">
      <c r="F578">
        <v>0</v>
      </c>
      <c r="G578">
        <v>0</v>
      </c>
      <c r="H578">
        <v>0</v>
      </c>
      <c r="I578" s="36">
        <f ca="1"/>
        <v>0</v>
      </c>
      <c r="K578">
        <v>0</v>
      </c>
      <c r="L578">
        <v>0</v>
      </c>
      <c r="M578">
        <v>0</v>
      </c>
      <c r="N578" s="36">
        <f ca="1"/>
        <v>0</v>
      </c>
    </row>
    <row r="579" spans="6:14">
      <c r="F579">
        <v>0</v>
      </c>
      <c r="G579">
        <v>0</v>
      </c>
      <c r="H579">
        <v>0</v>
      </c>
      <c r="I579" s="36">
        <f ca="1"/>
        <v>0</v>
      </c>
      <c r="K579">
        <v>0</v>
      </c>
      <c r="L579">
        <v>0</v>
      </c>
      <c r="M579">
        <v>0</v>
      </c>
      <c r="N579" s="36">
        <f ca="1"/>
        <v>0</v>
      </c>
    </row>
    <row r="580" spans="6:14">
      <c r="F580">
        <v>0</v>
      </c>
      <c r="G580">
        <v>0</v>
      </c>
      <c r="H580">
        <v>0</v>
      </c>
      <c r="I580" s="36">
        <f ca="1"/>
        <v>0</v>
      </c>
      <c r="K580">
        <v>0</v>
      </c>
      <c r="L580">
        <v>0</v>
      </c>
      <c r="M580">
        <v>0</v>
      </c>
      <c r="N580" s="36">
        <f ca="1"/>
        <v>0</v>
      </c>
    </row>
    <row r="581" spans="6:14">
      <c r="F581">
        <v>0</v>
      </c>
      <c r="G581">
        <v>0</v>
      </c>
      <c r="H581">
        <v>0</v>
      </c>
      <c r="I581" s="36">
        <f ca="1"/>
        <v>0</v>
      </c>
      <c r="K581">
        <v>0</v>
      </c>
      <c r="L581">
        <v>0</v>
      </c>
      <c r="M581">
        <v>0</v>
      </c>
      <c r="N581" s="36">
        <f ca="1"/>
        <v>0</v>
      </c>
    </row>
    <row r="582" spans="6:14">
      <c r="F582">
        <v>0</v>
      </c>
      <c r="G582">
        <v>0</v>
      </c>
      <c r="H582">
        <v>0</v>
      </c>
      <c r="I582" s="36">
        <f ca="1"/>
        <v>0</v>
      </c>
      <c r="K582">
        <v>0</v>
      </c>
      <c r="L582">
        <v>0</v>
      </c>
      <c r="M582">
        <v>0</v>
      </c>
      <c r="N582" s="36">
        <f ca="1"/>
        <v>0</v>
      </c>
    </row>
    <row r="583" spans="6:14">
      <c r="F583">
        <v>0</v>
      </c>
      <c r="G583">
        <v>0</v>
      </c>
      <c r="H583">
        <v>0</v>
      </c>
      <c r="I583" s="36">
        <f ca="1"/>
        <v>0</v>
      </c>
      <c r="K583">
        <v>0</v>
      </c>
      <c r="L583">
        <v>0</v>
      </c>
      <c r="M583">
        <v>0</v>
      </c>
      <c r="N583" s="36">
        <f ca="1"/>
        <v>0</v>
      </c>
    </row>
    <row r="584" spans="6:14">
      <c r="F584">
        <v>0</v>
      </c>
      <c r="G584">
        <v>0</v>
      </c>
      <c r="H584">
        <v>0</v>
      </c>
      <c r="I584" s="36">
        <f ca="1"/>
        <v>0</v>
      </c>
      <c r="K584">
        <v>0</v>
      </c>
      <c r="L584">
        <v>0</v>
      </c>
      <c r="M584">
        <v>0</v>
      </c>
      <c r="N584" s="36">
        <f ca="1"/>
        <v>0</v>
      </c>
    </row>
    <row r="585" spans="6:14">
      <c r="F585">
        <v>0</v>
      </c>
      <c r="G585">
        <v>0</v>
      </c>
      <c r="H585">
        <v>0</v>
      </c>
      <c r="I585" s="36">
        <f ca="1"/>
        <v>0</v>
      </c>
      <c r="K585">
        <v>0</v>
      </c>
      <c r="L585">
        <v>0</v>
      </c>
      <c r="M585">
        <v>0</v>
      </c>
      <c r="N585" s="36">
        <f ca="1"/>
        <v>0</v>
      </c>
    </row>
    <row r="586" spans="6:14">
      <c r="F586">
        <v>0</v>
      </c>
      <c r="G586">
        <v>0</v>
      </c>
      <c r="H586">
        <v>0</v>
      </c>
      <c r="I586" s="36">
        <f ca="1"/>
        <v>0</v>
      </c>
      <c r="K586">
        <v>0</v>
      </c>
      <c r="L586">
        <v>0</v>
      </c>
      <c r="M586">
        <v>0</v>
      </c>
      <c r="N586" s="36">
        <f ca="1"/>
        <v>0</v>
      </c>
    </row>
    <row r="587" spans="6:14">
      <c r="F587">
        <v>0</v>
      </c>
      <c r="G587">
        <v>0</v>
      </c>
      <c r="H587">
        <v>0</v>
      </c>
      <c r="I587" s="36">
        <f ca="1"/>
        <v>0</v>
      </c>
      <c r="K587">
        <v>0</v>
      </c>
      <c r="L587">
        <v>0</v>
      </c>
      <c r="M587">
        <v>0</v>
      </c>
      <c r="N587" s="36">
        <f ca="1"/>
        <v>0</v>
      </c>
    </row>
    <row r="588" spans="6:14">
      <c r="F588">
        <v>0</v>
      </c>
      <c r="G588">
        <v>0</v>
      </c>
      <c r="H588">
        <v>0</v>
      </c>
      <c r="I588" s="36">
        <f ca="1"/>
        <v>0</v>
      </c>
      <c r="K588">
        <v>0</v>
      </c>
      <c r="L588">
        <v>0</v>
      </c>
      <c r="M588">
        <v>0</v>
      </c>
      <c r="N588" s="36">
        <f ca="1"/>
        <v>0</v>
      </c>
    </row>
    <row r="589" spans="6:14">
      <c r="F589">
        <v>0</v>
      </c>
      <c r="G589">
        <v>0</v>
      </c>
      <c r="H589">
        <v>0</v>
      </c>
      <c r="I589" s="36">
        <f ca="1"/>
        <v>0</v>
      </c>
      <c r="K589">
        <v>0</v>
      </c>
      <c r="L589">
        <v>0</v>
      </c>
      <c r="M589">
        <v>0</v>
      </c>
      <c r="N589" s="36">
        <f ca="1"/>
        <v>0</v>
      </c>
    </row>
    <row r="590" spans="6:14">
      <c r="F590">
        <v>0</v>
      </c>
      <c r="G590">
        <v>0</v>
      </c>
      <c r="H590">
        <v>0</v>
      </c>
      <c r="I590" s="36">
        <f ca="1"/>
        <v>0</v>
      </c>
      <c r="K590">
        <v>0</v>
      </c>
      <c r="L590">
        <v>0</v>
      </c>
      <c r="M590">
        <v>0</v>
      </c>
      <c r="N590" s="36">
        <f ca="1"/>
        <v>0</v>
      </c>
    </row>
    <row r="591" spans="6:14">
      <c r="F591">
        <v>0</v>
      </c>
      <c r="G591">
        <v>0</v>
      </c>
      <c r="H591">
        <v>0</v>
      </c>
      <c r="I591" s="36">
        <f ca="1"/>
        <v>0</v>
      </c>
      <c r="K591">
        <v>0</v>
      </c>
      <c r="L591">
        <v>0</v>
      </c>
      <c r="M591">
        <v>0</v>
      </c>
      <c r="N591" s="36">
        <f ca="1"/>
        <v>0</v>
      </c>
    </row>
    <row r="592" spans="6:14">
      <c r="F592">
        <v>0</v>
      </c>
      <c r="G592">
        <v>0</v>
      </c>
      <c r="H592">
        <v>0</v>
      </c>
      <c r="I592" s="36">
        <f ca="1"/>
        <v>0</v>
      </c>
      <c r="K592">
        <v>0</v>
      </c>
      <c r="L592">
        <v>0</v>
      </c>
      <c r="M592">
        <v>0</v>
      </c>
      <c r="N592" s="36">
        <f ca="1"/>
        <v>0</v>
      </c>
    </row>
    <row r="593" spans="6:14">
      <c r="F593">
        <v>0</v>
      </c>
      <c r="G593">
        <v>0</v>
      </c>
      <c r="H593">
        <v>0</v>
      </c>
      <c r="I593" s="36">
        <f ca="1"/>
        <v>0</v>
      </c>
      <c r="K593">
        <v>0</v>
      </c>
      <c r="L593">
        <v>0</v>
      </c>
      <c r="M593">
        <v>0</v>
      </c>
      <c r="N593" s="36">
        <f ca="1"/>
        <v>0</v>
      </c>
    </row>
    <row r="594" spans="6:14">
      <c r="F594">
        <v>0</v>
      </c>
      <c r="G594">
        <v>0</v>
      </c>
      <c r="H594">
        <v>0</v>
      </c>
      <c r="I594" s="36">
        <f ca="1"/>
        <v>0</v>
      </c>
      <c r="K594">
        <v>0</v>
      </c>
      <c r="L594">
        <v>0</v>
      </c>
      <c r="M594">
        <v>0</v>
      </c>
      <c r="N594" s="36">
        <f ca="1"/>
        <v>0</v>
      </c>
    </row>
    <row r="595" spans="6:14">
      <c r="F595">
        <v>0</v>
      </c>
      <c r="G595">
        <v>0</v>
      </c>
      <c r="H595">
        <v>0</v>
      </c>
      <c r="I595" s="36">
        <f ca="1"/>
        <v>0</v>
      </c>
      <c r="K595">
        <v>0</v>
      </c>
      <c r="L595">
        <v>0</v>
      </c>
      <c r="M595">
        <v>0</v>
      </c>
      <c r="N595" s="36">
        <f ca="1"/>
        <v>0</v>
      </c>
    </row>
    <row r="596" spans="6:14">
      <c r="F596">
        <v>0</v>
      </c>
      <c r="G596">
        <v>0</v>
      </c>
      <c r="H596">
        <v>0</v>
      </c>
      <c r="I596" s="36">
        <f ca="1"/>
        <v>0</v>
      </c>
      <c r="K596">
        <v>0</v>
      </c>
      <c r="L596">
        <v>0</v>
      </c>
      <c r="M596">
        <v>0</v>
      </c>
      <c r="N596" s="36">
        <f ca="1"/>
        <v>0</v>
      </c>
    </row>
    <row r="597" spans="6:14">
      <c r="F597">
        <v>0</v>
      </c>
      <c r="G597">
        <v>0</v>
      </c>
      <c r="H597">
        <v>0</v>
      </c>
      <c r="I597" s="36">
        <f ca="1"/>
        <v>0</v>
      </c>
      <c r="K597">
        <v>0</v>
      </c>
      <c r="L597">
        <v>0</v>
      </c>
      <c r="M597">
        <v>0</v>
      </c>
      <c r="N597" s="36">
        <f ca="1"/>
        <v>0</v>
      </c>
    </row>
    <row r="598" spans="6:14">
      <c r="F598">
        <v>0</v>
      </c>
      <c r="G598">
        <v>0</v>
      </c>
      <c r="H598">
        <v>0</v>
      </c>
      <c r="I598" s="36">
        <f ca="1"/>
        <v>0</v>
      </c>
      <c r="K598">
        <v>0</v>
      </c>
      <c r="L598">
        <v>0</v>
      </c>
      <c r="M598">
        <v>0</v>
      </c>
      <c r="N598" s="36">
        <f ca="1"/>
        <v>0</v>
      </c>
    </row>
    <row r="599" spans="6:14">
      <c r="F599">
        <v>0</v>
      </c>
      <c r="G599">
        <v>0</v>
      </c>
      <c r="H599">
        <v>0</v>
      </c>
      <c r="I599" s="36">
        <f ca="1"/>
        <v>0</v>
      </c>
      <c r="K599">
        <v>0</v>
      </c>
      <c r="L599">
        <v>0</v>
      </c>
      <c r="M599">
        <v>0</v>
      </c>
      <c r="N599" s="36">
        <f ca="1"/>
        <v>0</v>
      </c>
    </row>
    <row r="600" spans="6:14">
      <c r="F600">
        <v>0</v>
      </c>
      <c r="G600">
        <v>0</v>
      </c>
      <c r="H600">
        <v>0</v>
      </c>
      <c r="I600" s="36">
        <f ca="1"/>
        <v>0</v>
      </c>
      <c r="K600">
        <v>0</v>
      </c>
      <c r="L600">
        <v>0</v>
      </c>
      <c r="M600">
        <v>0</v>
      </c>
      <c r="N600" s="36">
        <f ca="1"/>
        <v>0</v>
      </c>
    </row>
    <row r="601" spans="6:14">
      <c r="F601">
        <v>0</v>
      </c>
      <c r="G601">
        <v>0</v>
      </c>
      <c r="H601">
        <v>0</v>
      </c>
      <c r="I601" s="36">
        <f ca="1"/>
        <v>0</v>
      </c>
      <c r="K601">
        <v>0</v>
      </c>
      <c r="L601">
        <v>0</v>
      </c>
      <c r="M601">
        <v>0</v>
      </c>
      <c r="N601" s="36">
        <f ca="1"/>
        <v>0</v>
      </c>
    </row>
    <row r="602" spans="6:14">
      <c r="F602">
        <v>0</v>
      </c>
      <c r="G602">
        <v>0</v>
      </c>
      <c r="H602">
        <v>0</v>
      </c>
      <c r="I602" s="36">
        <f ca="1"/>
        <v>0</v>
      </c>
      <c r="K602">
        <v>0</v>
      </c>
      <c r="L602">
        <v>0</v>
      </c>
      <c r="M602">
        <v>0</v>
      </c>
      <c r="N602" s="36">
        <f ca="1"/>
        <v>0</v>
      </c>
    </row>
    <row r="603" spans="6:14">
      <c r="F603">
        <v>0</v>
      </c>
      <c r="G603">
        <v>0</v>
      </c>
      <c r="H603">
        <v>0</v>
      </c>
      <c r="I603" s="36">
        <f ca="1"/>
        <v>0</v>
      </c>
      <c r="K603">
        <v>0</v>
      </c>
      <c r="L603">
        <v>0</v>
      </c>
      <c r="M603">
        <v>0</v>
      </c>
      <c r="N603" s="36">
        <f ca="1"/>
        <v>0</v>
      </c>
    </row>
    <row r="604" spans="6:14">
      <c r="F604">
        <v>0</v>
      </c>
      <c r="G604">
        <v>0</v>
      </c>
      <c r="H604">
        <v>0</v>
      </c>
      <c r="I604" s="36">
        <f ca="1"/>
        <v>0</v>
      </c>
      <c r="K604">
        <v>0</v>
      </c>
      <c r="L604">
        <v>0</v>
      </c>
      <c r="M604">
        <v>0</v>
      </c>
      <c r="N604" s="36">
        <f ca="1"/>
        <v>0</v>
      </c>
    </row>
    <row r="605" spans="6:14">
      <c r="F605">
        <v>0</v>
      </c>
      <c r="G605">
        <v>0</v>
      </c>
      <c r="H605">
        <v>0</v>
      </c>
      <c r="I605" s="36">
        <f ca="1"/>
        <v>0</v>
      </c>
      <c r="K605">
        <v>0</v>
      </c>
      <c r="L605">
        <v>0</v>
      </c>
      <c r="M605">
        <v>0</v>
      </c>
      <c r="N605" s="36">
        <f ca="1"/>
        <v>0</v>
      </c>
    </row>
    <row r="606" spans="6:14">
      <c r="F606">
        <v>0</v>
      </c>
      <c r="G606">
        <v>0</v>
      </c>
      <c r="H606">
        <v>0</v>
      </c>
      <c r="I606" s="36">
        <f ca="1"/>
        <v>0</v>
      </c>
      <c r="K606">
        <v>0</v>
      </c>
      <c r="L606">
        <v>0</v>
      </c>
      <c r="M606">
        <v>0</v>
      </c>
      <c r="N606" s="36">
        <f ca="1"/>
        <v>0</v>
      </c>
    </row>
    <row r="607" spans="6:14">
      <c r="F607">
        <v>0</v>
      </c>
      <c r="G607">
        <v>0</v>
      </c>
      <c r="H607">
        <v>0</v>
      </c>
      <c r="I607" s="36">
        <f ca="1"/>
        <v>0</v>
      </c>
      <c r="K607">
        <v>0</v>
      </c>
      <c r="L607">
        <v>0</v>
      </c>
      <c r="M607">
        <v>0</v>
      </c>
      <c r="N607" s="36">
        <f ca="1"/>
        <v>0</v>
      </c>
    </row>
    <row r="608" spans="6:14">
      <c r="F608">
        <v>0</v>
      </c>
      <c r="G608">
        <v>0</v>
      </c>
      <c r="H608">
        <v>0</v>
      </c>
      <c r="I608" s="36">
        <f ca="1"/>
        <v>0</v>
      </c>
      <c r="K608">
        <v>0</v>
      </c>
      <c r="L608">
        <v>0</v>
      </c>
      <c r="M608">
        <v>0</v>
      </c>
      <c r="N608" s="36">
        <f ca="1"/>
        <v>0</v>
      </c>
    </row>
    <row r="609" spans="6:14">
      <c r="F609">
        <v>0</v>
      </c>
      <c r="G609">
        <v>0</v>
      </c>
      <c r="H609">
        <v>0</v>
      </c>
      <c r="I609" s="36">
        <f ca="1"/>
        <v>0</v>
      </c>
      <c r="K609">
        <v>0</v>
      </c>
      <c r="L609">
        <v>0</v>
      </c>
      <c r="M609">
        <v>0</v>
      </c>
      <c r="N609" s="36">
        <f ca="1"/>
        <v>0</v>
      </c>
    </row>
    <row r="610" spans="6:14">
      <c r="F610">
        <v>0</v>
      </c>
      <c r="G610">
        <v>0</v>
      </c>
      <c r="H610">
        <v>0</v>
      </c>
      <c r="I610" s="36">
        <f ca="1"/>
        <v>0</v>
      </c>
      <c r="K610">
        <v>0</v>
      </c>
      <c r="L610">
        <v>0</v>
      </c>
      <c r="M610">
        <v>0</v>
      </c>
      <c r="N610" s="36">
        <f ca="1"/>
        <v>0</v>
      </c>
    </row>
    <row r="611" spans="6:14">
      <c r="F611">
        <v>0</v>
      </c>
      <c r="G611">
        <v>0</v>
      </c>
      <c r="H611">
        <v>0</v>
      </c>
      <c r="I611" s="36">
        <f ca="1"/>
        <v>0</v>
      </c>
      <c r="K611">
        <v>0</v>
      </c>
      <c r="L611">
        <v>0</v>
      </c>
      <c r="M611">
        <v>0</v>
      </c>
      <c r="N611" s="36">
        <f ca="1"/>
        <v>0</v>
      </c>
    </row>
    <row r="612" spans="6:14">
      <c r="F612">
        <v>0</v>
      </c>
      <c r="G612">
        <v>0</v>
      </c>
      <c r="H612">
        <v>0</v>
      </c>
      <c r="I612" s="36">
        <f ca="1"/>
        <v>0</v>
      </c>
      <c r="K612">
        <v>0</v>
      </c>
      <c r="L612">
        <v>0</v>
      </c>
      <c r="M612">
        <v>0</v>
      </c>
      <c r="N612" s="36">
        <f ca="1"/>
        <v>0</v>
      </c>
    </row>
    <row r="613" spans="6:14">
      <c r="F613">
        <v>0</v>
      </c>
      <c r="G613">
        <v>0</v>
      </c>
      <c r="H613">
        <v>0</v>
      </c>
      <c r="I613" s="36">
        <f ca="1"/>
        <v>0</v>
      </c>
      <c r="K613">
        <v>0</v>
      </c>
      <c r="L613">
        <v>0</v>
      </c>
      <c r="M613">
        <v>0</v>
      </c>
      <c r="N613" s="36">
        <f ca="1"/>
        <v>0</v>
      </c>
    </row>
    <row r="614" spans="6:14">
      <c r="F614">
        <v>0</v>
      </c>
      <c r="G614">
        <v>0</v>
      </c>
      <c r="H614">
        <v>0</v>
      </c>
      <c r="I614" s="36">
        <f ca="1"/>
        <v>0</v>
      </c>
      <c r="K614">
        <v>0</v>
      </c>
      <c r="L614">
        <v>0</v>
      </c>
      <c r="M614">
        <v>0</v>
      </c>
      <c r="N614" s="36">
        <f ca="1"/>
        <v>0</v>
      </c>
    </row>
    <row r="615" spans="6:14">
      <c r="F615">
        <v>0</v>
      </c>
      <c r="G615">
        <v>0</v>
      </c>
      <c r="H615">
        <v>0</v>
      </c>
      <c r="I615" s="36">
        <f ca="1"/>
        <v>0</v>
      </c>
      <c r="K615">
        <v>0</v>
      </c>
      <c r="L615">
        <v>0</v>
      </c>
      <c r="M615">
        <v>0</v>
      </c>
      <c r="N615" s="36">
        <f ca="1"/>
        <v>0</v>
      </c>
    </row>
    <row r="616" spans="6:14">
      <c r="F616">
        <v>0</v>
      </c>
      <c r="G616">
        <v>0</v>
      </c>
      <c r="H616">
        <v>0</v>
      </c>
      <c r="I616" s="36">
        <f ca="1"/>
        <v>0</v>
      </c>
      <c r="K616">
        <v>0</v>
      </c>
      <c r="L616">
        <v>0</v>
      </c>
      <c r="M616">
        <v>0</v>
      </c>
      <c r="N616" s="36">
        <f ca="1"/>
        <v>0</v>
      </c>
    </row>
    <row r="617" spans="6:14">
      <c r="F617">
        <v>0</v>
      </c>
      <c r="G617">
        <v>0</v>
      </c>
      <c r="H617">
        <v>0</v>
      </c>
      <c r="I617" s="36">
        <f ca="1"/>
        <v>0</v>
      </c>
      <c r="K617">
        <v>0</v>
      </c>
      <c r="L617">
        <v>0</v>
      </c>
      <c r="M617">
        <v>0</v>
      </c>
      <c r="N617" s="36">
        <f ca="1"/>
        <v>0</v>
      </c>
    </row>
    <row r="618" spans="6:14">
      <c r="F618">
        <v>0</v>
      </c>
      <c r="G618">
        <v>0</v>
      </c>
      <c r="H618">
        <v>0</v>
      </c>
      <c r="I618" s="36">
        <f ca="1"/>
        <v>0</v>
      </c>
      <c r="K618">
        <v>0</v>
      </c>
      <c r="L618">
        <v>0</v>
      </c>
      <c r="M618">
        <v>0</v>
      </c>
      <c r="N618" s="36">
        <f ca="1"/>
        <v>0</v>
      </c>
    </row>
    <row r="619" spans="6:14">
      <c r="F619">
        <v>0</v>
      </c>
      <c r="G619">
        <v>0</v>
      </c>
      <c r="H619">
        <v>0</v>
      </c>
      <c r="I619" s="36">
        <f ca="1"/>
        <v>0</v>
      </c>
      <c r="K619">
        <v>0</v>
      </c>
      <c r="L619">
        <v>0</v>
      </c>
      <c r="M619">
        <v>0</v>
      </c>
      <c r="N619" s="36">
        <f ca="1"/>
        <v>0</v>
      </c>
    </row>
    <row r="620" spans="6:14">
      <c r="F620">
        <v>0</v>
      </c>
      <c r="G620">
        <v>0</v>
      </c>
      <c r="H620">
        <v>0</v>
      </c>
      <c r="I620" s="36">
        <f ca="1"/>
        <v>0</v>
      </c>
      <c r="K620">
        <v>0</v>
      </c>
      <c r="L620">
        <v>0</v>
      </c>
      <c r="M620">
        <v>0</v>
      </c>
      <c r="N620" s="36">
        <f ca="1"/>
        <v>0</v>
      </c>
    </row>
    <row r="621" spans="6:14">
      <c r="F621">
        <v>0</v>
      </c>
      <c r="G621">
        <v>0</v>
      </c>
      <c r="H621">
        <v>0</v>
      </c>
      <c r="I621" s="36">
        <f ca="1"/>
        <v>0</v>
      </c>
      <c r="K621">
        <v>0</v>
      </c>
      <c r="L621">
        <v>0</v>
      </c>
      <c r="M621">
        <v>0</v>
      </c>
      <c r="N621" s="36">
        <f ca="1"/>
        <v>0</v>
      </c>
    </row>
    <row r="622" spans="6:14">
      <c r="F622">
        <v>0</v>
      </c>
      <c r="G622">
        <v>0</v>
      </c>
      <c r="H622">
        <v>0</v>
      </c>
      <c r="I622" s="36">
        <f ca="1"/>
        <v>0</v>
      </c>
      <c r="K622">
        <v>0</v>
      </c>
      <c r="L622">
        <v>0</v>
      </c>
      <c r="M622">
        <v>0</v>
      </c>
      <c r="N622" s="36">
        <f ca="1"/>
        <v>0</v>
      </c>
    </row>
    <row r="623" spans="6:14">
      <c r="F623">
        <v>0</v>
      </c>
      <c r="G623">
        <v>0</v>
      </c>
      <c r="H623">
        <v>0</v>
      </c>
      <c r="I623" s="36">
        <f ca="1"/>
        <v>0</v>
      </c>
      <c r="K623">
        <v>0</v>
      </c>
      <c r="L623">
        <v>0</v>
      </c>
      <c r="M623">
        <v>0</v>
      </c>
      <c r="N623" s="36">
        <f ca="1"/>
        <v>0</v>
      </c>
    </row>
    <row r="624" spans="6:14">
      <c r="F624">
        <v>0</v>
      </c>
      <c r="G624">
        <v>0</v>
      </c>
      <c r="H624">
        <v>0</v>
      </c>
      <c r="I624" s="36">
        <f ca="1"/>
        <v>0</v>
      </c>
      <c r="K624">
        <v>0</v>
      </c>
      <c r="L624">
        <v>0</v>
      </c>
      <c r="M624">
        <v>0</v>
      </c>
      <c r="N624" s="36">
        <f ca="1"/>
        <v>0</v>
      </c>
    </row>
    <row r="625" spans="6:14">
      <c r="F625">
        <v>0</v>
      </c>
      <c r="G625">
        <v>0</v>
      </c>
      <c r="H625">
        <v>0</v>
      </c>
      <c r="I625" s="36">
        <f ca="1"/>
        <v>0</v>
      </c>
      <c r="K625">
        <v>0</v>
      </c>
      <c r="L625">
        <v>0</v>
      </c>
      <c r="M625">
        <v>0</v>
      </c>
      <c r="N625" s="36">
        <f ca="1"/>
        <v>0</v>
      </c>
    </row>
    <row r="626" spans="6:14">
      <c r="F626">
        <v>0</v>
      </c>
      <c r="G626">
        <v>0</v>
      </c>
      <c r="H626">
        <v>0</v>
      </c>
      <c r="I626" s="36">
        <f ca="1"/>
        <v>0</v>
      </c>
      <c r="K626">
        <v>0</v>
      </c>
      <c r="L626">
        <v>0</v>
      </c>
      <c r="M626">
        <v>0</v>
      </c>
      <c r="N626" s="36">
        <f ca="1"/>
        <v>0</v>
      </c>
    </row>
    <row r="627" spans="6:14">
      <c r="F627">
        <v>0</v>
      </c>
      <c r="G627">
        <v>0</v>
      </c>
      <c r="H627">
        <v>0</v>
      </c>
      <c r="I627" s="36">
        <f ca="1"/>
        <v>0</v>
      </c>
      <c r="K627">
        <v>0</v>
      </c>
      <c r="L627">
        <v>0</v>
      </c>
      <c r="M627">
        <v>0</v>
      </c>
      <c r="N627" s="36">
        <f ca="1"/>
        <v>0</v>
      </c>
    </row>
    <row r="628" spans="6:14">
      <c r="F628">
        <v>0</v>
      </c>
      <c r="G628">
        <v>0</v>
      </c>
      <c r="H628">
        <v>0</v>
      </c>
      <c r="I628" s="36">
        <f ca="1"/>
        <v>0</v>
      </c>
      <c r="K628">
        <v>0</v>
      </c>
      <c r="L628">
        <v>0</v>
      </c>
      <c r="M628">
        <v>0</v>
      </c>
      <c r="N628" s="36">
        <f ca="1"/>
        <v>0</v>
      </c>
    </row>
    <row r="629" spans="6:14">
      <c r="F629">
        <v>0</v>
      </c>
      <c r="G629">
        <v>0</v>
      </c>
      <c r="H629">
        <v>0</v>
      </c>
      <c r="I629" s="36">
        <f ca="1"/>
        <v>0</v>
      </c>
      <c r="K629">
        <v>0</v>
      </c>
      <c r="L629">
        <v>0</v>
      </c>
      <c r="M629">
        <v>0</v>
      </c>
      <c r="N629" s="36">
        <f ca="1"/>
        <v>0</v>
      </c>
    </row>
    <row r="630" spans="6:14">
      <c r="F630">
        <v>0</v>
      </c>
      <c r="G630">
        <v>0</v>
      </c>
      <c r="H630">
        <v>0</v>
      </c>
      <c r="I630" s="36">
        <f ca="1"/>
        <v>0</v>
      </c>
      <c r="K630">
        <v>0</v>
      </c>
      <c r="L630">
        <v>0</v>
      </c>
      <c r="M630">
        <v>0</v>
      </c>
      <c r="N630" s="36">
        <f ca="1"/>
        <v>0</v>
      </c>
    </row>
    <row r="631" spans="6:14">
      <c r="F631">
        <v>0</v>
      </c>
      <c r="G631">
        <v>0</v>
      </c>
      <c r="H631">
        <v>0</v>
      </c>
      <c r="I631" s="36">
        <f ca="1"/>
        <v>0</v>
      </c>
      <c r="K631">
        <v>0</v>
      </c>
      <c r="L631">
        <v>0</v>
      </c>
      <c r="M631">
        <v>0</v>
      </c>
      <c r="N631" s="36">
        <f ca="1"/>
        <v>0</v>
      </c>
    </row>
    <row r="632" spans="6:14">
      <c r="F632">
        <v>0</v>
      </c>
      <c r="G632">
        <v>0</v>
      </c>
      <c r="H632">
        <v>0</v>
      </c>
      <c r="I632" s="36">
        <f ca="1"/>
        <v>0</v>
      </c>
      <c r="K632">
        <v>0</v>
      </c>
      <c r="L632">
        <v>0</v>
      </c>
      <c r="M632">
        <v>0</v>
      </c>
      <c r="N632" s="36">
        <f ca="1"/>
        <v>0</v>
      </c>
    </row>
    <row r="633" spans="6:14">
      <c r="F633">
        <v>0</v>
      </c>
      <c r="G633">
        <v>0</v>
      </c>
      <c r="H633">
        <v>0</v>
      </c>
      <c r="I633" s="36">
        <f ca="1"/>
        <v>0</v>
      </c>
      <c r="K633">
        <v>0</v>
      </c>
      <c r="L633">
        <v>0</v>
      </c>
      <c r="M633">
        <v>0</v>
      </c>
      <c r="N633" s="36">
        <f ca="1"/>
        <v>0</v>
      </c>
    </row>
    <row r="634" spans="6:14">
      <c r="F634">
        <v>0</v>
      </c>
      <c r="G634">
        <v>0</v>
      </c>
      <c r="H634">
        <v>0</v>
      </c>
      <c r="I634" s="36">
        <f ca="1"/>
        <v>0</v>
      </c>
      <c r="K634">
        <v>0</v>
      </c>
      <c r="L634">
        <v>0</v>
      </c>
      <c r="M634">
        <v>0</v>
      </c>
      <c r="N634" s="36">
        <f ca="1"/>
        <v>0</v>
      </c>
    </row>
    <row r="635" spans="6:14">
      <c r="F635">
        <v>0</v>
      </c>
      <c r="G635">
        <v>0</v>
      </c>
      <c r="H635">
        <v>0</v>
      </c>
      <c r="I635" s="36">
        <f ca="1"/>
        <v>0</v>
      </c>
      <c r="K635">
        <v>0</v>
      </c>
      <c r="L635">
        <v>0</v>
      </c>
      <c r="M635">
        <v>0</v>
      </c>
      <c r="N635" s="36">
        <f ca="1"/>
        <v>0</v>
      </c>
    </row>
    <row r="636" spans="6:14">
      <c r="F636">
        <v>0</v>
      </c>
      <c r="G636">
        <v>0</v>
      </c>
      <c r="H636">
        <v>0</v>
      </c>
      <c r="I636" s="36">
        <f ca="1"/>
        <v>0</v>
      </c>
      <c r="K636">
        <v>0</v>
      </c>
      <c r="L636">
        <v>0</v>
      </c>
      <c r="M636">
        <v>0</v>
      </c>
      <c r="N636" s="36">
        <f ca="1"/>
        <v>0</v>
      </c>
    </row>
    <row r="637" spans="6:14">
      <c r="F637">
        <v>0</v>
      </c>
      <c r="G637">
        <v>0</v>
      </c>
      <c r="H637">
        <v>0</v>
      </c>
      <c r="I637" s="36">
        <f ca="1"/>
        <v>0</v>
      </c>
      <c r="K637">
        <v>0</v>
      </c>
      <c r="L637">
        <v>0</v>
      </c>
      <c r="M637">
        <v>0</v>
      </c>
      <c r="N637" s="36">
        <f ca="1"/>
        <v>0</v>
      </c>
    </row>
    <row r="638" spans="6:14">
      <c r="F638">
        <v>0</v>
      </c>
      <c r="G638">
        <v>0</v>
      </c>
      <c r="H638">
        <v>0</v>
      </c>
      <c r="I638" s="36">
        <f ca="1"/>
        <v>0</v>
      </c>
      <c r="K638">
        <v>0</v>
      </c>
      <c r="L638">
        <v>0</v>
      </c>
      <c r="M638">
        <v>0</v>
      </c>
      <c r="N638" s="36">
        <f ca="1"/>
        <v>0</v>
      </c>
    </row>
    <row r="639" spans="6:14">
      <c r="F639">
        <v>0</v>
      </c>
      <c r="G639">
        <v>0</v>
      </c>
      <c r="H639">
        <v>0</v>
      </c>
      <c r="I639" s="36">
        <f ca="1"/>
        <v>0</v>
      </c>
      <c r="K639">
        <v>0</v>
      </c>
      <c r="L639">
        <v>0</v>
      </c>
      <c r="M639">
        <v>0</v>
      </c>
      <c r="N639" s="36">
        <f ca="1"/>
        <v>0</v>
      </c>
    </row>
    <row r="640" spans="6:14">
      <c r="F640">
        <v>0</v>
      </c>
      <c r="G640">
        <v>0</v>
      </c>
      <c r="H640">
        <v>0</v>
      </c>
      <c r="I640" s="36">
        <f ca="1"/>
        <v>0</v>
      </c>
      <c r="K640">
        <v>0</v>
      </c>
      <c r="L640">
        <v>0</v>
      </c>
      <c r="M640">
        <v>0</v>
      </c>
      <c r="N640" s="36">
        <f ca="1"/>
        <v>0</v>
      </c>
    </row>
    <row r="641" spans="6:14">
      <c r="F641">
        <v>0</v>
      </c>
      <c r="G641">
        <v>0</v>
      </c>
      <c r="H641">
        <v>0</v>
      </c>
      <c r="I641" s="36">
        <f ca="1"/>
        <v>0</v>
      </c>
      <c r="K641">
        <v>0</v>
      </c>
      <c r="L641">
        <v>0</v>
      </c>
      <c r="M641">
        <v>0</v>
      </c>
      <c r="N641" s="36">
        <f ca="1"/>
        <v>0</v>
      </c>
    </row>
    <row r="642" spans="6:14">
      <c r="F642">
        <v>0</v>
      </c>
      <c r="G642">
        <v>0</v>
      </c>
      <c r="H642">
        <v>0</v>
      </c>
      <c r="I642" s="36">
        <f ca="1"/>
        <v>0</v>
      </c>
      <c r="K642">
        <v>0</v>
      </c>
      <c r="L642">
        <v>0</v>
      </c>
      <c r="M642">
        <v>0</v>
      </c>
      <c r="N642" s="36">
        <f ca="1"/>
        <v>0</v>
      </c>
    </row>
    <row r="643" spans="6:14">
      <c r="F643">
        <v>0</v>
      </c>
      <c r="G643">
        <v>0</v>
      </c>
      <c r="H643">
        <v>0</v>
      </c>
      <c r="I643" s="36">
        <f ca="1"/>
        <v>0</v>
      </c>
      <c r="K643">
        <v>0</v>
      </c>
      <c r="L643">
        <v>0</v>
      </c>
      <c r="M643">
        <v>0</v>
      </c>
      <c r="N643" s="36">
        <f ca="1"/>
        <v>0</v>
      </c>
    </row>
    <row r="644" spans="6:14">
      <c r="F644">
        <v>0</v>
      </c>
      <c r="G644">
        <v>0</v>
      </c>
      <c r="H644">
        <v>0</v>
      </c>
      <c r="I644" s="36">
        <f ca="1"/>
        <v>0</v>
      </c>
      <c r="K644">
        <v>0</v>
      </c>
      <c r="L644">
        <v>0</v>
      </c>
      <c r="M644">
        <v>0</v>
      </c>
      <c r="N644" s="36">
        <f ca="1"/>
        <v>0</v>
      </c>
    </row>
    <row r="645" spans="6:14">
      <c r="F645">
        <v>0</v>
      </c>
      <c r="G645">
        <v>0</v>
      </c>
      <c r="H645">
        <v>0</v>
      </c>
      <c r="I645" s="36">
        <f ca="1"/>
        <v>0</v>
      </c>
      <c r="K645">
        <v>0</v>
      </c>
      <c r="L645">
        <v>0</v>
      </c>
      <c r="M645">
        <v>0</v>
      </c>
      <c r="N645" s="36">
        <f ca="1"/>
        <v>0</v>
      </c>
    </row>
    <row r="646" spans="6:14">
      <c r="F646">
        <v>0</v>
      </c>
      <c r="G646">
        <v>0</v>
      </c>
      <c r="H646">
        <v>0</v>
      </c>
      <c r="I646" s="36">
        <f ca="1"/>
        <v>0</v>
      </c>
      <c r="K646">
        <v>0</v>
      </c>
      <c r="L646">
        <v>0</v>
      </c>
      <c r="M646">
        <v>0</v>
      </c>
      <c r="N646" s="36">
        <f ca="1"/>
        <v>0</v>
      </c>
    </row>
    <row r="647" spans="6:14">
      <c r="F647">
        <v>0</v>
      </c>
      <c r="G647">
        <v>0</v>
      </c>
      <c r="H647">
        <v>0</v>
      </c>
      <c r="I647" s="36">
        <f ca="1"/>
        <v>0</v>
      </c>
      <c r="K647">
        <v>0</v>
      </c>
      <c r="L647">
        <v>0</v>
      </c>
      <c r="M647">
        <v>0</v>
      </c>
      <c r="N647" s="36">
        <f ca="1"/>
        <v>0</v>
      </c>
    </row>
    <row r="648" spans="6:14">
      <c r="F648">
        <v>0</v>
      </c>
      <c r="G648">
        <v>0</v>
      </c>
      <c r="H648">
        <v>0</v>
      </c>
      <c r="I648" s="36">
        <f ca="1"/>
        <v>0</v>
      </c>
      <c r="K648">
        <v>0</v>
      </c>
      <c r="L648">
        <v>0</v>
      </c>
      <c r="M648">
        <v>0</v>
      </c>
      <c r="N648" s="36">
        <f ca="1"/>
        <v>0</v>
      </c>
    </row>
    <row r="649" spans="6:14">
      <c r="F649">
        <v>0</v>
      </c>
      <c r="G649">
        <v>0</v>
      </c>
      <c r="H649">
        <v>0</v>
      </c>
      <c r="I649" s="36">
        <f ca="1"/>
        <v>0</v>
      </c>
      <c r="K649">
        <v>0</v>
      </c>
      <c r="L649">
        <v>0</v>
      </c>
      <c r="M649">
        <v>0</v>
      </c>
      <c r="N649" s="36">
        <f ca="1"/>
        <v>0</v>
      </c>
    </row>
    <row r="650" spans="6:14">
      <c r="F650">
        <v>0</v>
      </c>
      <c r="G650">
        <v>0</v>
      </c>
      <c r="H650">
        <v>0</v>
      </c>
      <c r="I650" s="36">
        <f ca="1"/>
        <v>0</v>
      </c>
      <c r="K650">
        <v>0</v>
      </c>
      <c r="L650">
        <v>0</v>
      </c>
      <c r="M650">
        <v>0</v>
      </c>
      <c r="N650" s="36">
        <f ca="1"/>
        <v>0</v>
      </c>
    </row>
    <row r="651" spans="6:14">
      <c r="F651">
        <v>0</v>
      </c>
      <c r="G651">
        <v>0</v>
      </c>
      <c r="H651">
        <v>0</v>
      </c>
      <c r="I651" s="36">
        <f ca="1"/>
        <v>0</v>
      </c>
      <c r="K651">
        <v>0</v>
      </c>
      <c r="L651">
        <v>0</v>
      </c>
      <c r="M651">
        <v>0</v>
      </c>
      <c r="N651" s="36">
        <f ca="1"/>
        <v>0</v>
      </c>
    </row>
    <row r="652" spans="6:14">
      <c r="F652">
        <v>0</v>
      </c>
      <c r="G652">
        <v>0</v>
      </c>
      <c r="H652">
        <v>0</v>
      </c>
      <c r="I652" s="36">
        <f ca="1"/>
        <v>0</v>
      </c>
      <c r="K652">
        <v>0</v>
      </c>
      <c r="L652">
        <v>0</v>
      </c>
      <c r="M652">
        <v>0</v>
      </c>
      <c r="N652" s="36">
        <f ca="1"/>
        <v>0</v>
      </c>
    </row>
    <row r="653" spans="6:14">
      <c r="F653">
        <v>0</v>
      </c>
      <c r="G653">
        <v>0</v>
      </c>
      <c r="H653">
        <v>0</v>
      </c>
      <c r="I653" s="36">
        <f ca="1"/>
        <v>0</v>
      </c>
      <c r="K653">
        <v>0</v>
      </c>
      <c r="L653">
        <v>0</v>
      </c>
      <c r="M653">
        <v>0</v>
      </c>
      <c r="N653" s="36">
        <f ca="1"/>
        <v>0</v>
      </c>
    </row>
    <row r="654" spans="6:14">
      <c r="F654">
        <v>0</v>
      </c>
      <c r="G654">
        <v>0</v>
      </c>
      <c r="H654">
        <v>0</v>
      </c>
      <c r="I654" s="36">
        <f ca="1"/>
        <v>0</v>
      </c>
      <c r="K654">
        <v>0</v>
      </c>
      <c r="L654">
        <v>0</v>
      </c>
      <c r="M654">
        <v>0</v>
      </c>
      <c r="N654" s="36">
        <f ca="1"/>
        <v>0</v>
      </c>
    </row>
    <row r="655" spans="6:14">
      <c r="F655">
        <v>0</v>
      </c>
      <c r="G655">
        <v>0</v>
      </c>
      <c r="H655">
        <v>0</v>
      </c>
      <c r="I655" s="36">
        <f ca="1"/>
        <v>0</v>
      </c>
      <c r="K655">
        <v>0</v>
      </c>
      <c r="L655">
        <v>0</v>
      </c>
      <c r="M655">
        <v>0</v>
      </c>
      <c r="N655" s="36">
        <f ca="1"/>
        <v>0</v>
      </c>
    </row>
    <row r="656" spans="6:14">
      <c r="F656">
        <v>0</v>
      </c>
      <c r="G656">
        <v>0</v>
      </c>
      <c r="H656">
        <v>0</v>
      </c>
      <c r="I656" s="36">
        <f ca="1"/>
        <v>0</v>
      </c>
      <c r="K656">
        <v>0</v>
      </c>
      <c r="L656">
        <v>0</v>
      </c>
      <c r="M656">
        <v>0</v>
      </c>
      <c r="N656" s="36">
        <f ca="1"/>
        <v>0</v>
      </c>
    </row>
    <row r="657" spans="6:14">
      <c r="F657">
        <v>0</v>
      </c>
      <c r="G657">
        <v>0</v>
      </c>
      <c r="H657">
        <v>0</v>
      </c>
      <c r="I657" s="36">
        <f ca="1"/>
        <v>0</v>
      </c>
      <c r="K657">
        <v>0</v>
      </c>
      <c r="L657">
        <v>0</v>
      </c>
      <c r="M657">
        <v>0</v>
      </c>
      <c r="N657" s="36">
        <f ca="1"/>
        <v>0</v>
      </c>
    </row>
    <row r="658" spans="6:14">
      <c r="F658">
        <v>0</v>
      </c>
      <c r="G658">
        <v>0</v>
      </c>
      <c r="H658">
        <v>0</v>
      </c>
      <c r="I658" s="36">
        <f ca="1"/>
        <v>0</v>
      </c>
      <c r="K658">
        <v>0</v>
      </c>
      <c r="L658">
        <v>0</v>
      </c>
      <c r="M658">
        <v>0</v>
      </c>
      <c r="N658" s="36">
        <f ca="1"/>
        <v>0</v>
      </c>
    </row>
    <row r="659" spans="6:14">
      <c r="F659">
        <v>0</v>
      </c>
      <c r="G659">
        <v>0</v>
      </c>
      <c r="H659">
        <v>0</v>
      </c>
      <c r="I659" s="36">
        <f ca="1"/>
        <v>0</v>
      </c>
      <c r="K659">
        <v>0</v>
      </c>
      <c r="L659">
        <v>0</v>
      </c>
      <c r="M659">
        <v>0</v>
      </c>
      <c r="N659" s="36">
        <f ca="1"/>
        <v>0</v>
      </c>
    </row>
    <row r="660" spans="6:14">
      <c r="F660">
        <v>0</v>
      </c>
      <c r="G660">
        <v>0</v>
      </c>
      <c r="H660">
        <v>0</v>
      </c>
      <c r="I660" s="36">
        <f ca="1"/>
        <v>0</v>
      </c>
      <c r="K660">
        <v>0</v>
      </c>
      <c r="L660">
        <v>0</v>
      </c>
      <c r="M660">
        <v>0</v>
      </c>
      <c r="N660" s="36">
        <f ca="1"/>
        <v>0</v>
      </c>
    </row>
    <row r="661" spans="6:14">
      <c r="F661">
        <v>0</v>
      </c>
      <c r="G661">
        <v>0</v>
      </c>
      <c r="H661">
        <v>0</v>
      </c>
      <c r="I661" s="36">
        <f ca="1"/>
        <v>0</v>
      </c>
      <c r="K661">
        <v>0</v>
      </c>
      <c r="L661">
        <v>0</v>
      </c>
      <c r="M661">
        <v>0</v>
      </c>
      <c r="N661" s="36">
        <f ca="1"/>
        <v>0</v>
      </c>
    </row>
    <row r="662" spans="6:14">
      <c r="F662">
        <v>0</v>
      </c>
      <c r="G662">
        <v>0</v>
      </c>
      <c r="H662">
        <v>0</v>
      </c>
      <c r="I662" s="36">
        <f ca="1"/>
        <v>0</v>
      </c>
      <c r="K662">
        <v>0</v>
      </c>
      <c r="L662">
        <v>0</v>
      </c>
      <c r="M662">
        <v>0</v>
      </c>
      <c r="N662" s="36">
        <f ca="1"/>
        <v>0</v>
      </c>
    </row>
    <row r="663" spans="6:14">
      <c r="F663">
        <v>0</v>
      </c>
      <c r="G663">
        <v>0</v>
      </c>
      <c r="H663">
        <v>0</v>
      </c>
      <c r="I663" s="36">
        <f ca="1"/>
        <v>0</v>
      </c>
      <c r="K663">
        <v>0</v>
      </c>
      <c r="L663">
        <v>0</v>
      </c>
      <c r="M663">
        <v>0</v>
      </c>
      <c r="N663" s="36">
        <f ca="1"/>
        <v>0</v>
      </c>
    </row>
    <row r="664" spans="6:14">
      <c r="F664">
        <v>0</v>
      </c>
      <c r="G664">
        <v>0</v>
      </c>
      <c r="H664">
        <v>0</v>
      </c>
      <c r="I664" s="36">
        <f ca="1"/>
        <v>0</v>
      </c>
      <c r="K664">
        <v>0</v>
      </c>
      <c r="L664">
        <v>0</v>
      </c>
      <c r="M664">
        <v>0</v>
      </c>
      <c r="N664" s="36">
        <f ca="1"/>
        <v>0</v>
      </c>
    </row>
    <row r="665" spans="6:14">
      <c r="F665">
        <v>0</v>
      </c>
      <c r="G665">
        <v>0</v>
      </c>
      <c r="H665">
        <v>0</v>
      </c>
      <c r="I665" s="36">
        <f ca="1"/>
        <v>0</v>
      </c>
      <c r="K665">
        <v>0</v>
      </c>
      <c r="L665">
        <v>0</v>
      </c>
      <c r="M665">
        <v>0</v>
      </c>
      <c r="N665" s="36">
        <f ca="1"/>
        <v>0</v>
      </c>
    </row>
    <row r="666" spans="6:14">
      <c r="F666">
        <v>0</v>
      </c>
      <c r="G666">
        <v>0</v>
      </c>
      <c r="H666">
        <v>0</v>
      </c>
      <c r="I666" s="36">
        <f ca="1"/>
        <v>0</v>
      </c>
      <c r="K666">
        <v>0</v>
      </c>
      <c r="L666">
        <v>0</v>
      </c>
      <c r="M666">
        <v>0</v>
      </c>
      <c r="N666" s="36">
        <f ca="1"/>
        <v>0</v>
      </c>
    </row>
    <row r="667" spans="6:14">
      <c r="F667">
        <v>0</v>
      </c>
      <c r="G667">
        <v>0</v>
      </c>
      <c r="H667">
        <v>0</v>
      </c>
      <c r="I667" s="36">
        <f ca="1"/>
        <v>0</v>
      </c>
      <c r="K667">
        <v>0</v>
      </c>
      <c r="L667">
        <v>0</v>
      </c>
      <c r="M667">
        <v>0</v>
      </c>
      <c r="N667" s="36">
        <f ca="1"/>
        <v>0</v>
      </c>
    </row>
    <row r="668" spans="6:14">
      <c r="F668">
        <v>0</v>
      </c>
      <c r="G668">
        <v>0</v>
      </c>
      <c r="H668">
        <v>0</v>
      </c>
      <c r="I668" s="36">
        <f ca="1"/>
        <v>0</v>
      </c>
      <c r="K668">
        <v>0</v>
      </c>
      <c r="L668">
        <v>0</v>
      </c>
      <c r="M668">
        <v>0</v>
      </c>
      <c r="N668" s="36">
        <f ca="1"/>
        <v>0</v>
      </c>
    </row>
    <row r="669" spans="6:14">
      <c r="F669">
        <v>0</v>
      </c>
      <c r="G669">
        <v>0</v>
      </c>
      <c r="H669">
        <v>0</v>
      </c>
      <c r="I669" s="36">
        <f ca="1"/>
        <v>0</v>
      </c>
      <c r="K669">
        <v>0</v>
      </c>
      <c r="L669">
        <v>0</v>
      </c>
      <c r="M669">
        <v>0</v>
      </c>
      <c r="N669" s="36">
        <f ca="1"/>
        <v>0</v>
      </c>
    </row>
    <row r="670" spans="6:14">
      <c r="F670">
        <v>0</v>
      </c>
      <c r="G670">
        <v>0</v>
      </c>
      <c r="H670">
        <v>0</v>
      </c>
      <c r="I670" s="36">
        <f ca="1"/>
        <v>0</v>
      </c>
      <c r="K670">
        <v>0</v>
      </c>
      <c r="L670">
        <v>0</v>
      </c>
      <c r="M670">
        <v>0</v>
      </c>
      <c r="N670" s="36">
        <f ca="1"/>
        <v>0</v>
      </c>
    </row>
    <row r="671" spans="6:14">
      <c r="F671">
        <v>0</v>
      </c>
      <c r="G671">
        <v>0</v>
      </c>
      <c r="H671">
        <v>0</v>
      </c>
      <c r="I671" s="36">
        <f ca="1"/>
        <v>0</v>
      </c>
      <c r="K671">
        <v>0</v>
      </c>
      <c r="L671">
        <v>0</v>
      </c>
      <c r="M671">
        <v>0</v>
      </c>
      <c r="N671" s="36">
        <f ca="1"/>
        <v>0</v>
      </c>
    </row>
    <row r="672" spans="6:14">
      <c r="F672">
        <v>0</v>
      </c>
      <c r="G672">
        <v>0</v>
      </c>
      <c r="H672">
        <v>0</v>
      </c>
      <c r="I672" s="36">
        <f ca="1"/>
        <v>0</v>
      </c>
      <c r="K672">
        <v>0</v>
      </c>
      <c r="L672">
        <v>0</v>
      </c>
      <c r="M672">
        <v>0</v>
      </c>
      <c r="N672" s="36">
        <f ca="1"/>
        <v>0</v>
      </c>
    </row>
    <row r="673" spans="6:14">
      <c r="F673">
        <v>0</v>
      </c>
      <c r="G673">
        <v>0</v>
      </c>
      <c r="H673">
        <v>0</v>
      </c>
      <c r="I673" s="36">
        <f ca="1"/>
        <v>0</v>
      </c>
      <c r="K673">
        <v>0</v>
      </c>
      <c r="L673">
        <v>0</v>
      </c>
      <c r="M673">
        <v>0</v>
      </c>
      <c r="N673" s="36">
        <f ca="1"/>
        <v>0</v>
      </c>
    </row>
    <row r="674" spans="6:14">
      <c r="F674">
        <v>0</v>
      </c>
      <c r="G674">
        <v>0</v>
      </c>
      <c r="H674">
        <v>0</v>
      </c>
      <c r="I674" s="36">
        <f ca="1"/>
        <v>0</v>
      </c>
      <c r="K674">
        <v>0</v>
      </c>
      <c r="L674">
        <v>0</v>
      </c>
      <c r="M674">
        <v>0</v>
      </c>
      <c r="N674" s="36">
        <f ca="1"/>
        <v>0</v>
      </c>
    </row>
    <row r="675" spans="6:14">
      <c r="F675">
        <v>0</v>
      </c>
      <c r="G675">
        <v>0</v>
      </c>
      <c r="H675">
        <v>0</v>
      </c>
      <c r="I675" s="36">
        <f ca="1"/>
        <v>0</v>
      </c>
      <c r="K675">
        <v>0</v>
      </c>
      <c r="L675">
        <v>0</v>
      </c>
      <c r="M675">
        <v>0</v>
      </c>
      <c r="N675" s="36">
        <f ca="1"/>
        <v>0</v>
      </c>
    </row>
    <row r="676" spans="6:14">
      <c r="F676">
        <v>0</v>
      </c>
      <c r="G676">
        <v>0</v>
      </c>
      <c r="H676">
        <v>0</v>
      </c>
      <c r="I676" s="36">
        <f ca="1"/>
        <v>0</v>
      </c>
      <c r="K676">
        <v>0</v>
      </c>
      <c r="L676">
        <v>0</v>
      </c>
      <c r="M676">
        <v>0</v>
      </c>
      <c r="N676" s="36">
        <f ca="1"/>
        <v>0</v>
      </c>
    </row>
    <row r="677" spans="6:14">
      <c r="F677">
        <v>0</v>
      </c>
      <c r="G677">
        <v>0</v>
      </c>
      <c r="H677">
        <v>0</v>
      </c>
      <c r="I677" s="36">
        <f ca="1"/>
        <v>0</v>
      </c>
      <c r="K677">
        <v>0</v>
      </c>
      <c r="L677">
        <v>0</v>
      </c>
      <c r="M677">
        <v>0</v>
      </c>
      <c r="N677" s="36">
        <f ca="1"/>
        <v>0</v>
      </c>
    </row>
    <row r="678" spans="6:14">
      <c r="F678">
        <v>0</v>
      </c>
      <c r="G678">
        <v>0</v>
      </c>
      <c r="H678">
        <v>0</v>
      </c>
      <c r="I678" s="36">
        <f ca="1"/>
        <v>0</v>
      </c>
      <c r="K678">
        <v>0</v>
      </c>
      <c r="L678">
        <v>0</v>
      </c>
      <c r="M678">
        <v>0</v>
      </c>
      <c r="N678" s="36">
        <f ca="1"/>
        <v>0</v>
      </c>
    </row>
    <row r="679" spans="6:14">
      <c r="F679">
        <v>0</v>
      </c>
      <c r="G679">
        <v>0</v>
      </c>
      <c r="H679">
        <v>0</v>
      </c>
      <c r="I679" s="36">
        <f ca="1"/>
        <v>0</v>
      </c>
      <c r="K679">
        <v>0</v>
      </c>
      <c r="L679">
        <v>0</v>
      </c>
      <c r="M679">
        <v>0</v>
      </c>
      <c r="N679" s="36">
        <f ca="1"/>
        <v>0</v>
      </c>
    </row>
    <row r="680" spans="6:14">
      <c r="F680">
        <v>0</v>
      </c>
      <c r="G680">
        <v>0</v>
      </c>
      <c r="H680">
        <v>0</v>
      </c>
      <c r="I680" s="36">
        <f ca="1"/>
        <v>0</v>
      </c>
      <c r="K680">
        <v>0</v>
      </c>
      <c r="L680">
        <v>0</v>
      </c>
      <c r="M680">
        <v>0</v>
      </c>
      <c r="N680" s="36">
        <f ca="1"/>
        <v>0</v>
      </c>
    </row>
    <row r="681" spans="6:14">
      <c r="F681">
        <v>0</v>
      </c>
      <c r="G681">
        <v>0</v>
      </c>
      <c r="H681">
        <v>0</v>
      </c>
      <c r="I681" s="36">
        <f ca="1"/>
        <v>0</v>
      </c>
      <c r="K681">
        <v>0</v>
      </c>
      <c r="L681">
        <v>0</v>
      </c>
      <c r="M681">
        <v>0</v>
      </c>
      <c r="N681" s="36">
        <f ca="1"/>
        <v>0</v>
      </c>
    </row>
    <row r="682" spans="6:14">
      <c r="F682">
        <v>0</v>
      </c>
      <c r="G682">
        <v>0</v>
      </c>
      <c r="H682">
        <v>0</v>
      </c>
      <c r="I682" s="36">
        <f ca="1"/>
        <v>0</v>
      </c>
      <c r="K682">
        <v>0</v>
      </c>
      <c r="L682">
        <v>0</v>
      </c>
      <c r="M682">
        <v>0</v>
      </c>
      <c r="N682" s="36">
        <f ca="1"/>
        <v>0</v>
      </c>
    </row>
    <row r="683" spans="6:14">
      <c r="F683">
        <v>0</v>
      </c>
      <c r="G683">
        <v>0</v>
      </c>
      <c r="H683">
        <v>0</v>
      </c>
      <c r="I683" s="36">
        <f ca="1"/>
        <v>0</v>
      </c>
      <c r="K683">
        <v>0</v>
      </c>
      <c r="L683">
        <v>0</v>
      </c>
      <c r="M683">
        <v>0</v>
      </c>
      <c r="N683" s="36">
        <f ca="1"/>
        <v>0</v>
      </c>
    </row>
    <row r="684" spans="6:14">
      <c r="F684">
        <v>0</v>
      </c>
      <c r="G684">
        <v>0</v>
      </c>
      <c r="H684">
        <v>0</v>
      </c>
      <c r="I684" s="36">
        <f ca="1"/>
        <v>0</v>
      </c>
      <c r="K684">
        <v>0</v>
      </c>
      <c r="L684">
        <v>0</v>
      </c>
      <c r="M684">
        <v>0</v>
      </c>
      <c r="N684" s="36">
        <f ca="1"/>
        <v>0</v>
      </c>
    </row>
    <row r="685" spans="6:14">
      <c r="F685">
        <v>0</v>
      </c>
      <c r="G685">
        <v>0</v>
      </c>
      <c r="H685">
        <v>0</v>
      </c>
      <c r="I685" s="36">
        <f ca="1"/>
        <v>0</v>
      </c>
      <c r="K685">
        <v>0</v>
      </c>
      <c r="L685">
        <v>0</v>
      </c>
      <c r="M685">
        <v>0</v>
      </c>
      <c r="N685" s="36">
        <f ca="1"/>
        <v>0</v>
      </c>
    </row>
    <row r="686" spans="6:14">
      <c r="F686">
        <v>0</v>
      </c>
      <c r="G686">
        <v>0</v>
      </c>
      <c r="H686">
        <v>0</v>
      </c>
      <c r="I686" s="36">
        <f ca="1"/>
        <v>0</v>
      </c>
      <c r="K686">
        <v>0</v>
      </c>
      <c r="L686">
        <v>0</v>
      </c>
      <c r="M686">
        <v>0</v>
      </c>
      <c r="N686" s="36">
        <f ca="1"/>
        <v>0</v>
      </c>
    </row>
    <row r="687" spans="6:14">
      <c r="F687">
        <v>0</v>
      </c>
      <c r="G687">
        <v>0</v>
      </c>
      <c r="H687">
        <v>0</v>
      </c>
      <c r="I687" s="36">
        <f ca="1"/>
        <v>0</v>
      </c>
      <c r="K687">
        <v>0</v>
      </c>
      <c r="L687">
        <v>0</v>
      </c>
      <c r="M687">
        <v>0</v>
      </c>
      <c r="N687" s="36">
        <f ca="1"/>
        <v>0</v>
      </c>
    </row>
    <row r="688" spans="6:14">
      <c r="F688">
        <v>0</v>
      </c>
      <c r="G688">
        <v>0</v>
      </c>
      <c r="H688">
        <v>0</v>
      </c>
      <c r="I688" s="36">
        <f ca="1"/>
        <v>0</v>
      </c>
      <c r="K688">
        <v>0</v>
      </c>
      <c r="L688">
        <v>0</v>
      </c>
      <c r="M688">
        <v>0</v>
      </c>
      <c r="N688" s="36">
        <f ca="1"/>
        <v>0</v>
      </c>
    </row>
    <row r="689" spans="6:14">
      <c r="F689">
        <v>0</v>
      </c>
      <c r="G689">
        <v>0</v>
      </c>
      <c r="H689">
        <v>0</v>
      </c>
      <c r="I689" s="36">
        <f ca="1"/>
        <v>0</v>
      </c>
      <c r="K689">
        <v>0</v>
      </c>
      <c r="L689">
        <v>0</v>
      </c>
      <c r="M689">
        <v>0</v>
      </c>
      <c r="N689" s="36">
        <f ca="1"/>
        <v>0</v>
      </c>
    </row>
    <row r="690" spans="6:14">
      <c r="F690">
        <v>0</v>
      </c>
      <c r="G690">
        <v>0</v>
      </c>
      <c r="H690">
        <v>0</v>
      </c>
      <c r="I690" s="36">
        <f ca="1"/>
        <v>0</v>
      </c>
      <c r="K690">
        <v>0</v>
      </c>
      <c r="L690">
        <v>0</v>
      </c>
      <c r="M690">
        <v>0</v>
      </c>
      <c r="N690" s="36">
        <f ca="1"/>
        <v>0</v>
      </c>
    </row>
    <row r="691" spans="6:14">
      <c r="F691">
        <v>0</v>
      </c>
      <c r="G691">
        <v>0</v>
      </c>
      <c r="H691">
        <v>0</v>
      </c>
      <c r="I691" s="36">
        <f ca="1"/>
        <v>0</v>
      </c>
      <c r="K691">
        <v>0</v>
      </c>
      <c r="L691">
        <v>0</v>
      </c>
      <c r="M691">
        <v>0</v>
      </c>
      <c r="N691" s="36">
        <f ca="1"/>
        <v>0</v>
      </c>
    </row>
    <row r="692" spans="6:14">
      <c r="F692">
        <v>0</v>
      </c>
      <c r="G692">
        <v>0</v>
      </c>
      <c r="H692">
        <v>0</v>
      </c>
      <c r="I692" s="36">
        <f ca="1"/>
        <v>0</v>
      </c>
      <c r="K692">
        <v>0</v>
      </c>
      <c r="L692">
        <v>0</v>
      </c>
      <c r="M692">
        <v>0</v>
      </c>
      <c r="N692" s="36">
        <f ca="1"/>
        <v>0</v>
      </c>
    </row>
    <row r="693" spans="6:14">
      <c r="F693">
        <v>0</v>
      </c>
      <c r="G693">
        <v>0</v>
      </c>
      <c r="H693">
        <v>0</v>
      </c>
      <c r="I693" s="36">
        <f ca="1"/>
        <v>0</v>
      </c>
      <c r="K693">
        <v>0</v>
      </c>
      <c r="L693">
        <v>0</v>
      </c>
      <c r="M693">
        <v>0</v>
      </c>
      <c r="N693" s="36">
        <f ca="1"/>
        <v>0</v>
      </c>
    </row>
    <row r="694" spans="6:14">
      <c r="F694">
        <v>0</v>
      </c>
      <c r="G694">
        <v>0</v>
      </c>
      <c r="H694">
        <v>0</v>
      </c>
      <c r="I694" s="36">
        <f ca="1"/>
        <v>0</v>
      </c>
      <c r="K694">
        <v>0</v>
      </c>
      <c r="L694">
        <v>0</v>
      </c>
      <c r="M694">
        <v>0</v>
      </c>
      <c r="N694" s="36">
        <f ca="1"/>
        <v>0</v>
      </c>
    </row>
    <row r="695" spans="6:14">
      <c r="F695">
        <v>0</v>
      </c>
      <c r="G695">
        <v>0</v>
      </c>
      <c r="H695">
        <v>0</v>
      </c>
      <c r="I695" s="36">
        <f ca="1"/>
        <v>0</v>
      </c>
      <c r="K695">
        <v>0</v>
      </c>
      <c r="L695">
        <v>0</v>
      </c>
      <c r="M695">
        <v>0</v>
      </c>
      <c r="N695" s="36">
        <f ca="1"/>
        <v>0</v>
      </c>
    </row>
    <row r="696" spans="6:14">
      <c r="F696">
        <v>0</v>
      </c>
      <c r="G696">
        <v>0</v>
      </c>
      <c r="H696">
        <v>0</v>
      </c>
      <c r="I696" s="36">
        <f ca="1"/>
        <v>0</v>
      </c>
      <c r="K696">
        <v>0</v>
      </c>
      <c r="L696">
        <v>0</v>
      </c>
      <c r="M696">
        <v>0</v>
      </c>
      <c r="N696" s="36">
        <f ca="1"/>
        <v>0</v>
      </c>
    </row>
    <row r="697" spans="6:14">
      <c r="F697">
        <v>0</v>
      </c>
      <c r="G697">
        <v>0</v>
      </c>
      <c r="H697">
        <v>0</v>
      </c>
      <c r="I697" s="36">
        <f ca="1"/>
        <v>0</v>
      </c>
      <c r="K697">
        <v>0</v>
      </c>
      <c r="L697">
        <v>0</v>
      </c>
      <c r="M697">
        <v>0</v>
      </c>
      <c r="N697" s="36">
        <f ca="1"/>
        <v>0</v>
      </c>
    </row>
    <row r="698" spans="6:14">
      <c r="F698">
        <v>0</v>
      </c>
      <c r="G698">
        <v>0</v>
      </c>
      <c r="H698">
        <v>0</v>
      </c>
      <c r="I698" s="36">
        <f ca="1"/>
        <v>0</v>
      </c>
      <c r="K698">
        <v>0</v>
      </c>
      <c r="L698">
        <v>0</v>
      </c>
      <c r="M698">
        <v>0</v>
      </c>
      <c r="N698" s="36">
        <f ca="1"/>
        <v>0</v>
      </c>
    </row>
    <row r="699" spans="6:14">
      <c r="F699">
        <v>0</v>
      </c>
      <c r="G699">
        <v>0</v>
      </c>
      <c r="H699">
        <v>0</v>
      </c>
      <c r="I699" s="36">
        <f ca="1"/>
        <v>0</v>
      </c>
      <c r="K699">
        <v>0</v>
      </c>
      <c r="L699">
        <v>0</v>
      </c>
      <c r="M699">
        <v>0</v>
      </c>
      <c r="N699" s="36">
        <f ca="1"/>
        <v>0</v>
      </c>
    </row>
    <row r="700" spans="6:14">
      <c r="F700">
        <v>0</v>
      </c>
      <c r="G700">
        <v>0</v>
      </c>
      <c r="H700">
        <v>0</v>
      </c>
      <c r="I700" s="36">
        <f ca="1"/>
        <v>0</v>
      </c>
      <c r="K700">
        <v>0</v>
      </c>
      <c r="L700">
        <v>0</v>
      </c>
      <c r="M700">
        <v>0</v>
      </c>
      <c r="N700" s="36">
        <f ca="1"/>
        <v>0</v>
      </c>
    </row>
    <row r="701" spans="6:14">
      <c r="F701">
        <v>0</v>
      </c>
      <c r="G701">
        <v>0</v>
      </c>
      <c r="H701">
        <v>0</v>
      </c>
      <c r="I701" s="36">
        <f ca="1"/>
        <v>0</v>
      </c>
      <c r="K701">
        <v>0</v>
      </c>
      <c r="L701">
        <v>0</v>
      </c>
      <c r="M701">
        <v>0</v>
      </c>
      <c r="N701" s="36">
        <f ca="1"/>
        <v>0</v>
      </c>
    </row>
    <row r="702" spans="6:14">
      <c r="F702">
        <v>0</v>
      </c>
      <c r="G702">
        <v>0</v>
      </c>
      <c r="H702">
        <v>0</v>
      </c>
      <c r="I702" s="36">
        <f ca="1"/>
        <v>0</v>
      </c>
      <c r="K702">
        <v>0</v>
      </c>
      <c r="L702">
        <v>0</v>
      </c>
      <c r="M702">
        <v>0</v>
      </c>
      <c r="N702" s="36">
        <f ca="1"/>
        <v>0</v>
      </c>
    </row>
    <row r="703" spans="6:14">
      <c r="F703">
        <v>0</v>
      </c>
      <c r="G703">
        <v>0</v>
      </c>
      <c r="H703">
        <v>0</v>
      </c>
      <c r="I703" s="36">
        <f ca="1"/>
        <v>0</v>
      </c>
      <c r="K703">
        <v>0</v>
      </c>
      <c r="L703">
        <v>0</v>
      </c>
      <c r="M703">
        <v>0</v>
      </c>
      <c r="N703" s="36">
        <f ca="1"/>
        <v>0</v>
      </c>
    </row>
    <row r="704" spans="6:14">
      <c r="F704">
        <v>0</v>
      </c>
      <c r="G704">
        <v>0</v>
      </c>
      <c r="H704">
        <v>0</v>
      </c>
      <c r="I704" s="36">
        <f ca="1"/>
        <v>0</v>
      </c>
      <c r="K704">
        <v>0</v>
      </c>
      <c r="L704">
        <v>0</v>
      </c>
      <c r="M704">
        <v>0</v>
      </c>
      <c r="N704" s="36">
        <f ca="1"/>
        <v>0</v>
      </c>
    </row>
    <row r="705" spans="6:14">
      <c r="F705">
        <v>0</v>
      </c>
      <c r="G705">
        <v>0</v>
      </c>
      <c r="H705">
        <v>0</v>
      </c>
      <c r="I705" s="36">
        <f ca="1"/>
        <v>0</v>
      </c>
      <c r="K705">
        <v>0</v>
      </c>
      <c r="L705">
        <v>0</v>
      </c>
      <c r="M705">
        <v>0</v>
      </c>
      <c r="N705" s="36">
        <f ca="1"/>
        <v>0</v>
      </c>
    </row>
    <row r="706" spans="6:14">
      <c r="F706">
        <v>0</v>
      </c>
      <c r="G706">
        <v>0</v>
      </c>
      <c r="H706">
        <v>0</v>
      </c>
      <c r="I706" s="36">
        <f ca="1"/>
        <v>0</v>
      </c>
      <c r="K706">
        <v>0</v>
      </c>
      <c r="L706">
        <v>0</v>
      </c>
      <c r="M706">
        <v>0</v>
      </c>
      <c r="N706" s="36">
        <f ca="1"/>
        <v>0</v>
      </c>
    </row>
    <row r="707" spans="6:14">
      <c r="F707">
        <v>0</v>
      </c>
      <c r="G707">
        <v>0</v>
      </c>
      <c r="H707">
        <v>0</v>
      </c>
      <c r="I707" s="36">
        <f ca="1"/>
        <v>0</v>
      </c>
      <c r="K707">
        <v>0</v>
      </c>
      <c r="L707">
        <v>0</v>
      </c>
      <c r="M707">
        <v>0</v>
      </c>
      <c r="N707" s="36">
        <f ca="1"/>
        <v>0</v>
      </c>
    </row>
    <row r="708" spans="6:14">
      <c r="F708">
        <v>0</v>
      </c>
      <c r="G708">
        <v>0</v>
      </c>
      <c r="H708">
        <v>0</v>
      </c>
      <c r="I708" s="36">
        <f ca="1"/>
        <v>0</v>
      </c>
      <c r="K708">
        <v>0</v>
      </c>
      <c r="L708">
        <v>0</v>
      </c>
      <c r="M708">
        <v>0</v>
      </c>
      <c r="N708" s="36">
        <f ca="1"/>
        <v>0</v>
      </c>
    </row>
    <row r="709" spans="6:14">
      <c r="F709">
        <v>0</v>
      </c>
      <c r="G709">
        <v>0</v>
      </c>
      <c r="H709">
        <v>0</v>
      </c>
      <c r="I709" s="36">
        <f ca="1"/>
        <v>0</v>
      </c>
      <c r="K709">
        <v>0</v>
      </c>
      <c r="L709">
        <v>0</v>
      </c>
      <c r="M709">
        <v>0</v>
      </c>
      <c r="N709" s="36">
        <f ca="1"/>
        <v>0</v>
      </c>
    </row>
    <row r="710" spans="6:14">
      <c r="F710">
        <v>0</v>
      </c>
      <c r="G710">
        <v>0</v>
      </c>
      <c r="H710">
        <v>0</v>
      </c>
      <c r="I710" s="36">
        <f ca="1"/>
        <v>0</v>
      </c>
      <c r="K710">
        <v>0</v>
      </c>
      <c r="L710">
        <v>0</v>
      </c>
      <c r="M710">
        <v>0</v>
      </c>
      <c r="N710" s="36">
        <f ca="1"/>
        <v>0</v>
      </c>
    </row>
    <row r="711" spans="6:14">
      <c r="F711">
        <v>0</v>
      </c>
      <c r="G711">
        <v>0</v>
      </c>
      <c r="H711">
        <v>0</v>
      </c>
      <c r="I711" s="36">
        <f ca="1"/>
        <v>0</v>
      </c>
      <c r="K711">
        <v>0</v>
      </c>
      <c r="L711">
        <v>0</v>
      </c>
      <c r="M711">
        <v>0</v>
      </c>
      <c r="N711" s="36">
        <f ca="1"/>
        <v>0</v>
      </c>
    </row>
    <row r="712" spans="6:14">
      <c r="F712">
        <v>0</v>
      </c>
      <c r="G712">
        <v>0</v>
      </c>
      <c r="H712">
        <v>0</v>
      </c>
      <c r="I712" s="36">
        <f ca="1"/>
        <v>0</v>
      </c>
      <c r="K712">
        <v>0</v>
      </c>
      <c r="L712">
        <v>0</v>
      </c>
      <c r="M712">
        <v>0</v>
      </c>
      <c r="N712" s="36">
        <f ca="1"/>
        <v>0</v>
      </c>
    </row>
    <row r="713" spans="6:14">
      <c r="F713">
        <v>0</v>
      </c>
      <c r="G713">
        <v>0</v>
      </c>
      <c r="H713">
        <v>0</v>
      </c>
      <c r="I713" s="36">
        <f ca="1"/>
        <v>0</v>
      </c>
      <c r="K713">
        <v>0</v>
      </c>
      <c r="L713">
        <v>0</v>
      </c>
      <c r="M713">
        <v>0</v>
      </c>
      <c r="N713" s="36">
        <f ca="1"/>
        <v>0</v>
      </c>
    </row>
    <row r="714" spans="6:14">
      <c r="F714">
        <v>0</v>
      </c>
      <c r="G714">
        <v>0</v>
      </c>
      <c r="H714">
        <v>0</v>
      </c>
      <c r="I714" s="36">
        <f ca="1"/>
        <v>0</v>
      </c>
      <c r="K714">
        <v>0</v>
      </c>
      <c r="L714">
        <v>0</v>
      </c>
      <c r="M714">
        <v>0</v>
      </c>
      <c r="N714" s="36">
        <f ca="1"/>
        <v>0</v>
      </c>
    </row>
    <row r="715" spans="6:14">
      <c r="F715">
        <v>0</v>
      </c>
      <c r="G715">
        <v>0</v>
      </c>
      <c r="H715">
        <v>0</v>
      </c>
      <c r="I715" s="36">
        <f ca="1"/>
        <v>0</v>
      </c>
      <c r="K715">
        <v>0</v>
      </c>
      <c r="L715">
        <v>0</v>
      </c>
      <c r="M715">
        <v>0</v>
      </c>
      <c r="N715" s="36">
        <f ca="1"/>
        <v>0</v>
      </c>
    </row>
    <row r="716" spans="6:14">
      <c r="F716">
        <v>0</v>
      </c>
      <c r="G716">
        <v>0</v>
      </c>
      <c r="H716">
        <v>0</v>
      </c>
      <c r="I716" s="36">
        <f ca="1"/>
        <v>0</v>
      </c>
      <c r="K716">
        <v>0</v>
      </c>
      <c r="L716">
        <v>0</v>
      </c>
      <c r="M716">
        <v>0</v>
      </c>
      <c r="N716" s="36">
        <f ca="1"/>
        <v>0</v>
      </c>
    </row>
    <row r="717" spans="6:14">
      <c r="F717">
        <v>0</v>
      </c>
      <c r="G717">
        <v>0</v>
      </c>
      <c r="H717">
        <v>0</v>
      </c>
      <c r="I717" s="36">
        <f ca="1"/>
        <v>0</v>
      </c>
      <c r="K717">
        <v>0</v>
      </c>
      <c r="L717">
        <v>0</v>
      </c>
      <c r="M717">
        <v>0</v>
      </c>
      <c r="N717" s="36">
        <f ca="1"/>
        <v>0</v>
      </c>
    </row>
    <row r="718" spans="6:14">
      <c r="F718">
        <v>0</v>
      </c>
      <c r="G718">
        <v>0</v>
      </c>
      <c r="H718">
        <v>0</v>
      </c>
      <c r="I718" s="36">
        <f ca="1"/>
        <v>0</v>
      </c>
      <c r="K718">
        <v>0</v>
      </c>
      <c r="L718">
        <v>0</v>
      </c>
      <c r="M718">
        <v>0</v>
      </c>
      <c r="N718" s="36">
        <f ca="1"/>
        <v>0</v>
      </c>
    </row>
    <row r="719" spans="6:14">
      <c r="F719">
        <v>0</v>
      </c>
      <c r="G719">
        <v>0</v>
      </c>
      <c r="H719">
        <v>0</v>
      </c>
      <c r="I719" s="36">
        <f ca="1"/>
        <v>0</v>
      </c>
      <c r="K719">
        <v>0</v>
      </c>
      <c r="L719">
        <v>0</v>
      </c>
      <c r="M719">
        <v>0</v>
      </c>
      <c r="N719" s="36">
        <f ca="1"/>
        <v>0</v>
      </c>
    </row>
    <row r="720" spans="6:14">
      <c r="F720">
        <v>0</v>
      </c>
      <c r="G720">
        <v>0</v>
      </c>
      <c r="H720">
        <v>0</v>
      </c>
      <c r="I720" s="36">
        <f ca="1"/>
        <v>0</v>
      </c>
      <c r="K720">
        <v>0</v>
      </c>
      <c r="L720">
        <v>0</v>
      </c>
      <c r="M720">
        <v>0</v>
      </c>
      <c r="N720" s="36">
        <f ca="1"/>
        <v>0</v>
      </c>
    </row>
    <row r="721" spans="6:14">
      <c r="F721">
        <v>0</v>
      </c>
      <c r="G721">
        <v>0</v>
      </c>
      <c r="H721">
        <v>0</v>
      </c>
      <c r="I721" s="36">
        <f ca="1"/>
        <v>0</v>
      </c>
      <c r="K721">
        <v>0</v>
      </c>
      <c r="L721">
        <v>0</v>
      </c>
      <c r="M721">
        <v>0</v>
      </c>
      <c r="N721" s="36">
        <f ca="1"/>
        <v>0</v>
      </c>
    </row>
    <row r="722" spans="6:14">
      <c r="F722">
        <v>0</v>
      </c>
      <c r="G722">
        <v>0</v>
      </c>
      <c r="H722">
        <v>0</v>
      </c>
      <c r="I722" s="36">
        <f ca="1"/>
        <v>0</v>
      </c>
      <c r="K722">
        <v>0</v>
      </c>
      <c r="L722">
        <v>0</v>
      </c>
      <c r="M722">
        <v>0</v>
      </c>
      <c r="N722" s="36">
        <f ca="1"/>
        <v>0</v>
      </c>
    </row>
    <row r="723" spans="6:14">
      <c r="F723">
        <v>0</v>
      </c>
      <c r="G723">
        <v>0</v>
      </c>
      <c r="H723">
        <v>0</v>
      </c>
      <c r="I723" s="36">
        <f ca="1"/>
        <v>0</v>
      </c>
      <c r="K723">
        <v>0</v>
      </c>
      <c r="L723">
        <v>0</v>
      </c>
      <c r="M723">
        <v>0</v>
      </c>
      <c r="N723" s="36">
        <f ca="1"/>
        <v>0</v>
      </c>
    </row>
    <row r="724" spans="6:14">
      <c r="F724">
        <v>0</v>
      </c>
      <c r="G724">
        <v>0</v>
      </c>
      <c r="H724">
        <v>0</v>
      </c>
      <c r="I724" s="36">
        <f ca="1"/>
        <v>0</v>
      </c>
      <c r="K724">
        <v>0</v>
      </c>
      <c r="L724">
        <v>0</v>
      </c>
      <c r="M724">
        <v>0</v>
      </c>
      <c r="N724" s="36">
        <f ca="1"/>
        <v>0</v>
      </c>
    </row>
    <row r="725" spans="6:14">
      <c r="F725">
        <v>0</v>
      </c>
      <c r="G725">
        <v>0</v>
      </c>
      <c r="H725">
        <v>0</v>
      </c>
      <c r="I725" s="36">
        <f ca="1"/>
        <v>0</v>
      </c>
      <c r="K725">
        <v>0</v>
      </c>
      <c r="L725">
        <v>0</v>
      </c>
      <c r="M725">
        <v>0</v>
      </c>
      <c r="N725" s="36">
        <f ca="1"/>
        <v>0</v>
      </c>
    </row>
    <row r="726" spans="6:14">
      <c r="F726">
        <v>0</v>
      </c>
      <c r="G726">
        <v>0</v>
      </c>
      <c r="H726">
        <v>0</v>
      </c>
      <c r="I726" s="36">
        <f ca="1"/>
        <v>0</v>
      </c>
      <c r="K726">
        <v>0</v>
      </c>
      <c r="L726">
        <v>0</v>
      </c>
      <c r="M726">
        <v>0</v>
      </c>
      <c r="N726" s="36">
        <f ca="1"/>
        <v>0</v>
      </c>
    </row>
    <row r="727" spans="6:14">
      <c r="F727">
        <v>0</v>
      </c>
      <c r="G727">
        <v>0</v>
      </c>
      <c r="H727">
        <v>0</v>
      </c>
      <c r="I727" s="36">
        <f ca="1"/>
        <v>0</v>
      </c>
      <c r="K727">
        <v>0</v>
      </c>
      <c r="L727">
        <v>0</v>
      </c>
      <c r="M727">
        <v>0</v>
      </c>
      <c r="N727" s="36">
        <f ca="1"/>
        <v>0</v>
      </c>
    </row>
    <row r="728" spans="6:14">
      <c r="F728">
        <v>0</v>
      </c>
      <c r="G728">
        <v>0</v>
      </c>
      <c r="H728">
        <v>0</v>
      </c>
      <c r="I728" s="36">
        <f ca="1"/>
        <v>0</v>
      </c>
      <c r="K728">
        <v>0</v>
      </c>
      <c r="L728">
        <v>0</v>
      </c>
      <c r="M728">
        <v>0</v>
      </c>
      <c r="N728" s="36">
        <f ca="1"/>
        <v>0</v>
      </c>
    </row>
    <row r="729" spans="6:14">
      <c r="F729">
        <v>0</v>
      </c>
      <c r="G729">
        <v>0</v>
      </c>
      <c r="H729">
        <v>0</v>
      </c>
      <c r="I729" s="36">
        <f ca="1"/>
        <v>0</v>
      </c>
      <c r="K729">
        <v>0</v>
      </c>
      <c r="L729">
        <v>0</v>
      </c>
      <c r="M729">
        <v>0</v>
      </c>
      <c r="N729" s="36">
        <f ca="1"/>
        <v>0</v>
      </c>
    </row>
    <row r="730" spans="6:14">
      <c r="F730">
        <v>0</v>
      </c>
      <c r="G730">
        <v>0</v>
      </c>
      <c r="H730">
        <v>0</v>
      </c>
      <c r="I730" s="36">
        <f ca="1"/>
        <v>0</v>
      </c>
      <c r="K730">
        <v>0</v>
      </c>
      <c r="L730">
        <v>0</v>
      </c>
      <c r="M730">
        <v>0</v>
      </c>
      <c r="N730" s="36">
        <f ca="1"/>
        <v>0</v>
      </c>
    </row>
    <row r="731" spans="6:14">
      <c r="F731">
        <v>0</v>
      </c>
      <c r="G731">
        <v>0</v>
      </c>
      <c r="H731">
        <v>0</v>
      </c>
      <c r="I731" s="36">
        <f ca="1"/>
        <v>0</v>
      </c>
      <c r="K731">
        <v>0</v>
      </c>
      <c r="L731">
        <v>0</v>
      </c>
      <c r="M731">
        <v>0</v>
      </c>
      <c r="N731" s="36">
        <f ca="1"/>
        <v>0</v>
      </c>
    </row>
    <row r="732" spans="6:14">
      <c r="F732">
        <v>0</v>
      </c>
      <c r="G732">
        <v>0</v>
      </c>
      <c r="H732">
        <v>0</v>
      </c>
      <c r="I732" s="36">
        <f ca="1"/>
        <v>0</v>
      </c>
      <c r="K732">
        <v>0</v>
      </c>
      <c r="L732">
        <v>0</v>
      </c>
      <c r="M732">
        <v>0</v>
      </c>
      <c r="N732" s="36">
        <f ca="1"/>
        <v>0</v>
      </c>
    </row>
    <row r="733" spans="6:14">
      <c r="F733">
        <v>0</v>
      </c>
      <c r="G733">
        <v>0</v>
      </c>
      <c r="H733">
        <v>0</v>
      </c>
      <c r="I733" s="36">
        <f ca="1"/>
        <v>0</v>
      </c>
      <c r="K733">
        <v>0</v>
      </c>
      <c r="L733">
        <v>0</v>
      </c>
      <c r="M733">
        <v>0</v>
      </c>
      <c r="N733" s="36">
        <f ca="1"/>
        <v>0</v>
      </c>
    </row>
    <row r="734" spans="6:14">
      <c r="F734">
        <v>0</v>
      </c>
      <c r="G734">
        <v>0</v>
      </c>
      <c r="H734">
        <v>0</v>
      </c>
      <c r="I734" s="36">
        <f ca="1"/>
        <v>0</v>
      </c>
      <c r="K734">
        <v>0</v>
      </c>
      <c r="L734">
        <v>0</v>
      </c>
      <c r="M734">
        <v>0</v>
      </c>
      <c r="N734" s="36">
        <f ca="1"/>
        <v>0</v>
      </c>
    </row>
    <row r="735" spans="6:14">
      <c r="F735">
        <v>0</v>
      </c>
      <c r="G735">
        <v>0</v>
      </c>
      <c r="H735">
        <v>0</v>
      </c>
      <c r="I735" s="36">
        <f ca="1"/>
        <v>0</v>
      </c>
      <c r="K735">
        <v>0</v>
      </c>
      <c r="L735">
        <v>0</v>
      </c>
      <c r="M735">
        <v>0</v>
      </c>
      <c r="N735" s="36">
        <f ca="1"/>
        <v>0</v>
      </c>
    </row>
    <row r="736" spans="6:14">
      <c r="F736">
        <v>0</v>
      </c>
      <c r="G736">
        <v>0</v>
      </c>
      <c r="H736">
        <v>0</v>
      </c>
      <c r="I736" s="36">
        <f ca="1"/>
        <v>0</v>
      </c>
      <c r="K736">
        <v>0</v>
      </c>
      <c r="L736">
        <v>0</v>
      </c>
      <c r="M736">
        <v>0</v>
      </c>
      <c r="N736" s="36">
        <f ca="1"/>
        <v>0</v>
      </c>
    </row>
    <row r="737" spans="6:14">
      <c r="F737">
        <v>0</v>
      </c>
      <c r="G737">
        <v>0</v>
      </c>
      <c r="H737">
        <v>0</v>
      </c>
      <c r="I737" s="36">
        <f ca="1"/>
        <v>0</v>
      </c>
      <c r="K737">
        <v>0</v>
      </c>
      <c r="L737">
        <v>0</v>
      </c>
      <c r="M737">
        <v>0</v>
      </c>
      <c r="N737" s="36">
        <f ca="1"/>
        <v>0</v>
      </c>
    </row>
    <row r="738" spans="6:14">
      <c r="F738">
        <v>0</v>
      </c>
      <c r="G738">
        <v>0</v>
      </c>
      <c r="H738">
        <v>0</v>
      </c>
      <c r="I738" s="36">
        <f ca="1"/>
        <v>0</v>
      </c>
      <c r="K738">
        <v>0</v>
      </c>
      <c r="L738">
        <v>0</v>
      </c>
      <c r="M738">
        <v>0</v>
      </c>
      <c r="N738" s="36">
        <f ca="1"/>
        <v>0</v>
      </c>
    </row>
    <row r="739" spans="6:14">
      <c r="F739">
        <v>0</v>
      </c>
      <c r="G739">
        <v>0</v>
      </c>
      <c r="H739">
        <v>0</v>
      </c>
      <c r="I739" s="36">
        <f ca="1"/>
        <v>0</v>
      </c>
      <c r="K739">
        <v>0</v>
      </c>
      <c r="L739">
        <v>0</v>
      </c>
      <c r="M739">
        <v>0</v>
      </c>
      <c r="N739" s="36">
        <f ca="1"/>
        <v>0</v>
      </c>
    </row>
    <row r="740" spans="6:14">
      <c r="F740">
        <v>0</v>
      </c>
      <c r="G740">
        <v>0</v>
      </c>
      <c r="H740">
        <v>0</v>
      </c>
      <c r="I740" s="36">
        <f ca="1"/>
        <v>0</v>
      </c>
      <c r="K740">
        <v>0</v>
      </c>
      <c r="L740">
        <v>0</v>
      </c>
      <c r="M740">
        <v>0</v>
      </c>
      <c r="N740" s="36">
        <f ca="1"/>
        <v>0</v>
      </c>
    </row>
    <row r="741" spans="6:14">
      <c r="F741">
        <v>0</v>
      </c>
      <c r="G741">
        <v>0</v>
      </c>
      <c r="H741">
        <v>0</v>
      </c>
      <c r="I741" s="36">
        <f ca="1"/>
        <v>0</v>
      </c>
      <c r="K741">
        <v>0</v>
      </c>
      <c r="L741">
        <v>0</v>
      </c>
      <c r="M741">
        <v>0</v>
      </c>
      <c r="N741" s="36">
        <f ca="1"/>
        <v>0</v>
      </c>
    </row>
    <row r="742" spans="6:14">
      <c r="F742">
        <v>0</v>
      </c>
      <c r="G742">
        <v>0</v>
      </c>
      <c r="H742">
        <v>0</v>
      </c>
      <c r="I742" s="36">
        <f ca="1"/>
        <v>0</v>
      </c>
      <c r="K742">
        <v>0</v>
      </c>
      <c r="L742">
        <v>0</v>
      </c>
      <c r="M742">
        <v>0</v>
      </c>
      <c r="N742" s="36">
        <f ca="1"/>
        <v>0</v>
      </c>
    </row>
    <row r="743" spans="6:14">
      <c r="F743">
        <v>0</v>
      </c>
      <c r="G743">
        <v>0</v>
      </c>
      <c r="H743">
        <v>0</v>
      </c>
      <c r="I743" s="36">
        <f ca="1"/>
        <v>0</v>
      </c>
      <c r="K743">
        <v>0</v>
      </c>
      <c r="L743">
        <v>0</v>
      </c>
      <c r="M743">
        <v>0</v>
      </c>
      <c r="N743" s="36">
        <f ca="1"/>
        <v>0</v>
      </c>
    </row>
    <row r="744" spans="6:14">
      <c r="F744">
        <v>0</v>
      </c>
      <c r="G744">
        <v>0</v>
      </c>
      <c r="H744">
        <v>0</v>
      </c>
      <c r="I744" s="36">
        <f ca="1"/>
        <v>0</v>
      </c>
      <c r="K744">
        <v>0</v>
      </c>
      <c r="L744">
        <v>0</v>
      </c>
      <c r="M744">
        <v>0</v>
      </c>
      <c r="N744" s="36">
        <f ca="1"/>
        <v>0</v>
      </c>
    </row>
    <row r="745" spans="6:14">
      <c r="F745">
        <v>0</v>
      </c>
      <c r="G745">
        <v>0</v>
      </c>
      <c r="H745">
        <v>0</v>
      </c>
      <c r="I745" s="36">
        <f ca="1"/>
        <v>0</v>
      </c>
      <c r="K745">
        <v>0</v>
      </c>
      <c r="L745">
        <v>0</v>
      </c>
      <c r="M745">
        <v>0</v>
      </c>
      <c r="N745" s="36">
        <f ca="1"/>
        <v>0</v>
      </c>
    </row>
    <row r="746" spans="6:14">
      <c r="F746">
        <v>0</v>
      </c>
      <c r="G746">
        <v>0</v>
      </c>
      <c r="H746">
        <v>0</v>
      </c>
      <c r="I746" s="36">
        <f ca="1"/>
        <v>0</v>
      </c>
      <c r="K746">
        <v>0</v>
      </c>
      <c r="L746">
        <v>0</v>
      </c>
      <c r="M746">
        <v>0</v>
      </c>
      <c r="N746" s="36">
        <f ca="1"/>
        <v>0</v>
      </c>
    </row>
    <row r="747" spans="6:14">
      <c r="F747">
        <v>0</v>
      </c>
      <c r="G747">
        <v>0</v>
      </c>
      <c r="H747">
        <v>0</v>
      </c>
      <c r="I747" s="36">
        <f ca="1"/>
        <v>0</v>
      </c>
      <c r="K747">
        <v>0</v>
      </c>
      <c r="L747">
        <v>0</v>
      </c>
      <c r="M747">
        <v>0</v>
      </c>
      <c r="N747" s="36">
        <f ca="1"/>
        <v>0</v>
      </c>
    </row>
    <row r="748" spans="6:14">
      <c r="F748">
        <v>0</v>
      </c>
      <c r="G748">
        <v>0</v>
      </c>
      <c r="H748">
        <v>0</v>
      </c>
      <c r="I748" s="36">
        <f ca="1"/>
        <v>0</v>
      </c>
      <c r="K748">
        <v>0</v>
      </c>
      <c r="L748">
        <v>0</v>
      </c>
      <c r="M748">
        <v>0</v>
      </c>
      <c r="N748" s="36">
        <f ca="1"/>
        <v>0</v>
      </c>
    </row>
    <row r="749" spans="6:14">
      <c r="F749">
        <v>0</v>
      </c>
      <c r="G749">
        <v>0</v>
      </c>
      <c r="H749">
        <v>0</v>
      </c>
      <c r="I749" s="36">
        <f ca="1"/>
        <v>0</v>
      </c>
      <c r="K749">
        <v>0</v>
      </c>
      <c r="L749">
        <v>0</v>
      </c>
      <c r="M749">
        <v>0</v>
      </c>
      <c r="N749" s="36">
        <f ca="1"/>
        <v>0</v>
      </c>
    </row>
    <row r="750" spans="6:14">
      <c r="F750">
        <v>0</v>
      </c>
      <c r="G750">
        <v>0</v>
      </c>
      <c r="H750">
        <v>0</v>
      </c>
      <c r="I750" s="36">
        <f ca="1"/>
        <v>0</v>
      </c>
      <c r="K750">
        <v>0</v>
      </c>
      <c r="L750">
        <v>0</v>
      </c>
      <c r="M750">
        <v>0</v>
      </c>
      <c r="N750" s="36">
        <f ca="1"/>
        <v>0</v>
      </c>
    </row>
    <row r="751" spans="6:14">
      <c r="F751">
        <v>0</v>
      </c>
      <c r="G751">
        <v>0</v>
      </c>
      <c r="H751">
        <v>0</v>
      </c>
      <c r="I751" s="36">
        <f ca="1"/>
        <v>0</v>
      </c>
      <c r="K751">
        <v>0</v>
      </c>
      <c r="L751">
        <v>0</v>
      </c>
      <c r="M751">
        <v>0</v>
      </c>
      <c r="N751" s="36">
        <f ca="1"/>
        <v>0</v>
      </c>
    </row>
    <row r="752" spans="6:14">
      <c r="F752">
        <v>0</v>
      </c>
      <c r="G752">
        <v>0</v>
      </c>
      <c r="H752">
        <v>0</v>
      </c>
      <c r="I752" s="36">
        <f ca="1"/>
        <v>0</v>
      </c>
      <c r="K752">
        <v>0</v>
      </c>
      <c r="L752">
        <v>0</v>
      </c>
      <c r="M752">
        <v>0</v>
      </c>
      <c r="N752" s="36">
        <f ca="1"/>
        <v>0</v>
      </c>
    </row>
    <row r="753" spans="6:14">
      <c r="F753">
        <v>0</v>
      </c>
      <c r="G753">
        <v>0</v>
      </c>
      <c r="H753">
        <v>0</v>
      </c>
      <c r="I753" s="36">
        <f ca="1"/>
        <v>0</v>
      </c>
      <c r="K753">
        <v>0</v>
      </c>
      <c r="L753">
        <v>0</v>
      </c>
      <c r="M753">
        <v>0</v>
      </c>
      <c r="N753" s="36">
        <f ca="1"/>
        <v>0</v>
      </c>
    </row>
    <row r="754" spans="6:14">
      <c r="F754">
        <v>0</v>
      </c>
      <c r="G754">
        <v>0</v>
      </c>
      <c r="H754">
        <v>0</v>
      </c>
      <c r="I754" s="36">
        <f ca="1"/>
        <v>0</v>
      </c>
      <c r="K754">
        <v>0</v>
      </c>
      <c r="L754">
        <v>0</v>
      </c>
      <c r="M754">
        <v>0</v>
      </c>
      <c r="N754" s="36">
        <f ca="1"/>
        <v>0</v>
      </c>
    </row>
    <row r="755" spans="6:14">
      <c r="F755">
        <v>0</v>
      </c>
      <c r="G755">
        <v>0</v>
      </c>
      <c r="H755">
        <v>0</v>
      </c>
      <c r="I755" s="36">
        <f ca="1"/>
        <v>0</v>
      </c>
      <c r="K755">
        <v>0</v>
      </c>
      <c r="L755">
        <v>0</v>
      </c>
      <c r="M755">
        <v>0</v>
      </c>
      <c r="N755" s="36">
        <f ca="1"/>
        <v>0</v>
      </c>
    </row>
    <row r="756" spans="6:14">
      <c r="F756">
        <v>0</v>
      </c>
      <c r="G756">
        <v>0</v>
      </c>
      <c r="H756">
        <v>0</v>
      </c>
      <c r="I756" s="36">
        <f ca="1"/>
        <v>0</v>
      </c>
      <c r="K756">
        <v>0</v>
      </c>
      <c r="L756">
        <v>0</v>
      </c>
      <c r="M756">
        <v>0</v>
      </c>
      <c r="N756" s="36">
        <f ca="1"/>
        <v>0</v>
      </c>
    </row>
    <row r="757" spans="6:14">
      <c r="F757">
        <v>0</v>
      </c>
      <c r="G757">
        <v>0</v>
      </c>
      <c r="H757">
        <v>0</v>
      </c>
      <c r="I757" s="36">
        <f ca="1"/>
        <v>0</v>
      </c>
      <c r="K757">
        <v>0</v>
      </c>
      <c r="L757">
        <v>0</v>
      </c>
      <c r="M757">
        <v>0</v>
      </c>
      <c r="N757" s="36">
        <f ca="1"/>
        <v>0</v>
      </c>
    </row>
    <row r="758" spans="6:14">
      <c r="F758">
        <v>0</v>
      </c>
      <c r="G758">
        <v>0</v>
      </c>
      <c r="H758">
        <v>0</v>
      </c>
      <c r="I758" s="36">
        <f ca="1"/>
        <v>0</v>
      </c>
      <c r="K758">
        <v>0</v>
      </c>
      <c r="L758">
        <v>0</v>
      </c>
      <c r="M758">
        <v>0</v>
      </c>
      <c r="N758" s="36">
        <f ca="1"/>
        <v>0</v>
      </c>
    </row>
    <row r="759" spans="6:14">
      <c r="F759">
        <v>0</v>
      </c>
      <c r="G759">
        <v>0</v>
      </c>
      <c r="H759">
        <v>0</v>
      </c>
      <c r="I759" s="36">
        <f ca="1"/>
        <v>0</v>
      </c>
      <c r="K759">
        <v>0</v>
      </c>
      <c r="L759">
        <v>0</v>
      </c>
      <c r="M759">
        <v>0</v>
      </c>
      <c r="N759" s="36">
        <f ca="1"/>
        <v>0</v>
      </c>
    </row>
    <row r="760" spans="6:14">
      <c r="F760">
        <v>0</v>
      </c>
      <c r="G760">
        <v>0</v>
      </c>
      <c r="H760">
        <v>0</v>
      </c>
      <c r="I760" s="36">
        <f ca="1"/>
        <v>0</v>
      </c>
      <c r="K760">
        <v>0</v>
      </c>
      <c r="L760">
        <v>0</v>
      </c>
      <c r="M760">
        <v>0</v>
      </c>
      <c r="N760" s="36">
        <f ca="1"/>
        <v>0</v>
      </c>
    </row>
    <row r="761" spans="6:14">
      <c r="F761">
        <v>0</v>
      </c>
      <c r="G761">
        <v>0</v>
      </c>
      <c r="H761">
        <v>0</v>
      </c>
      <c r="I761" s="36">
        <f ca="1"/>
        <v>0</v>
      </c>
      <c r="K761">
        <v>0</v>
      </c>
      <c r="L761">
        <v>0</v>
      </c>
      <c r="M761">
        <v>0</v>
      </c>
      <c r="N761" s="36">
        <f ca="1"/>
        <v>0</v>
      </c>
    </row>
    <row r="762" spans="6:14">
      <c r="F762">
        <v>0</v>
      </c>
      <c r="G762">
        <v>0</v>
      </c>
      <c r="H762">
        <v>0</v>
      </c>
      <c r="I762" s="36">
        <f ca="1"/>
        <v>0</v>
      </c>
      <c r="K762">
        <v>0</v>
      </c>
      <c r="L762">
        <v>0</v>
      </c>
      <c r="M762">
        <v>0</v>
      </c>
      <c r="N762" s="36">
        <f ca="1"/>
        <v>0</v>
      </c>
    </row>
    <row r="763" spans="6:14">
      <c r="F763">
        <v>0</v>
      </c>
      <c r="G763">
        <v>0</v>
      </c>
      <c r="H763">
        <v>0</v>
      </c>
      <c r="I763" s="36">
        <f ca="1"/>
        <v>0</v>
      </c>
      <c r="K763">
        <v>0</v>
      </c>
      <c r="L763">
        <v>0</v>
      </c>
      <c r="M763">
        <v>0</v>
      </c>
      <c r="N763" s="36">
        <f ca="1"/>
        <v>0</v>
      </c>
    </row>
    <row r="764" spans="6:14">
      <c r="F764">
        <v>0</v>
      </c>
      <c r="G764">
        <v>0</v>
      </c>
      <c r="H764">
        <v>0</v>
      </c>
      <c r="I764" s="36">
        <f ca="1"/>
        <v>0</v>
      </c>
      <c r="K764">
        <v>0</v>
      </c>
      <c r="L764">
        <v>0</v>
      </c>
      <c r="M764">
        <v>0</v>
      </c>
      <c r="N764" s="36">
        <f ca="1"/>
        <v>0</v>
      </c>
    </row>
    <row r="765" spans="6:14">
      <c r="F765">
        <v>0</v>
      </c>
      <c r="G765">
        <v>0</v>
      </c>
      <c r="H765">
        <v>0</v>
      </c>
      <c r="I765" s="36">
        <f ca="1"/>
        <v>0</v>
      </c>
      <c r="K765">
        <v>0</v>
      </c>
      <c r="L765">
        <v>0</v>
      </c>
      <c r="M765">
        <v>0</v>
      </c>
      <c r="N765" s="36">
        <f ca="1"/>
        <v>0</v>
      </c>
    </row>
    <row r="766" spans="6:14">
      <c r="F766">
        <v>0</v>
      </c>
      <c r="G766">
        <v>0</v>
      </c>
      <c r="H766">
        <v>0</v>
      </c>
      <c r="I766" s="36">
        <f ca="1"/>
        <v>0</v>
      </c>
      <c r="K766">
        <v>0</v>
      </c>
      <c r="L766">
        <v>0</v>
      </c>
      <c r="M766">
        <v>0</v>
      </c>
      <c r="N766" s="36">
        <f ca="1"/>
        <v>0</v>
      </c>
    </row>
    <row r="767" spans="6:14">
      <c r="F767">
        <v>0</v>
      </c>
      <c r="G767">
        <v>0</v>
      </c>
      <c r="H767">
        <v>0</v>
      </c>
      <c r="I767" s="36">
        <f ca="1"/>
        <v>0</v>
      </c>
      <c r="K767">
        <v>0</v>
      </c>
      <c r="L767">
        <v>0</v>
      </c>
      <c r="M767">
        <v>0</v>
      </c>
      <c r="N767" s="36">
        <f ca="1"/>
        <v>0</v>
      </c>
    </row>
    <row r="768" spans="6:14">
      <c r="F768">
        <v>0</v>
      </c>
      <c r="G768">
        <v>0</v>
      </c>
      <c r="H768">
        <v>0</v>
      </c>
      <c r="I768" s="36">
        <f ca="1"/>
        <v>0</v>
      </c>
      <c r="K768">
        <v>0</v>
      </c>
      <c r="L768">
        <v>0</v>
      </c>
      <c r="M768">
        <v>0</v>
      </c>
      <c r="N768" s="36">
        <f ca="1"/>
        <v>0</v>
      </c>
    </row>
    <row r="769" spans="6:14">
      <c r="F769">
        <v>0</v>
      </c>
      <c r="G769">
        <v>0</v>
      </c>
      <c r="H769">
        <v>0</v>
      </c>
      <c r="I769" s="36">
        <f ca="1"/>
        <v>0</v>
      </c>
      <c r="K769">
        <v>0</v>
      </c>
      <c r="L769">
        <v>0</v>
      </c>
      <c r="M769">
        <v>0</v>
      </c>
      <c r="N769" s="36">
        <f ca="1"/>
        <v>0</v>
      </c>
    </row>
    <row r="770" spans="6:14">
      <c r="F770">
        <v>0</v>
      </c>
      <c r="G770">
        <v>0</v>
      </c>
      <c r="H770">
        <v>0</v>
      </c>
      <c r="I770" s="36">
        <f ca="1"/>
        <v>0</v>
      </c>
      <c r="K770">
        <v>0</v>
      </c>
      <c r="L770">
        <v>0</v>
      </c>
      <c r="M770">
        <v>0</v>
      </c>
      <c r="N770" s="36">
        <f ca="1"/>
        <v>0</v>
      </c>
    </row>
    <row r="771" spans="6:14">
      <c r="F771">
        <v>0</v>
      </c>
      <c r="G771">
        <v>0</v>
      </c>
      <c r="H771">
        <v>0</v>
      </c>
      <c r="I771" s="36">
        <f ca="1"/>
        <v>0</v>
      </c>
      <c r="K771">
        <v>0</v>
      </c>
      <c r="L771">
        <v>0</v>
      </c>
      <c r="M771">
        <v>0</v>
      </c>
      <c r="N771" s="36">
        <f ca="1"/>
        <v>0</v>
      </c>
    </row>
    <row r="772" spans="6:14">
      <c r="F772">
        <v>0</v>
      </c>
      <c r="G772">
        <v>0</v>
      </c>
      <c r="H772">
        <v>0</v>
      </c>
      <c r="I772" s="36">
        <f ca="1"/>
        <v>0</v>
      </c>
      <c r="K772">
        <v>0</v>
      </c>
      <c r="L772">
        <v>0</v>
      </c>
      <c r="M772">
        <v>0</v>
      </c>
      <c r="N772" s="36">
        <f ca="1"/>
        <v>0</v>
      </c>
    </row>
    <row r="773" spans="6:14">
      <c r="F773">
        <v>0</v>
      </c>
      <c r="G773">
        <v>0</v>
      </c>
      <c r="H773">
        <v>0</v>
      </c>
      <c r="I773" s="36">
        <f ca="1"/>
        <v>0</v>
      </c>
      <c r="K773">
        <v>0</v>
      </c>
      <c r="L773">
        <v>0</v>
      </c>
      <c r="M773">
        <v>0</v>
      </c>
      <c r="N773" s="36">
        <f ca="1"/>
        <v>0</v>
      </c>
    </row>
    <row r="774" spans="6:14">
      <c r="F774">
        <v>0</v>
      </c>
      <c r="G774">
        <v>0</v>
      </c>
      <c r="H774">
        <v>0</v>
      </c>
      <c r="I774" s="36">
        <f ca="1"/>
        <v>0</v>
      </c>
      <c r="K774">
        <v>0</v>
      </c>
      <c r="L774">
        <v>0</v>
      </c>
      <c r="M774">
        <v>0</v>
      </c>
      <c r="N774" s="36">
        <f ca="1"/>
        <v>0</v>
      </c>
    </row>
    <row r="775" spans="6:14">
      <c r="F775">
        <v>0</v>
      </c>
      <c r="G775">
        <v>0</v>
      </c>
      <c r="H775">
        <v>0</v>
      </c>
      <c r="I775" s="36">
        <f ca="1"/>
        <v>0</v>
      </c>
      <c r="K775">
        <v>0</v>
      </c>
      <c r="L775">
        <v>0</v>
      </c>
      <c r="M775">
        <v>0</v>
      </c>
      <c r="N775" s="36">
        <f ca="1"/>
        <v>0</v>
      </c>
    </row>
    <row r="776" spans="6:14">
      <c r="F776">
        <v>0</v>
      </c>
      <c r="G776">
        <v>0</v>
      </c>
      <c r="H776">
        <v>0</v>
      </c>
      <c r="I776" s="36">
        <f ca="1"/>
        <v>0</v>
      </c>
      <c r="K776">
        <v>0</v>
      </c>
      <c r="L776">
        <v>0</v>
      </c>
      <c r="M776">
        <v>0</v>
      </c>
      <c r="N776" s="36">
        <f ca="1"/>
        <v>0</v>
      </c>
    </row>
    <row r="777" spans="6:14">
      <c r="F777">
        <v>0</v>
      </c>
      <c r="G777">
        <v>0</v>
      </c>
      <c r="H777">
        <v>0</v>
      </c>
      <c r="I777" s="36">
        <f ca="1"/>
        <v>0</v>
      </c>
      <c r="K777">
        <v>0</v>
      </c>
      <c r="L777">
        <v>0</v>
      </c>
      <c r="M777">
        <v>0</v>
      </c>
      <c r="N777" s="36">
        <f ca="1"/>
        <v>0</v>
      </c>
    </row>
    <row r="778" spans="6:14">
      <c r="F778">
        <v>0</v>
      </c>
      <c r="G778">
        <v>0</v>
      </c>
      <c r="H778">
        <v>0</v>
      </c>
      <c r="I778" s="36">
        <f ca="1"/>
        <v>0</v>
      </c>
      <c r="K778">
        <v>0</v>
      </c>
      <c r="L778">
        <v>0</v>
      </c>
      <c r="M778">
        <v>0</v>
      </c>
      <c r="N778" s="36">
        <f ca="1"/>
        <v>0</v>
      </c>
    </row>
    <row r="779" spans="6:14">
      <c r="F779">
        <v>0</v>
      </c>
      <c r="G779">
        <v>0</v>
      </c>
      <c r="H779">
        <v>0</v>
      </c>
      <c r="I779" s="36">
        <f ca="1"/>
        <v>0</v>
      </c>
      <c r="K779">
        <v>0</v>
      </c>
      <c r="L779">
        <v>0</v>
      </c>
      <c r="M779">
        <v>0</v>
      </c>
      <c r="N779" s="36">
        <f ca="1"/>
        <v>0</v>
      </c>
    </row>
    <row r="780" spans="6:14">
      <c r="F780">
        <v>0</v>
      </c>
      <c r="G780">
        <v>0</v>
      </c>
      <c r="H780">
        <v>0</v>
      </c>
      <c r="I780" s="36">
        <f ca="1"/>
        <v>0</v>
      </c>
      <c r="K780">
        <v>0</v>
      </c>
      <c r="L780">
        <v>0</v>
      </c>
      <c r="M780">
        <v>0</v>
      </c>
      <c r="N780" s="36">
        <f ca="1"/>
        <v>0</v>
      </c>
    </row>
    <row r="781" spans="6:14">
      <c r="F781">
        <v>0</v>
      </c>
      <c r="G781">
        <v>0</v>
      </c>
      <c r="H781">
        <v>0</v>
      </c>
      <c r="I781" s="36">
        <f ca="1"/>
        <v>0</v>
      </c>
      <c r="K781">
        <v>0</v>
      </c>
      <c r="L781">
        <v>0</v>
      </c>
      <c r="M781">
        <v>0</v>
      </c>
      <c r="N781" s="36">
        <f ca="1"/>
        <v>0</v>
      </c>
    </row>
    <row r="782" spans="6:14">
      <c r="F782">
        <v>0</v>
      </c>
      <c r="G782">
        <v>0</v>
      </c>
      <c r="H782">
        <v>0</v>
      </c>
      <c r="I782" s="36">
        <f ca="1"/>
        <v>0</v>
      </c>
      <c r="K782">
        <v>0</v>
      </c>
      <c r="L782">
        <v>0</v>
      </c>
      <c r="M782">
        <v>0</v>
      </c>
      <c r="N782" s="36">
        <f ca="1"/>
        <v>0</v>
      </c>
    </row>
    <row r="783" spans="6:14">
      <c r="F783">
        <v>0</v>
      </c>
      <c r="G783">
        <v>0</v>
      </c>
      <c r="H783">
        <v>0</v>
      </c>
      <c r="I783" s="36">
        <f ca="1"/>
        <v>0</v>
      </c>
      <c r="K783">
        <v>0</v>
      </c>
      <c r="L783">
        <v>0</v>
      </c>
      <c r="M783">
        <v>0</v>
      </c>
      <c r="N783" s="36">
        <f ca="1"/>
        <v>0</v>
      </c>
    </row>
    <row r="784" spans="6:14">
      <c r="F784">
        <v>0</v>
      </c>
      <c r="G784">
        <v>0</v>
      </c>
      <c r="H784">
        <v>0</v>
      </c>
      <c r="I784" s="36">
        <f ca="1"/>
        <v>0</v>
      </c>
      <c r="K784">
        <v>0</v>
      </c>
      <c r="L784">
        <v>0</v>
      </c>
      <c r="M784">
        <v>0</v>
      </c>
      <c r="N784" s="36">
        <f ca="1"/>
        <v>0</v>
      </c>
    </row>
    <row r="785" spans="6:14">
      <c r="F785">
        <v>0</v>
      </c>
      <c r="G785">
        <v>0</v>
      </c>
      <c r="H785">
        <v>0</v>
      </c>
      <c r="I785" s="36">
        <f ca="1"/>
        <v>0</v>
      </c>
      <c r="K785">
        <v>0</v>
      </c>
      <c r="L785">
        <v>0</v>
      </c>
      <c r="M785">
        <v>0</v>
      </c>
      <c r="N785" s="36">
        <f ca="1"/>
        <v>0</v>
      </c>
    </row>
    <row r="786" spans="6:14">
      <c r="F786">
        <v>0</v>
      </c>
      <c r="G786">
        <v>0</v>
      </c>
      <c r="H786">
        <v>0</v>
      </c>
      <c r="I786" s="36">
        <f ca="1"/>
        <v>0</v>
      </c>
      <c r="K786">
        <v>0</v>
      </c>
      <c r="L786">
        <v>0</v>
      </c>
      <c r="M786">
        <v>0</v>
      </c>
      <c r="N786" s="36">
        <f ca="1"/>
        <v>0</v>
      </c>
    </row>
    <row r="787" spans="6:14">
      <c r="F787">
        <v>0</v>
      </c>
      <c r="G787">
        <v>0</v>
      </c>
      <c r="H787">
        <v>0</v>
      </c>
      <c r="I787" s="36">
        <f ca="1"/>
        <v>0</v>
      </c>
      <c r="K787">
        <v>0</v>
      </c>
      <c r="L787">
        <v>0</v>
      </c>
      <c r="M787">
        <v>0</v>
      </c>
      <c r="N787" s="36">
        <f ca="1"/>
        <v>0</v>
      </c>
    </row>
    <row r="788" spans="6:14">
      <c r="F788">
        <v>0</v>
      </c>
      <c r="G788">
        <v>0</v>
      </c>
      <c r="H788">
        <v>0</v>
      </c>
      <c r="I788" s="36">
        <f ca="1"/>
        <v>0</v>
      </c>
      <c r="K788">
        <v>0</v>
      </c>
      <c r="L788">
        <v>0</v>
      </c>
      <c r="M788">
        <v>0</v>
      </c>
      <c r="N788" s="36">
        <f ca="1"/>
        <v>0</v>
      </c>
    </row>
    <row r="789" spans="6:14">
      <c r="F789">
        <v>0</v>
      </c>
      <c r="G789">
        <v>0</v>
      </c>
      <c r="H789">
        <v>0</v>
      </c>
      <c r="I789" s="36">
        <f ca="1"/>
        <v>0</v>
      </c>
      <c r="K789">
        <v>0</v>
      </c>
      <c r="L789">
        <v>0</v>
      </c>
      <c r="M789">
        <v>0</v>
      </c>
      <c r="N789" s="36">
        <f ca="1"/>
        <v>0</v>
      </c>
    </row>
    <row r="790" spans="6:14">
      <c r="F790">
        <v>0</v>
      </c>
      <c r="G790">
        <v>0</v>
      </c>
      <c r="H790">
        <v>0</v>
      </c>
      <c r="I790" s="36">
        <f ca="1"/>
        <v>0</v>
      </c>
      <c r="K790">
        <v>0</v>
      </c>
      <c r="L790">
        <v>0</v>
      </c>
      <c r="M790">
        <v>0</v>
      </c>
      <c r="N790" s="36">
        <f ca="1"/>
        <v>0</v>
      </c>
    </row>
    <row r="791" spans="6:14">
      <c r="F791">
        <v>0</v>
      </c>
      <c r="G791">
        <v>0</v>
      </c>
      <c r="H791">
        <v>0</v>
      </c>
      <c r="I791" s="36">
        <f ca="1"/>
        <v>0</v>
      </c>
      <c r="K791">
        <v>0</v>
      </c>
      <c r="L791">
        <v>0</v>
      </c>
      <c r="M791">
        <v>0</v>
      </c>
      <c r="N791" s="36">
        <f ca="1"/>
        <v>0</v>
      </c>
    </row>
    <row r="792" spans="6:14">
      <c r="F792">
        <v>0</v>
      </c>
      <c r="G792">
        <v>0</v>
      </c>
      <c r="H792">
        <v>0</v>
      </c>
      <c r="I792" s="36">
        <f ca="1"/>
        <v>0</v>
      </c>
      <c r="K792">
        <v>0</v>
      </c>
      <c r="L792">
        <v>0</v>
      </c>
      <c r="M792">
        <v>0</v>
      </c>
      <c r="N792" s="36">
        <f ca="1"/>
        <v>0</v>
      </c>
    </row>
    <row r="793" spans="6:14">
      <c r="F793">
        <v>0</v>
      </c>
      <c r="G793">
        <v>0</v>
      </c>
      <c r="H793">
        <v>0</v>
      </c>
      <c r="I793" s="36">
        <f ca="1"/>
        <v>0</v>
      </c>
      <c r="K793">
        <v>0</v>
      </c>
      <c r="L793">
        <v>0</v>
      </c>
      <c r="M793">
        <v>0</v>
      </c>
      <c r="N793" s="36">
        <f ca="1"/>
        <v>0</v>
      </c>
    </row>
    <row r="794" spans="6:14">
      <c r="F794">
        <v>0</v>
      </c>
      <c r="G794">
        <v>0</v>
      </c>
      <c r="H794">
        <v>0</v>
      </c>
      <c r="I794" s="36">
        <f ca="1"/>
        <v>0</v>
      </c>
      <c r="K794">
        <v>0</v>
      </c>
      <c r="L794">
        <v>0</v>
      </c>
      <c r="M794">
        <v>0</v>
      </c>
      <c r="N794" s="36">
        <f ca="1"/>
        <v>0</v>
      </c>
    </row>
    <row r="795" spans="6:14">
      <c r="F795">
        <v>0</v>
      </c>
      <c r="G795">
        <v>0</v>
      </c>
      <c r="H795">
        <v>0</v>
      </c>
      <c r="I795" s="36">
        <f ca="1"/>
        <v>0</v>
      </c>
      <c r="K795">
        <v>0</v>
      </c>
      <c r="L795">
        <v>0</v>
      </c>
      <c r="M795">
        <v>0</v>
      </c>
      <c r="N795" s="36">
        <f ca="1"/>
        <v>0</v>
      </c>
    </row>
    <row r="796" spans="6:14">
      <c r="F796">
        <v>0</v>
      </c>
      <c r="G796">
        <v>0</v>
      </c>
      <c r="H796">
        <v>0</v>
      </c>
      <c r="I796" s="36">
        <f ca="1"/>
        <v>0</v>
      </c>
      <c r="K796">
        <v>0</v>
      </c>
      <c r="L796">
        <v>0</v>
      </c>
      <c r="M796">
        <v>0</v>
      </c>
      <c r="N796" s="36">
        <f ca="1"/>
        <v>0</v>
      </c>
    </row>
    <row r="797" spans="6:14">
      <c r="F797">
        <v>0</v>
      </c>
      <c r="G797">
        <v>0</v>
      </c>
      <c r="H797">
        <v>0</v>
      </c>
      <c r="I797" s="36">
        <f ca="1"/>
        <v>0</v>
      </c>
      <c r="K797">
        <v>0</v>
      </c>
      <c r="L797">
        <v>0</v>
      </c>
      <c r="M797">
        <v>0</v>
      </c>
      <c r="N797" s="36">
        <f ca="1"/>
        <v>0</v>
      </c>
    </row>
    <row r="798" spans="6:14">
      <c r="F798">
        <v>0</v>
      </c>
      <c r="G798">
        <v>0</v>
      </c>
      <c r="H798">
        <v>0</v>
      </c>
      <c r="I798" s="36">
        <f ca="1"/>
        <v>0</v>
      </c>
      <c r="K798">
        <v>0</v>
      </c>
      <c r="L798">
        <v>0</v>
      </c>
      <c r="M798">
        <v>0</v>
      </c>
      <c r="N798" s="36">
        <f ca="1"/>
        <v>0</v>
      </c>
    </row>
    <row r="799" spans="6:14">
      <c r="F799">
        <v>0</v>
      </c>
      <c r="G799">
        <v>0</v>
      </c>
      <c r="H799">
        <v>0</v>
      </c>
      <c r="I799" s="36">
        <f ca="1"/>
        <v>0</v>
      </c>
      <c r="K799">
        <v>0</v>
      </c>
      <c r="L799">
        <v>0</v>
      </c>
      <c r="M799">
        <v>0</v>
      </c>
      <c r="N799" s="36">
        <f ca="1"/>
        <v>0</v>
      </c>
    </row>
    <row r="800" spans="6:14">
      <c r="F800">
        <v>0</v>
      </c>
      <c r="G800">
        <v>0</v>
      </c>
      <c r="H800">
        <v>0</v>
      </c>
      <c r="I800" s="36">
        <f ca="1"/>
        <v>0</v>
      </c>
      <c r="K800">
        <v>0</v>
      </c>
      <c r="L800">
        <v>0</v>
      </c>
      <c r="M800">
        <v>0</v>
      </c>
      <c r="N800" s="36">
        <f ca="1"/>
        <v>0</v>
      </c>
    </row>
    <row r="801" spans="6:14">
      <c r="F801">
        <v>0</v>
      </c>
      <c r="G801">
        <v>0</v>
      </c>
      <c r="H801">
        <v>0</v>
      </c>
      <c r="I801" s="36">
        <f ca="1"/>
        <v>0</v>
      </c>
      <c r="K801">
        <v>0</v>
      </c>
      <c r="L801">
        <v>0</v>
      </c>
      <c r="M801">
        <v>0</v>
      </c>
      <c r="N801" s="36">
        <f ca="1"/>
        <v>0</v>
      </c>
    </row>
    <row r="802" spans="6:14">
      <c r="F802">
        <v>0</v>
      </c>
      <c r="G802">
        <v>0</v>
      </c>
      <c r="H802">
        <v>0</v>
      </c>
      <c r="I802" s="36">
        <f ca="1"/>
        <v>0</v>
      </c>
      <c r="K802">
        <v>0</v>
      </c>
      <c r="L802">
        <v>0</v>
      </c>
      <c r="M802">
        <v>0</v>
      </c>
      <c r="N802" s="36">
        <f ca="1"/>
        <v>0</v>
      </c>
    </row>
    <row r="803" spans="6:14">
      <c r="F803">
        <v>0</v>
      </c>
      <c r="G803">
        <v>0</v>
      </c>
      <c r="H803">
        <v>0</v>
      </c>
      <c r="I803" s="36">
        <f ca="1"/>
        <v>0</v>
      </c>
      <c r="K803">
        <v>0</v>
      </c>
      <c r="L803">
        <v>0</v>
      </c>
      <c r="M803">
        <v>0</v>
      </c>
      <c r="N803" s="36">
        <f ca="1"/>
        <v>0</v>
      </c>
    </row>
    <row r="804" spans="6:14">
      <c r="F804">
        <v>0</v>
      </c>
      <c r="G804">
        <v>0</v>
      </c>
      <c r="H804">
        <v>0</v>
      </c>
      <c r="I804" s="36">
        <f ca="1"/>
        <v>0</v>
      </c>
      <c r="K804">
        <v>0</v>
      </c>
      <c r="L804">
        <v>0</v>
      </c>
      <c r="M804">
        <v>0</v>
      </c>
      <c r="N804" s="36">
        <f ca="1"/>
        <v>0</v>
      </c>
    </row>
    <row r="805" spans="6:14">
      <c r="F805">
        <v>0</v>
      </c>
      <c r="G805">
        <v>0</v>
      </c>
      <c r="H805">
        <v>0</v>
      </c>
      <c r="I805" s="36">
        <f ca="1"/>
        <v>0</v>
      </c>
      <c r="K805">
        <v>0</v>
      </c>
      <c r="L805">
        <v>0</v>
      </c>
      <c r="M805">
        <v>0</v>
      </c>
      <c r="N805" s="36">
        <f ca="1"/>
        <v>0</v>
      </c>
    </row>
    <row r="806" spans="6:14">
      <c r="F806">
        <v>0</v>
      </c>
      <c r="G806">
        <v>0</v>
      </c>
      <c r="H806">
        <v>0</v>
      </c>
      <c r="I806" s="36">
        <f ca="1"/>
        <v>0</v>
      </c>
      <c r="K806">
        <v>0</v>
      </c>
      <c r="L806">
        <v>0</v>
      </c>
      <c r="M806">
        <v>0</v>
      </c>
      <c r="N806" s="36">
        <f ca="1"/>
        <v>0</v>
      </c>
    </row>
    <row r="807" spans="6:14">
      <c r="F807">
        <v>0</v>
      </c>
      <c r="G807">
        <v>0</v>
      </c>
      <c r="H807">
        <v>0</v>
      </c>
      <c r="I807" s="36">
        <f ca="1"/>
        <v>0</v>
      </c>
      <c r="K807">
        <v>0</v>
      </c>
      <c r="L807">
        <v>0</v>
      </c>
      <c r="M807">
        <v>0</v>
      </c>
      <c r="N807" s="36">
        <f ca="1"/>
        <v>0</v>
      </c>
    </row>
    <row r="808" spans="6:14">
      <c r="F808">
        <v>0</v>
      </c>
      <c r="G808">
        <v>0</v>
      </c>
      <c r="H808">
        <v>0</v>
      </c>
      <c r="I808" s="36">
        <f ca="1"/>
        <v>0</v>
      </c>
      <c r="K808">
        <v>0</v>
      </c>
      <c r="L808">
        <v>0</v>
      </c>
      <c r="M808">
        <v>0</v>
      </c>
      <c r="N808" s="36">
        <f ca="1"/>
        <v>0</v>
      </c>
    </row>
    <row r="809" spans="6:14">
      <c r="F809">
        <v>0</v>
      </c>
      <c r="G809">
        <v>0</v>
      </c>
      <c r="H809">
        <v>0</v>
      </c>
      <c r="I809" s="36">
        <f ca="1"/>
        <v>0</v>
      </c>
      <c r="K809">
        <v>0</v>
      </c>
      <c r="L809">
        <v>0</v>
      </c>
      <c r="M809">
        <v>0</v>
      </c>
      <c r="N809" s="36">
        <f ca="1"/>
        <v>0</v>
      </c>
    </row>
    <row r="810" spans="6:14">
      <c r="F810">
        <v>0</v>
      </c>
      <c r="G810">
        <v>0</v>
      </c>
      <c r="H810">
        <v>0</v>
      </c>
      <c r="I810" s="36">
        <f ca="1"/>
        <v>0</v>
      </c>
      <c r="K810">
        <v>0</v>
      </c>
      <c r="L810">
        <v>0</v>
      </c>
      <c r="M810">
        <v>0</v>
      </c>
      <c r="N810" s="36">
        <f ca="1"/>
        <v>0</v>
      </c>
    </row>
    <row r="811" spans="6:14">
      <c r="F811">
        <v>0</v>
      </c>
      <c r="G811">
        <v>0</v>
      </c>
      <c r="H811">
        <v>0</v>
      </c>
      <c r="I811" s="36">
        <f ca="1"/>
        <v>0</v>
      </c>
      <c r="K811">
        <v>0</v>
      </c>
      <c r="L811">
        <v>0</v>
      </c>
      <c r="M811">
        <v>0</v>
      </c>
      <c r="N811" s="36">
        <f ca="1"/>
        <v>0</v>
      </c>
    </row>
    <row r="812" spans="6:14">
      <c r="F812">
        <v>0</v>
      </c>
      <c r="G812">
        <v>0</v>
      </c>
      <c r="H812">
        <v>0</v>
      </c>
      <c r="I812" s="36">
        <f ca="1"/>
        <v>0</v>
      </c>
      <c r="K812">
        <v>0</v>
      </c>
      <c r="L812">
        <v>0</v>
      </c>
      <c r="M812">
        <v>0</v>
      </c>
      <c r="N812" s="36">
        <f ca="1"/>
        <v>0</v>
      </c>
    </row>
    <row r="813" spans="6:14">
      <c r="F813">
        <v>0</v>
      </c>
      <c r="G813">
        <v>0</v>
      </c>
      <c r="H813">
        <v>0</v>
      </c>
      <c r="I813" s="36">
        <f ca="1"/>
        <v>0</v>
      </c>
      <c r="K813">
        <v>0</v>
      </c>
      <c r="L813">
        <v>0</v>
      </c>
      <c r="M813">
        <v>0</v>
      </c>
      <c r="N813" s="36">
        <f ca="1"/>
        <v>0</v>
      </c>
    </row>
    <row r="814" spans="6:14">
      <c r="F814">
        <v>0</v>
      </c>
      <c r="G814">
        <v>0</v>
      </c>
      <c r="H814">
        <v>0</v>
      </c>
      <c r="I814" s="36">
        <f ca="1"/>
        <v>0</v>
      </c>
      <c r="K814">
        <v>0</v>
      </c>
      <c r="L814">
        <v>0</v>
      </c>
      <c r="M814">
        <v>0</v>
      </c>
      <c r="N814" s="36">
        <f ca="1"/>
        <v>0</v>
      </c>
    </row>
    <row r="815" spans="6:14">
      <c r="F815">
        <v>0</v>
      </c>
      <c r="G815">
        <v>0</v>
      </c>
      <c r="H815">
        <v>0</v>
      </c>
      <c r="I815" s="36">
        <f ca="1"/>
        <v>0</v>
      </c>
      <c r="K815">
        <v>0</v>
      </c>
      <c r="L815">
        <v>0</v>
      </c>
      <c r="M815">
        <v>0</v>
      </c>
      <c r="N815" s="36">
        <f ca="1"/>
        <v>0</v>
      </c>
    </row>
    <row r="816" spans="6:14">
      <c r="F816">
        <v>0</v>
      </c>
      <c r="G816">
        <v>0</v>
      </c>
      <c r="H816">
        <v>0</v>
      </c>
      <c r="I816" s="36">
        <f ca="1"/>
        <v>0</v>
      </c>
      <c r="K816">
        <v>0</v>
      </c>
      <c r="L816">
        <v>0</v>
      </c>
      <c r="M816">
        <v>0</v>
      </c>
      <c r="N816" s="36">
        <f ca="1"/>
        <v>0</v>
      </c>
    </row>
    <row r="817" spans="6:14">
      <c r="F817">
        <v>0</v>
      </c>
      <c r="G817">
        <v>0</v>
      </c>
      <c r="H817">
        <v>0</v>
      </c>
      <c r="I817" s="36">
        <f ca="1"/>
        <v>0</v>
      </c>
      <c r="K817">
        <v>0</v>
      </c>
      <c r="L817">
        <v>0</v>
      </c>
      <c r="M817">
        <v>0</v>
      </c>
      <c r="N817" s="36">
        <f ca="1"/>
        <v>0</v>
      </c>
    </row>
    <row r="818" spans="6:14">
      <c r="F818">
        <v>0</v>
      </c>
      <c r="G818">
        <v>0</v>
      </c>
      <c r="H818">
        <v>0</v>
      </c>
      <c r="I818" s="36">
        <f ca="1"/>
        <v>0</v>
      </c>
      <c r="K818">
        <v>0</v>
      </c>
      <c r="L818">
        <v>0</v>
      </c>
      <c r="M818">
        <v>0</v>
      </c>
      <c r="N818" s="36">
        <f ca="1"/>
        <v>0</v>
      </c>
    </row>
    <row r="819" spans="6:14">
      <c r="F819">
        <v>0</v>
      </c>
      <c r="G819">
        <v>0</v>
      </c>
      <c r="H819">
        <v>0</v>
      </c>
      <c r="I819" s="36">
        <f ca="1"/>
        <v>0</v>
      </c>
      <c r="K819">
        <v>0</v>
      </c>
      <c r="L819">
        <v>0</v>
      </c>
      <c r="M819">
        <v>0</v>
      </c>
      <c r="N819" s="36">
        <f ca="1"/>
        <v>0</v>
      </c>
    </row>
    <row r="820" spans="6:14">
      <c r="F820">
        <v>0</v>
      </c>
      <c r="G820">
        <v>0</v>
      </c>
      <c r="H820">
        <v>0</v>
      </c>
      <c r="I820" s="36">
        <f ca="1"/>
        <v>0</v>
      </c>
      <c r="K820">
        <v>0</v>
      </c>
      <c r="L820">
        <v>0</v>
      </c>
      <c r="M820">
        <v>0</v>
      </c>
      <c r="N820" s="36">
        <f ca="1"/>
        <v>0</v>
      </c>
    </row>
    <row r="821" spans="6:14">
      <c r="F821">
        <v>0</v>
      </c>
      <c r="G821">
        <v>0</v>
      </c>
      <c r="H821">
        <v>0</v>
      </c>
      <c r="I821" s="36">
        <f ca="1"/>
        <v>0</v>
      </c>
      <c r="K821">
        <v>0</v>
      </c>
      <c r="L821">
        <v>0</v>
      </c>
      <c r="M821">
        <v>0</v>
      </c>
      <c r="N821" s="36">
        <f ca="1"/>
        <v>0</v>
      </c>
    </row>
    <row r="822" spans="6:14">
      <c r="F822">
        <v>0</v>
      </c>
      <c r="G822">
        <v>0</v>
      </c>
      <c r="H822">
        <v>0</v>
      </c>
      <c r="I822" s="36">
        <f ca="1"/>
        <v>0</v>
      </c>
      <c r="K822">
        <v>0</v>
      </c>
      <c r="L822">
        <v>0</v>
      </c>
      <c r="M822">
        <v>0</v>
      </c>
      <c r="N822" s="36">
        <f ca="1"/>
        <v>0</v>
      </c>
    </row>
    <row r="823" spans="6:14">
      <c r="F823">
        <v>0</v>
      </c>
      <c r="G823">
        <v>0</v>
      </c>
      <c r="H823">
        <v>0</v>
      </c>
      <c r="I823" s="36">
        <f ca="1"/>
        <v>0</v>
      </c>
      <c r="K823">
        <v>0</v>
      </c>
      <c r="L823">
        <v>0</v>
      </c>
      <c r="M823">
        <v>0</v>
      </c>
      <c r="N823" s="36">
        <f ca="1"/>
        <v>0</v>
      </c>
    </row>
    <row r="824" spans="6:14">
      <c r="F824">
        <v>0</v>
      </c>
      <c r="G824">
        <v>0</v>
      </c>
      <c r="H824">
        <v>0</v>
      </c>
      <c r="I824" s="36">
        <f ca="1"/>
        <v>0</v>
      </c>
      <c r="K824">
        <v>0</v>
      </c>
      <c r="L824">
        <v>0</v>
      </c>
      <c r="M824">
        <v>0</v>
      </c>
      <c r="N824" s="36">
        <f ca="1"/>
        <v>0</v>
      </c>
    </row>
    <row r="825" spans="6:14">
      <c r="F825">
        <v>0</v>
      </c>
      <c r="G825">
        <v>0</v>
      </c>
      <c r="H825">
        <v>0</v>
      </c>
      <c r="I825" s="36">
        <f ca="1"/>
        <v>0</v>
      </c>
      <c r="K825">
        <v>0</v>
      </c>
      <c r="L825">
        <v>0</v>
      </c>
      <c r="M825">
        <v>0</v>
      </c>
      <c r="N825" s="36">
        <f ca="1"/>
        <v>0</v>
      </c>
    </row>
    <row r="826" spans="6:14">
      <c r="F826">
        <v>0</v>
      </c>
      <c r="G826">
        <v>0</v>
      </c>
      <c r="H826">
        <v>0</v>
      </c>
      <c r="I826" s="36">
        <f ca="1"/>
        <v>0</v>
      </c>
      <c r="K826">
        <v>0</v>
      </c>
      <c r="L826">
        <v>0</v>
      </c>
      <c r="M826">
        <v>0</v>
      </c>
      <c r="N826" s="36">
        <f ca="1"/>
        <v>0</v>
      </c>
    </row>
    <row r="827" spans="6:14">
      <c r="F827">
        <v>0</v>
      </c>
      <c r="G827">
        <v>0</v>
      </c>
      <c r="H827">
        <v>0</v>
      </c>
      <c r="I827" s="36">
        <f ca="1"/>
        <v>0</v>
      </c>
      <c r="K827">
        <v>0</v>
      </c>
      <c r="L827">
        <v>0</v>
      </c>
      <c r="M827">
        <v>0</v>
      </c>
      <c r="N827" s="36">
        <f ca="1"/>
        <v>0</v>
      </c>
    </row>
    <row r="828" spans="6:14">
      <c r="F828">
        <v>0</v>
      </c>
      <c r="G828">
        <v>0</v>
      </c>
      <c r="H828">
        <v>0</v>
      </c>
      <c r="I828" s="36">
        <f ca="1"/>
        <v>0</v>
      </c>
      <c r="K828">
        <v>0</v>
      </c>
      <c r="L828">
        <v>0</v>
      </c>
      <c r="M828">
        <v>0</v>
      </c>
      <c r="N828" s="36">
        <f ca="1"/>
        <v>0</v>
      </c>
    </row>
    <row r="829" spans="6:14">
      <c r="F829">
        <v>0</v>
      </c>
      <c r="G829">
        <v>0</v>
      </c>
      <c r="H829">
        <v>0</v>
      </c>
      <c r="I829" s="36">
        <f ca="1"/>
        <v>0</v>
      </c>
      <c r="K829">
        <v>0</v>
      </c>
      <c r="L829">
        <v>0</v>
      </c>
      <c r="M829">
        <v>0</v>
      </c>
      <c r="N829" s="36">
        <f ca="1"/>
        <v>0</v>
      </c>
    </row>
    <row r="830" spans="6:14">
      <c r="F830">
        <v>0</v>
      </c>
      <c r="G830">
        <v>0</v>
      </c>
      <c r="H830">
        <v>0</v>
      </c>
      <c r="I830" s="36">
        <f ca="1"/>
        <v>0</v>
      </c>
      <c r="K830">
        <v>0</v>
      </c>
      <c r="L830">
        <v>0</v>
      </c>
      <c r="M830">
        <v>0</v>
      </c>
      <c r="N830" s="36">
        <f ca="1"/>
        <v>0</v>
      </c>
    </row>
    <row r="831" spans="6:14">
      <c r="F831">
        <v>0</v>
      </c>
      <c r="G831">
        <v>0</v>
      </c>
      <c r="H831">
        <v>0</v>
      </c>
      <c r="I831" s="36">
        <f ca="1"/>
        <v>0</v>
      </c>
      <c r="K831">
        <v>0</v>
      </c>
      <c r="L831">
        <v>0</v>
      </c>
      <c r="M831">
        <v>0</v>
      </c>
      <c r="N831" s="36">
        <f ca="1"/>
        <v>0</v>
      </c>
    </row>
    <row r="832" spans="6:14">
      <c r="F832">
        <v>0</v>
      </c>
      <c r="G832">
        <v>0</v>
      </c>
      <c r="H832">
        <v>0</v>
      </c>
      <c r="I832" s="36">
        <f ca="1"/>
        <v>0</v>
      </c>
      <c r="K832">
        <v>0</v>
      </c>
      <c r="L832">
        <v>0</v>
      </c>
      <c r="M832">
        <v>0</v>
      </c>
      <c r="N832" s="36">
        <f ca="1"/>
        <v>0</v>
      </c>
    </row>
    <row r="833" spans="6:14">
      <c r="F833">
        <v>0</v>
      </c>
      <c r="G833">
        <v>0</v>
      </c>
      <c r="H833">
        <v>0</v>
      </c>
      <c r="I833" s="36">
        <f ca="1"/>
        <v>0</v>
      </c>
      <c r="K833">
        <v>0</v>
      </c>
      <c r="L833">
        <v>0</v>
      </c>
      <c r="M833">
        <v>0</v>
      </c>
      <c r="N833" s="36">
        <f ca="1"/>
        <v>0</v>
      </c>
    </row>
    <row r="834" spans="6:14">
      <c r="F834">
        <v>0</v>
      </c>
      <c r="G834">
        <v>0</v>
      </c>
      <c r="H834">
        <v>0</v>
      </c>
      <c r="I834" s="36">
        <f ca="1"/>
        <v>0</v>
      </c>
      <c r="K834">
        <v>0</v>
      </c>
      <c r="L834">
        <v>0</v>
      </c>
      <c r="M834">
        <v>0</v>
      </c>
      <c r="N834" s="36">
        <f ca="1"/>
        <v>0</v>
      </c>
    </row>
    <row r="835" spans="6:14">
      <c r="F835">
        <v>0</v>
      </c>
      <c r="G835">
        <v>0</v>
      </c>
      <c r="H835">
        <v>0</v>
      </c>
      <c r="I835" s="36">
        <f ca="1"/>
        <v>0</v>
      </c>
      <c r="K835">
        <v>0</v>
      </c>
      <c r="L835">
        <v>0</v>
      </c>
      <c r="M835">
        <v>0</v>
      </c>
      <c r="N835" s="36">
        <f ca="1"/>
        <v>0</v>
      </c>
    </row>
    <row r="836" spans="6:14">
      <c r="F836">
        <v>0</v>
      </c>
      <c r="G836">
        <v>0</v>
      </c>
      <c r="H836">
        <v>0</v>
      </c>
      <c r="I836" s="36">
        <f ca="1"/>
        <v>0</v>
      </c>
      <c r="K836">
        <v>0</v>
      </c>
      <c r="L836">
        <v>0</v>
      </c>
      <c r="M836">
        <v>0</v>
      </c>
      <c r="N836" s="36">
        <f ca="1"/>
        <v>0</v>
      </c>
    </row>
    <row r="837" spans="6:14">
      <c r="F837">
        <v>0</v>
      </c>
      <c r="G837">
        <v>0</v>
      </c>
      <c r="H837">
        <v>0</v>
      </c>
      <c r="I837" s="36">
        <f ca="1"/>
        <v>0</v>
      </c>
      <c r="K837">
        <v>0</v>
      </c>
      <c r="L837">
        <v>0</v>
      </c>
      <c r="M837">
        <v>0</v>
      </c>
      <c r="N837" s="36">
        <f ca="1"/>
        <v>0</v>
      </c>
    </row>
    <row r="838" spans="6:14">
      <c r="F838">
        <v>0</v>
      </c>
      <c r="G838">
        <v>0</v>
      </c>
      <c r="H838">
        <v>0</v>
      </c>
      <c r="I838" s="36">
        <f ca="1"/>
        <v>0</v>
      </c>
      <c r="K838">
        <v>0</v>
      </c>
      <c r="L838">
        <v>0</v>
      </c>
      <c r="M838">
        <v>0</v>
      </c>
      <c r="N838" s="36">
        <f ca="1"/>
        <v>0</v>
      </c>
    </row>
    <row r="839" spans="6:14">
      <c r="F839">
        <v>0</v>
      </c>
      <c r="G839">
        <v>0</v>
      </c>
      <c r="H839">
        <v>0</v>
      </c>
      <c r="I839" s="36">
        <f ca="1"/>
        <v>0</v>
      </c>
      <c r="K839">
        <v>0</v>
      </c>
      <c r="L839">
        <v>0</v>
      </c>
      <c r="M839">
        <v>0</v>
      </c>
      <c r="N839" s="36">
        <f ca="1"/>
        <v>0</v>
      </c>
    </row>
    <row r="840" spans="6:14">
      <c r="F840">
        <v>0</v>
      </c>
      <c r="G840">
        <v>0</v>
      </c>
      <c r="H840">
        <v>0</v>
      </c>
      <c r="I840" s="36">
        <f ca="1"/>
        <v>0</v>
      </c>
      <c r="K840">
        <v>0</v>
      </c>
      <c r="L840">
        <v>0</v>
      </c>
      <c r="M840">
        <v>0</v>
      </c>
      <c r="N840" s="36">
        <f ca="1"/>
        <v>0</v>
      </c>
    </row>
    <row r="841" spans="6:14">
      <c r="F841">
        <v>0</v>
      </c>
      <c r="G841">
        <v>0</v>
      </c>
      <c r="H841">
        <v>0</v>
      </c>
      <c r="I841" s="36">
        <f ca="1"/>
        <v>0</v>
      </c>
      <c r="K841">
        <v>0</v>
      </c>
      <c r="L841">
        <v>0</v>
      </c>
      <c r="M841">
        <v>0</v>
      </c>
      <c r="N841" s="36">
        <f ca="1"/>
        <v>0</v>
      </c>
    </row>
    <row r="842" spans="6:14">
      <c r="F842">
        <v>0</v>
      </c>
      <c r="G842">
        <v>0</v>
      </c>
      <c r="H842">
        <v>0</v>
      </c>
      <c r="I842" s="36">
        <f ca="1"/>
        <v>0</v>
      </c>
      <c r="K842">
        <v>0</v>
      </c>
      <c r="L842">
        <v>0</v>
      </c>
      <c r="M842">
        <v>0</v>
      </c>
      <c r="N842" s="36">
        <f ca="1"/>
        <v>0</v>
      </c>
    </row>
    <row r="843" spans="6:14">
      <c r="F843">
        <v>0</v>
      </c>
      <c r="G843">
        <v>0</v>
      </c>
      <c r="H843">
        <v>0</v>
      </c>
      <c r="I843" s="36">
        <f ca="1"/>
        <v>0</v>
      </c>
      <c r="K843">
        <v>0</v>
      </c>
      <c r="L843">
        <v>0</v>
      </c>
      <c r="M843">
        <v>0</v>
      </c>
      <c r="N843" s="36">
        <f ca="1"/>
        <v>0</v>
      </c>
    </row>
    <row r="844" spans="6:14">
      <c r="F844">
        <v>0</v>
      </c>
      <c r="G844">
        <v>0</v>
      </c>
      <c r="H844">
        <v>0</v>
      </c>
      <c r="I844" s="36">
        <f ca="1"/>
        <v>0</v>
      </c>
      <c r="K844">
        <v>0</v>
      </c>
      <c r="L844">
        <v>0</v>
      </c>
      <c r="M844">
        <v>0</v>
      </c>
      <c r="N844" s="36">
        <f ca="1"/>
        <v>0</v>
      </c>
    </row>
    <row r="845" spans="6:14">
      <c r="F845">
        <v>0</v>
      </c>
      <c r="G845">
        <v>0</v>
      </c>
      <c r="H845">
        <v>0</v>
      </c>
      <c r="I845" s="36">
        <f ca="1"/>
        <v>0</v>
      </c>
      <c r="K845">
        <v>0</v>
      </c>
      <c r="L845">
        <v>0</v>
      </c>
      <c r="M845">
        <v>0</v>
      </c>
      <c r="N845" s="36">
        <f ca="1"/>
        <v>0</v>
      </c>
    </row>
    <row r="846" spans="6:14">
      <c r="F846">
        <v>0</v>
      </c>
      <c r="G846">
        <v>0</v>
      </c>
      <c r="H846">
        <v>0</v>
      </c>
      <c r="I846" s="36">
        <f ca="1"/>
        <v>0</v>
      </c>
      <c r="K846">
        <v>0</v>
      </c>
      <c r="L846">
        <v>0</v>
      </c>
      <c r="M846">
        <v>0</v>
      </c>
      <c r="N846" s="36">
        <f ca="1"/>
        <v>0</v>
      </c>
    </row>
    <row r="847" spans="6:14">
      <c r="F847">
        <v>0</v>
      </c>
      <c r="G847">
        <v>0</v>
      </c>
      <c r="H847">
        <v>0</v>
      </c>
      <c r="I847" s="36">
        <f ca="1"/>
        <v>0</v>
      </c>
      <c r="K847">
        <v>0</v>
      </c>
      <c r="L847">
        <v>0</v>
      </c>
      <c r="M847">
        <v>0</v>
      </c>
      <c r="N847" s="36">
        <f ca="1"/>
        <v>0</v>
      </c>
    </row>
    <row r="848" spans="6:14">
      <c r="F848">
        <v>0</v>
      </c>
      <c r="G848">
        <v>0</v>
      </c>
      <c r="H848">
        <v>0</v>
      </c>
      <c r="I848" s="36">
        <f ca="1"/>
        <v>0</v>
      </c>
      <c r="K848">
        <v>0</v>
      </c>
      <c r="L848">
        <v>0</v>
      </c>
      <c r="M848">
        <v>0</v>
      </c>
      <c r="N848" s="36">
        <f ca="1"/>
        <v>0</v>
      </c>
    </row>
    <row r="849" spans="6:14">
      <c r="F849">
        <v>0</v>
      </c>
      <c r="G849">
        <v>0</v>
      </c>
      <c r="H849">
        <v>0</v>
      </c>
      <c r="I849" s="36">
        <f ca="1"/>
        <v>0</v>
      </c>
      <c r="K849">
        <v>0</v>
      </c>
      <c r="L849">
        <v>0</v>
      </c>
      <c r="M849">
        <v>0</v>
      </c>
      <c r="N849" s="36">
        <f ca="1"/>
        <v>0</v>
      </c>
    </row>
    <row r="850" spans="6:14">
      <c r="F850">
        <v>0</v>
      </c>
      <c r="G850">
        <v>0</v>
      </c>
      <c r="H850">
        <v>0</v>
      </c>
      <c r="I850" s="36">
        <f ca="1"/>
        <v>0</v>
      </c>
      <c r="K850">
        <v>0</v>
      </c>
      <c r="L850">
        <v>0</v>
      </c>
      <c r="M850">
        <v>0</v>
      </c>
      <c r="N850" s="36">
        <f ca="1"/>
        <v>0</v>
      </c>
    </row>
    <row r="851" spans="6:14">
      <c r="F851">
        <v>0</v>
      </c>
      <c r="G851">
        <v>0</v>
      </c>
      <c r="H851">
        <v>0</v>
      </c>
      <c r="I851" s="36">
        <f ca="1"/>
        <v>0</v>
      </c>
      <c r="K851">
        <v>0</v>
      </c>
      <c r="L851">
        <v>0</v>
      </c>
      <c r="M851">
        <v>0</v>
      </c>
      <c r="N851" s="36">
        <f ca="1"/>
        <v>0</v>
      </c>
    </row>
    <row r="852" spans="6:14">
      <c r="F852">
        <v>0</v>
      </c>
      <c r="G852">
        <v>0</v>
      </c>
      <c r="H852">
        <v>0</v>
      </c>
      <c r="I852" s="36">
        <f ca="1"/>
        <v>0</v>
      </c>
      <c r="K852">
        <v>0</v>
      </c>
      <c r="L852">
        <v>0</v>
      </c>
      <c r="M852">
        <v>0</v>
      </c>
      <c r="N852" s="36">
        <f ca="1"/>
        <v>0</v>
      </c>
    </row>
    <row r="853" spans="6:14">
      <c r="F853">
        <v>0</v>
      </c>
      <c r="G853">
        <v>0</v>
      </c>
      <c r="H853">
        <v>0</v>
      </c>
      <c r="I853" s="36">
        <f ca="1"/>
        <v>0</v>
      </c>
      <c r="K853">
        <v>0</v>
      </c>
      <c r="L853">
        <v>0</v>
      </c>
      <c r="M853">
        <v>0</v>
      </c>
      <c r="N853" s="36">
        <f ca="1"/>
        <v>0</v>
      </c>
    </row>
    <row r="854" spans="6:14">
      <c r="F854">
        <v>0</v>
      </c>
      <c r="G854">
        <v>0</v>
      </c>
      <c r="H854">
        <v>0</v>
      </c>
      <c r="I854" s="36">
        <f ca="1"/>
        <v>0</v>
      </c>
      <c r="K854">
        <v>0</v>
      </c>
      <c r="L854">
        <v>0</v>
      </c>
      <c r="M854">
        <v>0</v>
      </c>
      <c r="N854" s="36">
        <f ca="1"/>
        <v>0</v>
      </c>
    </row>
    <row r="855" spans="6:14">
      <c r="F855">
        <v>0</v>
      </c>
      <c r="G855">
        <v>0</v>
      </c>
      <c r="H855">
        <v>0</v>
      </c>
      <c r="I855" s="36">
        <f ca="1"/>
        <v>0</v>
      </c>
      <c r="K855">
        <v>0</v>
      </c>
      <c r="L855">
        <v>0</v>
      </c>
      <c r="M855">
        <v>0</v>
      </c>
      <c r="N855" s="36">
        <f ca="1"/>
        <v>0</v>
      </c>
    </row>
    <row r="856" spans="6:14">
      <c r="F856">
        <v>0</v>
      </c>
      <c r="G856">
        <v>0</v>
      </c>
      <c r="H856">
        <v>0</v>
      </c>
      <c r="I856" s="36">
        <f ca="1"/>
        <v>0</v>
      </c>
      <c r="K856">
        <v>0</v>
      </c>
      <c r="L856">
        <v>0</v>
      </c>
      <c r="M856">
        <v>0</v>
      </c>
      <c r="N856" s="36">
        <f ca="1"/>
        <v>0</v>
      </c>
    </row>
    <row r="857" spans="6:14">
      <c r="F857">
        <v>0</v>
      </c>
      <c r="G857">
        <v>0</v>
      </c>
      <c r="H857">
        <v>0</v>
      </c>
      <c r="I857" s="36">
        <f ca="1"/>
        <v>0</v>
      </c>
      <c r="K857">
        <v>0</v>
      </c>
      <c r="L857">
        <v>0</v>
      </c>
      <c r="M857">
        <v>0</v>
      </c>
      <c r="N857" s="36">
        <f ca="1"/>
        <v>0</v>
      </c>
    </row>
    <row r="858" spans="6:14">
      <c r="F858">
        <v>0</v>
      </c>
      <c r="G858">
        <v>0</v>
      </c>
      <c r="H858">
        <v>0</v>
      </c>
      <c r="I858" s="36">
        <f ca="1"/>
        <v>0</v>
      </c>
      <c r="K858">
        <v>0</v>
      </c>
      <c r="L858">
        <v>0</v>
      </c>
      <c r="M858">
        <v>0</v>
      </c>
      <c r="N858" s="36">
        <f ca="1"/>
        <v>0</v>
      </c>
    </row>
    <row r="859" spans="6:14">
      <c r="F859">
        <v>0</v>
      </c>
      <c r="G859">
        <v>0</v>
      </c>
      <c r="H859">
        <v>0</v>
      </c>
      <c r="I859" s="36">
        <f ca="1"/>
        <v>0</v>
      </c>
      <c r="K859">
        <v>0</v>
      </c>
      <c r="L859">
        <v>0</v>
      </c>
      <c r="M859">
        <v>0</v>
      </c>
      <c r="N859" s="36">
        <f ca="1"/>
        <v>0</v>
      </c>
    </row>
    <row r="860" spans="6:14">
      <c r="F860">
        <v>0</v>
      </c>
      <c r="G860">
        <v>0</v>
      </c>
      <c r="H860">
        <v>0</v>
      </c>
      <c r="I860" s="36">
        <f ca="1"/>
        <v>0</v>
      </c>
      <c r="K860">
        <v>0</v>
      </c>
      <c r="L860">
        <v>0</v>
      </c>
      <c r="M860">
        <v>0</v>
      </c>
      <c r="N860" s="36">
        <f ca="1"/>
        <v>0</v>
      </c>
    </row>
    <row r="861" spans="6:14">
      <c r="F861">
        <v>0</v>
      </c>
      <c r="G861">
        <v>0</v>
      </c>
      <c r="H861">
        <v>0</v>
      </c>
      <c r="I861" s="36">
        <f ca="1"/>
        <v>0</v>
      </c>
      <c r="K861">
        <v>0</v>
      </c>
      <c r="L861">
        <v>0</v>
      </c>
      <c r="M861">
        <v>0</v>
      </c>
      <c r="N861" s="36">
        <f ca="1"/>
        <v>0</v>
      </c>
    </row>
    <row r="862" spans="6:14">
      <c r="F862">
        <v>0</v>
      </c>
      <c r="G862">
        <v>0</v>
      </c>
      <c r="H862">
        <v>0</v>
      </c>
      <c r="I862" s="36">
        <f ca="1"/>
        <v>0</v>
      </c>
      <c r="K862">
        <v>0</v>
      </c>
      <c r="L862">
        <v>0</v>
      </c>
      <c r="M862">
        <v>0</v>
      </c>
      <c r="N862" s="36">
        <f ca="1"/>
        <v>0</v>
      </c>
    </row>
    <row r="863" spans="6:14">
      <c r="F863">
        <v>0</v>
      </c>
      <c r="G863">
        <v>0</v>
      </c>
      <c r="H863">
        <v>0</v>
      </c>
      <c r="I863" s="36">
        <f ca="1"/>
        <v>0</v>
      </c>
      <c r="K863">
        <v>0</v>
      </c>
      <c r="L863">
        <v>0</v>
      </c>
      <c r="M863">
        <v>0</v>
      </c>
      <c r="N863" s="36">
        <f ca="1"/>
        <v>0</v>
      </c>
    </row>
    <row r="864" spans="6:14">
      <c r="F864">
        <v>0</v>
      </c>
      <c r="G864">
        <v>0</v>
      </c>
      <c r="H864">
        <v>0</v>
      </c>
      <c r="I864" s="36">
        <f ca="1"/>
        <v>0</v>
      </c>
      <c r="K864">
        <v>0</v>
      </c>
      <c r="L864">
        <v>0</v>
      </c>
      <c r="M864">
        <v>0</v>
      </c>
      <c r="N864" s="36">
        <f ca="1"/>
        <v>0</v>
      </c>
    </row>
    <row r="865" spans="6:14">
      <c r="F865">
        <v>0</v>
      </c>
      <c r="G865">
        <v>0</v>
      </c>
      <c r="H865">
        <v>0</v>
      </c>
      <c r="I865" s="36">
        <f ca="1"/>
        <v>0</v>
      </c>
      <c r="K865">
        <v>0</v>
      </c>
      <c r="L865">
        <v>0</v>
      </c>
      <c r="M865">
        <v>0</v>
      </c>
      <c r="N865" s="36">
        <f ca="1"/>
        <v>0</v>
      </c>
    </row>
    <row r="866" spans="6:14">
      <c r="F866">
        <v>0</v>
      </c>
      <c r="G866">
        <v>0</v>
      </c>
      <c r="H866">
        <v>0</v>
      </c>
      <c r="I866" s="36">
        <f ca="1"/>
        <v>0</v>
      </c>
      <c r="K866">
        <v>0</v>
      </c>
      <c r="L866">
        <v>0</v>
      </c>
      <c r="M866">
        <v>0</v>
      </c>
      <c r="N866" s="36">
        <f ca="1"/>
        <v>0</v>
      </c>
    </row>
    <row r="867" spans="6:14">
      <c r="F867">
        <v>0</v>
      </c>
      <c r="G867">
        <v>0</v>
      </c>
      <c r="H867">
        <v>0</v>
      </c>
      <c r="I867" s="36">
        <f ca="1"/>
        <v>0</v>
      </c>
      <c r="K867">
        <v>0</v>
      </c>
      <c r="L867">
        <v>0</v>
      </c>
      <c r="M867">
        <v>0</v>
      </c>
      <c r="N867" s="36">
        <f ca="1"/>
        <v>0</v>
      </c>
    </row>
    <row r="868" spans="6:14">
      <c r="F868">
        <v>0</v>
      </c>
      <c r="G868">
        <v>0</v>
      </c>
      <c r="H868">
        <v>0</v>
      </c>
      <c r="I868" s="36">
        <f ca="1"/>
        <v>0</v>
      </c>
      <c r="K868">
        <v>0</v>
      </c>
      <c r="L868">
        <v>0</v>
      </c>
      <c r="M868">
        <v>0</v>
      </c>
      <c r="N868" s="36">
        <f ca="1"/>
        <v>0</v>
      </c>
    </row>
    <row r="869" spans="6:14">
      <c r="F869">
        <v>0</v>
      </c>
      <c r="G869">
        <v>0</v>
      </c>
      <c r="H869">
        <v>0</v>
      </c>
      <c r="I869" s="36">
        <f ca="1"/>
        <v>0</v>
      </c>
      <c r="K869">
        <v>0</v>
      </c>
      <c r="L869">
        <v>0</v>
      </c>
      <c r="M869">
        <v>0</v>
      </c>
      <c r="N869" s="36">
        <f ca="1"/>
        <v>0</v>
      </c>
    </row>
    <row r="870" spans="6:14">
      <c r="F870">
        <v>0</v>
      </c>
      <c r="G870">
        <v>0</v>
      </c>
      <c r="H870">
        <v>0</v>
      </c>
      <c r="I870" s="36">
        <f ca="1"/>
        <v>0</v>
      </c>
      <c r="K870">
        <v>0</v>
      </c>
      <c r="L870">
        <v>0</v>
      </c>
      <c r="M870">
        <v>0</v>
      </c>
      <c r="N870" s="36">
        <f ca="1"/>
        <v>0</v>
      </c>
    </row>
    <row r="871" spans="6:14">
      <c r="F871">
        <v>0</v>
      </c>
      <c r="G871">
        <v>0</v>
      </c>
      <c r="H871">
        <v>0</v>
      </c>
      <c r="I871" s="36">
        <f ca="1"/>
        <v>0</v>
      </c>
      <c r="K871">
        <v>0</v>
      </c>
      <c r="L871">
        <v>0</v>
      </c>
      <c r="M871">
        <v>0</v>
      </c>
      <c r="N871" s="36">
        <f ca="1"/>
        <v>0</v>
      </c>
    </row>
    <row r="872" spans="6:14">
      <c r="F872">
        <v>0</v>
      </c>
      <c r="G872">
        <v>0</v>
      </c>
      <c r="H872">
        <v>0</v>
      </c>
      <c r="I872" s="36">
        <f ca="1"/>
        <v>0</v>
      </c>
      <c r="K872">
        <v>0</v>
      </c>
      <c r="L872">
        <v>0</v>
      </c>
      <c r="M872">
        <v>0</v>
      </c>
      <c r="N872" s="36">
        <f ca="1"/>
        <v>0</v>
      </c>
    </row>
    <row r="873" spans="6:14">
      <c r="F873">
        <v>0</v>
      </c>
      <c r="G873">
        <v>0</v>
      </c>
      <c r="H873">
        <v>0</v>
      </c>
      <c r="I873" s="36">
        <f ca="1"/>
        <v>0</v>
      </c>
      <c r="K873">
        <v>0</v>
      </c>
      <c r="L873">
        <v>0</v>
      </c>
      <c r="M873">
        <v>0</v>
      </c>
      <c r="N873" s="36">
        <f ca="1"/>
        <v>0</v>
      </c>
    </row>
    <row r="874" spans="6:14">
      <c r="F874">
        <v>0</v>
      </c>
      <c r="G874">
        <v>0</v>
      </c>
      <c r="H874">
        <v>0</v>
      </c>
      <c r="I874" s="36">
        <f ca="1"/>
        <v>0</v>
      </c>
      <c r="K874">
        <v>0</v>
      </c>
      <c r="L874">
        <v>0</v>
      </c>
      <c r="M874">
        <v>0</v>
      </c>
      <c r="N874" s="36">
        <f ca="1"/>
        <v>0</v>
      </c>
    </row>
    <row r="875" spans="6:14">
      <c r="F875">
        <v>0</v>
      </c>
      <c r="G875">
        <v>0</v>
      </c>
      <c r="H875">
        <v>0</v>
      </c>
      <c r="I875" s="36">
        <f ca="1"/>
        <v>0</v>
      </c>
      <c r="K875">
        <v>0</v>
      </c>
      <c r="L875">
        <v>0</v>
      </c>
      <c r="M875">
        <v>0</v>
      </c>
      <c r="N875" s="36">
        <f ca="1"/>
        <v>0</v>
      </c>
    </row>
    <row r="876" spans="6:14">
      <c r="F876">
        <v>0</v>
      </c>
      <c r="G876">
        <v>0</v>
      </c>
      <c r="H876">
        <v>0</v>
      </c>
      <c r="I876" s="36">
        <f ca="1"/>
        <v>0</v>
      </c>
      <c r="K876">
        <v>0</v>
      </c>
      <c r="L876">
        <v>0</v>
      </c>
      <c r="M876">
        <v>0</v>
      </c>
      <c r="N876" s="36">
        <f ca="1"/>
        <v>0</v>
      </c>
    </row>
    <row r="877" spans="6:14">
      <c r="F877">
        <v>0</v>
      </c>
      <c r="G877">
        <v>0</v>
      </c>
      <c r="H877">
        <v>0</v>
      </c>
      <c r="I877" s="36">
        <f ca="1"/>
        <v>0</v>
      </c>
      <c r="K877">
        <v>0</v>
      </c>
      <c r="L877">
        <v>0</v>
      </c>
      <c r="M877">
        <v>0</v>
      </c>
      <c r="N877" s="36">
        <f ca="1"/>
        <v>0</v>
      </c>
    </row>
    <row r="878" spans="6:14">
      <c r="F878">
        <v>0</v>
      </c>
      <c r="G878">
        <v>0</v>
      </c>
      <c r="H878">
        <v>0</v>
      </c>
      <c r="I878" s="36">
        <f ca="1"/>
        <v>0</v>
      </c>
      <c r="K878">
        <v>0</v>
      </c>
      <c r="L878">
        <v>0</v>
      </c>
      <c r="M878">
        <v>0</v>
      </c>
      <c r="N878" s="36">
        <f ca="1"/>
        <v>0</v>
      </c>
    </row>
    <row r="879" spans="6:14">
      <c r="F879">
        <v>0</v>
      </c>
      <c r="G879">
        <v>0</v>
      </c>
      <c r="H879">
        <v>0</v>
      </c>
      <c r="I879" s="36">
        <f ca="1"/>
        <v>0</v>
      </c>
      <c r="K879">
        <v>0</v>
      </c>
      <c r="L879">
        <v>0</v>
      </c>
      <c r="M879">
        <v>0</v>
      </c>
      <c r="N879" s="36">
        <f ca="1"/>
        <v>0</v>
      </c>
    </row>
    <row r="880" spans="6:14">
      <c r="F880">
        <v>0</v>
      </c>
      <c r="G880">
        <v>0</v>
      </c>
      <c r="H880">
        <v>0</v>
      </c>
      <c r="I880" s="36">
        <f ca="1"/>
        <v>0</v>
      </c>
      <c r="K880">
        <v>0</v>
      </c>
      <c r="L880">
        <v>0</v>
      </c>
      <c r="M880">
        <v>0</v>
      </c>
      <c r="N880" s="36">
        <f ca="1"/>
        <v>0</v>
      </c>
    </row>
    <row r="881" spans="6:14">
      <c r="F881">
        <v>0</v>
      </c>
      <c r="G881">
        <v>0</v>
      </c>
      <c r="H881">
        <v>0</v>
      </c>
      <c r="I881" s="36">
        <f ca="1"/>
        <v>0</v>
      </c>
      <c r="K881">
        <v>0</v>
      </c>
      <c r="L881">
        <v>0</v>
      </c>
      <c r="M881">
        <v>0</v>
      </c>
      <c r="N881" s="36">
        <f ca="1"/>
        <v>0</v>
      </c>
    </row>
    <row r="882" spans="6:14">
      <c r="F882">
        <v>0</v>
      </c>
      <c r="G882">
        <v>0</v>
      </c>
      <c r="H882">
        <v>0</v>
      </c>
      <c r="I882" s="36">
        <f ca="1"/>
        <v>0</v>
      </c>
      <c r="K882">
        <v>0</v>
      </c>
      <c r="L882">
        <v>0</v>
      </c>
      <c r="M882">
        <v>0</v>
      </c>
      <c r="N882" s="36">
        <f ca="1"/>
        <v>0</v>
      </c>
    </row>
    <row r="883" spans="6:14">
      <c r="F883">
        <v>0</v>
      </c>
      <c r="G883">
        <v>0</v>
      </c>
      <c r="H883">
        <v>0</v>
      </c>
      <c r="I883" s="36">
        <f ca="1"/>
        <v>0</v>
      </c>
      <c r="K883">
        <v>0</v>
      </c>
      <c r="L883">
        <v>0</v>
      </c>
      <c r="M883">
        <v>0</v>
      </c>
      <c r="N883" s="36">
        <f ca="1"/>
        <v>0</v>
      </c>
    </row>
    <row r="884" spans="6:14">
      <c r="F884">
        <v>0</v>
      </c>
      <c r="G884">
        <v>0</v>
      </c>
      <c r="H884">
        <v>0</v>
      </c>
      <c r="I884" s="36">
        <f ca="1"/>
        <v>0</v>
      </c>
      <c r="K884">
        <v>0</v>
      </c>
      <c r="L884">
        <v>0</v>
      </c>
      <c r="M884">
        <v>0</v>
      </c>
      <c r="N884" s="36">
        <f ca="1"/>
        <v>0</v>
      </c>
    </row>
    <row r="885" spans="6:14">
      <c r="F885">
        <v>0</v>
      </c>
      <c r="G885">
        <v>0</v>
      </c>
      <c r="H885">
        <v>0</v>
      </c>
      <c r="I885" s="36">
        <f ca="1"/>
        <v>0</v>
      </c>
      <c r="K885">
        <v>0</v>
      </c>
      <c r="L885">
        <v>0</v>
      </c>
      <c r="M885">
        <v>0</v>
      </c>
      <c r="N885" s="36">
        <f ca="1"/>
        <v>0</v>
      </c>
    </row>
    <row r="886" spans="6:14">
      <c r="F886">
        <v>0</v>
      </c>
      <c r="G886">
        <v>0</v>
      </c>
      <c r="H886">
        <v>0</v>
      </c>
      <c r="I886" s="36">
        <f ca="1"/>
        <v>0</v>
      </c>
      <c r="K886">
        <v>0</v>
      </c>
      <c r="L886">
        <v>0</v>
      </c>
      <c r="M886">
        <v>0</v>
      </c>
      <c r="N886" s="36">
        <f ca="1"/>
        <v>0</v>
      </c>
    </row>
    <row r="887" spans="6:14">
      <c r="F887">
        <v>0</v>
      </c>
      <c r="G887">
        <v>0</v>
      </c>
      <c r="H887">
        <v>0</v>
      </c>
      <c r="I887" s="36">
        <f ca="1"/>
        <v>0</v>
      </c>
      <c r="K887">
        <v>0</v>
      </c>
      <c r="L887">
        <v>0</v>
      </c>
      <c r="M887">
        <v>0</v>
      </c>
      <c r="N887" s="36">
        <f ca="1"/>
        <v>0</v>
      </c>
    </row>
    <row r="888" spans="6:14">
      <c r="F888">
        <v>0</v>
      </c>
      <c r="G888">
        <v>0</v>
      </c>
      <c r="H888">
        <v>0</v>
      </c>
      <c r="I888" s="36">
        <f ca="1"/>
        <v>0</v>
      </c>
      <c r="K888">
        <v>0</v>
      </c>
      <c r="L888">
        <v>0</v>
      </c>
      <c r="M888">
        <v>0</v>
      </c>
      <c r="N888" s="36">
        <f ca="1"/>
        <v>0</v>
      </c>
    </row>
    <row r="889" spans="6:14">
      <c r="F889">
        <v>0</v>
      </c>
      <c r="G889">
        <v>0</v>
      </c>
      <c r="H889">
        <v>0</v>
      </c>
      <c r="I889" s="36">
        <f ca="1"/>
        <v>0</v>
      </c>
      <c r="K889">
        <v>0</v>
      </c>
      <c r="L889">
        <v>0</v>
      </c>
      <c r="M889">
        <v>0</v>
      </c>
      <c r="N889" s="36">
        <f ca="1"/>
        <v>0</v>
      </c>
    </row>
    <row r="890" spans="6:14">
      <c r="F890">
        <v>0</v>
      </c>
      <c r="G890">
        <v>0</v>
      </c>
      <c r="H890">
        <v>0</v>
      </c>
      <c r="I890" s="36">
        <f ca="1"/>
        <v>0</v>
      </c>
      <c r="K890">
        <v>0</v>
      </c>
      <c r="L890">
        <v>0</v>
      </c>
      <c r="M890">
        <v>0</v>
      </c>
      <c r="N890" s="36">
        <f ca="1"/>
        <v>0</v>
      </c>
    </row>
    <row r="891" spans="6:14">
      <c r="F891">
        <v>0</v>
      </c>
      <c r="G891">
        <v>0</v>
      </c>
      <c r="H891">
        <v>0</v>
      </c>
      <c r="I891" s="36">
        <f ca="1"/>
        <v>0</v>
      </c>
      <c r="K891">
        <v>0</v>
      </c>
      <c r="L891">
        <v>0</v>
      </c>
      <c r="M891">
        <v>0</v>
      </c>
      <c r="N891" s="36">
        <f ca="1"/>
        <v>0</v>
      </c>
    </row>
    <row r="892" spans="6:14">
      <c r="F892">
        <v>0</v>
      </c>
      <c r="G892">
        <v>0</v>
      </c>
      <c r="H892">
        <v>0</v>
      </c>
      <c r="I892" s="36">
        <f ca="1"/>
        <v>0</v>
      </c>
      <c r="K892">
        <v>0</v>
      </c>
      <c r="L892">
        <v>0</v>
      </c>
      <c r="M892">
        <v>0</v>
      </c>
      <c r="N892" s="36">
        <f ca="1"/>
        <v>0</v>
      </c>
    </row>
    <row r="893" spans="6:14">
      <c r="F893">
        <v>0</v>
      </c>
      <c r="G893">
        <v>0</v>
      </c>
      <c r="H893">
        <v>0</v>
      </c>
      <c r="I893" s="36">
        <f ca="1"/>
        <v>0</v>
      </c>
      <c r="K893">
        <v>0</v>
      </c>
      <c r="L893">
        <v>0</v>
      </c>
      <c r="M893">
        <v>0</v>
      </c>
      <c r="N893" s="36">
        <f ca="1"/>
        <v>0</v>
      </c>
    </row>
    <row r="894" spans="6:14">
      <c r="F894">
        <v>0</v>
      </c>
      <c r="G894">
        <v>0</v>
      </c>
      <c r="H894">
        <v>0</v>
      </c>
      <c r="I894" s="36">
        <f ca="1"/>
        <v>0</v>
      </c>
      <c r="K894">
        <v>0</v>
      </c>
      <c r="L894">
        <v>0</v>
      </c>
      <c r="M894">
        <v>0</v>
      </c>
      <c r="N894" s="36">
        <f ca="1"/>
        <v>0</v>
      </c>
    </row>
    <row r="895" spans="6:14">
      <c r="F895">
        <v>0</v>
      </c>
      <c r="G895">
        <v>0</v>
      </c>
      <c r="H895">
        <v>0</v>
      </c>
      <c r="I895" s="36">
        <f ca="1"/>
        <v>0</v>
      </c>
      <c r="K895">
        <v>0</v>
      </c>
      <c r="L895">
        <v>0</v>
      </c>
      <c r="M895">
        <v>0</v>
      </c>
      <c r="N895" s="36">
        <f ca="1"/>
        <v>0</v>
      </c>
    </row>
    <row r="896" spans="6:14">
      <c r="F896">
        <v>0</v>
      </c>
      <c r="G896">
        <v>0</v>
      </c>
      <c r="H896">
        <v>0</v>
      </c>
      <c r="I896" s="36">
        <f ca="1"/>
        <v>0</v>
      </c>
      <c r="K896">
        <v>0</v>
      </c>
      <c r="L896">
        <v>0</v>
      </c>
      <c r="M896">
        <v>0</v>
      </c>
      <c r="N896" s="36">
        <f ca="1"/>
        <v>0</v>
      </c>
    </row>
    <row r="897" spans="6:14">
      <c r="F897">
        <v>0</v>
      </c>
      <c r="G897">
        <v>0</v>
      </c>
      <c r="H897">
        <v>0</v>
      </c>
      <c r="I897" s="36">
        <f ca="1"/>
        <v>0</v>
      </c>
      <c r="K897">
        <v>0</v>
      </c>
      <c r="L897">
        <v>0</v>
      </c>
      <c r="M897">
        <v>0</v>
      </c>
      <c r="N897" s="36">
        <f ca="1"/>
        <v>0</v>
      </c>
    </row>
    <row r="898" spans="6:14">
      <c r="F898">
        <v>0</v>
      </c>
      <c r="G898">
        <v>0</v>
      </c>
      <c r="H898">
        <v>0</v>
      </c>
      <c r="I898" s="36">
        <f ca="1"/>
        <v>0</v>
      </c>
      <c r="K898">
        <v>0</v>
      </c>
      <c r="L898">
        <v>0</v>
      </c>
      <c r="M898">
        <v>0</v>
      </c>
      <c r="N898" s="36">
        <f ca="1"/>
        <v>0</v>
      </c>
    </row>
    <row r="899" spans="6:14">
      <c r="F899">
        <v>0</v>
      </c>
      <c r="G899">
        <v>0</v>
      </c>
      <c r="H899">
        <v>0</v>
      </c>
      <c r="I899" s="36">
        <f ca="1"/>
        <v>0</v>
      </c>
      <c r="K899">
        <v>0</v>
      </c>
      <c r="L899">
        <v>0</v>
      </c>
      <c r="M899">
        <v>0</v>
      </c>
      <c r="N899" s="36">
        <f ca="1"/>
        <v>0</v>
      </c>
    </row>
    <row r="900" spans="6:14">
      <c r="F900">
        <v>0</v>
      </c>
      <c r="G900">
        <v>0</v>
      </c>
      <c r="H900">
        <v>0</v>
      </c>
      <c r="I900" s="36">
        <f ca="1"/>
        <v>0</v>
      </c>
      <c r="K900">
        <v>0</v>
      </c>
      <c r="L900">
        <v>0</v>
      </c>
      <c r="M900">
        <v>0</v>
      </c>
      <c r="N900" s="36">
        <f ca="1"/>
        <v>0</v>
      </c>
    </row>
    <row r="901" spans="6:14">
      <c r="F901">
        <v>0</v>
      </c>
      <c r="G901">
        <v>0</v>
      </c>
      <c r="H901">
        <v>0</v>
      </c>
      <c r="I901" s="36">
        <f ca="1"/>
        <v>0</v>
      </c>
      <c r="K901">
        <v>0</v>
      </c>
      <c r="L901">
        <v>0</v>
      </c>
      <c r="M901">
        <v>0</v>
      </c>
      <c r="N901" s="36">
        <f ca="1"/>
        <v>0</v>
      </c>
    </row>
    <row r="902" spans="6:14">
      <c r="F902">
        <v>0</v>
      </c>
      <c r="G902">
        <v>0</v>
      </c>
      <c r="H902">
        <v>0</v>
      </c>
      <c r="I902" s="36">
        <f ca="1"/>
        <v>0</v>
      </c>
      <c r="K902">
        <v>0</v>
      </c>
      <c r="L902">
        <v>0</v>
      </c>
      <c r="M902">
        <v>0</v>
      </c>
      <c r="N902" s="36">
        <f ca="1"/>
        <v>0</v>
      </c>
    </row>
    <row r="903" spans="6:14">
      <c r="F903">
        <v>0</v>
      </c>
      <c r="G903">
        <v>0</v>
      </c>
      <c r="H903">
        <v>0</v>
      </c>
      <c r="I903" s="36">
        <f ca="1"/>
        <v>0</v>
      </c>
      <c r="K903">
        <v>0</v>
      </c>
      <c r="L903">
        <v>0</v>
      </c>
      <c r="M903">
        <v>0</v>
      </c>
      <c r="N903" s="36">
        <f ca="1"/>
        <v>0</v>
      </c>
    </row>
    <row r="904" spans="6:14">
      <c r="F904">
        <v>0</v>
      </c>
      <c r="G904">
        <v>0</v>
      </c>
      <c r="H904">
        <v>0</v>
      </c>
      <c r="I904" s="36">
        <f ca="1"/>
        <v>0</v>
      </c>
      <c r="K904">
        <v>0</v>
      </c>
      <c r="L904">
        <v>0</v>
      </c>
      <c r="M904">
        <v>0</v>
      </c>
      <c r="N904" s="36">
        <f ca="1"/>
        <v>0</v>
      </c>
    </row>
    <row r="905" spans="6:14">
      <c r="F905">
        <v>0</v>
      </c>
      <c r="G905">
        <v>0</v>
      </c>
      <c r="H905">
        <v>0</v>
      </c>
      <c r="I905" s="36">
        <f ca="1"/>
        <v>0</v>
      </c>
      <c r="K905">
        <v>0</v>
      </c>
      <c r="L905">
        <v>0</v>
      </c>
      <c r="M905">
        <v>0</v>
      </c>
      <c r="N905" s="36">
        <f ca="1"/>
        <v>0</v>
      </c>
    </row>
    <row r="906" spans="6:14">
      <c r="F906">
        <v>0</v>
      </c>
      <c r="G906">
        <v>0</v>
      </c>
      <c r="H906">
        <v>0</v>
      </c>
      <c r="I906" s="36">
        <f ca="1"/>
        <v>0</v>
      </c>
      <c r="K906">
        <v>0</v>
      </c>
      <c r="L906">
        <v>0</v>
      </c>
      <c r="M906">
        <v>0</v>
      </c>
      <c r="N906" s="36">
        <f ca="1"/>
        <v>0</v>
      </c>
    </row>
    <row r="907" spans="6:14">
      <c r="F907">
        <v>0</v>
      </c>
      <c r="G907">
        <v>0</v>
      </c>
      <c r="H907">
        <v>0</v>
      </c>
      <c r="I907" s="36">
        <f ca="1"/>
        <v>0</v>
      </c>
      <c r="K907">
        <v>0</v>
      </c>
      <c r="L907">
        <v>0</v>
      </c>
      <c r="M907">
        <v>0</v>
      </c>
      <c r="N907" s="36">
        <f ca="1"/>
        <v>0</v>
      </c>
    </row>
    <row r="908" spans="6:14">
      <c r="F908">
        <v>0</v>
      </c>
      <c r="G908">
        <v>0</v>
      </c>
      <c r="H908">
        <v>0</v>
      </c>
      <c r="I908" s="36">
        <f ca="1"/>
        <v>0</v>
      </c>
      <c r="K908">
        <v>0</v>
      </c>
      <c r="L908">
        <v>0</v>
      </c>
      <c r="M908">
        <v>0</v>
      </c>
      <c r="N908" s="36">
        <f ca="1"/>
        <v>0</v>
      </c>
    </row>
    <row r="909" spans="6:14">
      <c r="F909">
        <v>0</v>
      </c>
      <c r="G909">
        <v>0</v>
      </c>
      <c r="H909">
        <v>0</v>
      </c>
      <c r="I909" s="36">
        <f ca="1"/>
        <v>0</v>
      </c>
      <c r="K909">
        <v>0</v>
      </c>
      <c r="L909">
        <v>0</v>
      </c>
      <c r="M909">
        <v>0</v>
      </c>
      <c r="N909" s="36">
        <f ca="1"/>
        <v>0</v>
      </c>
    </row>
    <row r="910" spans="6:14">
      <c r="F910">
        <v>0</v>
      </c>
      <c r="G910">
        <v>0</v>
      </c>
      <c r="H910">
        <v>0</v>
      </c>
      <c r="I910" s="36">
        <f ca="1"/>
        <v>0</v>
      </c>
      <c r="K910">
        <v>0</v>
      </c>
      <c r="L910">
        <v>0</v>
      </c>
      <c r="M910">
        <v>0</v>
      </c>
      <c r="N910" s="36">
        <f ca="1"/>
        <v>0</v>
      </c>
    </row>
    <row r="911" spans="6:14">
      <c r="F911">
        <v>0</v>
      </c>
      <c r="G911">
        <v>0</v>
      </c>
      <c r="H911">
        <v>0</v>
      </c>
      <c r="I911" s="36">
        <f ca="1"/>
        <v>0</v>
      </c>
      <c r="K911">
        <v>0</v>
      </c>
      <c r="L911">
        <v>0</v>
      </c>
      <c r="M911">
        <v>0</v>
      </c>
      <c r="N911" s="36">
        <f ca="1"/>
        <v>0</v>
      </c>
    </row>
    <row r="912" spans="6:14">
      <c r="F912">
        <v>0</v>
      </c>
      <c r="G912">
        <v>0</v>
      </c>
      <c r="H912">
        <v>0</v>
      </c>
      <c r="I912" s="36">
        <f ca="1"/>
        <v>0</v>
      </c>
      <c r="K912">
        <v>0</v>
      </c>
      <c r="L912">
        <v>0</v>
      </c>
      <c r="M912">
        <v>0</v>
      </c>
      <c r="N912" s="36">
        <f ca="1"/>
        <v>0</v>
      </c>
    </row>
    <row r="913" spans="6:14">
      <c r="F913">
        <v>0</v>
      </c>
      <c r="G913">
        <v>0</v>
      </c>
      <c r="H913">
        <v>0</v>
      </c>
      <c r="I913" s="36">
        <f ca="1"/>
        <v>0</v>
      </c>
      <c r="K913">
        <v>0</v>
      </c>
      <c r="L913">
        <v>0</v>
      </c>
      <c r="M913">
        <v>0</v>
      </c>
      <c r="N913" s="36">
        <f ca="1"/>
        <v>0</v>
      </c>
    </row>
    <row r="914" spans="6:14">
      <c r="F914">
        <v>0</v>
      </c>
      <c r="G914">
        <v>0</v>
      </c>
      <c r="H914">
        <v>0</v>
      </c>
      <c r="I914" s="36">
        <f ca="1"/>
        <v>0</v>
      </c>
      <c r="K914">
        <v>0</v>
      </c>
      <c r="L914">
        <v>0</v>
      </c>
      <c r="M914">
        <v>0</v>
      </c>
      <c r="N914" s="36">
        <f ca="1"/>
        <v>0</v>
      </c>
    </row>
    <row r="915" spans="6:14">
      <c r="F915">
        <v>0</v>
      </c>
      <c r="G915">
        <v>0</v>
      </c>
      <c r="H915">
        <v>0</v>
      </c>
      <c r="I915" s="36">
        <f ca="1"/>
        <v>0</v>
      </c>
      <c r="K915">
        <v>0</v>
      </c>
      <c r="L915">
        <v>0</v>
      </c>
      <c r="M915">
        <v>0</v>
      </c>
      <c r="N915" s="36">
        <f ca="1"/>
        <v>0</v>
      </c>
    </row>
    <row r="916" spans="6:14">
      <c r="F916">
        <v>0</v>
      </c>
      <c r="G916">
        <v>0</v>
      </c>
      <c r="H916">
        <v>0</v>
      </c>
      <c r="I916" s="36">
        <f ca="1"/>
        <v>0</v>
      </c>
      <c r="K916">
        <v>0</v>
      </c>
      <c r="L916">
        <v>0</v>
      </c>
      <c r="M916">
        <v>0</v>
      </c>
      <c r="N916" s="36">
        <f ca="1"/>
        <v>0</v>
      </c>
    </row>
    <row r="917" spans="6:14">
      <c r="F917">
        <v>0</v>
      </c>
      <c r="G917">
        <v>0</v>
      </c>
      <c r="H917">
        <v>0</v>
      </c>
      <c r="I917" s="36">
        <f ca="1"/>
        <v>0</v>
      </c>
      <c r="K917">
        <v>0</v>
      </c>
      <c r="L917">
        <v>0</v>
      </c>
      <c r="M917">
        <v>0</v>
      </c>
      <c r="N917" s="36">
        <f ca="1"/>
        <v>0</v>
      </c>
    </row>
    <row r="918" spans="6:14">
      <c r="F918">
        <v>0</v>
      </c>
      <c r="G918">
        <v>0</v>
      </c>
      <c r="H918">
        <v>0</v>
      </c>
      <c r="I918" s="36">
        <f ca="1"/>
        <v>0</v>
      </c>
      <c r="K918">
        <v>0</v>
      </c>
      <c r="L918">
        <v>0</v>
      </c>
      <c r="M918">
        <v>0</v>
      </c>
      <c r="N918" s="36">
        <f ca="1"/>
        <v>0</v>
      </c>
    </row>
    <row r="919" spans="6:14">
      <c r="F919">
        <v>0</v>
      </c>
      <c r="G919">
        <v>0</v>
      </c>
      <c r="H919">
        <v>0</v>
      </c>
      <c r="I919" s="36">
        <f ca="1"/>
        <v>0</v>
      </c>
      <c r="K919">
        <v>0</v>
      </c>
      <c r="L919">
        <v>0</v>
      </c>
      <c r="M919">
        <v>0</v>
      </c>
      <c r="N919" s="36">
        <f ca="1"/>
        <v>0</v>
      </c>
    </row>
    <row r="920" spans="6:14">
      <c r="F920">
        <v>0</v>
      </c>
      <c r="G920">
        <v>0</v>
      </c>
      <c r="H920">
        <v>0</v>
      </c>
      <c r="I920" s="36">
        <f ca="1"/>
        <v>0</v>
      </c>
      <c r="K920">
        <v>0</v>
      </c>
      <c r="L920">
        <v>0</v>
      </c>
      <c r="M920">
        <v>0</v>
      </c>
      <c r="N920" s="36">
        <f ca="1"/>
        <v>0</v>
      </c>
    </row>
    <row r="921" spans="6:14">
      <c r="F921">
        <v>0</v>
      </c>
      <c r="G921">
        <v>0</v>
      </c>
      <c r="H921">
        <v>0</v>
      </c>
      <c r="I921" s="36">
        <f ca="1"/>
        <v>0</v>
      </c>
      <c r="K921">
        <v>0</v>
      </c>
      <c r="L921">
        <v>0</v>
      </c>
      <c r="M921">
        <v>0</v>
      </c>
      <c r="N921" s="36">
        <f ca="1"/>
        <v>0</v>
      </c>
    </row>
    <row r="922" spans="6:14">
      <c r="F922">
        <v>0</v>
      </c>
      <c r="G922">
        <v>0</v>
      </c>
      <c r="H922">
        <v>0</v>
      </c>
      <c r="I922" s="36">
        <f ca="1"/>
        <v>0</v>
      </c>
      <c r="K922">
        <v>0</v>
      </c>
      <c r="L922">
        <v>0</v>
      </c>
      <c r="M922">
        <v>0</v>
      </c>
      <c r="N922" s="36">
        <f ca="1"/>
        <v>0</v>
      </c>
    </row>
    <row r="923" spans="6:14">
      <c r="F923">
        <v>0</v>
      </c>
      <c r="G923">
        <v>0</v>
      </c>
      <c r="H923">
        <v>0</v>
      </c>
      <c r="I923" s="36">
        <f ca="1"/>
        <v>0</v>
      </c>
      <c r="K923">
        <v>0</v>
      </c>
      <c r="L923">
        <v>0</v>
      </c>
      <c r="M923">
        <v>0</v>
      </c>
      <c r="N923" s="36">
        <f ca="1"/>
        <v>0</v>
      </c>
    </row>
    <row r="924" spans="6:14">
      <c r="F924">
        <v>0</v>
      </c>
      <c r="G924">
        <v>0</v>
      </c>
      <c r="H924">
        <v>0</v>
      </c>
      <c r="I924" s="36">
        <f ca="1"/>
        <v>0</v>
      </c>
      <c r="K924">
        <v>0</v>
      </c>
      <c r="L924">
        <v>0</v>
      </c>
      <c r="M924">
        <v>0</v>
      </c>
      <c r="N924" s="36">
        <f ca="1"/>
        <v>0</v>
      </c>
    </row>
    <row r="925" spans="6:14">
      <c r="F925">
        <v>0</v>
      </c>
      <c r="G925">
        <v>0</v>
      </c>
      <c r="H925">
        <v>0</v>
      </c>
      <c r="I925" s="36">
        <f ca="1"/>
        <v>0</v>
      </c>
      <c r="K925">
        <v>0</v>
      </c>
      <c r="L925">
        <v>0</v>
      </c>
      <c r="M925">
        <v>0</v>
      </c>
      <c r="N925" s="36">
        <f ca="1"/>
        <v>0</v>
      </c>
    </row>
    <row r="926" spans="6:14">
      <c r="F926">
        <v>0</v>
      </c>
      <c r="G926">
        <v>0</v>
      </c>
      <c r="H926">
        <v>0</v>
      </c>
      <c r="I926" s="36">
        <f ca="1"/>
        <v>0</v>
      </c>
      <c r="K926">
        <v>0</v>
      </c>
      <c r="L926">
        <v>0</v>
      </c>
      <c r="M926">
        <v>0</v>
      </c>
      <c r="N926" s="36">
        <f ca="1"/>
        <v>0</v>
      </c>
    </row>
    <row r="927" spans="6:14">
      <c r="F927">
        <v>0</v>
      </c>
      <c r="G927">
        <v>0</v>
      </c>
      <c r="H927">
        <v>0</v>
      </c>
      <c r="I927" s="36">
        <f ca="1"/>
        <v>0</v>
      </c>
      <c r="K927">
        <v>0</v>
      </c>
      <c r="L927">
        <v>0</v>
      </c>
      <c r="M927">
        <v>0</v>
      </c>
      <c r="N927" s="36">
        <f ca="1"/>
        <v>0</v>
      </c>
    </row>
    <row r="928" spans="6:14">
      <c r="F928">
        <v>0</v>
      </c>
      <c r="G928">
        <v>0</v>
      </c>
      <c r="H928">
        <v>0</v>
      </c>
      <c r="I928" s="36">
        <f ca="1"/>
        <v>0</v>
      </c>
      <c r="K928">
        <v>0</v>
      </c>
      <c r="L928">
        <v>0</v>
      </c>
      <c r="M928">
        <v>0</v>
      </c>
      <c r="N928" s="36">
        <f ca="1"/>
        <v>0</v>
      </c>
    </row>
    <row r="929" spans="6:14">
      <c r="F929">
        <v>0</v>
      </c>
      <c r="G929">
        <v>0</v>
      </c>
      <c r="H929">
        <v>0</v>
      </c>
      <c r="I929" s="36">
        <f ca="1"/>
        <v>0</v>
      </c>
      <c r="K929">
        <v>0</v>
      </c>
      <c r="L929">
        <v>0</v>
      </c>
      <c r="M929">
        <v>0</v>
      </c>
      <c r="N929" s="36">
        <f ca="1"/>
        <v>0</v>
      </c>
    </row>
    <row r="930" spans="6:14">
      <c r="F930">
        <v>0</v>
      </c>
      <c r="G930">
        <v>0</v>
      </c>
      <c r="H930">
        <v>0</v>
      </c>
      <c r="I930" s="36">
        <f ca="1"/>
        <v>0</v>
      </c>
      <c r="K930">
        <v>0</v>
      </c>
      <c r="L930">
        <v>0</v>
      </c>
      <c r="M930">
        <v>0</v>
      </c>
      <c r="N930" s="36">
        <f ca="1"/>
        <v>0</v>
      </c>
    </row>
    <row r="931" spans="6:14">
      <c r="F931">
        <v>0</v>
      </c>
      <c r="G931">
        <v>0</v>
      </c>
      <c r="H931">
        <v>0</v>
      </c>
      <c r="I931" s="36">
        <f ca="1"/>
        <v>0</v>
      </c>
      <c r="K931">
        <v>0</v>
      </c>
      <c r="L931">
        <v>0</v>
      </c>
      <c r="M931">
        <v>0</v>
      </c>
      <c r="N931" s="36">
        <f ca="1"/>
        <v>0</v>
      </c>
    </row>
    <row r="932" spans="6:14">
      <c r="F932">
        <v>0</v>
      </c>
      <c r="G932">
        <v>0</v>
      </c>
      <c r="H932">
        <v>0</v>
      </c>
      <c r="I932" s="36">
        <f ca="1"/>
        <v>0</v>
      </c>
      <c r="K932">
        <v>0</v>
      </c>
      <c r="L932">
        <v>0</v>
      </c>
      <c r="M932">
        <v>0</v>
      </c>
      <c r="N932" s="36">
        <f ca="1"/>
        <v>0</v>
      </c>
    </row>
    <row r="933" spans="6:14">
      <c r="F933">
        <v>0</v>
      </c>
      <c r="G933">
        <v>0</v>
      </c>
      <c r="H933">
        <v>0</v>
      </c>
      <c r="I933" s="36">
        <f ca="1"/>
        <v>0</v>
      </c>
      <c r="K933">
        <v>0</v>
      </c>
      <c r="L933">
        <v>0</v>
      </c>
      <c r="M933">
        <v>0</v>
      </c>
      <c r="N933" s="36">
        <f ca="1"/>
        <v>0</v>
      </c>
    </row>
    <row r="934" spans="6:14">
      <c r="F934">
        <v>0</v>
      </c>
      <c r="G934">
        <v>0</v>
      </c>
      <c r="H934">
        <v>0</v>
      </c>
      <c r="I934" s="36">
        <f ca="1"/>
        <v>0</v>
      </c>
      <c r="K934">
        <v>0</v>
      </c>
      <c r="L934">
        <v>0</v>
      </c>
      <c r="M934">
        <v>0</v>
      </c>
      <c r="N934" s="36">
        <f ca="1"/>
        <v>0</v>
      </c>
    </row>
    <row r="935" spans="6:14">
      <c r="F935">
        <v>0</v>
      </c>
      <c r="G935">
        <v>0</v>
      </c>
      <c r="H935">
        <v>0</v>
      </c>
      <c r="I935" s="36">
        <f ca="1"/>
        <v>0</v>
      </c>
      <c r="K935">
        <v>0</v>
      </c>
      <c r="L935">
        <v>0</v>
      </c>
      <c r="M935">
        <v>0</v>
      </c>
      <c r="N935" s="36">
        <f ca="1"/>
        <v>0</v>
      </c>
    </row>
    <row r="936" spans="6:14">
      <c r="F936">
        <v>0</v>
      </c>
      <c r="G936">
        <v>0</v>
      </c>
      <c r="H936">
        <v>0</v>
      </c>
      <c r="I936" s="36">
        <f ca="1"/>
        <v>0</v>
      </c>
      <c r="K936">
        <v>0</v>
      </c>
      <c r="L936">
        <v>0</v>
      </c>
      <c r="M936">
        <v>0</v>
      </c>
      <c r="N936" s="36">
        <f ca="1"/>
        <v>0</v>
      </c>
    </row>
    <row r="937" spans="6:14">
      <c r="F937">
        <v>0</v>
      </c>
      <c r="G937">
        <v>0</v>
      </c>
      <c r="H937">
        <v>0</v>
      </c>
      <c r="I937" s="36">
        <f ca="1"/>
        <v>0</v>
      </c>
      <c r="K937">
        <v>0</v>
      </c>
      <c r="L937">
        <v>0</v>
      </c>
      <c r="M937">
        <v>0</v>
      </c>
      <c r="N937" s="36">
        <f ca="1"/>
        <v>0</v>
      </c>
    </row>
    <row r="938" spans="6:14">
      <c r="F938">
        <v>0</v>
      </c>
      <c r="G938">
        <v>0</v>
      </c>
      <c r="H938">
        <v>0</v>
      </c>
      <c r="I938" s="36">
        <f ca="1"/>
        <v>0</v>
      </c>
      <c r="K938">
        <v>0</v>
      </c>
      <c r="L938">
        <v>0</v>
      </c>
      <c r="M938">
        <v>0</v>
      </c>
      <c r="N938" s="36">
        <f ca="1"/>
        <v>0</v>
      </c>
    </row>
    <row r="939" spans="6:14">
      <c r="F939">
        <v>0</v>
      </c>
      <c r="G939">
        <v>0</v>
      </c>
      <c r="H939">
        <v>0</v>
      </c>
      <c r="I939" s="36">
        <f ca="1"/>
        <v>0</v>
      </c>
      <c r="K939">
        <v>0</v>
      </c>
      <c r="L939">
        <v>0</v>
      </c>
      <c r="M939">
        <v>0</v>
      </c>
      <c r="N939" s="36">
        <f ca="1"/>
        <v>0</v>
      </c>
    </row>
    <row r="940" spans="6:14">
      <c r="F940">
        <v>0</v>
      </c>
      <c r="G940">
        <v>0</v>
      </c>
      <c r="H940">
        <v>0</v>
      </c>
      <c r="I940" s="36">
        <f ca="1"/>
        <v>0</v>
      </c>
      <c r="K940">
        <v>0</v>
      </c>
      <c r="L940">
        <v>0</v>
      </c>
      <c r="M940">
        <v>0</v>
      </c>
      <c r="N940" s="36">
        <f ca="1"/>
        <v>0</v>
      </c>
    </row>
    <row r="941" spans="6:14">
      <c r="F941">
        <v>0</v>
      </c>
      <c r="G941">
        <v>0</v>
      </c>
      <c r="H941">
        <v>0</v>
      </c>
      <c r="I941" s="36">
        <f ca="1"/>
        <v>0</v>
      </c>
      <c r="K941">
        <v>0</v>
      </c>
      <c r="L941">
        <v>0</v>
      </c>
      <c r="M941">
        <v>0</v>
      </c>
      <c r="N941" s="36">
        <f ca="1"/>
        <v>0</v>
      </c>
    </row>
    <row r="942" spans="6:14">
      <c r="F942">
        <v>0</v>
      </c>
      <c r="G942">
        <v>0</v>
      </c>
      <c r="H942">
        <v>0</v>
      </c>
      <c r="I942" s="36">
        <f ca="1"/>
        <v>0</v>
      </c>
      <c r="K942">
        <v>0</v>
      </c>
      <c r="L942">
        <v>0</v>
      </c>
      <c r="M942">
        <v>0</v>
      </c>
      <c r="N942" s="36">
        <f ca="1"/>
        <v>0</v>
      </c>
    </row>
    <row r="943" spans="6:14">
      <c r="F943">
        <v>0</v>
      </c>
      <c r="G943">
        <v>0</v>
      </c>
      <c r="H943">
        <v>0</v>
      </c>
      <c r="I943" s="36">
        <f ca="1"/>
        <v>0</v>
      </c>
      <c r="K943">
        <v>0</v>
      </c>
      <c r="L943">
        <v>0</v>
      </c>
      <c r="M943">
        <v>0</v>
      </c>
      <c r="N943" s="36">
        <f ca="1"/>
        <v>0</v>
      </c>
    </row>
    <row r="944" spans="6:14">
      <c r="F944">
        <v>0</v>
      </c>
      <c r="G944">
        <v>0</v>
      </c>
      <c r="H944">
        <v>0</v>
      </c>
      <c r="I944" s="36">
        <f ca="1"/>
        <v>0</v>
      </c>
      <c r="K944">
        <v>0</v>
      </c>
      <c r="L944">
        <v>0</v>
      </c>
      <c r="M944">
        <v>0</v>
      </c>
      <c r="N944" s="36">
        <f ca="1"/>
        <v>0</v>
      </c>
    </row>
    <row r="945" spans="6:14">
      <c r="F945">
        <v>0</v>
      </c>
      <c r="G945">
        <v>0</v>
      </c>
      <c r="H945">
        <v>0</v>
      </c>
      <c r="I945" s="36">
        <f ca="1"/>
        <v>0</v>
      </c>
      <c r="K945">
        <v>0</v>
      </c>
      <c r="L945">
        <v>0</v>
      </c>
      <c r="M945">
        <v>0</v>
      </c>
      <c r="N945" s="36">
        <f ca="1"/>
        <v>0</v>
      </c>
    </row>
    <row r="946" spans="6:14">
      <c r="F946">
        <v>0</v>
      </c>
      <c r="G946">
        <v>0</v>
      </c>
      <c r="H946">
        <v>0</v>
      </c>
      <c r="I946" s="36">
        <f ca="1"/>
        <v>0</v>
      </c>
      <c r="K946">
        <v>0</v>
      </c>
      <c r="L946">
        <v>0</v>
      </c>
      <c r="M946">
        <v>0</v>
      </c>
      <c r="N946" s="36">
        <f ca="1"/>
        <v>0</v>
      </c>
    </row>
    <row r="947" spans="6:14">
      <c r="F947">
        <v>0</v>
      </c>
      <c r="G947">
        <v>0</v>
      </c>
      <c r="H947">
        <v>0</v>
      </c>
      <c r="I947" s="36">
        <f ca="1"/>
        <v>0</v>
      </c>
      <c r="K947">
        <v>0</v>
      </c>
      <c r="L947">
        <v>0</v>
      </c>
      <c r="M947">
        <v>0</v>
      </c>
      <c r="N947" s="36">
        <f ca="1"/>
        <v>0</v>
      </c>
    </row>
    <row r="948" spans="6:14">
      <c r="F948">
        <v>0</v>
      </c>
      <c r="G948">
        <v>0</v>
      </c>
      <c r="H948">
        <v>0</v>
      </c>
      <c r="I948" s="36">
        <f ca="1"/>
        <v>0</v>
      </c>
      <c r="K948">
        <v>0</v>
      </c>
      <c r="L948">
        <v>0</v>
      </c>
      <c r="M948">
        <v>0</v>
      </c>
      <c r="N948" s="36">
        <f ca="1"/>
        <v>0</v>
      </c>
    </row>
    <row r="949" spans="6:14">
      <c r="F949">
        <v>0</v>
      </c>
      <c r="G949">
        <v>0</v>
      </c>
      <c r="H949">
        <v>0</v>
      </c>
      <c r="I949" s="36">
        <f ca="1"/>
        <v>0</v>
      </c>
      <c r="K949">
        <v>0</v>
      </c>
      <c r="L949">
        <v>0</v>
      </c>
      <c r="M949">
        <v>0</v>
      </c>
      <c r="N949" s="36">
        <f ca="1"/>
        <v>0</v>
      </c>
    </row>
    <row r="950" spans="6:14">
      <c r="F950">
        <v>0</v>
      </c>
      <c r="G950">
        <v>0</v>
      </c>
      <c r="H950">
        <v>0</v>
      </c>
      <c r="I950" s="36">
        <f ca="1"/>
        <v>0</v>
      </c>
      <c r="K950">
        <v>0</v>
      </c>
      <c r="L950">
        <v>0</v>
      </c>
      <c r="M950">
        <v>0</v>
      </c>
      <c r="N950" s="36">
        <f ca="1"/>
        <v>0</v>
      </c>
    </row>
    <row r="951" spans="6:14">
      <c r="F951">
        <v>0</v>
      </c>
      <c r="G951">
        <v>0</v>
      </c>
      <c r="H951">
        <v>0</v>
      </c>
      <c r="I951" s="36">
        <f ca="1"/>
        <v>0</v>
      </c>
      <c r="K951">
        <v>0</v>
      </c>
      <c r="L951">
        <v>0</v>
      </c>
      <c r="M951">
        <v>0</v>
      </c>
      <c r="N951" s="36">
        <f ca="1"/>
        <v>0</v>
      </c>
    </row>
    <row r="952" spans="6:14">
      <c r="F952">
        <v>0</v>
      </c>
      <c r="G952">
        <v>0</v>
      </c>
      <c r="H952">
        <v>0</v>
      </c>
      <c r="I952" s="36">
        <f ca="1"/>
        <v>0</v>
      </c>
      <c r="K952">
        <v>0</v>
      </c>
      <c r="L952">
        <v>0</v>
      </c>
      <c r="M952">
        <v>0</v>
      </c>
      <c r="N952" s="36">
        <f ca="1"/>
        <v>0</v>
      </c>
    </row>
    <row r="953" spans="6:14">
      <c r="F953">
        <v>0</v>
      </c>
      <c r="G953">
        <v>0</v>
      </c>
      <c r="H953">
        <v>0</v>
      </c>
      <c r="I953" s="36">
        <f ca="1"/>
        <v>0</v>
      </c>
      <c r="K953">
        <v>0</v>
      </c>
      <c r="L953">
        <v>0</v>
      </c>
      <c r="M953">
        <v>0</v>
      </c>
      <c r="N953" s="36">
        <f ca="1"/>
        <v>0</v>
      </c>
    </row>
    <row r="954" spans="6:14">
      <c r="F954">
        <v>0</v>
      </c>
      <c r="G954">
        <v>0</v>
      </c>
      <c r="H954">
        <v>0</v>
      </c>
      <c r="I954" s="36">
        <f ca="1"/>
        <v>0</v>
      </c>
      <c r="K954">
        <v>0</v>
      </c>
      <c r="L954">
        <v>0</v>
      </c>
      <c r="M954">
        <v>0</v>
      </c>
      <c r="N954" s="36">
        <f ca="1"/>
        <v>0</v>
      </c>
    </row>
    <row r="955" spans="6:14">
      <c r="F955">
        <v>0</v>
      </c>
      <c r="G955">
        <v>0</v>
      </c>
      <c r="H955">
        <v>0</v>
      </c>
      <c r="I955" s="36">
        <f ca="1"/>
        <v>0</v>
      </c>
      <c r="K955">
        <v>0</v>
      </c>
      <c r="L955">
        <v>0</v>
      </c>
      <c r="M955">
        <v>0</v>
      </c>
      <c r="N955" s="36">
        <f ca="1"/>
        <v>0</v>
      </c>
    </row>
    <row r="956" spans="6:14">
      <c r="F956">
        <v>0</v>
      </c>
      <c r="G956">
        <v>0</v>
      </c>
      <c r="H956">
        <v>0</v>
      </c>
      <c r="I956" s="36">
        <f ca="1"/>
        <v>0</v>
      </c>
      <c r="K956">
        <v>0</v>
      </c>
      <c r="L956">
        <v>0</v>
      </c>
      <c r="M956">
        <v>0</v>
      </c>
      <c r="N956" s="36">
        <f ca="1"/>
        <v>0</v>
      </c>
    </row>
    <row r="957" spans="6:14">
      <c r="F957">
        <v>0</v>
      </c>
      <c r="G957">
        <v>0</v>
      </c>
      <c r="H957">
        <v>0</v>
      </c>
      <c r="I957" s="36">
        <f ca="1"/>
        <v>0</v>
      </c>
      <c r="K957">
        <v>0</v>
      </c>
      <c r="L957">
        <v>0</v>
      </c>
      <c r="M957">
        <v>0</v>
      </c>
      <c r="N957" s="36">
        <f ca="1"/>
        <v>0</v>
      </c>
    </row>
    <row r="958" spans="6:14">
      <c r="F958">
        <v>0</v>
      </c>
      <c r="G958">
        <v>0</v>
      </c>
      <c r="H958">
        <v>0</v>
      </c>
      <c r="I958" s="36">
        <f ca="1"/>
        <v>0</v>
      </c>
      <c r="K958">
        <v>0</v>
      </c>
      <c r="L958">
        <v>0</v>
      </c>
      <c r="M958">
        <v>0</v>
      </c>
      <c r="N958" s="36">
        <f ca="1"/>
        <v>0</v>
      </c>
    </row>
    <row r="959" spans="6:14">
      <c r="F959">
        <v>0</v>
      </c>
      <c r="G959">
        <v>0</v>
      </c>
      <c r="H959">
        <v>0</v>
      </c>
      <c r="I959" s="36">
        <f ca="1"/>
        <v>0</v>
      </c>
      <c r="K959">
        <v>0</v>
      </c>
      <c r="L959">
        <v>0</v>
      </c>
      <c r="M959">
        <v>0</v>
      </c>
      <c r="N959" s="36">
        <f ca="1"/>
        <v>0</v>
      </c>
    </row>
    <row r="960" spans="6:14">
      <c r="F960">
        <v>0</v>
      </c>
      <c r="G960">
        <v>0</v>
      </c>
      <c r="H960">
        <v>0</v>
      </c>
      <c r="I960" s="36">
        <f ca="1"/>
        <v>0</v>
      </c>
      <c r="K960">
        <v>0</v>
      </c>
      <c r="L960">
        <v>0</v>
      </c>
      <c r="M960">
        <v>0</v>
      </c>
      <c r="N960" s="36">
        <f ca="1"/>
        <v>0</v>
      </c>
    </row>
    <row r="961" spans="6:14">
      <c r="F961">
        <v>0</v>
      </c>
      <c r="G961">
        <v>0</v>
      </c>
      <c r="H961">
        <v>0</v>
      </c>
      <c r="I961" s="36">
        <f ca="1"/>
        <v>0</v>
      </c>
      <c r="K961">
        <v>0</v>
      </c>
      <c r="L961">
        <v>0</v>
      </c>
      <c r="M961">
        <v>0</v>
      </c>
      <c r="N961" s="36">
        <f ca="1"/>
        <v>0</v>
      </c>
    </row>
    <row r="962" spans="6:14">
      <c r="F962">
        <v>0</v>
      </c>
      <c r="G962">
        <v>0</v>
      </c>
      <c r="H962">
        <v>0</v>
      </c>
      <c r="I962" s="36">
        <f ca="1"/>
        <v>0</v>
      </c>
      <c r="K962">
        <v>0</v>
      </c>
      <c r="L962">
        <v>0</v>
      </c>
      <c r="M962">
        <v>0</v>
      </c>
      <c r="N962" s="36">
        <f ca="1"/>
        <v>0</v>
      </c>
    </row>
    <row r="963" spans="6:14">
      <c r="F963">
        <v>0</v>
      </c>
      <c r="G963">
        <v>0</v>
      </c>
      <c r="H963">
        <v>0</v>
      </c>
      <c r="I963" s="36">
        <f ca="1"/>
        <v>0</v>
      </c>
      <c r="K963">
        <v>0</v>
      </c>
      <c r="L963">
        <v>0</v>
      </c>
      <c r="M963">
        <v>0</v>
      </c>
      <c r="N963" s="36">
        <f ca="1"/>
        <v>0</v>
      </c>
    </row>
    <row r="964" spans="6:14">
      <c r="F964">
        <v>0</v>
      </c>
      <c r="G964">
        <v>0</v>
      </c>
      <c r="H964">
        <v>0</v>
      </c>
      <c r="I964" s="36">
        <f ca="1"/>
        <v>0</v>
      </c>
      <c r="K964">
        <v>0</v>
      </c>
      <c r="L964">
        <v>0</v>
      </c>
      <c r="M964">
        <v>0</v>
      </c>
      <c r="N964" s="36">
        <f ca="1"/>
        <v>0</v>
      </c>
    </row>
    <row r="965" spans="6:14">
      <c r="F965">
        <v>0</v>
      </c>
      <c r="G965">
        <v>0</v>
      </c>
      <c r="H965">
        <v>0</v>
      </c>
      <c r="I965" s="36">
        <f ca="1"/>
        <v>0</v>
      </c>
      <c r="K965">
        <v>0</v>
      </c>
      <c r="L965">
        <v>0</v>
      </c>
      <c r="M965">
        <v>0</v>
      </c>
      <c r="N965" s="36">
        <f ca="1"/>
        <v>0</v>
      </c>
    </row>
    <row r="966" spans="6:14">
      <c r="F966">
        <v>0</v>
      </c>
      <c r="G966">
        <v>0</v>
      </c>
      <c r="H966">
        <v>0</v>
      </c>
      <c r="I966" s="36">
        <f ca="1"/>
        <v>0</v>
      </c>
      <c r="K966">
        <v>0</v>
      </c>
      <c r="L966">
        <v>0</v>
      </c>
      <c r="M966">
        <v>0</v>
      </c>
      <c r="N966" s="36">
        <f ca="1"/>
        <v>0</v>
      </c>
    </row>
    <row r="967" spans="6:14">
      <c r="F967">
        <v>0</v>
      </c>
      <c r="G967">
        <v>0</v>
      </c>
      <c r="H967">
        <v>0</v>
      </c>
      <c r="I967" s="36">
        <f ca="1"/>
        <v>0</v>
      </c>
      <c r="K967">
        <v>0</v>
      </c>
      <c r="L967">
        <v>0</v>
      </c>
      <c r="M967">
        <v>0</v>
      </c>
      <c r="N967" s="36">
        <f ca="1"/>
        <v>0</v>
      </c>
    </row>
    <row r="968" spans="6:14">
      <c r="F968">
        <v>0</v>
      </c>
      <c r="G968">
        <v>0</v>
      </c>
      <c r="H968">
        <v>0</v>
      </c>
      <c r="I968" s="36">
        <f ca="1"/>
        <v>0</v>
      </c>
      <c r="K968">
        <v>0</v>
      </c>
      <c r="L968">
        <v>0</v>
      </c>
      <c r="M968">
        <v>0</v>
      </c>
      <c r="N968" s="36">
        <f ca="1"/>
        <v>0</v>
      </c>
    </row>
    <row r="969" spans="6:14">
      <c r="F969">
        <v>0</v>
      </c>
      <c r="G969">
        <v>0</v>
      </c>
      <c r="H969">
        <v>0</v>
      </c>
      <c r="I969" s="36">
        <f ca="1"/>
        <v>0</v>
      </c>
      <c r="K969">
        <v>0</v>
      </c>
      <c r="L969">
        <v>0</v>
      </c>
      <c r="M969">
        <v>0</v>
      </c>
      <c r="N969" s="36">
        <f ca="1"/>
        <v>0</v>
      </c>
    </row>
    <row r="970" spans="6:14">
      <c r="F970">
        <v>0</v>
      </c>
      <c r="G970">
        <v>0</v>
      </c>
      <c r="H970">
        <v>0</v>
      </c>
      <c r="I970" s="36">
        <f ca="1"/>
        <v>0</v>
      </c>
      <c r="K970">
        <v>0</v>
      </c>
      <c r="L970">
        <v>0</v>
      </c>
      <c r="M970">
        <v>0</v>
      </c>
      <c r="N970" s="36">
        <f ca="1"/>
        <v>0</v>
      </c>
    </row>
    <row r="971" spans="6:14">
      <c r="F971">
        <v>0</v>
      </c>
      <c r="G971">
        <v>0</v>
      </c>
      <c r="H971">
        <v>0</v>
      </c>
      <c r="I971" s="36">
        <f ca="1"/>
        <v>0</v>
      </c>
      <c r="K971">
        <v>0</v>
      </c>
      <c r="L971">
        <v>0</v>
      </c>
      <c r="M971">
        <v>0</v>
      </c>
      <c r="N971" s="36">
        <f ca="1"/>
        <v>0</v>
      </c>
    </row>
    <row r="972" spans="6:14">
      <c r="F972">
        <v>0</v>
      </c>
      <c r="G972">
        <v>0</v>
      </c>
      <c r="H972">
        <v>0</v>
      </c>
      <c r="I972" s="36">
        <f ca="1"/>
        <v>0</v>
      </c>
      <c r="K972">
        <v>0</v>
      </c>
      <c r="L972">
        <v>0</v>
      </c>
      <c r="M972">
        <v>0</v>
      </c>
      <c r="N972" s="36">
        <f ca="1"/>
        <v>0</v>
      </c>
    </row>
    <row r="973" spans="6:14">
      <c r="F973">
        <v>0</v>
      </c>
      <c r="G973">
        <v>0</v>
      </c>
      <c r="H973">
        <v>0</v>
      </c>
      <c r="I973" s="36">
        <f ca="1"/>
        <v>0</v>
      </c>
      <c r="K973">
        <v>0</v>
      </c>
      <c r="L973">
        <v>0</v>
      </c>
      <c r="M973">
        <v>0</v>
      </c>
      <c r="N973" s="36">
        <f ca="1"/>
        <v>0</v>
      </c>
    </row>
    <row r="974" spans="6:14">
      <c r="F974">
        <v>0</v>
      </c>
      <c r="G974">
        <v>0</v>
      </c>
      <c r="H974">
        <v>0</v>
      </c>
      <c r="I974" s="36">
        <f ca="1"/>
        <v>0</v>
      </c>
      <c r="K974">
        <v>0</v>
      </c>
      <c r="L974">
        <v>0</v>
      </c>
      <c r="M974">
        <v>0</v>
      </c>
      <c r="N974" s="36">
        <f ca="1"/>
        <v>0</v>
      </c>
    </row>
    <row r="975" spans="6:14">
      <c r="F975">
        <v>0</v>
      </c>
      <c r="G975">
        <v>0</v>
      </c>
      <c r="H975">
        <v>0</v>
      </c>
      <c r="I975" s="36">
        <f ca="1"/>
        <v>0</v>
      </c>
      <c r="K975">
        <v>0</v>
      </c>
      <c r="L975">
        <v>0</v>
      </c>
      <c r="M975">
        <v>0</v>
      </c>
      <c r="N975" s="36">
        <f ca="1"/>
        <v>0</v>
      </c>
    </row>
    <row r="976" spans="6:14">
      <c r="F976">
        <v>0</v>
      </c>
      <c r="G976">
        <v>0</v>
      </c>
      <c r="H976">
        <v>0</v>
      </c>
      <c r="I976" s="36">
        <f ca="1"/>
        <v>0</v>
      </c>
      <c r="K976">
        <v>0</v>
      </c>
      <c r="L976">
        <v>0</v>
      </c>
      <c r="M976">
        <v>0</v>
      </c>
      <c r="N976" s="36">
        <f ca="1"/>
        <v>0</v>
      </c>
    </row>
    <row r="977" spans="6:14">
      <c r="F977">
        <v>0</v>
      </c>
      <c r="G977">
        <v>0</v>
      </c>
      <c r="H977">
        <v>0</v>
      </c>
      <c r="I977" s="36">
        <f ca="1"/>
        <v>0</v>
      </c>
      <c r="K977">
        <v>0</v>
      </c>
      <c r="L977">
        <v>0</v>
      </c>
      <c r="M977">
        <v>0</v>
      </c>
      <c r="N977" s="36">
        <f ca="1"/>
        <v>0</v>
      </c>
    </row>
    <row r="978" spans="6:14">
      <c r="F978">
        <v>0</v>
      </c>
      <c r="G978">
        <v>0</v>
      </c>
      <c r="H978">
        <v>0</v>
      </c>
      <c r="I978" s="36">
        <f ca="1"/>
        <v>0</v>
      </c>
      <c r="K978">
        <v>0</v>
      </c>
      <c r="L978">
        <v>0</v>
      </c>
      <c r="M978">
        <v>0</v>
      </c>
      <c r="N978" s="36">
        <f ca="1"/>
        <v>0</v>
      </c>
    </row>
    <row r="979" spans="6:14">
      <c r="F979">
        <v>0</v>
      </c>
      <c r="G979">
        <v>0</v>
      </c>
      <c r="H979">
        <v>0</v>
      </c>
      <c r="I979" s="36">
        <f ca="1"/>
        <v>0</v>
      </c>
      <c r="K979">
        <v>0</v>
      </c>
      <c r="L979">
        <v>0</v>
      </c>
      <c r="M979">
        <v>0</v>
      </c>
      <c r="N979" s="36">
        <f ca="1"/>
        <v>0</v>
      </c>
    </row>
    <row r="980" spans="6:14">
      <c r="F980">
        <v>0</v>
      </c>
      <c r="G980">
        <v>0</v>
      </c>
      <c r="H980">
        <v>0</v>
      </c>
      <c r="I980" s="36">
        <f ca="1"/>
        <v>0</v>
      </c>
      <c r="K980">
        <v>0</v>
      </c>
      <c r="L980">
        <v>0</v>
      </c>
      <c r="M980">
        <v>0</v>
      </c>
      <c r="N980" s="36">
        <f ca="1"/>
        <v>0</v>
      </c>
    </row>
    <row r="981" spans="6:14">
      <c r="F981">
        <v>0</v>
      </c>
      <c r="G981">
        <v>0</v>
      </c>
      <c r="H981">
        <v>0</v>
      </c>
      <c r="I981" s="36">
        <f ca="1"/>
        <v>0</v>
      </c>
      <c r="K981">
        <v>0</v>
      </c>
      <c r="L981">
        <v>0</v>
      </c>
      <c r="M981">
        <v>0</v>
      </c>
      <c r="N981" s="36">
        <f ca="1"/>
        <v>0</v>
      </c>
    </row>
    <row r="982" spans="6:14">
      <c r="F982">
        <v>0</v>
      </c>
      <c r="G982">
        <v>0</v>
      </c>
      <c r="H982">
        <v>0</v>
      </c>
      <c r="I982" s="36">
        <f ca="1"/>
        <v>0</v>
      </c>
      <c r="K982">
        <v>0</v>
      </c>
      <c r="L982">
        <v>0</v>
      </c>
      <c r="M982">
        <v>0</v>
      </c>
      <c r="N982" s="36">
        <f ca="1"/>
        <v>0</v>
      </c>
    </row>
    <row r="983" spans="6:14">
      <c r="F983">
        <v>0</v>
      </c>
      <c r="G983">
        <v>0</v>
      </c>
      <c r="H983">
        <v>0</v>
      </c>
      <c r="I983" s="36">
        <f ca="1"/>
        <v>0</v>
      </c>
      <c r="K983">
        <v>0</v>
      </c>
      <c r="L983">
        <v>0</v>
      </c>
      <c r="M983">
        <v>0</v>
      </c>
      <c r="N983" s="36">
        <f ca="1"/>
        <v>0</v>
      </c>
    </row>
    <row r="984" spans="6:14">
      <c r="F984">
        <v>0</v>
      </c>
      <c r="G984">
        <v>0</v>
      </c>
      <c r="H984">
        <v>0</v>
      </c>
      <c r="I984" s="36">
        <f ca="1"/>
        <v>0</v>
      </c>
      <c r="K984">
        <v>0</v>
      </c>
      <c r="L984">
        <v>0</v>
      </c>
      <c r="M984">
        <v>0</v>
      </c>
      <c r="N984" s="36">
        <f ca="1"/>
        <v>0</v>
      </c>
    </row>
    <row r="985" spans="6:14">
      <c r="F985">
        <v>0</v>
      </c>
      <c r="G985">
        <v>0</v>
      </c>
      <c r="H985">
        <v>0</v>
      </c>
      <c r="I985" s="36">
        <f ca="1"/>
        <v>0</v>
      </c>
      <c r="K985">
        <v>0</v>
      </c>
      <c r="L985">
        <v>0</v>
      </c>
      <c r="M985">
        <v>0</v>
      </c>
      <c r="N985" s="36">
        <f ca="1"/>
        <v>0</v>
      </c>
    </row>
    <row r="986" spans="6:14">
      <c r="F986">
        <v>0</v>
      </c>
      <c r="G986">
        <v>0</v>
      </c>
      <c r="H986">
        <v>0</v>
      </c>
      <c r="I986" s="36">
        <f ca="1"/>
        <v>0</v>
      </c>
      <c r="K986">
        <v>0</v>
      </c>
      <c r="L986">
        <v>0</v>
      </c>
      <c r="M986">
        <v>0</v>
      </c>
      <c r="N986" s="36">
        <f ca="1"/>
        <v>0</v>
      </c>
    </row>
    <row r="987" spans="6:14">
      <c r="F987">
        <v>0</v>
      </c>
      <c r="G987">
        <v>0</v>
      </c>
      <c r="H987">
        <v>0</v>
      </c>
      <c r="I987" s="36">
        <f ca="1"/>
        <v>0</v>
      </c>
      <c r="K987">
        <v>0</v>
      </c>
      <c r="L987">
        <v>0</v>
      </c>
      <c r="M987">
        <v>0</v>
      </c>
      <c r="N987" s="36">
        <f ca="1"/>
        <v>0</v>
      </c>
    </row>
    <row r="988" spans="6:14">
      <c r="F988">
        <v>0</v>
      </c>
      <c r="G988">
        <v>0</v>
      </c>
      <c r="H988">
        <v>0</v>
      </c>
      <c r="I988" s="36">
        <f ca="1"/>
        <v>0</v>
      </c>
      <c r="K988">
        <v>0</v>
      </c>
      <c r="L988">
        <v>0</v>
      </c>
      <c r="M988">
        <v>0</v>
      </c>
      <c r="N988" s="36">
        <f ca="1"/>
        <v>0</v>
      </c>
    </row>
    <row r="989" spans="6:14">
      <c r="F989">
        <v>0</v>
      </c>
      <c r="G989">
        <v>0</v>
      </c>
      <c r="H989">
        <v>0</v>
      </c>
      <c r="I989" s="36">
        <f ca="1"/>
        <v>0</v>
      </c>
      <c r="K989">
        <v>0</v>
      </c>
      <c r="L989">
        <v>0</v>
      </c>
      <c r="M989">
        <v>0</v>
      </c>
      <c r="N989" s="36">
        <f ca="1"/>
        <v>0</v>
      </c>
    </row>
    <row r="990" spans="6:14">
      <c r="F990">
        <v>0</v>
      </c>
      <c r="G990">
        <v>0</v>
      </c>
      <c r="H990">
        <v>0</v>
      </c>
      <c r="I990" s="36">
        <f ca="1"/>
        <v>0</v>
      </c>
      <c r="K990">
        <v>0</v>
      </c>
      <c r="L990">
        <v>0</v>
      </c>
      <c r="M990">
        <v>0</v>
      </c>
      <c r="N990" s="36">
        <f ca="1"/>
        <v>0</v>
      </c>
    </row>
    <row r="991" spans="6:14">
      <c r="F991">
        <v>0</v>
      </c>
      <c r="G991">
        <v>0</v>
      </c>
      <c r="H991">
        <v>0</v>
      </c>
      <c r="I991" s="36">
        <f ca="1"/>
        <v>0</v>
      </c>
      <c r="K991">
        <v>0</v>
      </c>
      <c r="L991">
        <v>0</v>
      </c>
      <c r="M991">
        <v>0</v>
      </c>
      <c r="N991" s="36">
        <f ca="1"/>
        <v>0</v>
      </c>
    </row>
    <row r="992" spans="6:14">
      <c r="F992">
        <v>0</v>
      </c>
      <c r="G992">
        <v>0</v>
      </c>
      <c r="H992">
        <v>0</v>
      </c>
      <c r="I992" s="36">
        <f ca="1"/>
        <v>0</v>
      </c>
      <c r="K992">
        <v>0</v>
      </c>
      <c r="L992">
        <v>0</v>
      </c>
      <c r="M992">
        <v>0</v>
      </c>
      <c r="N992" s="36">
        <f ca="1"/>
        <v>0</v>
      </c>
    </row>
    <row r="993" spans="6:14">
      <c r="F993">
        <v>0</v>
      </c>
      <c r="G993">
        <v>0</v>
      </c>
      <c r="H993">
        <v>0</v>
      </c>
      <c r="I993" s="36">
        <f ca="1"/>
        <v>0</v>
      </c>
      <c r="K993">
        <v>0</v>
      </c>
      <c r="L993">
        <v>0</v>
      </c>
      <c r="M993">
        <v>0</v>
      </c>
      <c r="N993" s="36">
        <f ca="1"/>
        <v>0</v>
      </c>
    </row>
    <row r="994" spans="6:14">
      <c r="F994">
        <v>0</v>
      </c>
      <c r="G994">
        <v>0</v>
      </c>
      <c r="H994">
        <v>0</v>
      </c>
      <c r="I994" s="36">
        <f ca="1"/>
        <v>0</v>
      </c>
      <c r="K994">
        <v>0</v>
      </c>
      <c r="L994">
        <v>0</v>
      </c>
      <c r="M994">
        <v>0</v>
      </c>
      <c r="N994" s="36">
        <f ca="1"/>
        <v>0</v>
      </c>
    </row>
    <row r="995" spans="6:14">
      <c r="F995">
        <v>0</v>
      </c>
      <c r="G995">
        <v>0</v>
      </c>
      <c r="H995">
        <v>0</v>
      </c>
      <c r="I995" s="36">
        <f ca="1"/>
        <v>0</v>
      </c>
      <c r="K995">
        <v>0</v>
      </c>
      <c r="L995">
        <v>0</v>
      </c>
      <c r="M995">
        <v>0</v>
      </c>
      <c r="N995" s="36">
        <f ca="1"/>
        <v>0</v>
      </c>
    </row>
    <row r="996" spans="6:14">
      <c r="F996">
        <v>0</v>
      </c>
      <c r="G996">
        <v>0</v>
      </c>
      <c r="H996">
        <v>0</v>
      </c>
      <c r="I996" s="36">
        <f ca="1"/>
        <v>0</v>
      </c>
      <c r="K996">
        <v>0</v>
      </c>
      <c r="L996">
        <v>0</v>
      </c>
      <c r="M996">
        <v>0</v>
      </c>
      <c r="N996" s="36">
        <f ca="1"/>
        <v>0</v>
      </c>
    </row>
    <row r="997" spans="6:14">
      <c r="F997">
        <v>0</v>
      </c>
      <c r="G997">
        <v>0</v>
      </c>
      <c r="H997">
        <v>0</v>
      </c>
      <c r="I997" s="36">
        <f ca="1"/>
        <v>0</v>
      </c>
      <c r="K997">
        <v>0</v>
      </c>
      <c r="L997">
        <v>0</v>
      </c>
      <c r="M997">
        <v>0</v>
      </c>
      <c r="N997" s="36">
        <f ca="1"/>
        <v>0</v>
      </c>
    </row>
    <row r="998" spans="6:14">
      <c r="F998">
        <v>0</v>
      </c>
      <c r="G998">
        <v>0</v>
      </c>
      <c r="H998">
        <v>0</v>
      </c>
      <c r="I998" s="36">
        <f ca="1"/>
        <v>0</v>
      </c>
      <c r="K998">
        <v>0</v>
      </c>
      <c r="L998">
        <v>0</v>
      </c>
      <c r="M998">
        <v>0</v>
      </c>
      <c r="N998" s="36">
        <f ca="1"/>
        <v>0</v>
      </c>
    </row>
    <row r="999" spans="6:14">
      <c r="F999">
        <v>0</v>
      </c>
      <c r="G999">
        <v>0</v>
      </c>
      <c r="H999">
        <v>0</v>
      </c>
      <c r="I999" s="36">
        <f ca="1"/>
        <v>0</v>
      </c>
      <c r="K999">
        <v>0</v>
      </c>
      <c r="L999">
        <v>0</v>
      </c>
      <c r="M999">
        <v>0</v>
      </c>
      <c r="N999" s="36">
        <f ca="1"/>
        <v>0</v>
      </c>
    </row>
    <row r="1000" spans="6:14">
      <c r="F1000">
        <v>0</v>
      </c>
      <c r="G1000">
        <v>0</v>
      </c>
      <c r="H1000">
        <v>0</v>
      </c>
      <c r="I1000" s="36">
        <f ca="1"/>
        <v>0</v>
      </c>
      <c r="K1000">
        <v>0</v>
      </c>
      <c r="L1000">
        <v>0</v>
      </c>
      <c r="M1000">
        <v>0</v>
      </c>
      <c r="N1000" s="36">
        <f ca="1"/>
        <v>0</v>
      </c>
    </row>
    <row r="1001" spans="6:14">
      <c r="F1001">
        <v>0</v>
      </c>
      <c r="G1001">
        <v>0</v>
      </c>
      <c r="H1001">
        <v>0</v>
      </c>
      <c r="I1001" s="36">
        <f ca="1"/>
        <v>0</v>
      </c>
      <c r="K1001">
        <v>0</v>
      </c>
      <c r="L1001">
        <v>0</v>
      </c>
      <c r="M1001">
        <v>0</v>
      </c>
      <c r="N1001" s="36">
        <f ca="1"/>
        <v>0</v>
      </c>
    </row>
    <row r="1002" spans="6:14">
      <c r="F1002">
        <v>0</v>
      </c>
      <c r="G1002">
        <v>0</v>
      </c>
      <c r="H1002">
        <v>0</v>
      </c>
      <c r="I1002" s="36">
        <f ca="1"/>
        <v>0</v>
      </c>
      <c r="K1002">
        <v>0</v>
      </c>
      <c r="L1002">
        <v>0</v>
      </c>
      <c r="M1002">
        <v>0</v>
      </c>
      <c r="N1002" s="36">
        <f ca="1"/>
        <v>0</v>
      </c>
    </row>
    <row r="1003" spans="6:14">
      <c r="I1003" s="36">
        <f ca="1"/>
        <v>0</v>
      </c>
      <c r="N1003" s="36">
        <f ca="1"/>
        <v>0</v>
      </c>
    </row>
  </sheetData>
  <dataValidations count="2">
    <dataValidation type="list" allowBlank="1" showInputMessage="1" showErrorMessage="1" sqref="B5" xr:uid="{2FAF14FD-F8A2-448F-8DFA-528DB693CA06}">
      <formula1>"Current Fiscal Year, Previous Fiscal Year"</formula1>
    </dataValidation>
    <dataValidation type="list" allowBlank="1" showInputMessage="1" showErrorMessage="1" sqref="D5" xr:uid="{2751DB33-3253-4A94-BB8F-D8D48FAFA5EB}">
      <formula1>"All Months,January,February,March,April,May,June,July,August,September,October,November,December"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F9EF-6785-42F2-8472-1CDEC4A2CBEE}">
  <dimension ref="A1:BT1003"/>
  <sheetViews>
    <sheetView zoomScale="70" zoomScaleNormal="70" workbookViewId="0">
      <selection activeCell="AT6" sqref="AT6"/>
    </sheetView>
  </sheetViews>
  <sheetFormatPr defaultRowHeight="14.5"/>
  <cols>
    <col min="2" max="2" width="24.54296875" customWidth="1"/>
    <col min="3" max="3" width="5.26953125" customWidth="1"/>
    <col min="4" max="4" width="25.08984375" customWidth="1"/>
    <col min="5" max="5" width="6" customWidth="1"/>
    <col min="6" max="6" width="21.1796875" customWidth="1"/>
    <col min="7" max="7" width="18.7265625" customWidth="1"/>
    <col min="8" max="8" width="19.26953125" customWidth="1"/>
    <col min="9" max="9" width="17.54296875" style="36" customWidth="1"/>
    <col min="11" max="11" width="25.08984375" customWidth="1"/>
    <col min="12" max="12" width="17.81640625" bestFit="1" customWidth="1"/>
    <col min="13" max="13" width="19.54296875" customWidth="1"/>
    <col min="14" max="14" width="36.26953125" style="36" customWidth="1"/>
    <col min="15" max="15" width="7.1796875" customWidth="1"/>
    <col min="16" max="16" width="20.08984375" customWidth="1"/>
    <col min="17" max="17" width="24.26953125" customWidth="1"/>
    <col min="18" max="18" width="21.54296875" style="36" customWidth="1"/>
    <col min="19" max="19" width="2.81640625" customWidth="1"/>
    <col min="20" max="20" width="17.453125" customWidth="1"/>
    <col min="21" max="21" width="16" customWidth="1"/>
    <col min="23" max="23" width="26.36328125" customWidth="1"/>
    <col min="24" max="24" width="23.36328125" customWidth="1"/>
    <col min="25" max="27" width="20.6328125" style="36" customWidth="1"/>
    <col min="28" max="28" width="18.26953125" style="36" customWidth="1"/>
    <col min="29" max="29" width="16.36328125" style="36" customWidth="1"/>
    <col min="30" max="30" width="8.7265625" style="36"/>
    <col min="31" max="31" width="10.90625" style="36" bestFit="1" customWidth="1"/>
    <col min="32" max="32" width="10.54296875" style="36" bestFit="1" customWidth="1"/>
    <col min="33" max="33" width="9.26953125" customWidth="1"/>
    <col min="34" max="34" width="26.453125" style="49" customWidth="1"/>
    <col min="35" max="35" width="15.7265625" style="36" customWidth="1"/>
    <col min="36" max="36" width="16.26953125" customWidth="1"/>
    <col min="37" max="37" width="25.6328125" style="36" customWidth="1"/>
    <col min="38" max="38" width="34.54296875" customWidth="1"/>
    <col min="39" max="39" width="15.7265625" style="55" customWidth="1"/>
    <col min="40" max="40" width="21" style="55" customWidth="1"/>
    <col min="42" max="42" width="27.36328125" customWidth="1"/>
    <col min="43" max="43" width="13.36328125" style="36" customWidth="1"/>
    <col min="45" max="45" width="26.453125" style="49" customWidth="1"/>
    <col min="46" max="46" width="15.7265625" style="36" customWidth="1"/>
    <col min="47" max="47" width="16" style="36" customWidth="1"/>
    <col min="48" max="48" width="13.36328125" style="55" customWidth="1"/>
    <col min="49" max="49" width="13.6328125" style="55" customWidth="1"/>
    <col min="51" max="51" width="26.453125" style="49" customWidth="1"/>
    <col min="52" max="52" width="15.7265625" style="36" customWidth="1"/>
    <col min="53" max="53" width="17.453125" style="36" customWidth="1"/>
    <col min="54" max="54" width="13.36328125" style="55" customWidth="1"/>
    <col min="55" max="55" width="18.453125" style="55" customWidth="1"/>
    <col min="57" max="57" width="26.453125" style="49" customWidth="1"/>
    <col min="58" max="58" width="15.7265625" style="36" customWidth="1"/>
    <col min="59" max="59" width="17.90625" style="36" customWidth="1"/>
    <col min="60" max="60" width="17.90625" style="55" customWidth="1"/>
    <col min="61" max="61" width="17.36328125" style="55" customWidth="1"/>
    <col min="63" max="63" width="26.453125" style="49" customWidth="1"/>
    <col min="64" max="64" width="15.7265625" style="36" customWidth="1"/>
    <col min="65" max="65" width="15.453125" style="36" customWidth="1"/>
    <col min="66" max="66" width="13.36328125" style="36" customWidth="1"/>
    <col min="67" max="67" width="10.1796875" bestFit="1" customWidth="1"/>
    <col min="68" max="68" width="14.36328125" customWidth="1"/>
    <col min="69" max="70" width="13.36328125" customWidth="1"/>
  </cols>
  <sheetData>
    <row r="1" spans="1:72" ht="45">
      <c r="A1" s="38"/>
      <c r="B1" s="38"/>
      <c r="C1" s="38"/>
      <c r="D1" s="22" t="s">
        <v>187</v>
      </c>
      <c r="E1" s="22"/>
      <c r="F1" s="23"/>
      <c r="G1" s="23"/>
      <c r="H1" s="23"/>
      <c r="I1" s="31"/>
      <c r="J1" s="23"/>
      <c r="K1" s="23"/>
      <c r="L1" s="23"/>
      <c r="M1" s="23"/>
      <c r="N1" s="31"/>
      <c r="O1" s="23"/>
      <c r="P1" s="23"/>
      <c r="Q1" s="23"/>
      <c r="R1" s="31"/>
      <c r="S1" s="23"/>
      <c r="T1" s="23"/>
      <c r="U1" s="23"/>
      <c r="V1" s="23"/>
      <c r="W1" s="23"/>
      <c r="X1" s="23"/>
      <c r="Y1" s="31"/>
      <c r="Z1" s="31"/>
      <c r="AA1" s="31"/>
      <c r="AB1" s="31"/>
      <c r="AC1" s="31"/>
      <c r="AD1" s="31"/>
      <c r="AE1" s="31"/>
      <c r="AF1" s="31"/>
      <c r="AG1" s="31"/>
      <c r="AH1" s="48"/>
      <c r="AI1" s="31"/>
      <c r="AJ1" s="23"/>
      <c r="AK1" s="31"/>
      <c r="AL1" s="31"/>
      <c r="AM1" s="54"/>
      <c r="AN1" s="54"/>
      <c r="AO1" s="31"/>
      <c r="AP1" s="31"/>
      <c r="AQ1" s="31"/>
      <c r="AR1" s="31"/>
      <c r="AS1" s="48"/>
      <c r="AT1" s="31"/>
      <c r="AU1" s="31"/>
      <c r="AV1" s="54"/>
      <c r="AW1" s="54"/>
      <c r="AX1" s="31"/>
      <c r="AY1" s="48"/>
      <c r="AZ1" s="31"/>
      <c r="BA1" s="31"/>
      <c r="BB1" s="54"/>
      <c r="BC1" s="54"/>
      <c r="BD1" s="31"/>
      <c r="BE1" s="48"/>
      <c r="BF1" s="31"/>
      <c r="BG1" s="31"/>
      <c r="BH1" s="54"/>
      <c r="BI1" s="54"/>
      <c r="BJ1" s="31"/>
      <c r="BK1" s="48"/>
      <c r="BL1" s="31"/>
      <c r="BM1" s="31"/>
      <c r="BN1" s="31"/>
      <c r="BO1" s="31"/>
      <c r="BP1" s="31"/>
      <c r="BQ1" s="31"/>
      <c r="BR1" s="31"/>
      <c r="BS1" s="31"/>
      <c r="BT1" s="31"/>
    </row>
    <row r="2" spans="1:72" ht="16">
      <c r="D2" s="15"/>
      <c r="E2" s="15"/>
      <c r="F2" s="15"/>
      <c r="G2" s="15"/>
      <c r="H2" s="15"/>
      <c r="I2" s="32"/>
      <c r="J2" s="26"/>
      <c r="K2" s="15"/>
      <c r="L2" s="15"/>
      <c r="M2" s="15"/>
      <c r="N2" s="32"/>
      <c r="O2" s="14"/>
      <c r="P2" s="15"/>
      <c r="Q2" s="15"/>
      <c r="R2" s="32"/>
      <c r="S2" s="15"/>
      <c r="T2" s="15"/>
      <c r="U2" s="15"/>
      <c r="V2" s="14"/>
      <c r="W2" s="15"/>
      <c r="X2" s="15"/>
      <c r="Y2" s="32"/>
      <c r="Z2" s="32"/>
      <c r="AA2" s="32"/>
      <c r="AB2" s="32"/>
      <c r="AC2" s="32"/>
      <c r="AD2" s="32"/>
      <c r="AE2" s="32"/>
      <c r="AF2" s="32"/>
      <c r="AG2" s="14"/>
      <c r="AN2" s="56"/>
      <c r="AO2" s="14"/>
      <c r="AR2" s="14"/>
      <c r="AX2" s="14"/>
      <c r="BD2" s="14"/>
      <c r="BJ2" s="14"/>
    </row>
    <row r="3" spans="1:72" s="27" customFormat="1" ht="31.5">
      <c r="D3" s="24"/>
      <c r="E3" s="24"/>
      <c r="F3" s="25" t="s">
        <v>188</v>
      </c>
      <c r="G3" s="24"/>
      <c r="H3" s="24"/>
      <c r="I3" s="33"/>
      <c r="J3" s="26"/>
      <c r="K3" s="25" t="s">
        <v>189</v>
      </c>
      <c r="L3" s="24"/>
      <c r="M3" s="24"/>
      <c r="N3" s="33"/>
      <c r="O3" s="26"/>
      <c r="P3" s="25"/>
      <c r="Q3" s="24"/>
      <c r="R3" s="33"/>
      <c r="S3" s="24"/>
      <c r="T3" s="24"/>
      <c r="U3" s="24"/>
      <c r="V3" s="26"/>
      <c r="W3" s="25"/>
      <c r="X3" s="24"/>
      <c r="Y3" s="33"/>
      <c r="Z3" s="33"/>
      <c r="AA3" s="33"/>
      <c r="AB3" s="33"/>
      <c r="AC3" s="33"/>
      <c r="AD3" s="33"/>
      <c r="AE3" s="33"/>
      <c r="AF3" s="33"/>
      <c r="AG3" s="26"/>
      <c r="AH3" s="50"/>
      <c r="AI3" s="53"/>
      <c r="AK3" s="53"/>
      <c r="AM3" s="56"/>
      <c r="AN3" s="56"/>
      <c r="AO3" s="26"/>
      <c r="AQ3" s="53"/>
      <c r="AR3" s="26"/>
      <c r="AS3" s="50"/>
      <c r="AT3" s="53"/>
      <c r="AU3" s="53"/>
      <c r="AV3" s="56"/>
      <c r="AW3" s="56"/>
      <c r="AX3" s="26"/>
      <c r="AY3" s="50"/>
      <c r="AZ3" s="53"/>
      <c r="BA3" s="53"/>
      <c r="BB3" s="56"/>
      <c r="BC3" s="56"/>
      <c r="BD3" s="26"/>
      <c r="BE3" s="50"/>
      <c r="BF3" s="53"/>
      <c r="BG3" s="53"/>
      <c r="BH3" s="56"/>
      <c r="BI3" s="56"/>
      <c r="BJ3" s="26"/>
      <c r="BK3" s="50"/>
      <c r="BL3" s="53"/>
      <c r="BM3" s="53"/>
      <c r="BN3" s="53"/>
    </row>
    <row r="4" spans="1:72" s="30" customFormat="1" ht="28.5">
      <c r="D4" s="28"/>
      <c r="E4" s="28"/>
      <c r="F4" s="28" t="str" cm="1">
        <f t="array" ref="F4:H1002">'P&amp;L Last Fiscal Year'!O2:Q1000</f>
        <v>Account Trimmed</v>
      </c>
      <c r="G4" s="28" t="str">
        <v>Account Type</v>
      </c>
      <c r="H4" s="28" t="str">
        <v>Main Account?</v>
      </c>
      <c r="I4" s="60" t="str" cm="1">
        <f t="array" aca="1" ref="I4:I1003" ca="1">_xlfn.LET(
  _xlpm.a, IF(OR(D5="All Months", D5=""), "Total", DATE(YEAR(TODAY())-1, MONTH(LEFT(D5,3) &amp; " 1"), 1)),
  _xlpm.colIndex, MATCH(_xlpm.a, 'P&amp;L Last Fiscal Year'!2:2, 0),
  _xlpm.resultCol, OFFSET('P&amp;L Last Fiscal Year'!A2, 0, _xlpm.colIndex - 1, 1000),
  _xlpm.resultCol
)</f>
        <v>Total</v>
      </c>
      <c r="J4" s="26"/>
      <c r="K4" s="28" t="str" cm="1">
        <f t="array" ref="K4:M1002">'P&amp;L This Fiscal Year'!O2:Q1000</f>
        <v>Account Trimmed</v>
      </c>
      <c r="L4" s="28" t="str">
        <v>Account Type</v>
      </c>
      <c r="M4" s="28" t="str">
        <v>Main Account?</v>
      </c>
      <c r="N4" s="60" t="str" cm="1">
        <f t="array" aca="1" ref="N4:N1003" ca="1">_xlfn.LET(
  _xlpm.a, IF(OR(D5="All Months", D5=""), "Total", DATE(YEAR(TODAY()), MONTH(D5 &amp; " 1"), 1)),
  _xlpm.colIndex, MATCH(_xlpm.a, 'P&amp;L This Fiscal Year'!2:2, 0),
  _xlpm.resultCol, OFFSET('P&amp;L This Fiscal Year'!A2, 0, _xlpm.colIndex - 1, 1000),
  _xlpm.resultCol
)</f>
        <v>Total</v>
      </c>
      <c r="O4" s="26"/>
      <c r="P4" s="37" t="s">
        <v>190</v>
      </c>
      <c r="Q4" s="29"/>
      <c r="R4" s="34"/>
      <c r="S4" s="28"/>
      <c r="T4" s="29"/>
      <c r="U4" s="29"/>
      <c r="V4" s="26"/>
      <c r="W4" s="37" t="s">
        <v>191</v>
      </c>
      <c r="X4" s="40"/>
      <c r="Y4" s="41"/>
      <c r="Z4" s="41"/>
      <c r="AA4" s="41"/>
      <c r="AB4" s="41"/>
      <c r="AC4" s="41"/>
      <c r="AD4" s="41"/>
      <c r="AE4" s="41"/>
      <c r="AF4" s="41"/>
      <c r="AG4" s="26"/>
      <c r="AH4" s="51" t="s">
        <v>217</v>
      </c>
      <c r="AI4" s="41"/>
      <c r="AJ4" s="40"/>
      <c r="AK4" s="41"/>
      <c r="AL4" s="40"/>
      <c r="AM4" s="57"/>
      <c r="AN4" s="57"/>
      <c r="AO4" s="26"/>
      <c r="AP4" s="40" t="s">
        <v>215</v>
      </c>
      <c r="AQ4" s="41"/>
      <c r="AR4" s="26"/>
      <c r="AS4" s="51" t="s">
        <v>205</v>
      </c>
      <c r="AT4" s="41"/>
      <c r="AU4" s="41"/>
      <c r="AV4" s="57"/>
      <c r="AW4" s="57"/>
      <c r="AX4" s="26"/>
      <c r="AY4" s="51" t="s">
        <v>206</v>
      </c>
      <c r="AZ4" s="41"/>
      <c r="BA4" s="41"/>
      <c r="BB4" s="57"/>
      <c r="BC4" s="57"/>
      <c r="BD4" s="26"/>
      <c r="BE4" s="51" t="s">
        <v>207</v>
      </c>
      <c r="BF4" s="41"/>
      <c r="BG4" s="41"/>
      <c r="BH4" s="57"/>
      <c r="BI4" s="57"/>
      <c r="BJ4" s="26"/>
      <c r="BK4" s="51" t="s">
        <v>208</v>
      </c>
      <c r="BL4" s="41"/>
      <c r="BM4" s="41"/>
      <c r="BN4" s="41"/>
      <c r="BO4" s="40"/>
      <c r="BP4" s="40"/>
      <c r="BQ4" s="40"/>
      <c r="BR4" s="40"/>
    </row>
    <row r="5" spans="1:72" s="44" customFormat="1" ht="42">
      <c r="B5" s="45" t="s">
        <v>222</v>
      </c>
      <c r="D5" s="45" t="s">
        <v>223</v>
      </c>
      <c r="E5" s="17"/>
      <c r="F5" s="18" t="str">
        <v>Income</v>
      </c>
      <c r="G5" s="17" t="str">
        <v/>
      </c>
      <c r="H5" s="17" t="b">
        <v>0</v>
      </c>
      <c r="I5" s="46">
        <f ca="1"/>
        <v>0</v>
      </c>
      <c r="J5" s="47"/>
      <c r="K5" s="18" t="str">
        <v>Income</v>
      </c>
      <c r="L5" s="17" t="str">
        <v/>
      </c>
      <c r="M5" s="17" t="b">
        <v>0</v>
      </c>
      <c r="N5" s="46">
        <f ca="1"/>
        <v>0</v>
      </c>
      <c r="O5" s="47"/>
      <c r="P5" s="18" t="s">
        <v>192</v>
      </c>
      <c r="Q5" s="18" t="s">
        <v>193</v>
      </c>
      <c r="R5" s="39" t="s">
        <v>194</v>
      </c>
      <c r="S5" s="17"/>
      <c r="T5" s="18" t="s">
        <v>175</v>
      </c>
      <c r="U5" s="18" t="s">
        <v>194</v>
      </c>
      <c r="V5" s="47"/>
      <c r="W5" s="18" t="s">
        <v>195</v>
      </c>
      <c r="X5" s="18" t="s">
        <v>194</v>
      </c>
      <c r="Y5" s="42" t="s">
        <v>196</v>
      </c>
      <c r="Z5" s="39" t="s">
        <v>197</v>
      </c>
      <c r="AA5" s="39" t="s">
        <v>198</v>
      </c>
      <c r="AB5" s="39" t="s">
        <v>199</v>
      </c>
      <c r="AC5" s="39" t="s">
        <v>200</v>
      </c>
      <c r="AD5" s="39" t="s">
        <v>201</v>
      </c>
      <c r="AE5" s="42" t="s">
        <v>202</v>
      </c>
      <c r="AF5" s="42" t="s">
        <v>203</v>
      </c>
      <c r="AG5" s="47"/>
      <c r="AH5" s="52" t="s">
        <v>209</v>
      </c>
      <c r="AI5" s="42" t="str">
        <f>IF($D$5="All Months","Revenue","Revenue (Selected Month)")</f>
        <v>Revenue</v>
      </c>
      <c r="AJ5" s="17">
        <f>IF($D$5="All Months",,"Revenue")</f>
        <v>0</v>
      </c>
      <c r="AK5" s="42" t="str">
        <f>IF($D$5="All Months","Cost of Goods Sold","Cost of Goods Sold (Selected Month)")</f>
        <v>Cost of Goods Sold</v>
      </c>
      <c r="AL5" s="17">
        <f>IF($D$5="All Months",,"Cost of Goods Sold")</f>
        <v>0</v>
      </c>
      <c r="AM5" s="58" t="s">
        <v>210</v>
      </c>
      <c r="AN5" s="59" t="s">
        <v>214</v>
      </c>
      <c r="AO5" s="47"/>
      <c r="AP5" s="19" t="s">
        <v>175</v>
      </c>
      <c r="AQ5" s="42" t="s">
        <v>216</v>
      </c>
      <c r="AR5" s="47"/>
      <c r="AS5" s="52" t="s">
        <v>209</v>
      </c>
      <c r="AT5" s="42" t="s">
        <v>175</v>
      </c>
      <c r="AU5" s="46"/>
      <c r="AV5" s="58" t="s">
        <v>210</v>
      </c>
      <c r="AW5" s="58" t="s">
        <v>211</v>
      </c>
      <c r="AX5" s="47"/>
      <c r="AY5" s="52" t="s">
        <v>209</v>
      </c>
      <c r="AZ5" s="42" t="s">
        <v>174</v>
      </c>
      <c r="BA5" s="46"/>
      <c r="BB5" s="58" t="s">
        <v>210</v>
      </c>
      <c r="BC5" s="58" t="s">
        <v>212</v>
      </c>
      <c r="BD5" s="47"/>
      <c r="BE5" s="52" t="s">
        <v>209</v>
      </c>
      <c r="BF5" s="42" t="s">
        <v>185</v>
      </c>
      <c r="BG5" s="46"/>
      <c r="BH5" s="58" t="s">
        <v>210</v>
      </c>
      <c r="BI5" s="58" t="s">
        <v>213</v>
      </c>
      <c r="BJ5" s="47"/>
      <c r="BK5" s="52" t="s">
        <v>209</v>
      </c>
      <c r="BL5" s="42" t="s">
        <v>172</v>
      </c>
      <c r="BM5" s="46" t="s">
        <v>173</v>
      </c>
      <c r="BN5" s="42" t="s">
        <v>174</v>
      </c>
      <c r="BO5" s="19" t="s">
        <v>179</v>
      </c>
      <c r="BP5" s="19" t="s">
        <v>180</v>
      </c>
      <c r="BQ5" s="19" t="s">
        <v>184</v>
      </c>
      <c r="BR5" s="18" t="s">
        <v>185</v>
      </c>
    </row>
    <row r="6" spans="1:72" ht="26">
      <c r="D6" s="15"/>
      <c r="E6" s="15"/>
      <c r="F6" s="16" t="str">
        <v>Design income</v>
      </c>
      <c r="G6" s="16" t="str">
        <v>Income</v>
      </c>
      <c r="H6" s="16" t="b">
        <v>1</v>
      </c>
      <c r="I6" s="32">
        <f ca="1"/>
        <v>23221.54</v>
      </c>
      <c r="J6" s="26"/>
      <c r="K6" s="16" t="str">
        <v>Design income</v>
      </c>
      <c r="L6" s="16" t="str">
        <v>Income</v>
      </c>
      <c r="M6" s="16" t="b">
        <v>1</v>
      </c>
      <c r="N6" s="32">
        <f ca="1"/>
        <v>30780.27</v>
      </c>
      <c r="O6" s="26"/>
      <c r="P6" s="16" t="s">
        <v>18</v>
      </c>
      <c r="Q6" s="16" t="s">
        <v>172</v>
      </c>
      <c r="R6" s="35">
        <f t="shared" ref="R6:R12" ca="1" si="0">IF(
  $B$5="Previous Fiscal Year",
  IFERROR(
    VLOOKUP(TRIM(Q6), F5:I100, 4, FALSE),
    ""
  ),
  IFERROR(
    VLOOKUP(TRIM(Q6), K5:N100, 4, FALSE),
    ""
  )
)</f>
        <v>168809.12</v>
      </c>
      <c r="S6" s="15"/>
      <c r="T6" s="16" t="str" cm="1">
        <f t="array" ref="T6:T16">IF(
  B5 = "Previous Fiscal Year",
  _xlfn._xlws.FILTER(F6:F101, (G6:G101 = "Expense") * (H6:H101 = TRUE)),
  _xlfn._xlws.FILTER(K6:K101, (L6:L101 = "Expense") * (M6:M101 = TRUE))
)</f>
        <v>Advertising &amp; marketing</v>
      </c>
      <c r="U6" s="20">
        <f t="shared" ref="U6:U16" ca="1" si="1">IF(
  $B$5 = "Previous Fiscal Year",
  IFERROR(
    VLOOKUP("Total " &amp; T6, F6:I101, 4, FALSE),
    IFERROR(VLOOKUP(T6, F6:I101, 4, FALSE), "")
  ),
  IFERROR(
    VLOOKUP("Total " &amp; T6, K6:N101, 4, FALSE),
    IFERROR(VLOOKUP(T6, K6:N101, 4, FALSE), "")
  )
)</f>
        <v>1850.93</v>
      </c>
      <c r="V6" s="26"/>
      <c r="W6" s="16" t="str" cm="1">
        <f t="array" aca="1" ref="W6:X22" ca="1">_xlfn.LET(
  _xlpm.stack, _xlfn.VSTACK(
    _xlfn.HSTACK(P6:P8, R6:R8),
    _xlfn.HSTACK(T6:T100, U6:U100),
    _xlfn.HSTACK(P10:P12, R10:R12)
  ),
  _xlfn._xlws.FILTER(_xlpm.stack, INDEX(_xlpm.stack,,2) &lt;&gt; "")
)</f>
        <v>Revenue</v>
      </c>
      <c r="X6" s="20">
        <f ca="1"/>
        <v>168809.12</v>
      </c>
      <c r="Y6" s="35">
        <f ca="1">X6</f>
        <v>168809.12</v>
      </c>
      <c r="Z6" s="35" t="str">
        <f ca="1">IF(OR(AA6&lt;&gt;"", W6=""), "", IF(Y6 &gt; 0, SUM($Y$5:Y5), SUM($Y$5:Y6)))</f>
        <v/>
      </c>
      <c r="AA6" s="35">
        <f ca="1">IF(W6="", "", IF(OR(W6="Revenue", W6="Net Income", W6="Gross Profit", W6="Net Operating Income"), X6, ""))</f>
        <v>168809.12</v>
      </c>
      <c r="AB6" s="35" t="str">
        <f ca="1">IF(Z6="", "", MAX(Y6, 0))</f>
        <v/>
      </c>
      <c r="AC6" s="35" t="str">
        <f ca="1">IF(Z6="", "", -MIN(Y6, 0))</f>
        <v/>
      </c>
      <c r="AD6" s="35">
        <f ca="1">IF(W6="", "", 0)</f>
        <v>0</v>
      </c>
      <c r="AE6" s="35">
        <f ca="1">IF(W6="", "", IF(Y6 &lt; 0, "", ABS(X6)))</f>
        <v>168809.12</v>
      </c>
      <c r="AF6" s="35" t="str">
        <f ca="1">IF(W6="", "", IF(Y6 &gt;= 0, "", -ABS(X6)))</f>
        <v/>
      </c>
      <c r="AG6" s="26"/>
      <c r="AH6" s="49" cm="1">
        <f t="array" aca="1" ref="AH6:AH12" ca="1">_xlfn.LET(
  _xlpm.headers, IF(B5="Previous Fiscal Year", 'P&amp;L Last Fiscal Year'!B2:M2, 'P&amp;L This Fiscal Year'!B2:M2),
  TRANSPOSE(_xlfn._xlws.FILTER(_xlpm.headers, _xlpm.headers &lt;= TODAY()))
)</f>
        <v>45658</v>
      </c>
      <c r="AI6" s="36">
        <f ca="1">IF(
  AH6 = "",
  "",
  IFERROR(
    IF(
      OR($D$5 = "All Months", TEXT(AH6, "mmmm") = $D$5),
      INDEX(
        'P&amp;L Last Fiscal Year'!$B$3:$M$100,
        MATCH("Total Income", 'P&amp;L Last Fiscal Year'!$A$3:$A$100, 0),
        MATCH(AH6, 'P&amp;L Last Fiscal Year'!$B$2:$M$2, 0)
      ),
      0
    ),
    0
  )
)</f>
        <v>0</v>
      </c>
      <c r="AJ6" s="36" t="str">
        <f ca="1">IF(
  AH6 = "",
  "",
  IFERROR(
    IF(
      $B$5 = "Previous Fiscal Year",
      IF(
        OR($D$5 = "All Months", TEXT(AH6, "mmmm") = $D$5),
        "",
        INDEX(
          'P&amp;L Last Fiscal Year'!$B$3:$M$100,
          MATCH("Total Income", 'P&amp;L Last Fiscal Year'!$A$3:$A$100, 0),
          MATCH(AH6, 'P&amp;L Last Fiscal Year'!$B$2:$M$2, 0)
        )
      ),
      IF(
        OR($D$5 = "All Months", TEXT(AH6, "mmmm") = $D$5),
        "",
        INDEX(
          'P&amp;L This Fiscal Year'!$B$3:$M$100,
          MATCH("Total Income", 'P&amp;L This Fiscal Year'!$A$3:$A$100, 0),
          MATCH(AH6, 'P&amp;L This Fiscal Year'!$B$2:$M$2, 0)
        )
      )
    ),
    ""
  )
)</f>
        <v/>
      </c>
      <c r="AK6" s="36">
        <f ca="1">IF(
  AH6 = "",
  "",
  IFERROR(
    IF(
      $B$5 = "Previous Fiscal Year",
      IF(
        OR($D$5 = "All Months", TEXT(AH6, "mmmm") = $D$5),
        -INDEX(
          'P&amp;L Last Fiscal Year'!$B$3:$M$100,
          MATCH("Total Cost of Goods Sold", 'P&amp;L Last Fiscal Year'!$A$3:$A$100, 0),
          MATCH(AH6, 'P&amp;L Last Fiscal Year'!$B$2:$M$2, 0)
        ),
        ""
      ),
      IF(
        OR($D$5 = "All Months", TEXT(AH6, "mmmm") = $D$5),
        -INDEX(
          'P&amp;L This Fiscal Year'!$B$3:$M$100,
          MATCH("Total Cost of Goods Sold", 'P&amp;L This Fiscal Year'!$A$3:$A$100, 0),
          MATCH(AH6, 'P&amp;L This Fiscal Year'!$B$2:$M$2, 0)
        ),
        ""
      )
    ),
    ""
  )
)</f>
        <v>-431.93</v>
      </c>
      <c r="AL6" t="str">
        <f ca="1">IF(
  AH6 = "",
  "",
  IFERROR(
    IF(
      $B$5 = "Previous Fiscal Year",
      IF(
        OR($D$5 = "All Months", TEXT(AH6, "mmmm") = $D$5),
        "",
        -INDEX(
          'P&amp;L Last Fiscal Year'!$B$3:$M$100,
          MATCH("Total Cost of Goods Sold", 'P&amp;L Last Fiscal Year'!$A$3:$A$100, 0),
          MATCH(AH6, 'P&amp;L Last Fiscal Year'!$B$2:$M$2, 0)
        )
      ),
      IF(
        OR($D$5 = "All Months", TEXT(AH6, "mmmm") = $D$5),
        "",
        -INDEX(
          'P&amp;L This Fiscal Year'!$B$3:$M$100,
          MATCH("Total Cost of Goods Sold", 'P&amp;L This Fiscal Year'!$A$3:$A$100, 0),
          MATCH(AH6, 'P&amp;L This Fiscal Year'!$B$2:$M$2, 0)
        )
      )
    ),
    ""
  )
)</f>
        <v/>
      </c>
      <c r="AO6" s="26"/>
      <c r="AP6" t="str" cm="1">
        <f t="array" aca="1" ref="AP6:AP15" ca="1">INDEX(_xlfn._xlws.SORT(_xlfn._xlws.FILTER(T6:U100, T6:T100&lt;&gt;""), 2, -1), _xlfn.SEQUENCE(10),)</f>
        <v>Legal and Professional Fees</v>
      </c>
      <c r="AQ6" s="36">
        <f ca="1">IF(AP6="", "", _xlfn.XLOOKUP(AP6, T6:T100, U6:U100, ""))</f>
        <v>20058</v>
      </c>
      <c r="AR6" s="26"/>
      <c r="AS6" s="49" cm="1">
        <f t="array" aca="1" ref="AS6:AS12" ca="1">_xlfn.LET(
  _xlpm.headers, IF(B5="Previous Fiscal Year", 'P&amp;L Last Fiscal Year'!B2:M2, 'P&amp;L This Fiscal Year'!B2:M2),
  TRANSPOSE(_xlfn._xlws.FILTER(_xlpm.headers, _xlpm.headers &lt;= TODAY()))
)</f>
        <v>45658</v>
      </c>
      <c r="AT6" s="36">
        <f ca="1">IF(
  AS6 = "",
  "",
  IFERROR(
    IF(
      OR($D$5 = "All Months", TEXT(AS6, "mmmm") = $D$5),
      INDEX(
        'P&amp;L Last Fiscal Year'!$B$3:$M$100,
        MATCH("Total Expenses", 'P&amp;L Last Fiscal Year'!$A$3:$A$100, 0),
        MATCH(AS6, 'P&amp;L Last Fiscal Year'!$B$2:$M$2, 0)
      ),
      0
    ),
    0
  )
)</f>
        <v>0</v>
      </c>
      <c r="AU6" s="36">
        <f ca="1">IF(
  BE6 = "",
  "",
  IFERROR(
    IF(
      $B$5 = "Previous Fiscal Year",
      IF(
        OR($D$5 = "All Months", TEXT(BE6, "mmmm") = $D$5),
        0,
        INDEX(
          'P&amp;L Last Fiscal Year'!$B$3:$M$100,
          MATCH("Total Expenses", 'P&amp;L Last Fiscal Year'!$A$3:$A$100, 0),
          MATCH(BE6, 'P&amp;L Last Fiscal Year'!$B$2:$M$2, 0)
        )
      ),
      IF(
        OR($D$5 = "All Months", TEXT(BE6, "mmmm") = $D$5),
        0,
        INDEX(
          'P&amp;L This Fiscal Year'!$B$3:$M$100,
          MATCH("Total Expenses", 'P&amp;L This Fiscal Year'!$A$3:$A$100, 0),
          MATCH(BE6, 'P&amp;L This Fiscal Year'!$B$2:$M$2, 0)
        )
      )
    ),
    ""
  )
)</f>
        <v>0</v>
      </c>
      <c r="AW6" s="55" t="e">
        <f ca="1">50% - MIN(AV:AV)</f>
        <v>#DIV/0!</v>
      </c>
      <c r="AX6" s="26"/>
      <c r="AY6" s="49" cm="1">
        <f t="array" aca="1" ref="AY6:AY12" ca="1">_xlfn.LET(
  _xlpm.headers, IF(B5="Previous Fiscal Year", 'P&amp;L Last Fiscal Year'!B2:M2, 'P&amp;L This Fiscal Year'!B2:M2),
  TRANSPOSE(_xlfn._xlws.FILTER(_xlpm.headers, _xlpm.headers &lt;= TODAY()))
)</f>
        <v>45658</v>
      </c>
      <c r="AZ6" s="36">
        <f ca="1">IF(
  AY6 = "",
  "",
  IFERROR(
    IF(
      $B$5 = "Previous Fiscal Year",
      IF(
        OR($D$5 = "All Months", TEXT(AY6, "mmmm") = $D$5),
        INDEX(
          'P&amp;L Last Fiscal Year'!$B$3:$M$100,
          MATCH("Gross Profit", 'P&amp;L Last Fiscal Year'!$A$3:$A$100, 0),
          MATCH(AY6, 'P&amp;L Last Fiscal Year'!$B$2:$M$2, 0)
        ),
        0
      ),
      IF(
        OR($D$5 = "All Months", TEXT(AY6, "mmmm") = $D$5),
        INDEX(
          'P&amp;L This Fiscal Year'!$B$3:$M$100,
          MATCH("Gross Profit", 'P&amp;L This Fiscal Year'!$A$3:$A$100, 0),
          MATCH(AY6, 'P&amp;L This Fiscal Year'!$B$2:$M$2, 0)
        ),
        0
      )
    ),
    0
  )
)</f>
        <v>13875.88</v>
      </c>
      <c r="BA6" s="36">
        <f ca="1">IF(
  AY6 = "",
  "",
  IFERROR(
    IF(
      $B$5 = "Previous Fiscal Year",
      IF(
        OR($D$5 = "All Months", TEXT(AY6, "mmmm") = $D$5),
        0,
        INDEX(
          'P&amp;L Last Fiscal Year'!$B$3:$M$100,
          MATCH("Gross Profit", 'P&amp;L Last Fiscal Year'!$A$3:$A$100, 0),
          MATCH(AY6, 'P&amp;L Last Fiscal Year'!$B$2:$M$2, 0)
        )
      ),
      IF(
        OR($D$5 = "All Months", TEXT(AY6, "mmmm") = $D$5),
        0,
        INDEX(
          'P&amp;L This Fiscal Year'!$B$3:$M$100,
          MATCH("Gross Profit", 'P&amp;L This Fiscal Year'!$A$3:$A$100, 0),
          MATCH(AY6, 'P&amp;L This Fiscal Year'!$B$2:$M$2, 0)
        )
      )
    ),
    0
  )
)</f>
        <v>0</v>
      </c>
      <c r="BC6" s="61">
        <f ca="1">50%-MIN(BB:BB)</f>
        <v>0.56719573821624281</v>
      </c>
      <c r="BD6" s="26"/>
      <c r="BE6" s="49" cm="1">
        <f t="array" aca="1" ref="BE6:BE12" ca="1">_xlfn.LET(
  _xlpm.headers, IF(B5="Previous Fiscal Year", 'P&amp;L Last Fiscal Year'!B2:M2, 'P&amp;L This Fiscal Year'!B2:M2),
  TRANSPOSE(_xlfn._xlws.FILTER(_xlpm.headers, _xlpm.headers &lt;= TODAY()))
)</f>
        <v>45658</v>
      </c>
      <c r="BF6" s="36">
        <f ca="1">IF(
  BE6 = "",
  "",
  IFERROR(
    IF(
      $B$5 = "Previous Fiscal Year",
      IF(
        OR($D$5 = "All Months", TEXT(BE6, "mmmm") = $D$5),
        INDEX(
          'P&amp;L Last Fiscal Year'!$B$3:$M$100,
          MATCH("Net Income", 'P&amp;L Last Fiscal Year'!$A$3:$A$100, 0),
          MATCH(BE6, 'P&amp;L Last Fiscal Year'!$B$2:$M$2, 0)
        ),
        0
      ),
      IF(
        OR($D$5 = "All Months", TEXT(BE6, "mmmm") = $D$5),
        INDEX(
          'P&amp;L This Fiscal Year'!$B$3:$M$100,
          MATCH("Net Income", 'P&amp;L This Fiscal Year'!$A$3:$A$100, 0),
          MATCH(BE6, 'P&amp;L This Fiscal Year'!$B$2:$M$2, 0)
        ),
        0
      )
    ),
    0
  )
)</f>
        <v>6397.69</v>
      </c>
      <c r="BG6" s="36">
        <f ca="1">IF(
  BE6 = "",
  "",
  IFERROR(
    IF(
      $B$5 = "Previous Fiscal Year",
      IF(
        OR($D$5 = "All Months", TEXT(BE6, "mmmm") = $D$5),
        0,
        INDEX(
          'P&amp;L Last Fiscal Year'!$B$3:$M$100,
          MATCH("Net Income", 'P&amp;L Last Fiscal Year'!$A$3:$A$100, 0),
          MATCH(BE6, 'P&amp;L Last Fiscal Year'!$B$2:$M$2, 0)
        )
      ),
      IF(
        OR($D$5 = "All Months", TEXT(BE6, "mmmm") = $D$5),
        0,
        INDEX(
          'P&amp;L This Fiscal Year'!$B$3:$M$100,
          MATCH("Net Income", 'P&amp;L This Fiscal Year'!$A$3:$A$100, 0),
          MATCH(BE6, 'P&amp;L This Fiscal Year'!$B$2:$M$2, 0)
        )
      )
    ),
    0
  )
)</f>
        <v>0</v>
      </c>
      <c r="BI6" s="55">
        <f ca="1">50%-MIN(BH:BH)</f>
        <v>0.71243136194470191</v>
      </c>
      <c r="BJ6" s="26"/>
      <c r="BK6" s="49" cm="1">
        <f t="array" aca="1" ref="BK6:BK12" ca="1">_xlfn.LET(
  _xlpm.headers, IF(B5="Previous Fiscal Year", 'P&amp;L Last Fiscal Year'!B2:M2, 'P&amp;L This Fiscal Year'!B2:M2),
  TRANSPOSE(_xlfn._xlws.FILTER(_xlpm.headers, _xlpm.headers &lt;= TODAY()))
)</f>
        <v>45658</v>
      </c>
      <c r="BL6" s="36">
        <f ca="1">IF(
  $BK6 &lt; TODAY(),
  IFERROR(
    IF(
      $B$5 = "Previous Fiscal Year",
      INDEX(
        'P&amp;L Last Fiscal Year'!$B$3:$M$100,
        MATCH($BL$5, 'P&amp;L Last Fiscal Year'!$A$3:$A$100, 0),
        MATCH($BK6, 'P&amp;L Last Fiscal Year'!$B$2:$M$2, 0)
      ),
      INDEX(
        'P&amp;L This Fiscal Year'!$B$3:$M$100,
        MATCH($BL$5, 'P&amp;L This Fiscal Year'!$A$3:$A$100, 0),
        MATCH($BK6, 'P&amp;L This Fiscal Year'!$B$2:$M$2, 0)
      )
    ),
    ""
  ),
  ""
)</f>
        <v>14307.81</v>
      </c>
      <c r="BM6" s="36">
        <f ca="1">IF(
  $BK6 &lt; TODAY(),
  IFERROR(
    IF(
      $B$5 = "Previous Fiscal Year",
      INDEX(
        'P&amp;L Last Fiscal Year'!$B$3:$M$100,
        MATCH($BM$5, 'P&amp;L Last Fiscal Year'!$A$3:$A$100, 0),
        MATCH($BK6, 'P&amp;L Last Fiscal Year'!$B$2:$M$2, 0)
      ),
      INDEX(
        'P&amp;L This Fiscal Year'!$B$3:$M$100,
        MATCH($BM$5, 'P&amp;L This Fiscal Year'!$A$3:$A$100, 0),
        MATCH($BK6, 'P&amp;L This Fiscal Year'!$B$2:$M$2, 0)
      )
    ),
    ""
  ),
  ""
)</f>
        <v>431.93</v>
      </c>
      <c r="BN6" s="36">
        <f ca="1">IF(
  $BK6 &lt; TODAY(),
  IFERROR(
    IF(
      $B$5 = "Previous Fiscal Year",
      INDEX(
        'P&amp;L Last Fiscal Year'!$B$3:$M$100,
        MATCH($BN$5, 'P&amp;L Last Fiscal Year'!$A$3:$A$100, 0),
        MATCH($BK6, 'P&amp;L Last Fiscal Year'!$B$2:$M$2, 0)
      ),
      INDEX(
        'P&amp;L This Fiscal Year'!$B$3:$M$100,
        MATCH($BN$5, 'P&amp;L This Fiscal Year'!$A$3:$A$100, 0),
        MATCH($BK6, 'P&amp;L This Fiscal Year'!$B$2:$M$2, 0)
      )
    ),
    ""
  ),
  ""
)</f>
        <v>13875.88</v>
      </c>
      <c r="BO6" s="36">
        <f ca="1">IF(
  $BK6 &lt; TODAY(),
  IFERROR(
    IF(
      $B$5 = "Previous Fiscal Year",
      INDEX(
        'P&amp;L Last Fiscal Year'!$B$3:$M$100,
        MATCH($BO$5, 'P&amp;L Last Fiscal Year'!$A$3:$A$100, 0),
        MATCH($BK6, 'P&amp;L Last Fiscal Year'!$B$2:$M$2, 0)
      ),
      INDEX(
        'P&amp;L This Fiscal Year'!$B$3:$M$100,
        MATCH($BO$5, 'P&amp;L This Fiscal Year'!$A$3:$A$100, 0),
        MATCH($BK6, 'P&amp;L This Fiscal Year'!$B$2:$M$2, 0)
      )
    ),
    ""
  ),
  ""
)</f>
        <v>8541.48</v>
      </c>
      <c r="BP6" s="36">
        <f ca="1">IF(
  $BK6 &lt; TODAY(),
  IFERROR(
    IF(
      $B$5 = "Previous Fiscal Year",
      INDEX(
        'P&amp;L Last Fiscal Year'!$B$3:$M$100,
        MATCH($BP$5, 'P&amp;L Last Fiscal Year'!$A$3:$A$100, 0),
        MATCH($BK6, 'P&amp;L Last Fiscal Year'!$B$2:$M$2, 0)
      ),
      INDEX(
        'P&amp;L This Fiscal Year'!$B$3:$M$100,
        MATCH($BP$5, 'P&amp;L This Fiscal Year'!$A$3:$A$100, 0),
        MATCH($BK6, 'P&amp;L This Fiscal Year'!$B$2:$M$2, 0)
      )
    ),
    ""
  ),
  ""
)</f>
        <v>5334.4</v>
      </c>
      <c r="BQ6" s="36">
        <f ca="1">IF(
  $BK6 &lt; TODAY(),
  IFERROR(
    IF(
      $B$5 = "Previous Fiscal Year",
      INDEX(
        'P&amp;L Last Fiscal Year'!$B$3:$M$100,
        MATCH($BQ$5, 'P&amp;L Last Fiscal Year'!$A$3:$A$100, 0),
        MATCH($BK6, 'P&amp;L Last Fiscal Year'!$B$2:$M$2, 0)
      ),
      INDEX(
        'P&amp;L This Fiscal Year'!$B$3:$M$100,
        MATCH($BQ$5, 'P&amp;L This Fiscal Year'!$A$3:$A$100, 0),
        MATCH($BK6, 'P&amp;L This Fiscal Year'!$B$2:$M$2, 0)
      )
    ),
    ""
  ),
  ""
)</f>
        <v>1063.29</v>
      </c>
      <c r="BR6" s="36">
        <f ca="1">IF(
  $BK6 &lt; TODAY(),
  IFERROR(
    IF(
      $B$5 = "Previous Fiscal Year",
      INDEX(
        'P&amp;L Last Fiscal Year'!$B$3:$M$100,
        MATCH($BR$5, 'P&amp;L Last Fiscal Year'!$A$3:$A$100, 0),
        MATCH($BK6, 'P&amp;L Last Fiscal Year'!$B$2:$M$2, 0)
      ),
      INDEX(
        'P&amp;L This Fiscal Year'!$B$3:$M$100,
        MATCH($BR$5, 'P&amp;L This Fiscal Year'!$A$3:$A$100, 0),
        MATCH($BK6, 'P&amp;L This Fiscal Year'!$B$2:$M$2, 0)
      )
    ),
    ""
  ),
  ""
)</f>
        <v>6397.69</v>
      </c>
    </row>
    <row r="7" spans="1:72" ht="15.5">
      <c r="D7" s="15"/>
      <c r="E7" s="15"/>
      <c r="F7" s="16" t="str">
        <v>Discount</v>
      </c>
      <c r="G7" s="16" t="str">
        <v>Income</v>
      </c>
      <c r="H7" s="16" t="b">
        <v>1</v>
      </c>
      <c r="I7" s="32">
        <f ca="1"/>
        <v>-695.74</v>
      </c>
      <c r="J7" s="26"/>
      <c r="K7" s="16" t="str">
        <v>Discount</v>
      </c>
      <c r="L7" s="16" t="str">
        <v>Income</v>
      </c>
      <c r="M7" s="16" t="b">
        <v>1</v>
      </c>
      <c r="N7" s="32">
        <f ca="1"/>
        <v>-1039.26</v>
      </c>
      <c r="O7" s="14"/>
      <c r="P7" s="16" t="s">
        <v>29</v>
      </c>
      <c r="Q7" s="16" t="s">
        <v>173</v>
      </c>
      <c r="R7" s="35">
        <f t="shared" ca="1" si="0"/>
        <v>5486.75</v>
      </c>
      <c r="S7" s="15"/>
      <c r="T7" s="16" t="str">
        <v>Automobile</v>
      </c>
      <c r="U7" s="20">
        <f t="shared" ca="1" si="1"/>
        <v>8275.85</v>
      </c>
      <c r="V7" s="26"/>
      <c r="W7" s="16" t="str">
        <f ca="1"/>
        <v>Cost of Goods Sold</v>
      </c>
      <c r="X7" s="20">
        <f ca="1"/>
        <v>5486.75</v>
      </c>
      <c r="Y7" s="43">
        <f ca="1">-X7</f>
        <v>-5486.75</v>
      </c>
      <c r="Z7" s="35">
        <f ca="1">IF(OR(AA7&lt;&gt;"", W7=""), "", IF(Y7 &gt; 0, SUM($Y$5:Y6), SUM($Y$5:Y7)))</f>
        <v>163322.37</v>
      </c>
      <c r="AA7" s="35" t="str">
        <f t="shared" ref="AA7:AA22" ca="1" si="2">IF(W7="", "", IF(OR(W7="Revenue", W7="Net Income", W7="Gross Profit", W7="Net Operating Income"), X7, ""))</f>
        <v/>
      </c>
      <c r="AB7" s="35">
        <f t="shared" ref="AB7:AB23" ca="1" si="3">IF(Z7="", "", MAX(Y7, 0))</f>
        <v>0</v>
      </c>
      <c r="AC7" s="35">
        <f t="shared" ref="AC7:AC22" ca="1" si="4">IF(Z7="", "", -MIN(Y7, 0))</f>
        <v>5486.75</v>
      </c>
      <c r="AD7" s="35">
        <f t="shared" ref="AD7:AD22" ca="1" si="5">IF(W7="", "", 0)</f>
        <v>0</v>
      </c>
      <c r="AE7" s="35" t="str">
        <f t="shared" ref="AE7:AE22" ca="1" si="6">IF(W7="", "", IF(Y7 &lt; 0, "", ABS(X7)))</f>
        <v/>
      </c>
      <c r="AF7" s="35">
        <f t="shared" ref="AF7:AF22" ca="1" si="7">IF(W7="", "", IF(Y7 &gt;= 0, "", -ABS(X7)))</f>
        <v>-5486.75</v>
      </c>
      <c r="AG7" s="26"/>
      <c r="AH7" s="49">
        <f ca="1"/>
        <v>45689</v>
      </c>
      <c r="AI7" s="36">
        <f ca="1">IF(
  AH7 = "",
  "",
  IFERROR(
    IF(
      OR($D$5 = "All Months", TEXT(AH7, "mmmm") = $D$5),
      INDEX(
        'P&amp;L Last Fiscal Year'!$B$3:$M$100,
        MATCH("Total Income", 'P&amp;L Last Fiscal Year'!$A$3:$A$100, 0),
        MATCH(AH7, 'P&amp;L Last Fiscal Year'!$B$2:$M$2, 0)
      ),
      0
    ),
    0
  )
)</f>
        <v>0</v>
      </c>
      <c r="AJ7" s="36" t="str">
        <f ca="1">IF(
  AH7 = "",
  "",
  IFERROR(
    IF(
      $B$5 = "Previous Fiscal Year",
      IF(
        OR($D$5 = "All Months", TEXT(AH7, "mmmm") = $D$5),
        "",
        INDEX(
          'P&amp;L Last Fiscal Year'!$B$3:$M$100,
          MATCH("Total Income", 'P&amp;L Last Fiscal Year'!$A$3:$A$100, 0),
          MATCH(AH7, 'P&amp;L Last Fiscal Year'!$B$2:$M$2, 0)
        )
      ),
      IF(
        OR($D$5 = "All Months", TEXT(AH7, "mmmm") = $D$5),
        "",
        INDEX(
          'P&amp;L This Fiscal Year'!$B$3:$M$100,
          MATCH("Total Income", 'P&amp;L This Fiscal Year'!$A$3:$A$100, 0),
          MATCH(AH7, 'P&amp;L This Fiscal Year'!$B$2:$M$2, 0)
        )
      )
    ),
    ""
  )
)</f>
        <v/>
      </c>
      <c r="AK7" s="36">
        <f ca="1">IF(
  AH7 = "",
  "",
  IFERROR(
    IF(
      $B$5 = "Previous Fiscal Year",
      IF(
        OR($D$5 = "All Months", TEXT(AH7, "mmmm") = $D$5),
        -INDEX(
          'P&amp;L Last Fiscal Year'!$B$3:$M$100,
          MATCH("Total Cost of Goods Sold", 'P&amp;L Last Fiscal Year'!$A$3:$A$100, 0),
          MATCH(AH7, 'P&amp;L Last Fiscal Year'!$B$2:$M$2, 0)
        ),
        ""
      ),
      IF(
        OR($D$5 = "All Months", TEXT(AH7, "mmmm") = $D$5),
        -INDEX(
          'P&amp;L This Fiscal Year'!$B$3:$M$100,
          MATCH("Total Cost of Goods Sold", 'P&amp;L This Fiscal Year'!$A$3:$A$100, 0),
          MATCH(AH7, 'P&amp;L This Fiscal Year'!$B$2:$M$2, 0)
        ),
        ""
      )
    ),
    ""
  )
)</f>
        <v>-425.47</v>
      </c>
      <c r="AL7" t="str">
        <f ca="1">IF(
  AH7 = "",
  "",
  IFERROR(
    IF(
      $B$5 = "Previous Fiscal Year",
      IF(
        OR($D$5 = "All Months", TEXT(AH7, "mmmm") = $D$5),
        "",
        -INDEX(
          'P&amp;L Last Fiscal Year'!$B$3:$M$100,
          MATCH("Total Cost of Goods Sold", 'P&amp;L Last Fiscal Year'!$A$3:$A$100, 0),
          MATCH(AH7, 'P&amp;L Last Fiscal Year'!$B$2:$M$2, 0)
        )
      ),
      IF(
        OR($D$5 = "All Months", TEXT(AH7, "mmmm") = $D$5),
        "",
        -INDEX(
          'P&amp;L This Fiscal Year'!$B$3:$M$100,
          MATCH("Total Cost of Goods Sold", 'P&amp;L This Fiscal Year'!$A$3:$A$100, 0),
          MATCH(AH7, 'P&amp;L This Fiscal Year'!$B$2:$M$2, 0)
        )
      )
    ),
    ""
  )
)</f>
        <v/>
      </c>
      <c r="AM7" s="55" t="e">
        <f ca="1">IF(AH7="", "", (SUM(AI7:AJ7) - SUM(AI6:AJ6)) / SUM(AI6:AJ6))</f>
        <v>#DIV/0!</v>
      </c>
      <c r="AN7" s="55" t="e">
        <f ca="1">IF(AH7="", "", AM7 + 50% - MIN(AM:AM))</f>
        <v>#DIV/0!</v>
      </c>
      <c r="AO7" s="26"/>
      <c r="AP7" t="str">
        <f ca="1"/>
        <v>Rent or Lease</v>
      </c>
      <c r="AQ7" s="36">
        <f t="shared" ref="AQ7:AQ15" ca="1" si="8">IF(AP7="", "", _xlfn.XLOOKUP(AP7, T7:T101, U7:U101, ""))</f>
        <v>12681.43</v>
      </c>
      <c r="AR7" s="26"/>
      <c r="AS7" s="49">
        <f ca="1"/>
        <v>45689</v>
      </c>
      <c r="AT7" s="36">
        <f ca="1">IF(
  AS7 = "",
  "",
  IFERROR(
    IF(
      OR($D$5 = "All Months", TEXT(AS7, "mmmm") = $D$5),
      INDEX(
        'P&amp;L Last Fiscal Year'!$B$3:$M$100,
        MATCH("Total Expenses", 'P&amp;L Last Fiscal Year'!$A$3:$A$100, 0),
        MATCH(AS7, 'P&amp;L Last Fiscal Year'!$B$2:$M$2, 0)
      ),
      0
    ),
    0
  )
)</f>
        <v>0</v>
      </c>
      <c r="AU7" s="36">
        <f ca="1">IF(
  BE7 = "",
  "",
  IFERROR(
    IF(
      $B$5 = "Previous Fiscal Year",
      IF(
        OR($D$5 = "All Months", TEXT(BE7, "mmmm") = $D$5),
        0,
        INDEX(
          'P&amp;L Last Fiscal Year'!$B$3:$M$100,
          MATCH("Total Expenses", 'P&amp;L Last Fiscal Year'!$A$3:$A$100, 0),
          MATCH(BE7, 'P&amp;L Last Fiscal Year'!$B$2:$M$2, 0)
        )
      ),
      IF(
        OR($D$5 = "All Months", TEXT(BE7, "mmmm") = $D$5),
        0,
        INDEX(
          'P&amp;L This Fiscal Year'!$B$3:$M$100,
          MATCH("Total Expenses", 'P&amp;L This Fiscal Year'!$A$3:$A$100, 0),
          MATCH(BE7, 'P&amp;L This Fiscal Year'!$B$2:$M$2, 0)
        )
      )
    ),
    ""
  )
)</f>
        <v>0</v>
      </c>
      <c r="AV7" s="55" t="e">
        <f ca="1">IF(BE7="", "", (SUM(AT7:AU7) - SUM(AT6:AU6)) / SUM(AT6:AU6))</f>
        <v>#DIV/0!</v>
      </c>
      <c r="AW7" s="55" t="e">
        <f ca="1">IF(BE7="",,#REF!+50%-MIN(BH:BH))</f>
        <v>#REF!</v>
      </c>
      <c r="AX7" s="26"/>
      <c r="AY7" s="49">
        <f ca="1"/>
        <v>45689</v>
      </c>
      <c r="AZ7" s="36">
        <f ca="1">IF(
  AY7 = "",
  "",
  IFERROR(
    IF(
      $B$5 = "Previous Fiscal Year",
      IF(
        OR($D$5 = "All Months", TEXT(AY7, "mmmm") = $D$5),
        INDEX(
          'P&amp;L Last Fiscal Year'!$B$3:$M$100,
          MATCH("Gross Profit", 'P&amp;L Last Fiscal Year'!$A$3:$A$100, 0),
          MATCH(AY7, 'P&amp;L Last Fiscal Year'!$B$2:$M$2, 0)
        ),
        0
      ),
      IF(
        OR($D$5 = "All Months", TEXT(AY7, "mmmm") = $D$5),
        INDEX(
          'P&amp;L This Fiscal Year'!$B$3:$M$100,
          MATCH("Gross Profit", 'P&amp;L This Fiscal Year'!$A$3:$A$100, 0),
          MATCH(AY7, 'P&amp;L This Fiscal Year'!$B$2:$M$2, 0)
        ),
        0
      )
    ),
    0
  )
)</f>
        <v>12943.48</v>
      </c>
      <c r="BA7" s="36">
        <f ca="1">IF(
  AY7 = "",
  "",
  IFERROR(
    IF(
      $B$5 = "Previous Fiscal Year",
      IF(
        OR($D$5 = "All Months", TEXT(AY7, "mmmm") = $D$5),
        0,
        INDEX(
          'P&amp;L Last Fiscal Year'!$B$3:$M$100,
          MATCH("Gross Profit", 'P&amp;L Last Fiscal Year'!$A$3:$A$100, 0),
          MATCH(AY7, 'P&amp;L Last Fiscal Year'!$B$2:$M$2, 0)
        )
      ),
      IF(
        OR($D$5 = "All Months", TEXT(AY7, "mmmm") = $D$5),
        0,
        INDEX(
          'P&amp;L This Fiscal Year'!$B$3:$M$100,
          MATCH("Gross Profit", 'P&amp;L This Fiscal Year'!$A$3:$A$100, 0),
          MATCH(AY7, 'P&amp;L This Fiscal Year'!$B$2:$M$2, 0)
        )
      )
    ),
    0
  )
)</f>
        <v>0</v>
      </c>
      <c r="BB7" s="55">
        <f ca="1">IF(BK7="", "", (SUM(AZ7:BA7) - SUM(AZ6:BA6)) / SUM(AZ6:BA6))</f>
        <v>-6.7195738216242834E-2</v>
      </c>
      <c r="BC7" s="55">
        <f ca="1">IF(AY7="", "", BB7 + 50% - MIN(BB:BB))</f>
        <v>0.5</v>
      </c>
      <c r="BD7" s="26"/>
      <c r="BE7" s="49">
        <f ca="1"/>
        <v>45689</v>
      </c>
      <c r="BF7" s="36">
        <f ca="1">IF(
  BE7 = "",
  "",
  IFERROR(
    IF(
      $B$5 = "Previous Fiscal Year",
      IF(
        OR($D$5 = "All Months", TEXT(BE7, "mmmm") = $D$5),
        INDEX(
          'P&amp;L Last Fiscal Year'!$B$3:$M$100,
          MATCH("Net Income", 'P&amp;L Last Fiscal Year'!$A$3:$A$100, 0),
          MATCH(BE7, 'P&amp;L Last Fiscal Year'!$B$2:$M$2, 0)
        ),
        0
      ),
      IF(
        OR($D$5 = "All Months", TEXT(BE7, "mmmm") = $D$5),
        INDEX(
          'P&amp;L This Fiscal Year'!$B$3:$M$100,
          MATCH("Net Income", 'P&amp;L This Fiscal Year'!$A$3:$A$100, 0),
          MATCH(BE7, 'P&amp;L This Fiscal Year'!$B$2:$M$2, 0)
        ),
        0
      )
    ),
    0
  )
)</f>
        <v>5038.62</v>
      </c>
      <c r="BG7" s="36">
        <f ca="1">IF(
  BE7 = "",
  "",
  IFERROR(
    IF(
      $B$5 = "Previous Fiscal Year",
      IF(
        OR($D$5 = "All Months", TEXT(BE7, "mmmm") = $D$5),
        0,
        INDEX(
          'P&amp;L Last Fiscal Year'!$B$3:$M$100,
          MATCH("Net Income", 'P&amp;L Last Fiscal Year'!$A$3:$A$100, 0),
          MATCH(BE7, 'P&amp;L Last Fiscal Year'!$B$2:$M$2, 0)
        )
      ),
      IF(
        OR($D$5 = "All Months", TEXT(BE7, "mmmm") = $D$5),
        0,
        INDEX(
          'P&amp;L This Fiscal Year'!$B$3:$M$100,
          MATCH("Net Income", 'P&amp;L This Fiscal Year'!$A$3:$A$100, 0),
          MATCH(BE7, 'P&amp;L This Fiscal Year'!$B$2:$M$2, 0)
        )
      )
    ),
    0
  )
)</f>
        <v>0</v>
      </c>
      <c r="BH7" s="55">
        <f ca="1">IF(BE7="", "", (SUM(BF7:BG7) - SUM(BF6:BG6)) / SUM(BF6:BG6))</f>
        <v>-0.21243136194470189</v>
      </c>
      <c r="BI7" s="55">
        <f ca="1">IF(BE7="",,BH7+50%-MIN(BH:BH))</f>
        <v>0.5</v>
      </c>
      <c r="BJ7" s="26"/>
      <c r="BK7" s="49">
        <f ca="1"/>
        <v>45689</v>
      </c>
      <c r="BL7" s="36">
        <f ca="1">IF(
  $BK7 &lt; TODAY(),
  IFERROR(
    IF(
      $B$5 = "Previous Fiscal Year",
      INDEX(
        'P&amp;L Last Fiscal Year'!$B$3:$M$100,
        MATCH($BL$5, 'P&amp;L Last Fiscal Year'!$A$3:$A$100, 0),
        MATCH($BK7, 'P&amp;L Last Fiscal Year'!$B$2:$M$2, 0)
      ),
      INDEX(
        'P&amp;L This Fiscal Year'!$B$3:$M$100,
        MATCH($BL$5, 'P&amp;L This Fiscal Year'!$A$3:$A$100, 0),
        MATCH($BK7, 'P&amp;L This Fiscal Year'!$B$2:$M$2, 0)
      )
    ),
    ""
  ),
  ""
)</f>
        <v>13368.94</v>
      </c>
      <c r="BM7" s="36">
        <f ca="1">IF(
  $BK7 &lt; TODAY(),
  IFERROR(
    IF(
      $B$5 = "Previous Fiscal Year",
      INDEX(
        'P&amp;L Last Fiscal Year'!$B$3:$M$100,
        MATCH($BM$5, 'P&amp;L Last Fiscal Year'!$A$3:$A$100, 0),
        MATCH($BK7, 'P&amp;L Last Fiscal Year'!$B$2:$M$2, 0)
      ),
      INDEX(
        'P&amp;L This Fiscal Year'!$B$3:$M$100,
        MATCH($BM$5, 'P&amp;L This Fiscal Year'!$A$3:$A$100, 0),
        MATCH($BK7, 'P&amp;L This Fiscal Year'!$B$2:$M$2, 0)
      )
    ),
    ""
  ),
  ""
)</f>
        <v>425.47</v>
      </c>
      <c r="BN7" s="36">
        <f ca="1">IF(
  $BK7 &lt; TODAY(),
  IFERROR(
    IF(
      $B$5 = "Previous Fiscal Year",
      INDEX(
        'P&amp;L Last Fiscal Year'!$B$3:$M$100,
        MATCH($BN$5, 'P&amp;L Last Fiscal Year'!$A$3:$A$100, 0),
        MATCH($BK7, 'P&amp;L Last Fiscal Year'!$B$2:$M$2, 0)
      ),
      INDEX(
        'P&amp;L This Fiscal Year'!$B$3:$M$100,
        MATCH($BN$5, 'P&amp;L This Fiscal Year'!$A$3:$A$100, 0),
        MATCH($BK7, 'P&amp;L This Fiscal Year'!$B$2:$M$2, 0)
      )
    ),
    ""
  ),
  ""
)</f>
        <v>12943.48</v>
      </c>
      <c r="BO7" s="36">
        <f ca="1">IF(
  $BK7 &lt; TODAY(),
  IFERROR(
    IF(
      $B$5 = "Previous Fiscal Year",
      INDEX(
        'P&amp;L Last Fiscal Year'!$B$3:$M$100,
        MATCH($BO$5, 'P&amp;L Last Fiscal Year'!$A$3:$A$100, 0),
        MATCH($BK7, 'P&amp;L Last Fiscal Year'!$B$2:$M$2, 0)
      ),
      INDEX(
        'P&amp;L This Fiscal Year'!$B$3:$M$100,
        MATCH($BO$5, 'P&amp;L This Fiscal Year'!$A$3:$A$100, 0),
        MATCH($BK7, 'P&amp;L This Fiscal Year'!$B$2:$M$2, 0)
      )
    ),
    ""
  ),
  ""
)</f>
        <v>8989.49</v>
      </c>
      <c r="BP7" s="36">
        <f ca="1">IF(
  $BK7 &lt; TODAY(),
  IFERROR(
    IF(
      $B$5 = "Previous Fiscal Year",
      INDEX(
        'P&amp;L Last Fiscal Year'!$B$3:$M$100,
        MATCH($BP$5, 'P&amp;L Last Fiscal Year'!$A$3:$A$100, 0),
        MATCH($BK7, 'P&amp;L Last Fiscal Year'!$B$2:$M$2, 0)
      ),
      INDEX(
        'P&amp;L This Fiscal Year'!$B$3:$M$100,
        MATCH($BP$5, 'P&amp;L This Fiscal Year'!$A$3:$A$100, 0),
        MATCH($BK7, 'P&amp;L This Fiscal Year'!$B$2:$M$2, 0)
      )
    ),
    ""
  ),
  ""
)</f>
        <v>3953.98</v>
      </c>
      <c r="BQ7" s="36">
        <f ca="1">IF(
  $BK7 &lt; TODAY(),
  IFERROR(
    IF(
      $B$5 = "Previous Fiscal Year",
      INDEX(
        'P&amp;L Last Fiscal Year'!$B$3:$M$100,
        MATCH($BQ$5, 'P&amp;L Last Fiscal Year'!$A$3:$A$100, 0),
        MATCH($BK7, 'P&amp;L Last Fiscal Year'!$B$2:$M$2, 0)
      ),
      INDEX(
        'P&amp;L This Fiscal Year'!$B$3:$M$100,
        MATCH($BQ$5, 'P&amp;L This Fiscal Year'!$A$3:$A$100, 0),
        MATCH($BK7, 'P&amp;L This Fiscal Year'!$B$2:$M$2, 0)
      )
    ),
    ""
  ),
  ""
)</f>
        <v>1084.6400000000001</v>
      </c>
      <c r="BR7" s="36">
        <f ca="1">IF(
  $BK7 &lt; TODAY(),
  IFERROR(
    IF(
      $B$5 = "Previous Fiscal Year",
      INDEX(
        'P&amp;L Last Fiscal Year'!$B$3:$M$100,
        MATCH($BR$5, 'P&amp;L Last Fiscal Year'!$A$3:$A$100, 0),
        MATCH($BK7, 'P&amp;L Last Fiscal Year'!$B$2:$M$2, 0)
      ),
      INDEX(
        'P&amp;L This Fiscal Year'!$B$3:$M$100,
        MATCH($BR$5, 'P&amp;L This Fiscal Year'!$A$3:$A$100, 0),
        MATCH($BK7, 'P&amp;L This Fiscal Year'!$B$2:$M$2, 0)
      )
    ),
    ""
  ),
  ""
)</f>
        <v>5038.62</v>
      </c>
    </row>
    <row r="8" spans="1:72" ht="15.5">
      <c r="D8" s="15"/>
      <c r="E8" s="15"/>
      <c r="F8" s="16" t="str">
        <v>Painting Services</v>
      </c>
      <c r="G8" s="16" t="str">
        <v>Income</v>
      </c>
      <c r="H8" s="16" t="b">
        <v>1</v>
      </c>
      <c r="I8" s="32">
        <f ca="1"/>
        <v>62186.93</v>
      </c>
      <c r="J8" s="26"/>
      <c r="K8" s="16" t="str">
        <v>Painting Services</v>
      </c>
      <c r="L8" s="16" t="str">
        <v>Income</v>
      </c>
      <c r="M8" s="16" t="b">
        <v>1</v>
      </c>
      <c r="N8" s="32">
        <f ca="1"/>
        <v>76314.23</v>
      </c>
      <c r="O8" s="14"/>
      <c r="P8" s="16" t="s">
        <v>174</v>
      </c>
      <c r="Q8" s="16" t="s">
        <v>174</v>
      </c>
      <c r="R8" s="35">
        <f t="shared" ca="1" si="0"/>
        <v>163322.37</v>
      </c>
      <c r="S8" s="15"/>
      <c r="T8" s="16" t="str">
        <v>Rented Equipment</v>
      </c>
      <c r="U8" s="20">
        <f t="shared" ca="1" si="1"/>
        <v>3881.89</v>
      </c>
      <c r="V8" s="26"/>
      <c r="W8" s="16" t="str">
        <f ca="1"/>
        <v>Gross Profit</v>
      </c>
      <c r="X8" s="20">
        <f ca="1"/>
        <v>163322.37</v>
      </c>
      <c r="Y8" s="35">
        <v>0</v>
      </c>
      <c r="Z8" s="35" t="str">
        <f ca="1">IF(OR(AA8&lt;&gt;"", W8=""), "", IF(Y8 &gt; 0, SUM($Y$5:Y7), SUM($Y$5:Y8)))</f>
        <v/>
      </c>
      <c r="AA8" s="35">
        <f t="shared" ca="1" si="2"/>
        <v>163322.37</v>
      </c>
      <c r="AB8" s="35" t="str">
        <f t="shared" ca="1" si="3"/>
        <v/>
      </c>
      <c r="AC8" s="35" t="str">
        <f t="shared" ca="1" si="4"/>
        <v/>
      </c>
      <c r="AD8" s="35">
        <f t="shared" ca="1" si="5"/>
        <v>0</v>
      </c>
      <c r="AE8" s="35">
        <f t="shared" ca="1" si="6"/>
        <v>163322.37</v>
      </c>
      <c r="AF8" s="35" t="str">
        <f t="shared" ca="1" si="7"/>
        <v/>
      </c>
      <c r="AG8" s="26"/>
      <c r="AH8" s="49">
        <f ca="1"/>
        <v>45717</v>
      </c>
      <c r="AI8" s="36">
        <f ca="1">IF(
  AH8 = "",
  "",
  IFERROR(
    IF(
      OR($D$5 = "All Months", TEXT(AH8, "mmmm") = $D$5),
      INDEX(
        'P&amp;L Last Fiscal Year'!$B$3:$M$100,
        MATCH("Total Income", 'P&amp;L Last Fiscal Year'!$A$3:$A$100, 0),
        MATCH(AH8, 'P&amp;L Last Fiscal Year'!$B$2:$M$2, 0)
      ),
      0
    ),
    0
  )
)</f>
        <v>0</v>
      </c>
      <c r="AJ8" s="36" t="str">
        <f ca="1">IF(
  AH8 = "",
  "",
  IFERROR(
    IF(
      $B$5 = "Previous Fiscal Year",
      IF(
        OR($D$5 = "All Months", TEXT(AH8, "mmmm") = $D$5),
        "",
        INDEX(
          'P&amp;L Last Fiscal Year'!$B$3:$M$100,
          MATCH("Total Income", 'P&amp;L Last Fiscal Year'!$A$3:$A$100, 0),
          MATCH(AH8, 'P&amp;L Last Fiscal Year'!$B$2:$M$2, 0)
        )
      ),
      IF(
        OR($D$5 = "All Months", TEXT(AH8, "mmmm") = $D$5),
        "",
        INDEX(
          'P&amp;L This Fiscal Year'!$B$3:$M$100,
          MATCH("Total Income", 'P&amp;L This Fiscal Year'!$A$3:$A$100, 0),
          MATCH(AH8, 'P&amp;L This Fiscal Year'!$B$2:$M$2, 0)
        )
      )
    ),
    ""
  )
)</f>
        <v/>
      </c>
      <c r="AK8" s="36">
        <f ca="1">IF(
  AH8 = "",
  "",
  IFERROR(
    IF(
      $B$5 = "Previous Fiscal Year",
      IF(
        OR($D$5 = "All Months", TEXT(AH8, "mmmm") = $D$5),
        -INDEX(
          'P&amp;L Last Fiscal Year'!$B$3:$M$100,
          MATCH("Total Cost of Goods Sold", 'P&amp;L Last Fiscal Year'!$A$3:$A$100, 0),
          MATCH(AH8, 'P&amp;L Last Fiscal Year'!$B$2:$M$2, 0)
        ),
        ""
      ),
      IF(
        OR($D$5 = "All Months", TEXT(AH8, "mmmm") = $D$5),
        -INDEX(
          'P&amp;L This Fiscal Year'!$B$3:$M$100,
          MATCH("Total Cost of Goods Sold", 'P&amp;L This Fiscal Year'!$A$3:$A$100, 0),
          MATCH(AH8, 'P&amp;L This Fiscal Year'!$B$2:$M$2, 0)
        ),
        ""
      )
    ),
    ""
  )
)</f>
        <v>-498.06</v>
      </c>
      <c r="AL8" t="str">
        <f ca="1">IF(
  AH8 = "",
  "",
  IFERROR(
    IF(
      $B$5 = "Previous Fiscal Year",
      IF(
        OR($D$5 = "All Months", TEXT(AH8, "mmmm") = $D$5),
        "",
        -INDEX(
          'P&amp;L Last Fiscal Year'!$B$3:$M$100,
          MATCH("Total Cost of Goods Sold", 'P&amp;L Last Fiscal Year'!$A$3:$A$100, 0),
          MATCH(AH8, 'P&amp;L Last Fiscal Year'!$B$2:$M$2, 0)
        )
      ),
      IF(
        OR($D$5 = "All Months", TEXT(AH8, "mmmm") = $D$5),
        "",
        -INDEX(
          'P&amp;L This Fiscal Year'!$B$3:$M$100,
          MATCH("Total Cost of Goods Sold", 'P&amp;L This Fiscal Year'!$A$3:$A$100, 0),
          MATCH(AH8, 'P&amp;L This Fiscal Year'!$B$2:$M$2, 0)
        )
      )
    ),
    ""
  )
)</f>
        <v/>
      </c>
      <c r="AM8" s="55" t="e">
        <f t="shared" ref="AM8:AM17" ca="1" si="9">IF(AH8="", "", (SUM(AI8:AJ8) - SUM(AI7:AJ7)) / SUM(AI7:AJ7))</f>
        <v>#DIV/0!</v>
      </c>
      <c r="AN8" s="55" t="e">
        <f t="shared" ref="AN8:AN18" ca="1" si="10">IF(AH8="", "", AM8 + 50% - MIN(AM:AM))</f>
        <v>#DIV/0!</v>
      </c>
      <c r="AO8" s="26"/>
      <c r="AP8" t="str">
        <f ca="1"/>
        <v>Utilities</v>
      </c>
      <c r="AQ8" s="36">
        <f t="shared" ca="1" si="8"/>
        <v>12500</v>
      </c>
      <c r="AR8" s="26"/>
      <c r="AS8" s="49">
        <f ca="1"/>
        <v>45717</v>
      </c>
      <c r="AT8" s="36">
        <f ca="1">IF(
  AS8 = "",
  "",
  IFERROR(
    IF(
      OR($D$5 = "All Months", TEXT(AS8, "mmmm") = $D$5),
      INDEX(
        'P&amp;L Last Fiscal Year'!$B$3:$M$100,
        MATCH("Total Expenses", 'P&amp;L Last Fiscal Year'!$A$3:$A$100, 0),
        MATCH(AS8, 'P&amp;L Last Fiscal Year'!$B$2:$M$2, 0)
      ),
      0
    ),
    0
  )
)</f>
        <v>0</v>
      </c>
      <c r="AU8" s="36">
        <f ca="1">IF(
  BE8 = "",
  "",
  IFERROR(
    IF(
      $B$5 = "Previous Fiscal Year",
      IF(
        OR($D$5 = "All Months", TEXT(BE8, "mmmm") = $D$5),
        0,
        INDEX(
          'P&amp;L Last Fiscal Year'!$B$3:$M$100,
          MATCH("Total Expenses", 'P&amp;L Last Fiscal Year'!$A$3:$A$100, 0),
          MATCH(BE8, 'P&amp;L Last Fiscal Year'!$B$2:$M$2, 0)
        )
      ),
      IF(
        OR($D$5 = "All Months", TEXT(BE8, "mmmm") = $D$5),
        0,
        INDEX(
          'P&amp;L This Fiscal Year'!$B$3:$M$100,
          MATCH("Total Expenses", 'P&amp;L This Fiscal Year'!$A$3:$A$100, 0),
          MATCH(BE8, 'P&amp;L This Fiscal Year'!$B$2:$M$2, 0)
        )
      )
    ),
    ""
  )
)</f>
        <v>0</v>
      </c>
      <c r="AV8" s="55" t="e">
        <f t="shared" ref="AV8:AV17" ca="1" si="11">IF(BE8="", "", (SUM(AT8:AU8) - SUM(AT7:AU7)) / SUM(AT7:AU7))</f>
        <v>#DIV/0!</v>
      </c>
      <c r="AW8" s="55">
        <f t="shared" ref="AW8:AW17" ca="1" si="12">IF(BE8="",,BH8+50%-MIN(BH:BH))</f>
        <v>1.0402532655611683</v>
      </c>
      <c r="AX8" s="26"/>
      <c r="AY8" s="49">
        <f ca="1"/>
        <v>45717</v>
      </c>
      <c r="AZ8" s="36">
        <f ca="1">IF(
  AY8 = "",
  "",
  IFERROR(
    IF(
      $B$5 = "Previous Fiscal Year",
      IF(
        OR($D$5 = "All Months", TEXT(AY8, "mmmm") = $D$5),
        INDEX(
          'P&amp;L Last Fiscal Year'!$B$3:$M$100,
          MATCH("Gross Profit", 'P&amp;L Last Fiscal Year'!$A$3:$A$100, 0),
          MATCH(AY8, 'P&amp;L Last Fiscal Year'!$B$2:$M$2, 0)
        ),
        0
      ),
      IF(
        OR($D$5 = "All Months", TEXT(AY8, "mmmm") = $D$5),
        INDEX(
          'P&amp;L This Fiscal Year'!$B$3:$M$100,
          MATCH("Gross Profit", 'P&amp;L This Fiscal Year'!$A$3:$A$100, 0),
          MATCH(AY8, 'P&amp;L This Fiscal Year'!$B$2:$M$2, 0)
        ),
        0
      )
    ),
    0
  )
)</f>
        <v>13882.92</v>
      </c>
      <c r="BA8" s="36">
        <f ca="1">IF(
  AY8 = "",
  "",
  IFERROR(
    IF(
      $B$5 = "Previous Fiscal Year",
      IF(
        OR($D$5 = "All Months", TEXT(AY8, "mmmm") = $D$5),
        0,
        INDEX(
          'P&amp;L Last Fiscal Year'!$B$3:$M$100,
          MATCH("Gross Profit", 'P&amp;L Last Fiscal Year'!$A$3:$A$100, 0),
          MATCH(AY8, 'P&amp;L Last Fiscal Year'!$B$2:$M$2, 0)
        )
      ),
      IF(
        OR($D$5 = "All Months", TEXT(AY8, "mmmm") = $D$5),
        0,
        INDEX(
          'P&amp;L This Fiscal Year'!$B$3:$M$100,
          MATCH("Gross Profit", 'P&amp;L This Fiscal Year'!$A$3:$A$100, 0),
          MATCH(AY8, 'P&amp;L This Fiscal Year'!$B$2:$M$2, 0)
        )
      )
    ),
    0
  )
)</f>
        <v>0</v>
      </c>
      <c r="BB8" s="55">
        <f t="shared" ref="BB8:BB17" ca="1" si="13">IF(BK8="", "", (SUM(AZ8:BA8) - SUM(AZ7:BA7)) / SUM(AZ7:BA7))</f>
        <v>7.258017163853929E-2</v>
      </c>
      <c r="BC8" s="55">
        <f t="shared" ref="BC8:BC17" ca="1" si="14">IF(AY8="", "", BB8 + 50% - MIN(BB:BB))</f>
        <v>0.63977590985478205</v>
      </c>
      <c r="BD8" s="26"/>
      <c r="BE8" s="49">
        <f ca="1"/>
        <v>45717</v>
      </c>
      <c r="BF8" s="36">
        <f ca="1">IF(
  BE8 = "",
  "",
  IFERROR(
    IF(
      $B$5 = "Previous Fiscal Year",
      IF(
        OR($D$5 = "All Months", TEXT(BE8, "mmmm") = $D$5),
        INDEX(
          'P&amp;L Last Fiscal Year'!$B$3:$M$100,
          MATCH("Net Income", 'P&amp;L Last Fiscal Year'!$A$3:$A$100, 0),
          MATCH(BE8, 'P&amp;L Last Fiscal Year'!$B$2:$M$2, 0)
        ),
        0
      ),
      IF(
        OR($D$5 = "All Months", TEXT(BE8, "mmmm") = $D$5),
        INDEX(
          'P&amp;L This Fiscal Year'!$B$3:$M$100,
          MATCH("Net Income", 'P&amp;L This Fiscal Year'!$A$3:$A$100, 0),
          MATCH(BE8, 'P&amp;L This Fiscal Year'!$B$2:$M$2, 0)
        ),
        0
      )
    ),
    0
  )
)</f>
        <v>6690.39</v>
      </c>
      <c r="BG8" s="36">
        <f ca="1">IF(
  BE8 = "",
  "",
  IFERROR(
    IF(
      $B$5 = "Previous Fiscal Year",
      IF(
        OR($D$5 = "All Months", TEXT(BE8, "mmmm") = $D$5),
        0,
        INDEX(
          'P&amp;L Last Fiscal Year'!$B$3:$M$100,
          MATCH("Net Income", 'P&amp;L Last Fiscal Year'!$A$3:$A$100, 0),
          MATCH(BE8, 'P&amp;L Last Fiscal Year'!$B$2:$M$2, 0)
        )
      ),
      IF(
        OR($D$5 = "All Months", TEXT(BE8, "mmmm") = $D$5),
        0,
        INDEX(
          'P&amp;L This Fiscal Year'!$B$3:$M$100,
          MATCH("Net Income", 'P&amp;L This Fiscal Year'!$A$3:$A$100, 0),
          MATCH(BE8, 'P&amp;L This Fiscal Year'!$B$2:$M$2, 0)
        )
      )
    ),
    0
  )
)</f>
        <v>0</v>
      </c>
      <c r="BH8" s="55">
        <f t="shared" ref="BH8:BH17" ca="1" si="15">IF(BE8="", "", (SUM(BF8:BG8) - SUM(BF7:BG7)) / SUM(BF7:BG7))</f>
        <v>0.32782190361646651</v>
      </c>
      <c r="BI8" s="55">
        <f t="shared" ref="BI8:BI17" ca="1" si="16">IF(BE8="",,BH8+50%-MIN(BH:BH))</f>
        <v>1.0402532655611683</v>
      </c>
      <c r="BJ8" s="26"/>
      <c r="BK8" s="49">
        <f ca="1"/>
        <v>45717</v>
      </c>
      <c r="BL8" s="36">
        <f ca="1">IF(
  $BK8 &lt; TODAY(),
  IFERROR(
    IF(
      $B$5 = "Previous Fiscal Year",
      INDEX(
        'P&amp;L Last Fiscal Year'!$B$3:$M$100,
        MATCH($BL$5, 'P&amp;L Last Fiscal Year'!$A$3:$A$100, 0),
        MATCH($BK8, 'P&amp;L Last Fiscal Year'!$B$2:$M$2, 0)
      ),
      INDEX(
        'P&amp;L This Fiscal Year'!$B$3:$M$100,
        MATCH($BL$5, 'P&amp;L This Fiscal Year'!$A$3:$A$100, 0),
        MATCH($BK8, 'P&amp;L This Fiscal Year'!$B$2:$M$2, 0)
      )
    ),
    ""
  ),
  ""
)</f>
        <v>14380.97</v>
      </c>
      <c r="BM8" s="36">
        <f ca="1">IF(
  $BK8 &lt; TODAY(),
  IFERROR(
    IF(
      $B$5 = "Previous Fiscal Year",
      INDEX(
        'P&amp;L Last Fiscal Year'!$B$3:$M$100,
        MATCH($BM$5, 'P&amp;L Last Fiscal Year'!$A$3:$A$100, 0),
        MATCH($BK8, 'P&amp;L Last Fiscal Year'!$B$2:$M$2, 0)
      ),
      INDEX(
        'P&amp;L This Fiscal Year'!$B$3:$M$100,
        MATCH($BM$5, 'P&amp;L This Fiscal Year'!$A$3:$A$100, 0),
        MATCH($BK8, 'P&amp;L This Fiscal Year'!$B$2:$M$2, 0)
      )
    ),
    ""
  ),
  ""
)</f>
        <v>498.06</v>
      </c>
      <c r="BN8" s="36">
        <f ca="1">IF(
  $BK8 &lt; TODAY(),
  IFERROR(
    IF(
      $B$5 = "Previous Fiscal Year",
      INDEX(
        'P&amp;L Last Fiscal Year'!$B$3:$M$100,
        MATCH($BN$5, 'P&amp;L Last Fiscal Year'!$A$3:$A$100, 0),
        MATCH($BK8, 'P&amp;L Last Fiscal Year'!$B$2:$M$2, 0)
      ),
      INDEX(
        'P&amp;L This Fiscal Year'!$B$3:$M$100,
        MATCH($BN$5, 'P&amp;L This Fiscal Year'!$A$3:$A$100, 0),
        MATCH($BK8, 'P&amp;L This Fiscal Year'!$B$2:$M$2, 0)
      )
    ),
    ""
  ),
  ""
)</f>
        <v>13882.92</v>
      </c>
      <c r="BO8" s="36">
        <f ca="1">IF(
  $BK8 &lt; TODAY(),
  IFERROR(
    IF(
      $B$5 = "Previous Fiscal Year",
      INDEX(
        'P&amp;L Last Fiscal Year'!$B$3:$M$100,
        MATCH($BO$5, 'P&amp;L Last Fiscal Year'!$A$3:$A$100, 0),
        MATCH($BK8, 'P&amp;L Last Fiscal Year'!$B$2:$M$2, 0)
      ),
      INDEX(
        'P&amp;L This Fiscal Year'!$B$3:$M$100,
        MATCH($BO$5, 'P&amp;L This Fiscal Year'!$A$3:$A$100, 0),
        MATCH($BK8, 'P&amp;L This Fiscal Year'!$B$2:$M$2, 0)
      )
    ),
    ""
  ),
  ""
)</f>
        <v>8323.17</v>
      </c>
      <c r="BP8" s="36">
        <f ca="1">IF(
  $BK8 &lt; TODAY(),
  IFERROR(
    IF(
      $B$5 = "Previous Fiscal Year",
      INDEX(
        'P&amp;L Last Fiscal Year'!$B$3:$M$100,
        MATCH($BP$5, 'P&amp;L Last Fiscal Year'!$A$3:$A$100, 0),
        MATCH($BK8, 'P&amp;L Last Fiscal Year'!$B$2:$M$2, 0)
      ),
      INDEX(
        'P&amp;L This Fiscal Year'!$B$3:$M$100,
        MATCH($BP$5, 'P&amp;L This Fiscal Year'!$A$3:$A$100, 0),
        MATCH($BK8, 'P&amp;L This Fiscal Year'!$B$2:$M$2, 0)
      )
    ),
    ""
  ),
  ""
)</f>
        <v>5559.75</v>
      </c>
      <c r="BQ8" s="36">
        <f ca="1">IF(
  $BK8 &lt; TODAY(),
  IFERROR(
    IF(
      $B$5 = "Previous Fiscal Year",
      INDEX(
        'P&amp;L Last Fiscal Year'!$B$3:$M$100,
        MATCH($BQ$5, 'P&amp;L Last Fiscal Year'!$A$3:$A$100, 0),
        MATCH($BK8, 'P&amp;L Last Fiscal Year'!$B$2:$M$2, 0)
      ),
      INDEX(
        'P&amp;L This Fiscal Year'!$B$3:$M$100,
        MATCH($BQ$5, 'P&amp;L This Fiscal Year'!$A$3:$A$100, 0),
        MATCH($BK8, 'P&amp;L This Fiscal Year'!$B$2:$M$2, 0)
      )
    ),
    ""
  ),
  ""
)</f>
        <v>1130.6400000000001</v>
      </c>
      <c r="BR8" s="36">
        <f ca="1">IF(
  $BK8 &lt; TODAY(),
  IFERROR(
    IF(
      $B$5 = "Previous Fiscal Year",
      INDEX(
        'P&amp;L Last Fiscal Year'!$B$3:$M$100,
        MATCH($BR$5, 'P&amp;L Last Fiscal Year'!$A$3:$A$100, 0),
        MATCH($BK8, 'P&amp;L Last Fiscal Year'!$B$2:$M$2, 0)
      ),
      INDEX(
        'P&amp;L This Fiscal Year'!$B$3:$M$100,
        MATCH($BR$5, 'P&amp;L This Fiscal Year'!$A$3:$A$100, 0),
        MATCH($BK8, 'P&amp;L This Fiscal Year'!$B$2:$M$2, 0)
      )
    ),
    ""
  ),
  ""
)</f>
        <v>6690.39</v>
      </c>
    </row>
    <row r="9" spans="1:72" ht="15.5">
      <c r="D9" s="15"/>
      <c r="E9" s="15"/>
      <c r="F9" s="16" t="str">
        <v>Quick Tutorial Services</v>
      </c>
      <c r="G9" s="16" t="str">
        <v>Income</v>
      </c>
      <c r="H9" s="16" t="b">
        <v>1</v>
      </c>
      <c r="I9" s="32">
        <f ca="1"/>
        <v>17386.82</v>
      </c>
      <c r="J9" s="26"/>
      <c r="K9" s="16" t="str">
        <v>Quick Tutorial Services</v>
      </c>
      <c r="L9" s="16" t="str">
        <v>Income</v>
      </c>
      <c r="M9" s="16" t="b">
        <v>1</v>
      </c>
      <c r="N9" s="32">
        <f ca="1"/>
        <v>20476.080000000002</v>
      </c>
      <c r="O9" s="14"/>
      <c r="P9" s="15"/>
      <c r="Q9" s="15"/>
      <c r="R9" s="35">
        <f t="shared" ca="1" si="0"/>
        <v>0</v>
      </c>
      <c r="S9" s="15"/>
      <c r="T9" s="16" t="str">
        <v>Insurance</v>
      </c>
      <c r="U9" s="20">
        <f t="shared" ca="1" si="1"/>
        <v>12476.21</v>
      </c>
      <c r="V9" s="26"/>
      <c r="W9" s="16" t="str">
        <f ca="1"/>
        <v>Advertising &amp; marketing</v>
      </c>
      <c r="X9" s="20">
        <f ca="1"/>
        <v>1850.93</v>
      </c>
      <c r="Y9" s="35">
        <f ca="1">IF(W9="", "", IF(COUNTIF(T:T, W9) &gt; 0, -X9, IF(W9 = "Net Operating Income", 0, X9)))</f>
        <v>-1850.93</v>
      </c>
      <c r="Z9" s="35">
        <f ca="1">IF(OR(AA9&lt;&gt;"", W9=""), "", IF(Y9 &gt; 0, SUM($Y$5:Y8), SUM($Y$5:Y9)))</f>
        <v>161471.44</v>
      </c>
      <c r="AA9" s="35" t="str">
        <f t="shared" ca="1" si="2"/>
        <v/>
      </c>
      <c r="AB9" s="35">
        <f t="shared" ca="1" si="3"/>
        <v>0</v>
      </c>
      <c r="AC9" s="35">
        <f t="shared" ca="1" si="4"/>
        <v>1850.93</v>
      </c>
      <c r="AD9" s="35">
        <f t="shared" ca="1" si="5"/>
        <v>0</v>
      </c>
      <c r="AE9" s="35" t="str">
        <f t="shared" ca="1" si="6"/>
        <v/>
      </c>
      <c r="AF9" s="35">
        <f t="shared" ca="1" si="7"/>
        <v>-1850.93</v>
      </c>
      <c r="AG9" s="26"/>
      <c r="AH9" s="49">
        <f ca="1"/>
        <v>45748</v>
      </c>
      <c r="AI9" s="36">
        <f ca="1">IF(
  AH9 = "",
  "",
  IFERROR(
    IF(
      OR($D$5 = "All Months", TEXT(AH9, "mmmm") = $D$5),
      INDEX(
        'P&amp;L Last Fiscal Year'!$B$3:$M$100,
        MATCH("Total Income", 'P&amp;L Last Fiscal Year'!$A$3:$A$100, 0),
        MATCH(AH9, 'P&amp;L Last Fiscal Year'!$B$2:$M$2, 0)
      ),
      0
    ),
    0
  )
)</f>
        <v>0</v>
      </c>
      <c r="AJ9" s="36" t="str">
        <f ca="1">IF(
  AH9 = "",
  "",
  IFERROR(
    IF(
      $B$5 = "Previous Fiscal Year",
      IF(
        OR($D$5 = "All Months", TEXT(AH9, "mmmm") = $D$5),
        "",
        INDEX(
          'P&amp;L Last Fiscal Year'!$B$3:$M$100,
          MATCH("Total Income", 'P&amp;L Last Fiscal Year'!$A$3:$A$100, 0),
          MATCH(AH9, 'P&amp;L Last Fiscal Year'!$B$2:$M$2, 0)
        )
      ),
      IF(
        OR($D$5 = "All Months", TEXT(AH9, "mmmm") = $D$5),
        "",
        INDEX(
          'P&amp;L This Fiscal Year'!$B$3:$M$100,
          MATCH("Total Income", 'P&amp;L This Fiscal Year'!$A$3:$A$100, 0),
          MATCH(AH9, 'P&amp;L This Fiscal Year'!$B$2:$M$2, 0)
        )
      )
    ),
    ""
  )
)</f>
        <v/>
      </c>
      <c r="AK9" s="36">
        <f ca="1">IF(
  AH9 = "",
  "",
  IFERROR(
    IF(
      $B$5 = "Previous Fiscal Year",
      IF(
        OR($D$5 = "All Months", TEXT(AH9, "mmmm") = $D$5),
        -INDEX(
          'P&amp;L Last Fiscal Year'!$B$3:$M$100,
          MATCH("Total Cost of Goods Sold", 'P&amp;L Last Fiscal Year'!$A$3:$A$100, 0),
          MATCH(AH9, 'P&amp;L Last Fiscal Year'!$B$2:$M$2, 0)
        ),
        ""
      ),
      IF(
        OR($D$5 = "All Months", TEXT(AH9, "mmmm") = $D$5),
        -INDEX(
          'P&amp;L This Fiscal Year'!$B$3:$M$100,
          MATCH("Total Cost of Goods Sold", 'P&amp;L This Fiscal Year'!$A$3:$A$100, 0),
          MATCH(AH9, 'P&amp;L This Fiscal Year'!$B$2:$M$2, 0)
        ),
        ""
      )
    ),
    ""
  )
)</f>
        <v>-426.38</v>
      </c>
      <c r="AL9" t="str">
        <f ca="1">IF(
  AH9 = "",
  "",
  IFERROR(
    IF(
      $B$5 = "Previous Fiscal Year",
      IF(
        OR($D$5 = "All Months", TEXT(AH9, "mmmm") = $D$5),
        "",
        -INDEX(
          'P&amp;L Last Fiscal Year'!$B$3:$M$100,
          MATCH("Total Cost of Goods Sold", 'P&amp;L Last Fiscal Year'!$A$3:$A$100, 0),
          MATCH(AH9, 'P&amp;L Last Fiscal Year'!$B$2:$M$2, 0)
        )
      ),
      IF(
        OR($D$5 = "All Months", TEXT(AH9, "mmmm") = $D$5),
        "",
        -INDEX(
          'P&amp;L This Fiscal Year'!$B$3:$M$100,
          MATCH("Total Cost of Goods Sold", 'P&amp;L This Fiscal Year'!$A$3:$A$100, 0),
          MATCH(AH9, 'P&amp;L This Fiscal Year'!$B$2:$M$2, 0)
        )
      )
    ),
    ""
  )
)</f>
        <v/>
      </c>
      <c r="AM9" s="55" t="e">
        <f t="shared" ca="1" si="9"/>
        <v>#DIV/0!</v>
      </c>
      <c r="AN9" s="55" t="e">
        <f t="shared" ca="1" si="10"/>
        <v>#DIV/0!</v>
      </c>
      <c r="AO9" s="26"/>
      <c r="AP9" t="str">
        <f ca="1"/>
        <v>Insurance</v>
      </c>
      <c r="AQ9" s="36">
        <f t="shared" ca="1" si="8"/>
        <v>12476.21</v>
      </c>
      <c r="AR9" s="26"/>
      <c r="AS9" s="49">
        <f ca="1"/>
        <v>45748</v>
      </c>
      <c r="AT9" s="36">
        <f ca="1">IF(
  AS9 = "",
  "",
  IFERROR(
    IF(
      OR($D$5 = "All Months", TEXT(AS9, "mmmm") = $D$5),
      INDEX(
        'P&amp;L Last Fiscal Year'!$B$3:$M$100,
        MATCH("Total Expenses", 'P&amp;L Last Fiscal Year'!$A$3:$A$100, 0),
        MATCH(AS9, 'P&amp;L Last Fiscal Year'!$B$2:$M$2, 0)
      ),
      0
    ),
    0
  )
)</f>
        <v>0</v>
      </c>
      <c r="AU9" s="36">
        <f ca="1">IF(
  BE9 = "",
  "",
  IFERROR(
    IF(
      $B$5 = "Previous Fiscal Year",
      IF(
        OR($D$5 = "All Months", TEXT(BE9, "mmmm") = $D$5),
        0,
        INDEX(
          'P&amp;L Last Fiscal Year'!$B$3:$M$100,
          MATCH("Total Expenses", 'P&amp;L Last Fiscal Year'!$A$3:$A$100, 0),
          MATCH(BE9, 'P&amp;L Last Fiscal Year'!$B$2:$M$2, 0)
        )
      ),
      IF(
        OR($D$5 = "All Months", TEXT(BE9, "mmmm") = $D$5),
        0,
        INDEX(
          'P&amp;L This Fiscal Year'!$B$3:$M$100,
          MATCH("Total Expenses", 'P&amp;L This Fiscal Year'!$A$3:$A$100, 0),
          MATCH(BE9, 'P&amp;L This Fiscal Year'!$B$2:$M$2, 0)
        )
      )
    ),
    ""
  )
)</f>
        <v>0</v>
      </c>
      <c r="AV9" s="55" t="e">
        <f t="shared" ca="1" si="11"/>
        <v>#DIV/0!</v>
      </c>
      <c r="AW9" s="55">
        <f t="shared" ca="1" si="12"/>
        <v>0.70799813757362628</v>
      </c>
      <c r="AX9" s="26"/>
      <c r="AY9" s="49">
        <f ca="1"/>
        <v>45748</v>
      </c>
      <c r="AZ9" s="36">
        <f ca="1">IF(
  AY9 = "",
  "",
  IFERROR(
    IF(
      $B$5 = "Previous Fiscal Year",
      IF(
        OR($D$5 = "All Months", TEXT(AY9, "mmmm") = $D$5),
        INDEX(
          'P&amp;L Last Fiscal Year'!$B$3:$M$100,
          MATCH("Gross Profit", 'P&amp;L Last Fiscal Year'!$A$3:$A$100, 0),
          MATCH(AY9, 'P&amp;L Last Fiscal Year'!$B$2:$M$2, 0)
        ),
        0
      ),
      IF(
        OR($D$5 = "All Months", TEXT(AY9, "mmmm") = $D$5),
        INDEX(
          'P&amp;L This Fiscal Year'!$B$3:$M$100,
          MATCH("Gross Profit", 'P&amp;L This Fiscal Year'!$A$3:$A$100, 0),
          MATCH(AY9, 'P&amp;L This Fiscal Year'!$B$2:$M$2, 0)
        ),
        0
      )
    ),
    0
  )
)</f>
        <v>14350.66</v>
      </c>
      <c r="BA9" s="36">
        <f ca="1">IF(
  AY9 = "",
  "",
  IFERROR(
    IF(
      $B$5 = "Previous Fiscal Year",
      IF(
        OR($D$5 = "All Months", TEXT(AY9, "mmmm") = $D$5),
        0,
        INDEX(
          'P&amp;L Last Fiscal Year'!$B$3:$M$100,
          MATCH("Gross Profit", 'P&amp;L Last Fiscal Year'!$A$3:$A$100, 0),
          MATCH(AY9, 'P&amp;L Last Fiscal Year'!$B$2:$M$2, 0)
        )
      ),
      IF(
        OR($D$5 = "All Months", TEXT(AY9, "mmmm") = $D$5),
        0,
        INDEX(
          'P&amp;L This Fiscal Year'!$B$3:$M$100,
          MATCH("Gross Profit", 'P&amp;L This Fiscal Year'!$A$3:$A$100, 0),
          MATCH(AY9, 'P&amp;L This Fiscal Year'!$B$2:$M$2, 0)
        )
      )
    ),
    0
  )
)</f>
        <v>0</v>
      </c>
      <c r="BB9" s="55">
        <f t="shared" ca="1" si="13"/>
        <v>3.369175937050705E-2</v>
      </c>
      <c r="BC9" s="55">
        <f t="shared" ca="1" si="14"/>
        <v>0.60088749758674986</v>
      </c>
      <c r="BD9" s="26"/>
      <c r="BE9" s="49">
        <f ca="1"/>
        <v>45748</v>
      </c>
      <c r="BF9" s="36">
        <f ca="1">IF(
  BE9 = "",
  "",
  IFERROR(
    IF(
      $B$5 = "Previous Fiscal Year",
      IF(
        OR($D$5 = "All Months", TEXT(BE9, "mmmm") = $D$5),
        INDEX(
          'P&amp;L Last Fiscal Year'!$B$3:$M$100,
          MATCH("Net Income", 'P&amp;L Last Fiscal Year'!$A$3:$A$100, 0),
          MATCH(BE9, 'P&amp;L Last Fiscal Year'!$B$2:$M$2, 0)
        ),
        0
      ),
      IF(
        OR($D$5 = "All Months", TEXT(BE9, "mmmm") = $D$5),
        INDEX(
          'P&amp;L This Fiscal Year'!$B$3:$M$100,
          MATCH("Net Income", 'P&amp;L This Fiscal Year'!$A$3:$A$100, 0),
          MATCH(BE9, 'P&amp;L This Fiscal Year'!$B$2:$M$2, 0)
        ),
        0
      )
    ),
    0
  )
)</f>
        <v>6660.73</v>
      </c>
      <c r="BG9" s="36">
        <f ca="1">IF(
  BE9 = "",
  "",
  IFERROR(
    IF(
      $B$5 = "Previous Fiscal Year",
      IF(
        OR($D$5 = "All Months", TEXT(BE9, "mmmm") = $D$5),
        0,
        INDEX(
          'P&amp;L Last Fiscal Year'!$B$3:$M$100,
          MATCH("Net Income", 'P&amp;L Last Fiscal Year'!$A$3:$A$100, 0),
          MATCH(BE9, 'P&amp;L Last Fiscal Year'!$B$2:$M$2, 0)
        )
      ),
      IF(
        OR($D$5 = "All Months", TEXT(BE9, "mmmm") = $D$5),
        0,
        INDEX(
          'P&amp;L This Fiscal Year'!$B$3:$M$100,
          MATCH("Net Income", 'P&amp;L This Fiscal Year'!$A$3:$A$100, 0),
          MATCH(BE9, 'P&amp;L This Fiscal Year'!$B$2:$M$2, 0)
        )
      )
    ),
    0
  )
)</f>
        <v>0</v>
      </c>
      <c r="BH9" s="55">
        <f t="shared" ca="1" si="15"/>
        <v>-4.4332243710756419E-3</v>
      </c>
      <c r="BI9" s="55">
        <f t="shared" ca="1" si="16"/>
        <v>0.70799813757362628</v>
      </c>
      <c r="BJ9" s="26"/>
      <c r="BK9" s="49">
        <f ca="1"/>
        <v>45748</v>
      </c>
      <c r="BL9" s="36">
        <f ca="1">IF(
  $BK9 &lt; TODAY(),
  IFERROR(
    IF(
      $B$5 = "Previous Fiscal Year",
      INDEX(
        'P&amp;L Last Fiscal Year'!$B$3:$M$100,
        MATCH($BL$5, 'P&amp;L Last Fiscal Year'!$A$3:$A$100, 0),
        MATCH($BK9, 'P&amp;L Last Fiscal Year'!$B$2:$M$2, 0)
      ),
      INDEX(
        'P&amp;L This Fiscal Year'!$B$3:$M$100,
        MATCH($BL$5, 'P&amp;L This Fiscal Year'!$A$3:$A$100, 0),
        MATCH($BK9, 'P&amp;L This Fiscal Year'!$B$2:$M$2, 0)
      )
    ),
    ""
  ),
  ""
)</f>
        <v>14777.04</v>
      </c>
      <c r="BM9" s="36">
        <f ca="1">IF(
  $BK9 &lt; TODAY(),
  IFERROR(
    IF(
      $B$5 = "Previous Fiscal Year",
      INDEX(
        'P&amp;L Last Fiscal Year'!$B$3:$M$100,
        MATCH($BM$5, 'P&amp;L Last Fiscal Year'!$A$3:$A$100, 0),
        MATCH($BK9, 'P&amp;L Last Fiscal Year'!$B$2:$M$2, 0)
      ),
      INDEX(
        'P&amp;L This Fiscal Year'!$B$3:$M$100,
        MATCH($BM$5, 'P&amp;L This Fiscal Year'!$A$3:$A$100, 0),
        MATCH($BK9, 'P&amp;L This Fiscal Year'!$B$2:$M$2, 0)
      )
    ),
    ""
  ),
  ""
)</f>
        <v>426.38</v>
      </c>
      <c r="BN9" s="36">
        <f ca="1">IF(
  $BK9 &lt; TODAY(),
  IFERROR(
    IF(
      $B$5 = "Previous Fiscal Year",
      INDEX(
        'P&amp;L Last Fiscal Year'!$B$3:$M$100,
        MATCH($BN$5, 'P&amp;L Last Fiscal Year'!$A$3:$A$100, 0),
        MATCH($BK9, 'P&amp;L Last Fiscal Year'!$B$2:$M$2, 0)
      ),
      INDEX(
        'P&amp;L This Fiscal Year'!$B$3:$M$100,
        MATCH($BN$5, 'P&amp;L This Fiscal Year'!$A$3:$A$100, 0),
        MATCH($BK9, 'P&amp;L This Fiscal Year'!$B$2:$M$2, 0)
      )
    ),
    ""
  ),
  ""
)</f>
        <v>14350.66</v>
      </c>
      <c r="BO9" s="36">
        <f ca="1">IF(
  $BK9 &lt; TODAY(),
  IFERROR(
    IF(
      $B$5 = "Previous Fiscal Year",
      INDEX(
        'P&amp;L Last Fiscal Year'!$B$3:$M$100,
        MATCH($BO$5, 'P&amp;L Last Fiscal Year'!$A$3:$A$100, 0),
        MATCH($BK9, 'P&amp;L Last Fiscal Year'!$B$2:$M$2, 0)
      ),
      INDEX(
        'P&amp;L This Fiscal Year'!$B$3:$M$100,
        MATCH($BO$5, 'P&amp;L This Fiscal Year'!$A$3:$A$100, 0),
        MATCH($BK9, 'P&amp;L This Fiscal Year'!$B$2:$M$2, 0)
      )
    ),
    ""
  ),
  ""
)</f>
        <v>8817.15</v>
      </c>
      <c r="BP9" s="36">
        <f ca="1">IF(
  $BK9 &lt; TODAY(),
  IFERROR(
    IF(
      $B$5 = "Previous Fiscal Year",
      INDEX(
        'P&amp;L Last Fiscal Year'!$B$3:$M$100,
        MATCH($BP$5, 'P&amp;L Last Fiscal Year'!$A$3:$A$100, 0),
        MATCH($BK9, 'P&amp;L Last Fiscal Year'!$B$2:$M$2, 0)
      ),
      INDEX(
        'P&amp;L This Fiscal Year'!$B$3:$M$100,
        MATCH($BP$5, 'P&amp;L This Fiscal Year'!$A$3:$A$100, 0),
        MATCH($BK9, 'P&amp;L This Fiscal Year'!$B$2:$M$2, 0)
      )
    ),
    ""
  ),
  ""
)</f>
        <v>5533.52</v>
      </c>
      <c r="BQ9" s="36">
        <f ca="1">IF(
  $BK9 &lt; TODAY(),
  IFERROR(
    IF(
      $B$5 = "Previous Fiscal Year",
      INDEX(
        'P&amp;L Last Fiscal Year'!$B$3:$M$100,
        MATCH($BQ$5, 'P&amp;L Last Fiscal Year'!$A$3:$A$100, 0),
        MATCH($BK9, 'P&amp;L Last Fiscal Year'!$B$2:$M$2, 0)
      ),
      INDEX(
        'P&amp;L This Fiscal Year'!$B$3:$M$100,
        MATCH($BQ$5, 'P&amp;L This Fiscal Year'!$A$3:$A$100, 0),
        MATCH($BK9, 'P&amp;L This Fiscal Year'!$B$2:$M$2, 0)
      )
    ),
    ""
  ),
  ""
)</f>
        <v>1127.21</v>
      </c>
      <c r="BR9" s="36">
        <f ca="1">IF(
  $BK9 &lt; TODAY(),
  IFERROR(
    IF(
      $B$5 = "Previous Fiscal Year",
      INDEX(
        'P&amp;L Last Fiscal Year'!$B$3:$M$100,
        MATCH($BR$5, 'P&amp;L Last Fiscal Year'!$A$3:$A$100, 0),
        MATCH($BK9, 'P&amp;L Last Fiscal Year'!$B$2:$M$2, 0)
      ),
      INDEX(
        'P&amp;L This Fiscal Year'!$B$3:$M$100,
        MATCH($BR$5, 'P&amp;L This Fiscal Year'!$A$3:$A$100, 0),
        MATCH($BK9, 'P&amp;L This Fiscal Year'!$B$2:$M$2, 0)
      )
    ),
    ""
  ),
  ""
)</f>
        <v>6660.73</v>
      </c>
    </row>
    <row r="10" spans="1:72" ht="15.5">
      <c r="D10" s="15"/>
      <c r="E10" s="15"/>
      <c r="F10" s="16" t="str">
        <v>Sales of Product Income</v>
      </c>
      <c r="G10" s="16" t="str">
        <v>Income</v>
      </c>
      <c r="H10" s="16" t="b">
        <v>1</v>
      </c>
      <c r="I10" s="32">
        <f ca="1"/>
        <v>16857.96</v>
      </c>
      <c r="J10" s="26"/>
      <c r="K10" s="16" t="str">
        <v>Sales of Product Income</v>
      </c>
      <c r="L10" s="16" t="str">
        <v>Income</v>
      </c>
      <c r="M10" s="16" t="b">
        <v>1</v>
      </c>
      <c r="N10" s="32">
        <f ca="1"/>
        <v>20184.18</v>
      </c>
      <c r="O10" s="14"/>
      <c r="P10" s="16" t="s">
        <v>180</v>
      </c>
      <c r="Q10" s="16" t="s">
        <v>180</v>
      </c>
      <c r="R10" s="35">
        <f t="shared" ca="1" si="0"/>
        <v>60039.87</v>
      </c>
      <c r="S10" s="15"/>
      <c r="T10" s="16" t="str">
        <v>Job expenses</v>
      </c>
      <c r="U10" s="20">
        <f t="shared" ca="1" si="1"/>
        <v>8058.83</v>
      </c>
      <c r="V10" s="14"/>
      <c r="W10" s="16" t="str">
        <f ca="1"/>
        <v>Automobile</v>
      </c>
      <c r="X10" s="20">
        <f ca="1"/>
        <v>8275.85</v>
      </c>
      <c r="Y10" s="35">
        <f t="shared" ref="Y10:Y73" ca="1" si="17">IF(W10="", "", IF(COUNTIF(T:T, W10) &gt; 0, -X10, IF(W10 = "Net Operating Income", 0, X10)))</f>
        <v>-8275.85</v>
      </c>
      <c r="Z10" s="35">
        <f ca="1">IF(OR(AA10&lt;&gt;"", W10=""), "", IF(Y10 &gt; 0, SUM($Y$5:Y9), SUM($Y$5:Y10)))</f>
        <v>153195.59</v>
      </c>
      <c r="AA10" s="35" t="str">
        <f t="shared" ca="1" si="2"/>
        <v/>
      </c>
      <c r="AB10" s="35">
        <f t="shared" ca="1" si="3"/>
        <v>0</v>
      </c>
      <c r="AC10" s="35">
        <f t="shared" ca="1" si="4"/>
        <v>8275.85</v>
      </c>
      <c r="AD10" s="35">
        <f t="shared" ca="1" si="5"/>
        <v>0</v>
      </c>
      <c r="AE10" s="35" t="str">
        <f t="shared" ca="1" si="6"/>
        <v/>
      </c>
      <c r="AF10" s="35">
        <f t="shared" ca="1" si="7"/>
        <v>-8275.85</v>
      </c>
      <c r="AG10" s="14"/>
      <c r="AH10" s="49">
        <f ca="1"/>
        <v>45778</v>
      </c>
      <c r="AI10" s="36">
        <f ca="1">IF(
  AH10 = "",
  "",
  IFERROR(
    IF(
      OR($D$5 = "All Months", TEXT(AH10, "mmmm") = $D$5),
      INDEX(
        'P&amp;L Last Fiscal Year'!$B$3:$M$100,
        MATCH("Total Income", 'P&amp;L Last Fiscal Year'!$A$3:$A$100, 0),
        MATCH(AH10, 'P&amp;L Last Fiscal Year'!$B$2:$M$2, 0)
      ),
      0
    ),
    0
  )
)</f>
        <v>0</v>
      </c>
      <c r="AJ10" s="36" t="str">
        <f ca="1">IF(
  AH10 = "",
  "",
  IFERROR(
    IF(
      $B$5 = "Previous Fiscal Year",
      IF(
        OR($D$5 = "All Months", TEXT(AH10, "mmmm") = $D$5),
        "",
        INDEX(
          'P&amp;L Last Fiscal Year'!$B$3:$M$100,
          MATCH("Total Income", 'P&amp;L Last Fiscal Year'!$A$3:$A$100, 0),
          MATCH(AH10, 'P&amp;L Last Fiscal Year'!$B$2:$M$2, 0)
        )
      ),
      IF(
        OR($D$5 = "All Months", TEXT(AH10, "mmmm") = $D$5),
        "",
        INDEX(
          'P&amp;L This Fiscal Year'!$B$3:$M$100,
          MATCH("Total Income", 'P&amp;L This Fiscal Year'!$A$3:$A$100, 0),
          MATCH(AH10, 'P&amp;L This Fiscal Year'!$B$2:$M$2, 0)
        )
      )
    ),
    ""
  )
)</f>
        <v/>
      </c>
      <c r="AK10" s="36">
        <f ca="1">IF(
  AH10 = "",
  "",
  IFERROR(
    IF(
      $B$5 = "Previous Fiscal Year",
      IF(
        OR($D$5 = "All Months", TEXT(AH10, "mmmm") = $D$5),
        -INDEX(
          'P&amp;L Last Fiscal Year'!$B$3:$M$100,
          MATCH("Total Cost of Goods Sold", 'P&amp;L Last Fiscal Year'!$A$3:$A$100, 0),
          MATCH(AH10, 'P&amp;L Last Fiscal Year'!$B$2:$M$2, 0)
        ),
        ""
      ),
      IF(
        OR($D$5 = "All Months", TEXT(AH10, "mmmm") = $D$5),
        -INDEX(
          'P&amp;L This Fiscal Year'!$B$3:$M$100,
          MATCH("Total Cost of Goods Sold", 'P&amp;L This Fiscal Year'!$A$3:$A$100, 0),
          MATCH(AH10, 'P&amp;L This Fiscal Year'!$B$2:$M$2, 0)
        ),
        ""
      )
    ),
    ""
  )
)</f>
        <v>-470.59</v>
      </c>
      <c r="AL10" t="str">
        <f ca="1">IF(
  AH10 = "",
  "",
  IFERROR(
    IF(
      $B$5 = "Previous Fiscal Year",
      IF(
        OR($D$5 = "All Months", TEXT(AH10, "mmmm") = $D$5),
        "",
        -INDEX(
          'P&amp;L Last Fiscal Year'!$B$3:$M$100,
          MATCH("Total Cost of Goods Sold", 'P&amp;L Last Fiscal Year'!$A$3:$A$100, 0),
          MATCH(AH10, 'P&amp;L Last Fiscal Year'!$B$2:$M$2, 0)
        )
      ),
      IF(
        OR($D$5 = "All Months", TEXT(AH10, "mmmm") = $D$5),
        "",
        -INDEX(
          'P&amp;L This Fiscal Year'!$B$3:$M$100,
          MATCH("Total Cost of Goods Sold", 'P&amp;L This Fiscal Year'!$A$3:$A$100, 0),
          MATCH(AH10, 'P&amp;L This Fiscal Year'!$B$2:$M$2, 0)
        )
      )
    ),
    ""
  )
)</f>
        <v/>
      </c>
      <c r="AM10" s="55" t="e">
        <f t="shared" ca="1" si="9"/>
        <v>#DIV/0!</v>
      </c>
      <c r="AN10" s="55" t="e">
        <f t="shared" ca="1" si="10"/>
        <v>#DIV/0!</v>
      </c>
      <c r="AO10" s="14"/>
      <c r="AP10" t="str">
        <f ca="1"/>
        <v>Meals</v>
      </c>
      <c r="AQ10" s="36">
        <f t="shared" ca="1" si="8"/>
        <v>9191.2000000000007</v>
      </c>
      <c r="AR10" s="14"/>
      <c r="AS10" s="49">
        <f ca="1"/>
        <v>45778</v>
      </c>
      <c r="AT10" s="36">
        <f ca="1">IF(
  AS10 = "",
  "",
  IFERROR(
    IF(
      OR($D$5 = "All Months", TEXT(AS10, "mmmm") = $D$5),
      INDEX(
        'P&amp;L Last Fiscal Year'!$B$3:$M$100,
        MATCH("Total Expenses", 'P&amp;L Last Fiscal Year'!$A$3:$A$100, 0),
        MATCH(AS10, 'P&amp;L Last Fiscal Year'!$B$2:$M$2, 0)
      ),
      0
    ),
    0
  )
)</f>
        <v>0</v>
      </c>
      <c r="AU10" s="36">
        <f ca="1">IF(
  BE10 = "",
  "",
  IFERROR(
    IF(
      $B$5 = "Previous Fiscal Year",
      IF(
        OR($D$5 = "All Months", TEXT(BE10, "mmmm") = $D$5),
        0,
        INDEX(
          'P&amp;L Last Fiscal Year'!$B$3:$M$100,
          MATCH("Total Expenses", 'P&amp;L Last Fiscal Year'!$A$3:$A$100, 0),
          MATCH(BE10, 'P&amp;L Last Fiscal Year'!$B$2:$M$2, 0)
        )
      ),
      IF(
        OR($D$5 = "All Months", TEXT(BE10, "mmmm") = $D$5),
        0,
        INDEX(
          'P&amp;L This Fiscal Year'!$B$3:$M$100,
          MATCH("Total Expenses", 'P&amp;L This Fiscal Year'!$A$3:$A$100, 0),
          MATCH(BE10, 'P&amp;L This Fiscal Year'!$B$2:$M$2, 0)
        )
      )
    ),
    ""
  )
)</f>
        <v>0</v>
      </c>
      <c r="AV10" s="55" t="e">
        <f t="shared" ca="1" si="11"/>
        <v>#DIV/0!</v>
      </c>
      <c r="AW10" s="55">
        <f t="shared" ca="1" si="12"/>
        <v>0.64778379328481028</v>
      </c>
      <c r="AX10" s="14"/>
      <c r="AY10" s="49">
        <f ca="1"/>
        <v>45778</v>
      </c>
      <c r="AZ10" s="36">
        <f ca="1">IF(
  AY10 = "",
  "",
  IFERROR(
    IF(
      $B$5 = "Previous Fiscal Year",
      IF(
        OR($D$5 = "All Months", TEXT(AY10, "mmmm") = $D$5),
        INDEX(
          'P&amp;L Last Fiscal Year'!$B$3:$M$100,
          MATCH("Gross Profit", 'P&amp;L Last Fiscal Year'!$A$3:$A$100, 0),
          MATCH(AY10, 'P&amp;L Last Fiscal Year'!$B$2:$M$2, 0)
        ),
        0
      ),
      IF(
        OR($D$5 = "All Months", TEXT(AY10, "mmmm") = $D$5),
        INDEX(
          'P&amp;L This Fiscal Year'!$B$3:$M$100,
          MATCH("Gross Profit", 'P&amp;L This Fiscal Year'!$A$3:$A$100, 0),
          MATCH(AY10, 'P&amp;L This Fiscal Year'!$B$2:$M$2, 0)
        ),
        0
      )
    ),
    0
  )
)</f>
        <v>13631.09</v>
      </c>
      <c r="BA10" s="36">
        <f ca="1">IF(
  AY10 = "",
  "",
  IFERROR(
    IF(
      $B$5 = "Previous Fiscal Year",
      IF(
        OR($D$5 = "All Months", TEXT(AY10, "mmmm") = $D$5),
        0,
        INDEX(
          'P&amp;L Last Fiscal Year'!$B$3:$M$100,
          MATCH("Gross Profit", 'P&amp;L Last Fiscal Year'!$A$3:$A$100, 0),
          MATCH(AY10, 'P&amp;L Last Fiscal Year'!$B$2:$M$2, 0)
        )
      ),
      IF(
        OR($D$5 = "All Months", TEXT(AY10, "mmmm") = $D$5),
        0,
        INDEX(
          'P&amp;L This Fiscal Year'!$B$3:$M$100,
          MATCH("Gross Profit", 'P&amp;L This Fiscal Year'!$A$3:$A$100, 0),
          MATCH(AY10, 'P&amp;L This Fiscal Year'!$B$2:$M$2, 0)
        )
      )
    ),
    0
  )
)</f>
        <v>0</v>
      </c>
      <c r="BB10" s="55">
        <f t="shared" ca="1" si="13"/>
        <v>-5.0141944691045548E-2</v>
      </c>
      <c r="BC10" s="55">
        <f t="shared" ca="1" si="14"/>
        <v>0.51705379352519731</v>
      </c>
      <c r="BD10" s="14"/>
      <c r="BE10" s="49">
        <f ca="1"/>
        <v>45778</v>
      </c>
      <c r="BF10" s="36">
        <f ca="1">IF(
  BE10 = "",
  "",
  IFERROR(
    IF(
      $B$5 = "Previous Fiscal Year",
      IF(
        OR($D$5 = "All Months", TEXT(BE10, "mmmm") = $D$5),
        INDEX(
          'P&amp;L Last Fiscal Year'!$B$3:$M$100,
          MATCH("Net Income", 'P&amp;L Last Fiscal Year'!$A$3:$A$100, 0),
          MATCH(BE10, 'P&amp;L Last Fiscal Year'!$B$2:$M$2, 0)
        ),
        0
      ),
      IF(
        OR($D$5 = "All Months", TEXT(BE10, "mmmm") = $D$5),
        INDEX(
          'P&amp;L This Fiscal Year'!$B$3:$M$100,
          MATCH("Net Income", 'P&amp;L This Fiscal Year'!$A$3:$A$100, 0),
          MATCH(BE10, 'P&amp;L This Fiscal Year'!$B$2:$M$2, 0)
        ),
        0
      )
    ),
    0
  )
)</f>
        <v>6230.13</v>
      </c>
      <c r="BG10" s="36">
        <f ca="1">IF(
  BE10 = "",
  "",
  IFERROR(
    IF(
      $B$5 = "Previous Fiscal Year",
      IF(
        OR($D$5 = "All Months", TEXT(BE10, "mmmm") = $D$5),
        0,
        INDEX(
          'P&amp;L Last Fiscal Year'!$B$3:$M$100,
          MATCH("Net Income", 'P&amp;L Last Fiscal Year'!$A$3:$A$100, 0),
          MATCH(BE10, 'P&amp;L Last Fiscal Year'!$B$2:$M$2, 0)
        )
      ),
      IF(
        OR($D$5 = "All Months", TEXT(BE10, "mmmm") = $D$5),
        0,
        INDEX(
          'P&amp;L This Fiscal Year'!$B$3:$M$100,
          MATCH("Net Income", 'P&amp;L This Fiscal Year'!$A$3:$A$100, 0),
          MATCH(BE10, 'P&amp;L This Fiscal Year'!$B$2:$M$2, 0)
        )
      )
    ),
    0
  )
)</f>
        <v>0</v>
      </c>
      <c r="BH10" s="55">
        <f t="shared" ca="1" si="15"/>
        <v>-6.4647568659891561E-2</v>
      </c>
      <c r="BI10" s="55">
        <f t="shared" ca="1" si="16"/>
        <v>0.64778379328481028</v>
      </c>
      <c r="BJ10" s="14"/>
      <c r="BK10" s="49">
        <f ca="1"/>
        <v>45778</v>
      </c>
      <c r="BL10" s="36">
        <f ca="1">IF(
  $BK10 &lt; TODAY(),
  IFERROR(
    IF(
      $B$5 = "Previous Fiscal Year",
      INDEX(
        'P&amp;L Last Fiscal Year'!$B$3:$M$100,
        MATCH($BL$5, 'P&amp;L Last Fiscal Year'!$A$3:$A$100, 0),
        MATCH($BK10, 'P&amp;L Last Fiscal Year'!$B$2:$M$2, 0)
      ),
      INDEX(
        'P&amp;L This Fiscal Year'!$B$3:$M$100,
        MATCH($BL$5, 'P&amp;L This Fiscal Year'!$A$3:$A$100, 0),
        MATCH($BK10, 'P&amp;L This Fiscal Year'!$B$2:$M$2, 0)
      )
    ),
    ""
  ),
  ""
)</f>
        <v>14101.68</v>
      </c>
      <c r="BM10" s="36">
        <f ca="1">IF(
  $BK10 &lt; TODAY(),
  IFERROR(
    IF(
      $B$5 = "Previous Fiscal Year",
      INDEX(
        'P&amp;L Last Fiscal Year'!$B$3:$M$100,
        MATCH($BM$5, 'P&amp;L Last Fiscal Year'!$A$3:$A$100, 0),
        MATCH($BK10, 'P&amp;L Last Fiscal Year'!$B$2:$M$2, 0)
      ),
      INDEX(
        'P&amp;L This Fiscal Year'!$B$3:$M$100,
        MATCH($BM$5, 'P&amp;L This Fiscal Year'!$A$3:$A$100, 0),
        MATCH($BK10, 'P&amp;L This Fiscal Year'!$B$2:$M$2, 0)
      )
    ),
    ""
  ),
  ""
)</f>
        <v>470.59</v>
      </c>
      <c r="BN10" s="36">
        <f ca="1">IF(
  $BK10 &lt; TODAY(),
  IFERROR(
    IF(
      $B$5 = "Previous Fiscal Year",
      INDEX(
        'P&amp;L Last Fiscal Year'!$B$3:$M$100,
        MATCH($BN$5, 'P&amp;L Last Fiscal Year'!$A$3:$A$100, 0),
        MATCH($BK10, 'P&amp;L Last Fiscal Year'!$B$2:$M$2, 0)
      ),
      INDEX(
        'P&amp;L This Fiscal Year'!$B$3:$M$100,
        MATCH($BN$5, 'P&amp;L This Fiscal Year'!$A$3:$A$100, 0),
        MATCH($BK10, 'P&amp;L This Fiscal Year'!$B$2:$M$2, 0)
      )
    ),
    ""
  ),
  ""
)</f>
        <v>13631.09</v>
      </c>
      <c r="BO10" s="36">
        <f ca="1">IF(
  $BK10 &lt; TODAY(),
  IFERROR(
    IF(
      $B$5 = "Previous Fiscal Year",
      INDEX(
        'P&amp;L Last Fiscal Year'!$B$3:$M$100,
        MATCH($BO$5, 'P&amp;L Last Fiscal Year'!$A$3:$A$100, 0),
        MATCH($BK10, 'P&amp;L Last Fiscal Year'!$B$2:$M$2, 0)
      ),
      INDEX(
        'P&amp;L This Fiscal Year'!$B$3:$M$100,
        MATCH($BO$5, 'P&amp;L This Fiscal Year'!$A$3:$A$100, 0),
        MATCH($BK10, 'P&amp;L This Fiscal Year'!$B$2:$M$2, 0)
      )
    ),
    ""
  ),
  ""
)</f>
        <v>8523.65</v>
      </c>
      <c r="BP10" s="36">
        <f ca="1">IF(
  $BK10 &lt; TODAY(),
  IFERROR(
    IF(
      $B$5 = "Previous Fiscal Year",
      INDEX(
        'P&amp;L Last Fiscal Year'!$B$3:$M$100,
        MATCH($BP$5, 'P&amp;L Last Fiscal Year'!$A$3:$A$100, 0),
        MATCH($BK10, 'P&amp;L Last Fiscal Year'!$B$2:$M$2, 0)
      ),
      INDEX(
        'P&amp;L This Fiscal Year'!$B$3:$M$100,
        MATCH($BP$5, 'P&amp;L This Fiscal Year'!$A$3:$A$100, 0),
        MATCH($BK10, 'P&amp;L This Fiscal Year'!$B$2:$M$2, 0)
      )
    ),
    ""
  ),
  ""
)</f>
        <v>5107.4399999999996</v>
      </c>
      <c r="BQ10" s="36">
        <f ca="1">IF(
  $BK10 &lt; TODAY(),
  IFERROR(
    IF(
      $B$5 = "Previous Fiscal Year",
      INDEX(
        'P&amp;L Last Fiscal Year'!$B$3:$M$100,
        MATCH($BQ$5, 'P&amp;L Last Fiscal Year'!$A$3:$A$100, 0),
        MATCH($BK10, 'P&amp;L Last Fiscal Year'!$B$2:$M$2, 0)
      ),
      INDEX(
        'P&amp;L This Fiscal Year'!$B$3:$M$100,
        MATCH($BQ$5, 'P&amp;L This Fiscal Year'!$A$3:$A$100, 0),
        MATCH($BK10, 'P&amp;L This Fiscal Year'!$B$2:$M$2, 0)
      )
    ),
    ""
  ),
  ""
)</f>
        <v>1122.69</v>
      </c>
      <c r="BR10" s="36">
        <f ca="1">IF(
  $BK10 &lt; TODAY(),
  IFERROR(
    IF(
      $B$5 = "Previous Fiscal Year",
      INDEX(
        'P&amp;L Last Fiscal Year'!$B$3:$M$100,
        MATCH($BR$5, 'P&amp;L Last Fiscal Year'!$A$3:$A$100, 0),
        MATCH($BK10, 'P&amp;L Last Fiscal Year'!$B$2:$M$2, 0)
      ),
      INDEX(
        'P&amp;L This Fiscal Year'!$B$3:$M$100,
        MATCH($BR$5, 'P&amp;L This Fiscal Year'!$A$3:$A$100, 0),
        MATCH($BK10, 'P&amp;L This Fiscal Year'!$B$2:$M$2, 0)
      )
    ),
    ""
  ),
  ""
)</f>
        <v>6230.13</v>
      </c>
    </row>
    <row r="11" spans="1:72" ht="26">
      <c r="D11" s="15"/>
      <c r="E11" s="15"/>
      <c r="F11" s="16" t="str">
        <v>DrawingServices</v>
      </c>
      <c r="G11" s="16" t="str">
        <v>Income</v>
      </c>
      <c r="H11" s="16" t="b">
        <v>1</v>
      </c>
      <c r="I11" s="32">
        <f ca="1"/>
        <v>17457.07</v>
      </c>
      <c r="J11" s="26"/>
      <c r="K11" s="16" t="str">
        <v>DrawingServices</v>
      </c>
      <c r="L11" s="16" t="str">
        <v>Income</v>
      </c>
      <c r="M11" s="16" t="b">
        <v>1</v>
      </c>
      <c r="N11" s="32">
        <f ca="1"/>
        <v>22094.639999999999</v>
      </c>
      <c r="O11" s="14"/>
      <c r="P11" s="16" t="s">
        <v>184</v>
      </c>
      <c r="Q11" s="16" t="s">
        <v>184</v>
      </c>
      <c r="R11" s="35">
        <f t="shared" ca="1" si="0"/>
        <v>13230.54</v>
      </c>
      <c r="S11" s="15"/>
      <c r="T11" s="16" t="str">
        <v>Legal and Professional Fees</v>
      </c>
      <c r="U11" s="20">
        <f t="shared" ca="1" si="1"/>
        <v>20058</v>
      </c>
      <c r="V11" s="14"/>
      <c r="W11" s="16" t="str">
        <f ca="1"/>
        <v>Rented Equipment</v>
      </c>
      <c r="X11" s="20">
        <f ca="1"/>
        <v>3881.89</v>
      </c>
      <c r="Y11" s="35">
        <f t="shared" ca="1" si="17"/>
        <v>-3881.89</v>
      </c>
      <c r="Z11" s="35">
        <f ca="1">IF(OR(AA11&lt;&gt;"", W11=""), "", IF(Y11 &gt; 0, SUM($Y$5:Y10), SUM($Y$5:Y11)))</f>
        <v>149313.69999999998</v>
      </c>
      <c r="AA11" s="35" t="str">
        <f t="shared" ca="1" si="2"/>
        <v/>
      </c>
      <c r="AB11" s="35">
        <f t="shared" ca="1" si="3"/>
        <v>0</v>
      </c>
      <c r="AC11" s="35">
        <f t="shared" ca="1" si="4"/>
        <v>3881.89</v>
      </c>
      <c r="AD11" s="35">
        <f t="shared" ca="1" si="5"/>
        <v>0</v>
      </c>
      <c r="AE11" s="35" t="str">
        <f t="shared" ca="1" si="6"/>
        <v/>
      </c>
      <c r="AF11" s="35">
        <f t="shared" ca="1" si="7"/>
        <v>-3881.89</v>
      </c>
      <c r="AG11" s="14"/>
      <c r="AH11" s="49">
        <f ca="1"/>
        <v>45809</v>
      </c>
      <c r="AI11" s="36">
        <f ca="1">IF(
  AH11 = "",
  "",
  IFERROR(
    IF(
      OR($D$5 = "All Months", TEXT(AH11, "mmmm") = $D$5),
      INDEX(
        'P&amp;L Last Fiscal Year'!$B$3:$M$100,
        MATCH("Total Income", 'P&amp;L Last Fiscal Year'!$A$3:$A$100, 0),
        MATCH(AH11, 'P&amp;L Last Fiscal Year'!$B$2:$M$2, 0)
      ),
      0
    ),
    0
  )
)</f>
        <v>0</v>
      </c>
      <c r="AJ11" s="36" t="str">
        <f ca="1">IF(
  AH11 = "",
  "",
  IFERROR(
    IF(
      $B$5 = "Previous Fiscal Year",
      IF(
        OR($D$5 = "All Months", TEXT(AH11, "mmmm") = $D$5),
        "",
        INDEX(
          'P&amp;L Last Fiscal Year'!$B$3:$M$100,
          MATCH("Total Income", 'P&amp;L Last Fiscal Year'!$A$3:$A$100, 0),
          MATCH(AH11, 'P&amp;L Last Fiscal Year'!$B$2:$M$2, 0)
        )
      ),
      IF(
        OR($D$5 = "All Months", TEXT(AH11, "mmmm") = $D$5),
        "",
        INDEX(
          'P&amp;L This Fiscal Year'!$B$3:$M$100,
          MATCH("Total Income", 'P&amp;L This Fiscal Year'!$A$3:$A$100, 0),
          MATCH(AH11, 'P&amp;L This Fiscal Year'!$B$2:$M$2, 0)
        )
      )
    ),
    ""
  )
)</f>
        <v/>
      </c>
      <c r="AK11" s="36">
        <f ca="1">IF(
  AH11 = "",
  "",
  IFERROR(
    IF(
      $B$5 = "Previous Fiscal Year",
      IF(
        OR($D$5 = "All Months", TEXT(AH11, "mmmm") = $D$5),
        -INDEX(
          'P&amp;L Last Fiscal Year'!$B$3:$M$100,
          MATCH("Total Cost of Goods Sold", 'P&amp;L Last Fiscal Year'!$A$3:$A$100, 0),
          MATCH(AH11, 'P&amp;L Last Fiscal Year'!$B$2:$M$2, 0)
        ),
        ""
      ),
      IF(
        OR($D$5 = "All Months", TEXT(AH11, "mmmm") = $D$5),
        -INDEX(
          'P&amp;L This Fiscal Year'!$B$3:$M$100,
          MATCH("Total Cost of Goods Sold", 'P&amp;L This Fiscal Year'!$A$3:$A$100, 0),
          MATCH(AH11, 'P&amp;L This Fiscal Year'!$B$2:$M$2, 0)
        ),
        ""
      )
    ),
    ""
  )
)</f>
        <v>-490.33</v>
      </c>
      <c r="AL11" t="str">
        <f ca="1">IF(
  AH11 = "",
  "",
  IFERROR(
    IF(
      $B$5 = "Previous Fiscal Year",
      IF(
        OR($D$5 = "All Months", TEXT(AH11, "mmmm") = $D$5),
        "",
        -INDEX(
          'P&amp;L Last Fiscal Year'!$B$3:$M$100,
          MATCH("Total Cost of Goods Sold", 'P&amp;L Last Fiscal Year'!$A$3:$A$100, 0),
          MATCH(AH11, 'P&amp;L Last Fiscal Year'!$B$2:$M$2, 0)
        )
      ),
      IF(
        OR($D$5 = "All Months", TEXT(AH11, "mmmm") = $D$5),
        "",
        -INDEX(
          'P&amp;L This Fiscal Year'!$B$3:$M$100,
          MATCH("Total Cost of Goods Sold", 'P&amp;L This Fiscal Year'!$A$3:$A$100, 0),
          MATCH(AH11, 'P&amp;L This Fiscal Year'!$B$2:$M$2, 0)
        )
      )
    ),
    ""
  )
)</f>
        <v/>
      </c>
      <c r="AM11" s="55" t="e">
        <f t="shared" ca="1" si="9"/>
        <v>#DIV/0!</v>
      </c>
      <c r="AN11" s="55" t="e">
        <f t="shared" ca="1" si="10"/>
        <v>#DIV/0!</v>
      </c>
      <c r="AO11" s="14"/>
      <c r="AP11" t="str">
        <f ca="1"/>
        <v>Maintenance and Repair</v>
      </c>
      <c r="AQ11" s="36">
        <f t="shared" ca="1" si="8"/>
        <v>9055.75</v>
      </c>
      <c r="AR11" s="14"/>
      <c r="AS11" s="49">
        <f ca="1"/>
        <v>45809</v>
      </c>
      <c r="AT11" s="36">
        <f ca="1">IF(
  AS11 = "",
  "",
  IFERROR(
    IF(
      OR($D$5 = "All Months", TEXT(AS11, "mmmm") = $D$5),
      INDEX(
        'P&amp;L Last Fiscal Year'!$B$3:$M$100,
        MATCH("Total Expenses", 'P&amp;L Last Fiscal Year'!$A$3:$A$100, 0),
        MATCH(AS11, 'P&amp;L Last Fiscal Year'!$B$2:$M$2, 0)
      ),
      0
    ),
    0
  )
)</f>
        <v>0</v>
      </c>
      <c r="AU11" s="36">
        <f ca="1">IF(
  BE11 = "",
  "",
  IFERROR(
    IF(
      $B$5 = "Previous Fiscal Year",
      IF(
        OR($D$5 = "All Months", TEXT(BE11, "mmmm") = $D$5),
        0,
        INDEX(
          'P&amp;L Last Fiscal Year'!$B$3:$M$100,
          MATCH("Total Expenses", 'P&amp;L Last Fiscal Year'!$A$3:$A$100, 0),
          MATCH(BE11, 'P&amp;L Last Fiscal Year'!$B$2:$M$2, 0)
        )
      ),
      IF(
        OR($D$5 = "All Months", TEXT(BE11, "mmmm") = $D$5),
        0,
        INDEX(
          'P&amp;L This Fiscal Year'!$B$3:$M$100,
          MATCH("Total Expenses", 'P&amp;L This Fiscal Year'!$A$3:$A$100, 0),
          MATCH(BE11, 'P&amp;L This Fiscal Year'!$B$2:$M$2, 0)
        )
      )
    ),
    ""
  )
)</f>
        <v>0</v>
      </c>
      <c r="AV11" s="55" t="e">
        <f t="shared" ca="1" si="11"/>
        <v>#DIV/0!</v>
      </c>
      <c r="AW11" s="55">
        <f t="shared" ca="1" si="12"/>
        <v>0.66007611414088396</v>
      </c>
      <c r="AX11" s="14"/>
      <c r="AY11" s="49">
        <f ca="1"/>
        <v>45809</v>
      </c>
      <c r="AZ11" s="36">
        <f ca="1">IF(
  AY11 = "",
  "",
  IFERROR(
    IF(
      $B$5 = "Previous Fiscal Year",
      IF(
        OR($D$5 = "All Months", TEXT(AY11, "mmmm") = $D$5),
        INDEX(
          'P&amp;L Last Fiscal Year'!$B$3:$M$100,
          MATCH("Gross Profit", 'P&amp;L Last Fiscal Year'!$A$3:$A$100, 0),
          MATCH(AY11, 'P&amp;L Last Fiscal Year'!$B$2:$M$2, 0)
        ),
        0
      ),
      IF(
        OR($D$5 = "All Months", TEXT(AY11, "mmmm") = $D$5),
        INDEX(
          'P&amp;L This Fiscal Year'!$B$3:$M$100,
          MATCH("Gross Profit", 'P&amp;L This Fiscal Year'!$A$3:$A$100, 0),
          MATCH(AY11, 'P&amp;L This Fiscal Year'!$B$2:$M$2, 0)
        ),
        0
      )
    ),
    0
  )
)</f>
        <v>13003.79</v>
      </c>
      <c r="BA11" s="36">
        <f ca="1">IF(
  AY11 = "",
  "",
  IFERROR(
    IF(
      $B$5 = "Previous Fiscal Year",
      IF(
        OR($D$5 = "All Months", TEXT(AY11, "mmmm") = $D$5),
        0,
        INDEX(
          'P&amp;L Last Fiscal Year'!$B$3:$M$100,
          MATCH("Gross Profit", 'P&amp;L Last Fiscal Year'!$A$3:$A$100, 0),
          MATCH(AY11, 'P&amp;L Last Fiscal Year'!$B$2:$M$2, 0)
        )
      ),
      IF(
        OR($D$5 = "All Months", TEXT(AY11, "mmmm") = $D$5),
        0,
        INDEX(
          'P&amp;L This Fiscal Year'!$B$3:$M$100,
          MATCH("Gross Profit", 'P&amp;L This Fiscal Year'!$A$3:$A$100, 0),
          MATCH(AY11, 'P&amp;L This Fiscal Year'!$B$2:$M$2, 0)
        )
      )
    ),
    0
  )
)</f>
        <v>0</v>
      </c>
      <c r="BB11" s="55">
        <f t="shared" ca="1" si="13"/>
        <v>-4.601979738964377E-2</v>
      </c>
      <c r="BC11" s="55">
        <f t="shared" ca="1" si="14"/>
        <v>0.52117594082659902</v>
      </c>
      <c r="BD11" s="14"/>
      <c r="BE11" s="49">
        <f ca="1"/>
        <v>45809</v>
      </c>
      <c r="BF11" s="36">
        <f ca="1">IF(
  BE11 = "",
  "",
  IFERROR(
    IF(
      $B$5 = "Previous Fiscal Year",
      IF(
        OR($D$5 = "All Months", TEXT(BE11, "mmmm") = $D$5),
        INDEX(
          'P&amp;L Last Fiscal Year'!$B$3:$M$100,
          MATCH("Net Income", 'P&amp;L Last Fiscal Year'!$A$3:$A$100, 0),
          MATCH(BE11, 'P&amp;L Last Fiscal Year'!$B$2:$M$2, 0)
        ),
        0
      ),
      IF(
        OR($D$5 = "All Months", TEXT(BE11, "mmmm") = $D$5),
        INDEX(
          'P&amp;L This Fiscal Year'!$B$3:$M$100,
          MATCH("Net Income", 'P&amp;L This Fiscal Year'!$A$3:$A$100, 0),
          MATCH(BE11, 'P&amp;L This Fiscal Year'!$B$2:$M$2, 0)
        ),
        0
      )
    ),
    0
  )
)</f>
        <v>5903.95</v>
      </c>
      <c r="BG11" s="36">
        <f ca="1">IF(
  BE11 = "",
  "",
  IFERROR(
    IF(
      $B$5 = "Previous Fiscal Year",
      IF(
        OR($D$5 = "All Months", TEXT(BE11, "mmmm") = $D$5),
        0,
        INDEX(
          'P&amp;L Last Fiscal Year'!$B$3:$M$100,
          MATCH("Net Income", 'P&amp;L Last Fiscal Year'!$A$3:$A$100, 0),
          MATCH(BE11, 'P&amp;L Last Fiscal Year'!$B$2:$M$2, 0)
        )
      ),
      IF(
        OR($D$5 = "All Months", TEXT(BE11, "mmmm") = $D$5),
        0,
        INDEX(
          'P&amp;L This Fiscal Year'!$B$3:$M$100,
          MATCH("Net Income", 'P&amp;L This Fiscal Year'!$A$3:$A$100, 0),
          MATCH(BE11, 'P&amp;L This Fiscal Year'!$B$2:$M$2, 0)
        )
      )
    ),
    0
  )
)</f>
        <v>0</v>
      </c>
      <c r="BH11" s="55">
        <f t="shared" ca="1" si="15"/>
        <v>-5.2355247803817943E-2</v>
      </c>
      <c r="BI11" s="55">
        <f t="shared" ca="1" si="16"/>
        <v>0.66007611414088396</v>
      </c>
      <c r="BJ11" s="14"/>
      <c r="BK11" s="49">
        <f ca="1"/>
        <v>45809</v>
      </c>
      <c r="BL11" s="36">
        <f ca="1">IF(
  $BK11 &lt; TODAY(),
  IFERROR(
    IF(
      $B$5 = "Previous Fiscal Year",
      INDEX(
        'P&amp;L Last Fiscal Year'!$B$3:$M$100,
        MATCH($BL$5, 'P&amp;L Last Fiscal Year'!$A$3:$A$100, 0),
        MATCH($BK11, 'P&amp;L Last Fiscal Year'!$B$2:$M$2, 0)
      ),
      INDEX(
        'P&amp;L This Fiscal Year'!$B$3:$M$100,
        MATCH($BL$5, 'P&amp;L This Fiscal Year'!$A$3:$A$100, 0),
        MATCH($BK11, 'P&amp;L This Fiscal Year'!$B$2:$M$2, 0)
      )
    ),
    ""
  ),
  ""
)</f>
        <v>13494.11</v>
      </c>
      <c r="BM11" s="36">
        <f ca="1">IF(
  $BK11 &lt; TODAY(),
  IFERROR(
    IF(
      $B$5 = "Previous Fiscal Year",
      INDEX(
        'P&amp;L Last Fiscal Year'!$B$3:$M$100,
        MATCH($BM$5, 'P&amp;L Last Fiscal Year'!$A$3:$A$100, 0),
        MATCH($BK11, 'P&amp;L Last Fiscal Year'!$B$2:$M$2, 0)
      ),
      INDEX(
        'P&amp;L This Fiscal Year'!$B$3:$M$100,
        MATCH($BM$5, 'P&amp;L This Fiscal Year'!$A$3:$A$100, 0),
        MATCH($BK11, 'P&amp;L This Fiscal Year'!$B$2:$M$2, 0)
      )
    ),
    ""
  ),
  ""
)</f>
        <v>490.33</v>
      </c>
      <c r="BN11" s="36">
        <f ca="1">IF(
  $BK11 &lt; TODAY(),
  IFERROR(
    IF(
      $B$5 = "Previous Fiscal Year",
      INDEX(
        'P&amp;L Last Fiscal Year'!$B$3:$M$100,
        MATCH($BN$5, 'P&amp;L Last Fiscal Year'!$A$3:$A$100, 0),
        MATCH($BK11, 'P&amp;L Last Fiscal Year'!$B$2:$M$2, 0)
      ),
      INDEX(
        'P&amp;L This Fiscal Year'!$B$3:$M$100,
        MATCH($BN$5, 'P&amp;L This Fiscal Year'!$A$3:$A$100, 0),
        MATCH($BK11, 'P&amp;L This Fiscal Year'!$B$2:$M$2, 0)
      )
    ),
    ""
  ),
  ""
)</f>
        <v>13003.79</v>
      </c>
      <c r="BO11" s="36">
        <f ca="1">IF(
  $BK11 &lt; TODAY(),
  IFERROR(
    IF(
      $B$5 = "Previous Fiscal Year",
      INDEX(
        'P&amp;L Last Fiscal Year'!$B$3:$M$100,
        MATCH($BO$5, 'P&amp;L Last Fiscal Year'!$A$3:$A$100, 0),
        MATCH($BK11, 'P&amp;L Last Fiscal Year'!$B$2:$M$2, 0)
      ),
      INDEX(
        'P&amp;L This Fiscal Year'!$B$3:$M$100,
        MATCH($BO$5, 'P&amp;L This Fiscal Year'!$A$3:$A$100, 0),
        MATCH($BK11, 'P&amp;L This Fiscal Year'!$B$2:$M$2, 0)
      )
    ),
    ""
  ),
  ""
)</f>
        <v>8121.44</v>
      </c>
      <c r="BP11" s="36">
        <f ca="1">IF(
  $BK11 &lt; TODAY(),
  IFERROR(
    IF(
      $B$5 = "Previous Fiscal Year",
      INDEX(
        'P&amp;L Last Fiscal Year'!$B$3:$M$100,
        MATCH($BP$5, 'P&amp;L Last Fiscal Year'!$A$3:$A$100, 0),
        MATCH($BK11, 'P&amp;L Last Fiscal Year'!$B$2:$M$2, 0)
      ),
      INDEX(
        'P&amp;L This Fiscal Year'!$B$3:$M$100,
        MATCH($BP$5, 'P&amp;L This Fiscal Year'!$A$3:$A$100, 0),
        MATCH($BK11, 'P&amp;L This Fiscal Year'!$B$2:$M$2, 0)
      )
    ),
    ""
  ),
  ""
)</f>
        <v>4882.3500000000004</v>
      </c>
      <c r="BQ11" s="36">
        <f ca="1">IF(
  $BK11 &lt; TODAY(),
  IFERROR(
    IF(
      $B$5 = "Previous Fiscal Year",
      INDEX(
        'P&amp;L Last Fiscal Year'!$B$3:$M$100,
        MATCH($BQ$5, 'P&amp;L Last Fiscal Year'!$A$3:$A$100, 0),
        MATCH($BK11, 'P&amp;L Last Fiscal Year'!$B$2:$M$2, 0)
      ),
      INDEX(
        'P&amp;L This Fiscal Year'!$B$3:$M$100,
        MATCH($BQ$5, 'P&amp;L This Fiscal Year'!$A$3:$A$100, 0),
        MATCH($BK11, 'P&amp;L This Fiscal Year'!$B$2:$M$2, 0)
      )
    ),
    ""
  ),
  ""
)</f>
        <v>1021.6</v>
      </c>
      <c r="BR11" s="36">
        <f ca="1">IF(
  $BK11 &lt; TODAY(),
  IFERROR(
    IF(
      $B$5 = "Previous Fiscal Year",
      INDEX(
        'P&amp;L Last Fiscal Year'!$B$3:$M$100,
        MATCH($BR$5, 'P&amp;L Last Fiscal Year'!$A$3:$A$100, 0),
        MATCH($BK11, 'P&amp;L Last Fiscal Year'!$B$2:$M$2, 0)
      ),
      INDEX(
        'P&amp;L This Fiscal Year'!$B$3:$M$100,
        MATCH($BR$5, 'P&amp;L This Fiscal Year'!$A$3:$A$100, 0),
        MATCH($BK11, 'P&amp;L This Fiscal Year'!$B$2:$M$2, 0)
      )
    ),
    ""
  ),
  ""
)</f>
        <v>5903.95</v>
      </c>
    </row>
    <row r="12" spans="1:72" ht="26">
      <c r="D12" s="15"/>
      <c r="E12" s="15"/>
      <c r="F12" s="16" t="str">
        <v>Total Income</v>
      </c>
      <c r="G12" s="15" t="str">
        <v/>
      </c>
      <c r="H12" s="15" t="b">
        <v>0</v>
      </c>
      <c r="I12" s="32">
        <f ca="1"/>
        <v>136414.57</v>
      </c>
      <c r="J12" s="26"/>
      <c r="K12" s="16" t="str">
        <v>Total Income</v>
      </c>
      <c r="L12" s="15" t="str">
        <v/>
      </c>
      <c r="M12" s="15" t="b">
        <v>0</v>
      </c>
      <c r="N12" s="32">
        <f ca="1"/>
        <v>168809.12</v>
      </c>
      <c r="O12" s="14"/>
      <c r="P12" s="16" t="s">
        <v>185</v>
      </c>
      <c r="Q12" s="16" t="s">
        <v>185</v>
      </c>
      <c r="R12" s="35">
        <f t="shared" ca="1" si="0"/>
        <v>73270.41</v>
      </c>
      <c r="S12" s="15"/>
      <c r="T12" s="16" t="str">
        <v>Maintenance and Repair</v>
      </c>
      <c r="U12" s="20">
        <f t="shared" ca="1" si="1"/>
        <v>9055.75</v>
      </c>
      <c r="V12" s="14"/>
      <c r="W12" s="16" t="str">
        <f ca="1"/>
        <v>Insurance</v>
      </c>
      <c r="X12" s="20">
        <f ca="1"/>
        <v>12476.21</v>
      </c>
      <c r="Y12" s="35">
        <f t="shared" ca="1" si="17"/>
        <v>-12476.21</v>
      </c>
      <c r="Z12" s="35">
        <f ca="1">IF(OR(AA12&lt;&gt;"", W12=""), "", IF(Y12 &gt; 0, SUM($Y$5:Y11), SUM($Y$5:Y12)))</f>
        <v>136837.49</v>
      </c>
      <c r="AA12" s="35" t="str">
        <f t="shared" ca="1" si="2"/>
        <v/>
      </c>
      <c r="AB12" s="35">
        <f t="shared" ca="1" si="3"/>
        <v>0</v>
      </c>
      <c r="AC12" s="35">
        <f t="shared" ca="1" si="4"/>
        <v>12476.21</v>
      </c>
      <c r="AD12" s="35">
        <f t="shared" ca="1" si="5"/>
        <v>0</v>
      </c>
      <c r="AE12" s="35" t="str">
        <f t="shared" ca="1" si="6"/>
        <v/>
      </c>
      <c r="AF12" s="35">
        <f t="shared" ca="1" si="7"/>
        <v>-12476.21</v>
      </c>
      <c r="AG12" s="14"/>
      <c r="AH12" s="49">
        <f ca="1"/>
        <v>45839</v>
      </c>
      <c r="AI12" s="36">
        <f ca="1">IF(
  AH12 = "",
  "",
  IFERROR(
    IF(
      OR($D$5 = "All Months", TEXT(AH12, "mmmm") = $D$5),
      INDEX(
        'P&amp;L Last Fiscal Year'!$B$3:$M$100,
        MATCH("Total Income", 'P&amp;L Last Fiscal Year'!$A$3:$A$100, 0),
        MATCH(AH12, 'P&amp;L Last Fiscal Year'!$B$2:$M$2, 0)
      ),
      0
    ),
    0
  )
)</f>
        <v>0</v>
      </c>
      <c r="AJ12" s="36" t="str">
        <f ca="1">IF(
  AH12 = "",
  "",
  IFERROR(
    IF(
      $B$5 = "Previous Fiscal Year",
      IF(
        OR($D$5 = "All Months", TEXT(AH12, "mmmm") = $D$5),
        "",
        INDEX(
          'P&amp;L Last Fiscal Year'!$B$3:$M$100,
          MATCH("Total Income", 'P&amp;L Last Fiscal Year'!$A$3:$A$100, 0),
          MATCH(AH12, 'P&amp;L Last Fiscal Year'!$B$2:$M$2, 0)
        )
      ),
      IF(
        OR($D$5 = "All Months", TEXT(AH12, "mmmm") = $D$5),
        "",
        INDEX(
          'P&amp;L This Fiscal Year'!$B$3:$M$100,
          MATCH("Total Income", 'P&amp;L This Fiscal Year'!$A$3:$A$100, 0),
          MATCH(AH12, 'P&amp;L This Fiscal Year'!$B$2:$M$2, 0)
        )
      )
    ),
    ""
  )
)</f>
        <v/>
      </c>
      <c r="AK12" s="36">
        <f ca="1">IF(
  AH12 = "",
  "",
  IFERROR(
    IF(
      $B$5 = "Previous Fiscal Year",
      IF(
        OR($D$5 = "All Months", TEXT(AH12, "mmmm") = $D$5),
        -INDEX(
          'P&amp;L Last Fiscal Year'!$B$3:$M$100,
          MATCH("Total Cost of Goods Sold", 'P&amp;L Last Fiscal Year'!$A$3:$A$100, 0),
          MATCH(AH12, 'P&amp;L Last Fiscal Year'!$B$2:$M$2, 0)
        ),
        ""
      ),
      IF(
        OR($D$5 = "All Months", TEXT(AH12, "mmmm") = $D$5),
        -INDEX(
          'P&amp;L This Fiscal Year'!$B$3:$M$100,
          MATCH("Total Cost of Goods Sold", 'P&amp;L This Fiscal Year'!$A$3:$A$100, 0),
          MATCH(AH12, 'P&amp;L This Fiscal Year'!$B$2:$M$2, 0)
        ),
        ""
      )
    ),
    ""
  )
)</f>
        <v>-425.47</v>
      </c>
      <c r="AL12" t="str">
        <f ca="1">IF(
  AH12 = "",
  "",
  IFERROR(
    IF(
      $B$5 = "Previous Fiscal Year",
      IF(
        OR($D$5 = "All Months", TEXT(AH12, "mmmm") = $D$5),
        "",
        -INDEX(
          'P&amp;L Last Fiscal Year'!$B$3:$M$100,
          MATCH("Total Cost of Goods Sold", 'P&amp;L Last Fiscal Year'!$A$3:$A$100, 0),
          MATCH(AH12, 'P&amp;L Last Fiscal Year'!$B$2:$M$2, 0)
        )
      ),
      IF(
        OR($D$5 = "All Months", TEXT(AH12, "mmmm") = $D$5),
        "",
        -INDEX(
          'P&amp;L This Fiscal Year'!$B$3:$M$100,
          MATCH("Total Cost of Goods Sold", 'P&amp;L This Fiscal Year'!$A$3:$A$100, 0),
          MATCH(AH12, 'P&amp;L This Fiscal Year'!$B$2:$M$2, 0)
        )
      )
    ),
    ""
  )
)</f>
        <v/>
      </c>
      <c r="AM12" s="55" t="e">
        <f t="shared" ca="1" si="9"/>
        <v>#DIV/0!</v>
      </c>
      <c r="AN12" s="55" t="e">
        <f t="shared" ca="1" si="10"/>
        <v>#DIV/0!</v>
      </c>
      <c r="AO12" s="14"/>
      <c r="AP12" t="str">
        <f ca="1"/>
        <v>Automobile</v>
      </c>
      <c r="AQ12" s="36" t="str">
        <f t="shared" ca="1" si="8"/>
        <v/>
      </c>
      <c r="AR12" s="14"/>
      <c r="AS12" s="49">
        <f ca="1"/>
        <v>45839</v>
      </c>
      <c r="AT12" s="36">
        <f ca="1">IF(
  AS12 = "",
  "",
  IFERROR(
    IF(
      OR($D$5 = "All Months", TEXT(AS12, "mmmm") = $D$5),
      INDEX(
        'P&amp;L Last Fiscal Year'!$B$3:$M$100,
        MATCH("Total Expenses", 'P&amp;L Last Fiscal Year'!$A$3:$A$100, 0),
        MATCH(AS12, 'P&amp;L Last Fiscal Year'!$B$2:$M$2, 0)
      ),
      0
    ),
    0
  )
)</f>
        <v>0</v>
      </c>
      <c r="AU12" s="36">
        <f ca="1">IF(
  BE12 = "",
  "",
  IFERROR(
    IF(
      $B$5 = "Previous Fiscal Year",
      IF(
        OR($D$5 = "All Months", TEXT(BE12, "mmmm") = $D$5),
        0,
        INDEX(
          'P&amp;L Last Fiscal Year'!$B$3:$M$100,
          MATCH("Total Expenses", 'P&amp;L Last Fiscal Year'!$A$3:$A$100, 0),
          MATCH(BE12, 'P&amp;L Last Fiscal Year'!$B$2:$M$2, 0)
        )
      ),
      IF(
        OR($D$5 = "All Months", TEXT(BE12, "mmmm") = $D$5),
        0,
        INDEX(
          'P&amp;L This Fiscal Year'!$B$3:$M$100,
          MATCH("Total Expenses", 'P&amp;L This Fiscal Year'!$A$3:$A$100, 0),
          MATCH(BE12, 'P&amp;L This Fiscal Year'!$B$2:$M$2, 0)
        )
      )
    ),
    ""
  )
)</f>
        <v>0</v>
      </c>
      <c r="AV12" s="55" t="e">
        <f t="shared" ca="1" si="11"/>
        <v>#DIV/0!</v>
      </c>
      <c r="AW12" s="55">
        <f t="shared" ca="1" si="12"/>
        <v>0.56586338626740107</v>
      </c>
      <c r="AX12" s="14"/>
      <c r="AY12" s="49">
        <f ca="1"/>
        <v>45839</v>
      </c>
      <c r="AZ12" s="36">
        <f ca="1">IF(
  AY12 = "",
  "",
  IFERROR(
    IF(
      $B$5 = "Previous Fiscal Year",
      IF(
        OR($D$5 = "All Months", TEXT(AY12, "mmmm") = $D$5),
        INDEX(
          'P&amp;L Last Fiscal Year'!$B$3:$M$100,
          MATCH("Gross Profit", 'P&amp;L Last Fiscal Year'!$A$3:$A$100, 0),
          MATCH(AY12, 'P&amp;L Last Fiscal Year'!$B$2:$M$2, 0)
        ),
        0
      ),
      IF(
        OR($D$5 = "All Months", TEXT(AY12, "mmmm") = $D$5),
        INDEX(
          'P&amp;L This Fiscal Year'!$B$3:$M$100,
          MATCH("Gross Profit", 'P&amp;L This Fiscal Year'!$A$3:$A$100, 0),
          MATCH(AY12, 'P&amp;L This Fiscal Year'!$B$2:$M$2, 0)
        ),
        0
      )
    ),
    0
  )
)</f>
        <v>12943.48</v>
      </c>
      <c r="BA12" s="36">
        <f ca="1">IF(
  AY12 = "",
  "",
  IFERROR(
    IF(
      $B$5 = "Previous Fiscal Year",
      IF(
        OR($D$5 = "All Months", TEXT(AY12, "mmmm") = $D$5),
        0,
        INDEX(
          'P&amp;L Last Fiscal Year'!$B$3:$M$100,
          MATCH("Gross Profit", 'P&amp;L Last Fiscal Year'!$A$3:$A$100, 0),
          MATCH(AY12, 'P&amp;L Last Fiscal Year'!$B$2:$M$2, 0)
        )
      ),
      IF(
        OR($D$5 = "All Months", TEXT(AY12, "mmmm") = $D$5),
        0,
        INDEX(
          'P&amp;L This Fiscal Year'!$B$3:$M$100,
          MATCH("Gross Profit", 'P&amp;L This Fiscal Year'!$A$3:$A$100, 0),
          MATCH(AY12, 'P&amp;L This Fiscal Year'!$B$2:$M$2, 0)
        )
      )
    ),
    0
  )
)</f>
        <v>0</v>
      </c>
      <c r="BB12" s="55">
        <f t="shared" ca="1" si="13"/>
        <v>-4.6378786492246729E-3</v>
      </c>
      <c r="BC12" s="55">
        <f t="shared" ca="1" si="14"/>
        <v>0.5625578595670182</v>
      </c>
      <c r="BD12" s="14"/>
      <c r="BE12" s="49">
        <f ca="1"/>
        <v>45839</v>
      </c>
      <c r="BF12" s="36">
        <f ca="1">IF(
  BE12 = "",
  "",
  IFERROR(
    IF(
      $B$5 = "Previous Fiscal Year",
      IF(
        OR($D$5 = "All Months", TEXT(BE12, "mmmm") = $D$5),
        INDEX(
          'P&amp;L Last Fiscal Year'!$B$3:$M$100,
          MATCH("Net Income", 'P&amp;L Last Fiscal Year'!$A$3:$A$100, 0),
          MATCH(BE12, 'P&amp;L Last Fiscal Year'!$B$2:$M$2, 0)
        ),
        0
      ),
      IF(
        OR($D$5 = "All Months", TEXT(BE12, "mmmm") = $D$5),
        INDEX(
          'P&amp;L This Fiscal Year'!$B$3:$M$100,
          MATCH("Net Income", 'P&amp;L This Fiscal Year'!$A$3:$A$100, 0),
          MATCH(BE12, 'P&amp;L This Fiscal Year'!$B$2:$M$2, 0)
        ),
        0
      )
    ),
    0
  )
)</f>
        <v>5038.62</v>
      </c>
      <c r="BG12" s="36">
        <f ca="1">IF(
  BE12 = "",
  "",
  IFERROR(
    IF(
      $B$5 = "Previous Fiscal Year",
      IF(
        OR($D$5 = "All Months", TEXT(BE12, "mmmm") = $D$5),
        0,
        INDEX(
          'P&amp;L Last Fiscal Year'!$B$3:$M$100,
          MATCH("Net Income", 'P&amp;L Last Fiscal Year'!$A$3:$A$100, 0),
          MATCH(BE12, 'P&amp;L Last Fiscal Year'!$B$2:$M$2, 0)
        )
      ),
      IF(
        OR($D$5 = "All Months", TEXT(BE12, "mmmm") = $D$5),
        0,
        INDEX(
          'P&amp;L This Fiscal Year'!$B$3:$M$100,
          MATCH("Net Income", 'P&amp;L This Fiscal Year'!$A$3:$A$100, 0),
          MATCH(BE12, 'P&amp;L This Fiscal Year'!$B$2:$M$2, 0)
        )
      )
    ),
    0
  )
)</f>
        <v>0</v>
      </c>
      <c r="BH12" s="55">
        <f t="shared" ca="1" si="15"/>
        <v>-0.14656797567730079</v>
      </c>
      <c r="BI12" s="55">
        <f t="shared" ca="1" si="16"/>
        <v>0.56586338626740107</v>
      </c>
      <c r="BJ12" s="14"/>
      <c r="BK12" s="49">
        <f ca="1"/>
        <v>45839</v>
      </c>
      <c r="BL12" s="36">
        <f ca="1">IF(
  $BK12 &lt; TODAY(),
  IFERROR(
    IF(
      $B$5 = "Previous Fiscal Year",
      INDEX(
        'P&amp;L Last Fiscal Year'!$B$3:$M$100,
        MATCH($BL$5, 'P&amp;L Last Fiscal Year'!$A$3:$A$100, 0),
        MATCH($BK12, 'P&amp;L Last Fiscal Year'!$B$2:$M$2, 0)
      ),
      INDEX(
        'P&amp;L This Fiscal Year'!$B$3:$M$100,
        MATCH($BL$5, 'P&amp;L This Fiscal Year'!$A$3:$A$100, 0),
        MATCH($BK12, 'P&amp;L This Fiscal Year'!$B$2:$M$2, 0)
      )
    ),
    ""
  ),
  ""
)</f>
        <v>13368.94</v>
      </c>
      <c r="BM12" s="36">
        <f ca="1">IF(
  $BK12 &lt; TODAY(),
  IFERROR(
    IF(
      $B$5 = "Previous Fiscal Year",
      INDEX(
        'P&amp;L Last Fiscal Year'!$B$3:$M$100,
        MATCH($BM$5, 'P&amp;L Last Fiscal Year'!$A$3:$A$100, 0),
        MATCH($BK12, 'P&amp;L Last Fiscal Year'!$B$2:$M$2, 0)
      ),
      INDEX(
        'P&amp;L This Fiscal Year'!$B$3:$M$100,
        MATCH($BM$5, 'P&amp;L This Fiscal Year'!$A$3:$A$100, 0),
        MATCH($BK12, 'P&amp;L This Fiscal Year'!$B$2:$M$2, 0)
      )
    ),
    ""
  ),
  ""
)</f>
        <v>425.47</v>
      </c>
      <c r="BN12" s="36">
        <f ca="1">IF(
  $BK12 &lt; TODAY(),
  IFERROR(
    IF(
      $B$5 = "Previous Fiscal Year",
      INDEX(
        'P&amp;L Last Fiscal Year'!$B$3:$M$100,
        MATCH($BN$5, 'P&amp;L Last Fiscal Year'!$A$3:$A$100, 0),
        MATCH($BK12, 'P&amp;L Last Fiscal Year'!$B$2:$M$2, 0)
      ),
      INDEX(
        'P&amp;L This Fiscal Year'!$B$3:$M$100,
        MATCH($BN$5, 'P&amp;L This Fiscal Year'!$A$3:$A$100, 0),
        MATCH($BK12, 'P&amp;L This Fiscal Year'!$B$2:$M$2, 0)
      )
    ),
    ""
  ),
  ""
)</f>
        <v>12943.48</v>
      </c>
      <c r="BO12" s="36">
        <f ca="1">IF(
  $BK12 &lt; TODAY(),
  IFERROR(
    IF(
      $B$5 = "Previous Fiscal Year",
      INDEX(
        'P&amp;L Last Fiscal Year'!$B$3:$M$100,
        MATCH($BO$5, 'P&amp;L Last Fiscal Year'!$A$3:$A$100, 0),
        MATCH($BK12, 'P&amp;L Last Fiscal Year'!$B$2:$M$2, 0)
      ),
      INDEX(
        'P&amp;L This Fiscal Year'!$B$3:$M$100,
        MATCH($BO$5, 'P&amp;L This Fiscal Year'!$A$3:$A$100, 0),
        MATCH($BK12, 'P&amp;L This Fiscal Year'!$B$2:$M$2, 0)
      )
    ),
    ""
  ),
  ""
)</f>
        <v>8989.49</v>
      </c>
      <c r="BP12" s="36">
        <f ca="1">IF(
  $BK12 &lt; TODAY(),
  IFERROR(
    IF(
      $B$5 = "Previous Fiscal Year",
      INDEX(
        'P&amp;L Last Fiscal Year'!$B$3:$M$100,
        MATCH($BP$5, 'P&amp;L Last Fiscal Year'!$A$3:$A$100, 0),
        MATCH($BK12, 'P&amp;L Last Fiscal Year'!$B$2:$M$2, 0)
      ),
      INDEX(
        'P&amp;L This Fiscal Year'!$B$3:$M$100,
        MATCH($BP$5, 'P&amp;L This Fiscal Year'!$A$3:$A$100, 0),
        MATCH($BK12, 'P&amp;L This Fiscal Year'!$B$2:$M$2, 0)
      )
    ),
    ""
  ),
  ""
)</f>
        <v>3953.98</v>
      </c>
      <c r="BQ12" s="36">
        <f ca="1">IF(
  $BK12 &lt; TODAY(),
  IFERROR(
    IF(
      $B$5 = "Previous Fiscal Year",
      INDEX(
        'P&amp;L Last Fiscal Year'!$B$3:$M$100,
        MATCH($BQ$5, 'P&amp;L Last Fiscal Year'!$A$3:$A$100, 0),
        MATCH($BK12, 'P&amp;L Last Fiscal Year'!$B$2:$M$2, 0)
      ),
      INDEX(
        'P&amp;L This Fiscal Year'!$B$3:$M$100,
        MATCH($BQ$5, 'P&amp;L This Fiscal Year'!$A$3:$A$100, 0),
        MATCH($BK12, 'P&amp;L This Fiscal Year'!$B$2:$M$2, 0)
      )
    ),
    ""
  ),
  ""
)</f>
        <v>1084.6400000000001</v>
      </c>
      <c r="BR12" s="36">
        <f ca="1">IF(
  $BK12 &lt; TODAY(),
  IFERROR(
    IF(
      $B$5 = "Previous Fiscal Year",
      INDEX(
        'P&amp;L Last Fiscal Year'!$B$3:$M$100,
        MATCH($BR$5, 'P&amp;L Last Fiscal Year'!$A$3:$A$100, 0),
        MATCH($BK12, 'P&amp;L Last Fiscal Year'!$B$2:$M$2, 0)
      ),
      INDEX(
        'P&amp;L This Fiscal Year'!$B$3:$M$100,
        MATCH($BR$5, 'P&amp;L This Fiscal Year'!$A$3:$A$100, 0),
        MATCH($BK12, 'P&amp;L This Fiscal Year'!$B$2:$M$2, 0)
      )
    ),
    ""
  ),
  ""
)</f>
        <v>5038.62</v>
      </c>
    </row>
    <row r="13" spans="1:72" ht="15.5">
      <c r="D13" s="15"/>
      <c r="E13" s="15"/>
      <c r="F13" s="16" t="str">
        <v>Cost of Goods Sold</v>
      </c>
      <c r="G13" s="16" t="str">
        <v>Cost of Goods Sold</v>
      </c>
      <c r="H13" s="16" t="b">
        <v>1</v>
      </c>
      <c r="I13" s="32">
        <f ca="1"/>
        <v>0</v>
      </c>
      <c r="J13" s="26"/>
      <c r="K13" s="16" t="str">
        <v>Cost of Goods Sold</v>
      </c>
      <c r="L13" s="16" t="str">
        <v>Cost of Goods Sold</v>
      </c>
      <c r="M13" s="16" t="b">
        <v>1</v>
      </c>
      <c r="N13" s="32">
        <f ca="1"/>
        <v>0</v>
      </c>
      <c r="O13" s="14"/>
      <c r="P13" s="15"/>
      <c r="Q13" s="15"/>
      <c r="R13" s="32"/>
      <c r="S13" s="15"/>
      <c r="T13" s="16" t="str">
        <v>Meals</v>
      </c>
      <c r="U13" s="20">
        <f t="shared" ca="1" si="1"/>
        <v>9191.2000000000007</v>
      </c>
      <c r="V13" s="14"/>
      <c r="W13" s="16" t="str">
        <f ca="1"/>
        <v>Job expenses</v>
      </c>
      <c r="X13" s="20">
        <f ca="1"/>
        <v>8058.83</v>
      </c>
      <c r="Y13" s="35">
        <f t="shared" ca="1" si="17"/>
        <v>-8058.83</v>
      </c>
      <c r="Z13" s="35">
        <f ca="1">IF(OR(AA13&lt;&gt;"", W13=""), "", IF(Y13 &gt; 0, SUM($Y$5:Y12), SUM($Y$5:Y13)))</f>
        <v>128778.65999999999</v>
      </c>
      <c r="AA13" s="35" t="str">
        <f t="shared" ca="1" si="2"/>
        <v/>
      </c>
      <c r="AB13" s="35">
        <f t="shared" ca="1" si="3"/>
        <v>0</v>
      </c>
      <c r="AC13" s="35">
        <f t="shared" ca="1" si="4"/>
        <v>8058.83</v>
      </c>
      <c r="AD13" s="35">
        <f t="shared" ca="1" si="5"/>
        <v>0</v>
      </c>
      <c r="AE13" s="35" t="str">
        <f t="shared" ca="1" si="6"/>
        <v/>
      </c>
      <c r="AF13" s="35">
        <f t="shared" ca="1" si="7"/>
        <v>-8058.83</v>
      </c>
      <c r="AG13" s="14"/>
      <c r="AI13" s="36" t="str">
        <f>IF(
  AH13 = "",
  "",
  IFERROR(
    IF(
      OR($D$5 = "All Months", TEXT(AH13, "mmmm") = $D$5),
      INDEX(
        'P&amp;L Last Fiscal Year'!$B$3:$M$100,
        MATCH("Total Income", 'P&amp;L Last Fiscal Year'!$A$3:$A$100, 0),
        MATCH(AH13, 'P&amp;L Last Fiscal Year'!$B$2:$M$2, 0)
      ),
      0
    ),
    0
  )
)</f>
        <v/>
      </c>
      <c r="AJ13" s="36" t="str">
        <f>IF(
  AH13 = "",
  "",
  IFERROR(
    IF(
      $B$5 = "Previous Fiscal Year",
      IF(
        OR($D$5 = "All Months", TEXT(AH13, "mmmm") = $D$5),
        "",
        INDEX(
          'P&amp;L Last Fiscal Year'!$B$3:$M$100,
          MATCH("Total Income", 'P&amp;L Last Fiscal Year'!$A$3:$A$100, 0),
          MATCH(AH13, 'P&amp;L Last Fiscal Year'!$B$2:$M$2, 0)
        )
      ),
      IF(
        OR($D$5 = "All Months", TEXT(AH13, "mmmm") = $D$5),
        "",
        INDEX(
          'P&amp;L This Fiscal Year'!$B$3:$M$100,
          MATCH("Total Income", 'P&amp;L This Fiscal Year'!$A$3:$A$100, 0),
          MATCH(AH13, 'P&amp;L This Fiscal Year'!$B$2:$M$2, 0)
        )
      )
    ),
    ""
  )
)</f>
        <v/>
      </c>
      <c r="AK13" s="36" t="str">
        <f>IF(
  AH13 = "",
  "",
  IFERROR(
    IF(
      $B$5 = "Previous Fiscal Year",
      IF(
        OR($D$5 = "All Months", TEXT(AH13, "mmmm") = $D$5),
        -INDEX(
          'P&amp;L Last Fiscal Year'!$B$3:$M$100,
          MATCH("Total Cost of Goods Sold", 'P&amp;L Last Fiscal Year'!$A$3:$A$100, 0),
          MATCH(AH13, 'P&amp;L Last Fiscal Year'!$B$2:$M$2, 0)
        ),
        ""
      ),
      IF(
        OR($D$5 = "All Months", TEXT(AH13, "mmmm") = $D$5),
        -INDEX(
          'P&amp;L This Fiscal Year'!$B$3:$M$100,
          MATCH("Total Cost of Goods Sold", 'P&amp;L This Fiscal Year'!$A$3:$A$100, 0),
          MATCH(AH13, 'P&amp;L This Fiscal Year'!$B$2:$M$2, 0)
        ),
        ""
      )
    ),
    ""
  )
)</f>
        <v/>
      </c>
      <c r="AL13" t="str">
        <f>IF(
  AH13 = "",
  "",
  IFERROR(
    IF(
      $B$5 = "Previous Fiscal Year",
      IF(
        OR($D$5 = "All Months", TEXT(AH13, "mmmm") = $D$5),
        "",
        -INDEX(
          'P&amp;L Last Fiscal Year'!$B$3:$M$100,
          MATCH("Total Cost of Goods Sold", 'P&amp;L Last Fiscal Year'!$A$3:$A$100, 0),
          MATCH(AH13, 'P&amp;L Last Fiscal Year'!$B$2:$M$2, 0)
        )
      ),
      IF(
        OR($D$5 = "All Months", TEXT(AH13, "mmmm") = $D$5),
        "",
        -INDEX(
          'P&amp;L This Fiscal Year'!$B$3:$M$100,
          MATCH("Total Cost of Goods Sold", 'P&amp;L This Fiscal Year'!$A$3:$A$100, 0),
          MATCH(AH13, 'P&amp;L This Fiscal Year'!$B$2:$M$2, 0)
        )
      )
    ),
    ""
  )
)</f>
        <v/>
      </c>
      <c r="AM13" s="55" t="str">
        <f t="shared" si="9"/>
        <v/>
      </c>
      <c r="AN13" s="55" t="str">
        <f t="shared" si="10"/>
        <v/>
      </c>
      <c r="AO13" s="14"/>
      <c r="AP13" t="str">
        <f ca="1"/>
        <v>Job expenses</v>
      </c>
      <c r="AQ13" s="36" t="str">
        <f t="shared" ca="1" si="8"/>
        <v/>
      </c>
      <c r="AR13" s="14"/>
      <c r="AT13" s="36" t="str">
        <f>IF(
  AS13 = "",
  "",
  IFERROR(
    IF(
      OR($D$5 = "All Months", TEXT(AS13, "mmmm") = $D$5),
      INDEX(
        'P&amp;L Last Fiscal Year'!$B$3:$M$100,
        MATCH("Total Expenses", 'P&amp;L Last Fiscal Year'!$A$3:$A$100, 0),
        MATCH(AS13, 'P&amp;L Last Fiscal Year'!$B$2:$M$2, 0)
      ),
      0
    ),
    0
  )
)</f>
        <v/>
      </c>
      <c r="AU13" s="36" t="str">
        <f>IF(
  BE13 = "",
  "",
  IFERROR(
    IF(
      $B$5 = "Previous Fiscal Year",
      IF(
        OR($D$5 = "All Months", TEXT(BE13, "mmmm") = $D$5),
        0,
        INDEX(
          'P&amp;L Last Fiscal Year'!$B$3:$M$100,
          MATCH("Total Expenses", 'P&amp;L Last Fiscal Year'!$A$3:$A$100, 0),
          MATCH(BE13, 'P&amp;L Last Fiscal Year'!$B$2:$M$2, 0)
        )
      ),
      IF(
        OR($D$5 = "All Months", TEXT(BE13, "mmmm") = $D$5),
        0,
        INDEX(
          'P&amp;L This Fiscal Year'!$B$3:$M$100,
          MATCH("Total Expenses", 'P&amp;L This Fiscal Year'!$A$3:$A$100, 0),
          MATCH(BE13, 'P&amp;L This Fiscal Year'!$B$2:$M$2, 0)
        )
      )
    ),
    ""
  )
)</f>
        <v/>
      </c>
      <c r="AV13" s="55" t="str">
        <f t="shared" si="11"/>
        <v/>
      </c>
      <c r="AW13" s="55">
        <f t="shared" si="12"/>
        <v>0</v>
      </c>
      <c r="AX13" s="14"/>
      <c r="AZ13" s="36" t="str">
        <f>IF(
  AY13 = "",
  "",
  IFERROR(
    IF(
      $B$5 = "Previous Fiscal Year",
      IF(
        OR($D$5 = "All Months", TEXT(AY13, "mmmm") = $D$5),
        INDEX(
          'P&amp;L Last Fiscal Year'!$B$3:$M$100,
          MATCH("Gross Profit", 'P&amp;L Last Fiscal Year'!$A$3:$A$100, 0),
          MATCH(AY13, 'P&amp;L Last Fiscal Year'!$B$2:$M$2, 0)
        ),
        0
      ),
      IF(
        OR($D$5 = "All Months", TEXT(AY13, "mmmm") = $D$5),
        INDEX(
          'P&amp;L This Fiscal Year'!$B$3:$M$100,
          MATCH("Gross Profit", 'P&amp;L This Fiscal Year'!$A$3:$A$100, 0),
          MATCH(AY13, 'P&amp;L This Fiscal Year'!$B$2:$M$2, 0)
        ),
        0
      )
    ),
    0
  )
)</f>
        <v/>
      </c>
      <c r="BA13" s="36" t="str">
        <f>IF(
  AY13 = "",
  "",
  IFERROR(
    IF(
      $B$5 = "Previous Fiscal Year",
      IF(
        OR($D$5 = "All Months", TEXT(AY13, "mmmm") = $D$5),
        0,
        INDEX(
          'P&amp;L Last Fiscal Year'!$B$3:$M$100,
          MATCH("Gross Profit", 'P&amp;L Last Fiscal Year'!$A$3:$A$100, 0),
          MATCH(AY13, 'P&amp;L Last Fiscal Year'!$B$2:$M$2, 0)
        )
      ),
      IF(
        OR($D$5 = "All Months", TEXT(AY13, "mmmm") = $D$5),
        0,
        INDEX(
          'P&amp;L This Fiscal Year'!$B$3:$M$100,
          MATCH("Gross Profit", 'P&amp;L This Fiscal Year'!$A$3:$A$100, 0),
          MATCH(AY13, 'P&amp;L This Fiscal Year'!$B$2:$M$2, 0)
        )
      )
    ),
    0
  )
)</f>
        <v/>
      </c>
      <c r="BB13" s="55" t="str">
        <f t="shared" si="13"/>
        <v/>
      </c>
      <c r="BC13" s="55" t="str">
        <f t="shared" si="14"/>
        <v/>
      </c>
      <c r="BD13" s="14"/>
      <c r="BF13" s="36" t="str">
        <f>IF(
  BE13 = "",
  "",
  IFERROR(
    IF(
      $B$5 = "Previous Fiscal Year",
      IF(
        OR($D$5 = "All Months", TEXT(BE13, "mmmm") = $D$5),
        INDEX(
          'P&amp;L Last Fiscal Year'!$B$3:$M$100,
          MATCH("Net Income", 'P&amp;L Last Fiscal Year'!$A$3:$A$100, 0),
          MATCH(BE13, 'P&amp;L Last Fiscal Year'!$B$2:$M$2, 0)
        ),
        0
      ),
      IF(
        OR($D$5 = "All Months", TEXT(BE13, "mmmm") = $D$5),
        INDEX(
          'P&amp;L This Fiscal Year'!$B$3:$M$100,
          MATCH("Net Income", 'P&amp;L This Fiscal Year'!$A$3:$A$100, 0),
          MATCH(BE13, 'P&amp;L This Fiscal Year'!$B$2:$M$2, 0)
        ),
        0
      )
    ),
    0
  )
)</f>
        <v/>
      </c>
      <c r="BG13" s="36" t="str">
        <f>IF(
  BE13 = "",
  "",
  IFERROR(
    IF(
      $B$5 = "Previous Fiscal Year",
      IF(
        OR($D$5 = "All Months", TEXT(BE13, "mmmm") = $D$5),
        0,
        INDEX(
          'P&amp;L Last Fiscal Year'!$B$3:$M$100,
          MATCH("Net Income", 'P&amp;L Last Fiscal Year'!$A$3:$A$100, 0),
          MATCH(BE13, 'P&amp;L Last Fiscal Year'!$B$2:$M$2, 0)
        )
      ),
      IF(
        OR($D$5 = "All Months", TEXT(BE13, "mmmm") = $D$5),
        0,
        INDEX(
          'P&amp;L This Fiscal Year'!$B$3:$M$100,
          MATCH("Net Income", 'P&amp;L This Fiscal Year'!$A$3:$A$100, 0),
          MATCH(BE13, 'P&amp;L This Fiscal Year'!$B$2:$M$2, 0)
        )
      )
    ),
    0
  )
)</f>
        <v/>
      </c>
      <c r="BH13" s="55" t="str">
        <f t="shared" si="15"/>
        <v/>
      </c>
      <c r="BI13" s="55">
        <f t="shared" si="16"/>
        <v>0</v>
      </c>
      <c r="BJ13" s="14"/>
      <c r="BL13" s="36" t="str">
        <f ca="1">IF(
  $BK13 &lt; TODAY(),
  IFERROR(
    IF(
      $B$5 = "Previous Fiscal Year",
      INDEX(
        'P&amp;L Last Fiscal Year'!$B$3:$M$100,
        MATCH($BL$5, 'P&amp;L Last Fiscal Year'!$A$3:$A$100, 0),
        MATCH($BK13, 'P&amp;L Last Fiscal Year'!$B$2:$M$2, 0)
      ),
      INDEX(
        'P&amp;L This Fiscal Year'!$B$3:$M$100,
        MATCH($BL$5, 'P&amp;L This Fiscal Year'!$A$3:$A$100, 0),
        MATCH($BK13, 'P&amp;L This Fiscal Year'!$B$2:$M$2, 0)
      )
    ),
    ""
  ),
  ""
)</f>
        <v/>
      </c>
      <c r="BM13" s="36" t="str">
        <f ca="1">IF(
  $BK13 &lt; TODAY(),
  IFERROR(
    IF(
      $B$5 = "Previous Fiscal Year",
      INDEX(
        'P&amp;L Last Fiscal Year'!$B$3:$M$100,
        MATCH($BM$5, 'P&amp;L Last Fiscal Year'!$A$3:$A$100, 0),
        MATCH($BK13, 'P&amp;L Last Fiscal Year'!$B$2:$M$2, 0)
      ),
      INDEX(
        'P&amp;L This Fiscal Year'!$B$3:$M$100,
        MATCH($BM$5, 'P&amp;L This Fiscal Year'!$A$3:$A$100, 0),
        MATCH($BK13, 'P&amp;L This Fiscal Year'!$B$2:$M$2, 0)
      )
    ),
    ""
  ),
  ""
)</f>
        <v/>
      </c>
      <c r="BN13" s="36" t="str">
        <f ca="1">IF(
  $BK13 &lt; TODAY(),
  IFERROR(
    IF(
      $B$5 = "Previous Fiscal Year",
      INDEX(
        'P&amp;L Last Fiscal Year'!$B$3:$M$100,
        MATCH($BN$5, 'P&amp;L Last Fiscal Year'!$A$3:$A$100, 0),
        MATCH($BK13, 'P&amp;L Last Fiscal Year'!$B$2:$M$2, 0)
      ),
      INDEX(
        'P&amp;L This Fiscal Year'!$B$3:$M$100,
        MATCH($BN$5, 'P&amp;L This Fiscal Year'!$A$3:$A$100, 0),
        MATCH($BK13, 'P&amp;L This Fiscal Year'!$B$2:$M$2, 0)
      )
    ),
    ""
  ),
  ""
)</f>
        <v/>
      </c>
      <c r="BO13" s="36" t="str">
        <f ca="1">IF(
  $BK13 &lt; TODAY(),
  IFERROR(
    IF(
      $B$5 = "Previous Fiscal Year",
      INDEX(
        'P&amp;L Last Fiscal Year'!$B$3:$M$100,
        MATCH($BO$5, 'P&amp;L Last Fiscal Year'!$A$3:$A$100, 0),
        MATCH($BK13, 'P&amp;L Last Fiscal Year'!$B$2:$M$2, 0)
      ),
      INDEX(
        'P&amp;L This Fiscal Year'!$B$3:$M$100,
        MATCH($BO$5, 'P&amp;L This Fiscal Year'!$A$3:$A$100, 0),
        MATCH($BK13, 'P&amp;L This Fiscal Year'!$B$2:$M$2, 0)
      )
    ),
    ""
  ),
  ""
)</f>
        <v/>
      </c>
      <c r="BP13" s="36" t="str">
        <f ca="1">IF(
  $BK13 &lt; TODAY(),
  IFERROR(
    IF(
      $B$5 = "Previous Fiscal Year",
      INDEX(
        'P&amp;L Last Fiscal Year'!$B$3:$M$100,
        MATCH($BP$5, 'P&amp;L Last Fiscal Year'!$A$3:$A$100, 0),
        MATCH($BK13, 'P&amp;L Last Fiscal Year'!$B$2:$M$2, 0)
      ),
      INDEX(
        'P&amp;L This Fiscal Year'!$B$3:$M$100,
        MATCH($BP$5, 'P&amp;L This Fiscal Year'!$A$3:$A$100, 0),
        MATCH($BK13, 'P&amp;L This Fiscal Year'!$B$2:$M$2, 0)
      )
    ),
    ""
  ),
  ""
)</f>
        <v/>
      </c>
      <c r="BQ13" s="36" t="str">
        <f ca="1">IF(
  $BK13 &lt; TODAY(),
  IFERROR(
    IF(
      $B$5 = "Previous Fiscal Year",
      INDEX(
        'P&amp;L Last Fiscal Year'!$B$3:$M$100,
        MATCH($BQ$5, 'P&amp;L Last Fiscal Year'!$A$3:$A$100, 0),
        MATCH($BK13, 'P&amp;L Last Fiscal Year'!$B$2:$M$2, 0)
      ),
      INDEX(
        'P&amp;L This Fiscal Year'!$B$3:$M$100,
        MATCH($BQ$5, 'P&amp;L This Fiscal Year'!$A$3:$A$100, 0),
        MATCH($BK13, 'P&amp;L This Fiscal Year'!$B$2:$M$2, 0)
      )
    ),
    ""
  ),
  ""
)</f>
        <v/>
      </c>
      <c r="BR13" s="36" t="str">
        <f ca="1">IF(
  $BK13 &lt; TODAY(),
  IFERROR(
    IF(
      $B$5 = "Previous Fiscal Year",
      INDEX(
        'P&amp;L Last Fiscal Year'!$B$3:$M$100,
        MATCH($BR$5, 'P&amp;L Last Fiscal Year'!$A$3:$A$100, 0),
        MATCH($BK13, 'P&amp;L Last Fiscal Year'!$B$2:$M$2, 0)
      ),
      INDEX(
        'P&amp;L This Fiscal Year'!$B$3:$M$100,
        MATCH($BR$5, 'P&amp;L This Fiscal Year'!$A$3:$A$100, 0),
        MATCH($BK13, 'P&amp;L This Fiscal Year'!$B$2:$M$2, 0)
      )
    ),
    ""
  ),
  ""
)</f>
        <v/>
      </c>
    </row>
    <row r="14" spans="1:72" ht="15.5">
      <c r="D14" s="15"/>
      <c r="E14" s="15"/>
      <c r="F14" s="16" t="str">
        <v>Cost of Goods Sold</v>
      </c>
      <c r="G14" s="16" t="str">
        <v>Cost of Goods Sold</v>
      </c>
      <c r="H14" s="16" t="b">
        <v>1</v>
      </c>
      <c r="I14" s="32">
        <f ca="1"/>
        <v>4364.59</v>
      </c>
      <c r="J14" s="26"/>
      <c r="K14" s="16" t="str">
        <v>Cost of Goods Sold</v>
      </c>
      <c r="L14" s="16" t="str">
        <v>Cost of Goods Sold</v>
      </c>
      <c r="M14" s="16" t="b">
        <v>1</v>
      </c>
      <c r="N14" s="32">
        <f ca="1"/>
        <v>5486.75</v>
      </c>
      <c r="O14" s="14"/>
      <c r="P14" s="15"/>
      <c r="Q14" s="15"/>
      <c r="R14" s="32"/>
      <c r="S14" s="15"/>
      <c r="T14" s="16" t="str">
        <v>Office Expenses</v>
      </c>
      <c r="U14" s="20">
        <f t="shared" ca="1" si="1"/>
        <v>5252.4</v>
      </c>
      <c r="V14" s="14"/>
      <c r="W14" s="16" t="str">
        <f ca="1"/>
        <v>Legal and Professional Fees</v>
      </c>
      <c r="X14" s="20">
        <f ca="1"/>
        <v>20058</v>
      </c>
      <c r="Y14" s="35">
        <f t="shared" ca="1" si="17"/>
        <v>-20058</v>
      </c>
      <c r="Z14" s="35">
        <f ca="1">IF(OR(AA14&lt;&gt;"", W14=""), "", IF(Y14 &gt; 0, SUM($Y$5:Y13), SUM($Y$5:Y14)))</f>
        <v>108720.65999999999</v>
      </c>
      <c r="AA14" s="35" t="str">
        <f t="shared" ca="1" si="2"/>
        <v/>
      </c>
      <c r="AB14" s="35">
        <f t="shared" ca="1" si="3"/>
        <v>0</v>
      </c>
      <c r="AC14" s="35">
        <f t="shared" ca="1" si="4"/>
        <v>20058</v>
      </c>
      <c r="AD14" s="35">
        <f t="shared" ca="1" si="5"/>
        <v>0</v>
      </c>
      <c r="AE14" s="35" t="str">
        <f t="shared" ca="1" si="6"/>
        <v/>
      </c>
      <c r="AF14" s="35">
        <f t="shared" ca="1" si="7"/>
        <v>-20058</v>
      </c>
      <c r="AG14" s="14"/>
      <c r="AI14" s="36" t="str">
        <f>IF(
  AH14 = "",
  "",
  IFERROR(
    IF(
      OR($D$5 = "All Months", TEXT(AH14, "mmmm") = $D$5),
      INDEX(
        'P&amp;L Last Fiscal Year'!$B$3:$M$100,
        MATCH("Total Income", 'P&amp;L Last Fiscal Year'!$A$3:$A$100, 0),
        MATCH(AH14, 'P&amp;L Last Fiscal Year'!$B$2:$M$2, 0)
      ),
      0
    ),
    0
  )
)</f>
        <v/>
      </c>
      <c r="AJ14" s="36" t="str">
        <f>IF(
  AH14 = "",
  "",
  IFERROR(
    IF(
      $B$5 = "Previous Fiscal Year",
      IF(
        OR($D$5 = "All Months", TEXT(AH14, "mmmm") = $D$5),
        "",
        INDEX(
          'P&amp;L Last Fiscal Year'!$B$3:$M$100,
          MATCH("Total Income", 'P&amp;L Last Fiscal Year'!$A$3:$A$100, 0),
          MATCH(AH14, 'P&amp;L Last Fiscal Year'!$B$2:$M$2, 0)
        )
      ),
      IF(
        OR($D$5 = "All Months", TEXT(AH14, "mmmm") = $D$5),
        "",
        INDEX(
          'P&amp;L This Fiscal Year'!$B$3:$M$100,
          MATCH("Total Income", 'P&amp;L This Fiscal Year'!$A$3:$A$100, 0),
          MATCH(AH14, 'P&amp;L This Fiscal Year'!$B$2:$M$2, 0)
        )
      )
    ),
    ""
  )
)</f>
        <v/>
      </c>
      <c r="AK14" s="36" t="str">
        <f>IF(
  AH14 = "",
  "",
  IFERROR(
    IF(
      $B$5 = "Previous Fiscal Year",
      IF(
        OR($D$5 = "All Months", TEXT(AH14, "mmmm") = $D$5),
        -INDEX(
          'P&amp;L Last Fiscal Year'!$B$3:$M$100,
          MATCH("Total Cost of Goods Sold", 'P&amp;L Last Fiscal Year'!$A$3:$A$100, 0),
          MATCH(AH14, 'P&amp;L Last Fiscal Year'!$B$2:$M$2, 0)
        ),
        ""
      ),
      IF(
        OR($D$5 = "All Months", TEXT(AH14, "mmmm") = $D$5),
        -INDEX(
          'P&amp;L This Fiscal Year'!$B$3:$M$100,
          MATCH("Total Cost of Goods Sold", 'P&amp;L This Fiscal Year'!$A$3:$A$100, 0),
          MATCH(AH14, 'P&amp;L This Fiscal Year'!$B$2:$M$2, 0)
        ),
        ""
      )
    ),
    ""
  )
)</f>
        <v/>
      </c>
      <c r="AL14" t="str">
        <f>IF(
  AH14 = "",
  "",
  IFERROR(
    IF(
      $B$5 = "Previous Fiscal Year",
      IF(
        OR($D$5 = "All Months", TEXT(AH14, "mmmm") = $D$5),
        "",
        -INDEX(
          'P&amp;L Last Fiscal Year'!$B$3:$M$100,
          MATCH("Total Cost of Goods Sold", 'P&amp;L Last Fiscal Year'!$A$3:$A$100, 0),
          MATCH(AH14, 'P&amp;L Last Fiscal Year'!$B$2:$M$2, 0)
        )
      ),
      IF(
        OR($D$5 = "All Months", TEXT(AH14, "mmmm") = $D$5),
        "",
        -INDEX(
          'P&amp;L This Fiscal Year'!$B$3:$M$100,
          MATCH("Total Cost of Goods Sold", 'P&amp;L This Fiscal Year'!$A$3:$A$100, 0),
          MATCH(AH14, 'P&amp;L This Fiscal Year'!$B$2:$M$2, 0)
        )
      )
    ),
    ""
  )
)</f>
        <v/>
      </c>
      <c r="AM14" s="55" t="str">
        <f t="shared" si="9"/>
        <v/>
      </c>
      <c r="AN14" s="55" t="str">
        <f t="shared" si="10"/>
        <v/>
      </c>
      <c r="AO14" s="14"/>
      <c r="AP14" t="str">
        <f ca="1"/>
        <v>Office Expenses</v>
      </c>
      <c r="AQ14" s="36">
        <f t="shared" ca="1" si="8"/>
        <v>5252.4</v>
      </c>
      <c r="AR14" s="14"/>
      <c r="AT14" s="36" t="str">
        <f>IF(
  AS14 = "",
  "",
  IFERROR(
    IF(
      OR($D$5 = "All Months", TEXT(AS14, "mmmm") = $D$5),
      INDEX(
        'P&amp;L Last Fiscal Year'!$B$3:$M$100,
        MATCH("Total Expenses", 'P&amp;L Last Fiscal Year'!$A$3:$A$100, 0),
        MATCH(AS14, 'P&amp;L Last Fiscal Year'!$B$2:$M$2, 0)
      ),
      0
    ),
    0
  )
)</f>
        <v/>
      </c>
      <c r="AU14" s="36" t="str">
        <f>IF(
  BE14 = "",
  "",
  IFERROR(
    IF(
      $B$5 = "Previous Fiscal Year",
      IF(
        OR($D$5 = "All Months", TEXT(BE14, "mmmm") = $D$5),
        0,
        INDEX(
          'P&amp;L Last Fiscal Year'!$B$3:$M$100,
          MATCH("Total Expenses", 'P&amp;L Last Fiscal Year'!$A$3:$A$100, 0),
          MATCH(BE14, 'P&amp;L Last Fiscal Year'!$B$2:$M$2, 0)
        )
      ),
      IF(
        OR($D$5 = "All Months", TEXT(BE14, "mmmm") = $D$5),
        0,
        INDEX(
          'P&amp;L This Fiscal Year'!$B$3:$M$100,
          MATCH("Total Expenses", 'P&amp;L This Fiscal Year'!$A$3:$A$100, 0),
          MATCH(BE14, 'P&amp;L This Fiscal Year'!$B$2:$M$2, 0)
        )
      )
    ),
    ""
  )
)</f>
        <v/>
      </c>
      <c r="AV14" s="55" t="str">
        <f t="shared" si="11"/>
        <v/>
      </c>
      <c r="AW14" s="55">
        <f t="shared" si="12"/>
        <v>0</v>
      </c>
      <c r="AX14" s="14"/>
      <c r="AZ14" s="36" t="str">
        <f>IF(
  AY14 = "",
  "",
  IFERROR(
    IF(
      $B$5 = "Previous Fiscal Year",
      IF(
        OR($D$5 = "All Months", TEXT(AY14, "mmmm") = $D$5),
        INDEX(
          'P&amp;L Last Fiscal Year'!$B$3:$M$100,
          MATCH("Gross Profit", 'P&amp;L Last Fiscal Year'!$A$3:$A$100, 0),
          MATCH(AY14, 'P&amp;L Last Fiscal Year'!$B$2:$M$2, 0)
        ),
        0
      ),
      IF(
        OR($D$5 = "All Months", TEXT(AY14, "mmmm") = $D$5),
        INDEX(
          'P&amp;L This Fiscal Year'!$B$3:$M$100,
          MATCH("Gross Profit", 'P&amp;L This Fiscal Year'!$A$3:$A$100, 0),
          MATCH(AY14, 'P&amp;L This Fiscal Year'!$B$2:$M$2, 0)
        ),
        0
      )
    ),
    0
  )
)</f>
        <v/>
      </c>
      <c r="BA14" s="36" t="str">
        <f>IF(
  AY14 = "",
  "",
  IFERROR(
    IF(
      $B$5 = "Previous Fiscal Year",
      IF(
        OR($D$5 = "All Months", TEXT(AY14, "mmmm") = $D$5),
        0,
        INDEX(
          'P&amp;L Last Fiscal Year'!$B$3:$M$100,
          MATCH("Gross Profit", 'P&amp;L Last Fiscal Year'!$A$3:$A$100, 0),
          MATCH(AY14, 'P&amp;L Last Fiscal Year'!$B$2:$M$2, 0)
        )
      ),
      IF(
        OR($D$5 = "All Months", TEXT(AY14, "mmmm") = $D$5),
        0,
        INDEX(
          'P&amp;L This Fiscal Year'!$B$3:$M$100,
          MATCH("Gross Profit", 'P&amp;L This Fiscal Year'!$A$3:$A$100, 0),
          MATCH(AY14, 'P&amp;L This Fiscal Year'!$B$2:$M$2, 0)
        )
      )
    ),
    0
  )
)</f>
        <v/>
      </c>
      <c r="BB14" s="55" t="str">
        <f t="shared" si="13"/>
        <v/>
      </c>
      <c r="BC14" s="55" t="str">
        <f t="shared" si="14"/>
        <v/>
      </c>
      <c r="BD14" s="14"/>
      <c r="BF14" s="36" t="str">
        <f>IF(
  BE14 = "",
  "",
  IFERROR(
    IF(
      $B$5 = "Previous Fiscal Year",
      IF(
        OR($D$5 = "All Months", TEXT(BE14, "mmmm") = $D$5),
        INDEX(
          'P&amp;L Last Fiscal Year'!$B$3:$M$100,
          MATCH("Net Income", 'P&amp;L Last Fiscal Year'!$A$3:$A$100, 0),
          MATCH(BE14, 'P&amp;L Last Fiscal Year'!$B$2:$M$2, 0)
        ),
        0
      ),
      IF(
        OR($D$5 = "All Months", TEXT(BE14, "mmmm") = $D$5),
        INDEX(
          'P&amp;L This Fiscal Year'!$B$3:$M$100,
          MATCH("Net Income", 'P&amp;L This Fiscal Year'!$A$3:$A$100, 0),
          MATCH(BE14, 'P&amp;L This Fiscal Year'!$B$2:$M$2, 0)
        ),
        0
      )
    ),
    0
  )
)</f>
        <v/>
      </c>
      <c r="BG14" s="36" t="str">
        <f>IF(
  BE14 = "",
  "",
  IFERROR(
    IF(
      $B$5 = "Previous Fiscal Year",
      IF(
        OR($D$5 = "All Months", TEXT(BE14, "mmmm") = $D$5),
        0,
        INDEX(
          'P&amp;L Last Fiscal Year'!$B$3:$M$100,
          MATCH("Net Income", 'P&amp;L Last Fiscal Year'!$A$3:$A$100, 0),
          MATCH(BE14, 'P&amp;L Last Fiscal Year'!$B$2:$M$2, 0)
        )
      ),
      IF(
        OR($D$5 = "All Months", TEXT(BE14, "mmmm") = $D$5),
        0,
        INDEX(
          'P&amp;L This Fiscal Year'!$B$3:$M$100,
          MATCH("Net Income", 'P&amp;L This Fiscal Year'!$A$3:$A$100, 0),
          MATCH(BE14, 'P&amp;L This Fiscal Year'!$B$2:$M$2, 0)
        )
      )
    ),
    0
  )
)</f>
        <v/>
      </c>
      <c r="BH14" s="55" t="str">
        <f t="shared" si="15"/>
        <v/>
      </c>
      <c r="BI14" s="55">
        <f t="shared" si="16"/>
        <v>0</v>
      </c>
      <c r="BJ14" s="14"/>
      <c r="BL14" s="36" t="str">
        <f ca="1">IF(
  $BK14 &lt; TODAY(),
  IFERROR(
    IF(
      $B$5 = "Previous Fiscal Year",
      INDEX(
        'P&amp;L Last Fiscal Year'!$B$3:$M$100,
        MATCH($BL$5, 'P&amp;L Last Fiscal Year'!$A$3:$A$100, 0),
        MATCH($BK14, 'P&amp;L Last Fiscal Year'!$B$2:$M$2, 0)
      ),
      INDEX(
        'P&amp;L This Fiscal Year'!$B$3:$M$100,
        MATCH($BL$5, 'P&amp;L This Fiscal Year'!$A$3:$A$100, 0),
        MATCH($BK14, 'P&amp;L This Fiscal Year'!$B$2:$M$2, 0)
      )
    ),
    ""
  ),
  ""
)</f>
        <v/>
      </c>
      <c r="BM14" s="36" t="str">
        <f ca="1">IF(
  $BK14 &lt; TODAY(),
  IFERROR(
    IF(
      $B$5 = "Previous Fiscal Year",
      INDEX(
        'P&amp;L Last Fiscal Year'!$B$3:$M$100,
        MATCH($BM$5, 'P&amp;L Last Fiscal Year'!$A$3:$A$100, 0),
        MATCH($BK14, 'P&amp;L Last Fiscal Year'!$B$2:$M$2, 0)
      ),
      INDEX(
        'P&amp;L This Fiscal Year'!$B$3:$M$100,
        MATCH($BM$5, 'P&amp;L This Fiscal Year'!$A$3:$A$100, 0),
        MATCH($BK14, 'P&amp;L This Fiscal Year'!$B$2:$M$2, 0)
      )
    ),
    ""
  ),
  ""
)</f>
        <v/>
      </c>
      <c r="BN14" s="36" t="str">
        <f ca="1">IF(
  $BK14 &lt; TODAY(),
  IFERROR(
    IF(
      $B$5 = "Previous Fiscal Year",
      INDEX(
        'P&amp;L Last Fiscal Year'!$B$3:$M$100,
        MATCH($BN$5, 'P&amp;L Last Fiscal Year'!$A$3:$A$100, 0),
        MATCH($BK14, 'P&amp;L Last Fiscal Year'!$B$2:$M$2, 0)
      ),
      INDEX(
        'P&amp;L This Fiscal Year'!$B$3:$M$100,
        MATCH($BN$5, 'P&amp;L This Fiscal Year'!$A$3:$A$100, 0),
        MATCH($BK14, 'P&amp;L This Fiscal Year'!$B$2:$M$2, 0)
      )
    ),
    ""
  ),
  ""
)</f>
        <v/>
      </c>
      <c r="BO14" s="36" t="str">
        <f ca="1">IF(
  $BK14 &lt; TODAY(),
  IFERROR(
    IF(
      $B$5 = "Previous Fiscal Year",
      INDEX(
        'P&amp;L Last Fiscal Year'!$B$3:$M$100,
        MATCH($BO$5, 'P&amp;L Last Fiscal Year'!$A$3:$A$100, 0),
        MATCH($BK14, 'P&amp;L Last Fiscal Year'!$B$2:$M$2, 0)
      ),
      INDEX(
        'P&amp;L This Fiscal Year'!$B$3:$M$100,
        MATCH($BO$5, 'P&amp;L This Fiscal Year'!$A$3:$A$100, 0),
        MATCH($BK14, 'P&amp;L This Fiscal Year'!$B$2:$M$2, 0)
      )
    ),
    ""
  ),
  ""
)</f>
        <v/>
      </c>
      <c r="BP14" s="36" t="str">
        <f ca="1">IF(
  $BK14 &lt; TODAY(),
  IFERROR(
    IF(
      $B$5 = "Previous Fiscal Year",
      INDEX(
        'P&amp;L Last Fiscal Year'!$B$3:$M$100,
        MATCH($BP$5, 'P&amp;L Last Fiscal Year'!$A$3:$A$100, 0),
        MATCH($BK14, 'P&amp;L Last Fiscal Year'!$B$2:$M$2, 0)
      ),
      INDEX(
        'P&amp;L This Fiscal Year'!$B$3:$M$100,
        MATCH($BP$5, 'P&amp;L This Fiscal Year'!$A$3:$A$100, 0),
        MATCH($BK14, 'P&amp;L This Fiscal Year'!$B$2:$M$2, 0)
      )
    ),
    ""
  ),
  ""
)</f>
        <v/>
      </c>
      <c r="BQ14" s="36" t="str">
        <f ca="1">IF(
  $BK14 &lt; TODAY(),
  IFERROR(
    IF(
      $B$5 = "Previous Fiscal Year",
      INDEX(
        'P&amp;L Last Fiscal Year'!$B$3:$M$100,
        MATCH($BQ$5, 'P&amp;L Last Fiscal Year'!$A$3:$A$100, 0),
        MATCH($BK14, 'P&amp;L Last Fiscal Year'!$B$2:$M$2, 0)
      ),
      INDEX(
        'P&amp;L This Fiscal Year'!$B$3:$M$100,
        MATCH($BQ$5, 'P&amp;L This Fiscal Year'!$A$3:$A$100, 0),
        MATCH($BK14, 'P&amp;L This Fiscal Year'!$B$2:$M$2, 0)
      )
    ),
    ""
  ),
  ""
)</f>
        <v/>
      </c>
      <c r="BR14" s="36" t="str">
        <f ca="1">IF(
  $BK14 &lt; TODAY(),
  IFERROR(
    IF(
      $B$5 = "Previous Fiscal Year",
      INDEX(
        'P&amp;L Last Fiscal Year'!$B$3:$M$100,
        MATCH($BR$5, 'P&amp;L Last Fiscal Year'!$A$3:$A$100, 0),
        MATCH($BK14, 'P&amp;L Last Fiscal Year'!$B$2:$M$2, 0)
      ),
      INDEX(
        'P&amp;L This Fiscal Year'!$B$3:$M$100,
        MATCH($BR$5, 'P&amp;L This Fiscal Year'!$A$3:$A$100, 0),
        MATCH($BK14, 'P&amp;L This Fiscal Year'!$B$2:$M$2, 0)
      )
    ),
    ""
  ),
  ""
)</f>
        <v/>
      </c>
    </row>
    <row r="15" spans="1:72" ht="26">
      <c r="D15" s="15"/>
      <c r="E15" s="15"/>
      <c r="F15" s="16" t="str">
        <v>Total Cost of Goods Sold</v>
      </c>
      <c r="G15" s="15" t="str">
        <v/>
      </c>
      <c r="H15" s="15" t="b">
        <v>0</v>
      </c>
      <c r="I15" s="32">
        <f ca="1"/>
        <v>4364.59</v>
      </c>
      <c r="J15" s="26"/>
      <c r="K15" s="16" t="str">
        <v>Total Cost of Goods Sold</v>
      </c>
      <c r="L15" s="15" t="str">
        <v/>
      </c>
      <c r="M15" s="15" t="b">
        <v>0</v>
      </c>
      <c r="N15" s="32">
        <f ca="1"/>
        <v>5486.75</v>
      </c>
      <c r="O15" s="14"/>
      <c r="P15" s="15"/>
      <c r="Q15" s="15"/>
      <c r="R15" s="32"/>
      <c r="S15" s="15"/>
      <c r="T15" s="16" t="str">
        <v>Rent or Lease</v>
      </c>
      <c r="U15" s="20">
        <f t="shared" ca="1" si="1"/>
        <v>12681.43</v>
      </c>
      <c r="V15" s="14"/>
      <c r="W15" s="16" t="str">
        <f ca="1"/>
        <v>Maintenance and Repair</v>
      </c>
      <c r="X15" s="20">
        <f ca="1"/>
        <v>9055.75</v>
      </c>
      <c r="Y15" s="35">
        <f t="shared" ca="1" si="17"/>
        <v>-9055.75</v>
      </c>
      <c r="Z15" s="35">
        <f ca="1">IF(OR(AA15&lt;&gt;"", W15=""), "", IF(Y15 &gt; 0, SUM($Y$5:Y14), SUM($Y$5:Y15)))</f>
        <v>99664.909999999989</v>
      </c>
      <c r="AA15" s="35" t="str">
        <f t="shared" ca="1" si="2"/>
        <v/>
      </c>
      <c r="AB15" s="35">
        <f t="shared" ca="1" si="3"/>
        <v>0</v>
      </c>
      <c r="AC15" s="35">
        <f t="shared" ca="1" si="4"/>
        <v>9055.75</v>
      </c>
      <c r="AD15" s="35">
        <f t="shared" ca="1" si="5"/>
        <v>0</v>
      </c>
      <c r="AE15" s="35" t="str">
        <f t="shared" ca="1" si="6"/>
        <v/>
      </c>
      <c r="AF15" s="35">
        <f t="shared" ca="1" si="7"/>
        <v>-9055.75</v>
      </c>
      <c r="AG15" s="14"/>
      <c r="AI15" s="36" t="str">
        <f>IF(
  AH15 = "",
  "",
  IFERROR(
    IF(
      OR($D$5 = "All Months", TEXT(AH15, "mmmm") = $D$5),
      INDEX(
        'P&amp;L Last Fiscal Year'!$B$3:$M$100,
        MATCH("Total Income", 'P&amp;L Last Fiscal Year'!$A$3:$A$100, 0),
        MATCH(AH15, 'P&amp;L Last Fiscal Year'!$B$2:$M$2, 0)
      ),
      0
    ),
    0
  )
)</f>
        <v/>
      </c>
      <c r="AJ15" s="36" t="str">
        <f>IF(
  AH15 = "",
  "",
  IFERROR(
    IF(
      $B$5 = "Previous Fiscal Year",
      IF(
        OR($D$5 = "All Months", TEXT(AH15, "mmmm") = $D$5),
        "",
        INDEX(
          'P&amp;L Last Fiscal Year'!$B$3:$M$100,
          MATCH("Total Income", 'P&amp;L Last Fiscal Year'!$A$3:$A$100, 0),
          MATCH(AH15, 'P&amp;L Last Fiscal Year'!$B$2:$M$2, 0)
        )
      ),
      IF(
        OR($D$5 = "All Months", TEXT(AH15, "mmmm") = $D$5),
        "",
        INDEX(
          'P&amp;L This Fiscal Year'!$B$3:$M$100,
          MATCH("Total Income", 'P&amp;L This Fiscal Year'!$A$3:$A$100, 0),
          MATCH(AH15, 'P&amp;L This Fiscal Year'!$B$2:$M$2, 0)
        )
      )
    ),
    ""
  )
)</f>
        <v/>
      </c>
      <c r="AK15" s="36" t="str">
        <f>IF(
  AH15 = "",
  "",
  IFERROR(
    IF(
      $B$5 = "Previous Fiscal Year",
      IF(
        OR($D$5 = "All Months", TEXT(AH15, "mmmm") = $D$5),
        -INDEX(
          'P&amp;L Last Fiscal Year'!$B$3:$M$100,
          MATCH("Total Cost of Goods Sold", 'P&amp;L Last Fiscal Year'!$A$3:$A$100, 0),
          MATCH(AH15, 'P&amp;L Last Fiscal Year'!$B$2:$M$2, 0)
        ),
        ""
      ),
      IF(
        OR($D$5 = "All Months", TEXT(AH15, "mmmm") = $D$5),
        -INDEX(
          'P&amp;L This Fiscal Year'!$B$3:$M$100,
          MATCH("Total Cost of Goods Sold", 'P&amp;L This Fiscal Year'!$A$3:$A$100, 0),
          MATCH(AH15, 'P&amp;L This Fiscal Year'!$B$2:$M$2, 0)
        ),
        ""
      )
    ),
    ""
  )
)</f>
        <v/>
      </c>
      <c r="AL15" t="str">
        <f>IF(
  AH15 = "",
  "",
  IFERROR(
    IF(
      $B$5 = "Previous Fiscal Year",
      IF(
        OR($D$5 = "All Months", TEXT(AH15, "mmmm") = $D$5),
        "",
        -INDEX(
          'P&amp;L Last Fiscal Year'!$B$3:$M$100,
          MATCH("Total Cost of Goods Sold", 'P&amp;L Last Fiscal Year'!$A$3:$A$100, 0),
          MATCH(AH15, 'P&amp;L Last Fiscal Year'!$B$2:$M$2, 0)
        )
      ),
      IF(
        OR($D$5 = "All Months", TEXT(AH15, "mmmm") = $D$5),
        "",
        -INDEX(
          'P&amp;L This Fiscal Year'!$B$3:$M$100,
          MATCH("Total Cost of Goods Sold", 'P&amp;L This Fiscal Year'!$A$3:$A$100, 0),
          MATCH(AH15, 'P&amp;L This Fiscal Year'!$B$2:$M$2, 0)
        )
      )
    ),
    ""
  )
)</f>
        <v/>
      </c>
      <c r="AM15" s="55" t="str">
        <f t="shared" si="9"/>
        <v/>
      </c>
      <c r="AN15" s="55" t="str">
        <f t="shared" si="10"/>
        <v/>
      </c>
      <c r="AO15" s="14"/>
      <c r="AP15" t="str">
        <f ca="1"/>
        <v>Rented Equipment</v>
      </c>
      <c r="AQ15" s="36" t="str">
        <f t="shared" ca="1" si="8"/>
        <v/>
      </c>
      <c r="AR15" s="14"/>
      <c r="AT15" s="36" t="str">
        <f>IF(
  AS15 = "",
  "",
  IFERROR(
    IF(
      OR($D$5 = "All Months", TEXT(AS15, "mmmm") = $D$5),
      INDEX(
        'P&amp;L Last Fiscal Year'!$B$3:$M$100,
        MATCH("Total Expenses", 'P&amp;L Last Fiscal Year'!$A$3:$A$100, 0),
        MATCH(AS15, 'P&amp;L Last Fiscal Year'!$B$2:$M$2, 0)
      ),
      0
    ),
    0
  )
)</f>
        <v/>
      </c>
      <c r="AU15" s="36" t="str">
        <f>IF(
  BE15 = "",
  "",
  IFERROR(
    IF(
      $B$5 = "Previous Fiscal Year",
      IF(
        OR($D$5 = "All Months", TEXT(BE15, "mmmm") = $D$5),
        0,
        INDEX(
          'P&amp;L Last Fiscal Year'!$B$3:$M$100,
          MATCH("Total Expenses", 'P&amp;L Last Fiscal Year'!$A$3:$A$100, 0),
          MATCH(BE15, 'P&amp;L Last Fiscal Year'!$B$2:$M$2, 0)
        )
      ),
      IF(
        OR($D$5 = "All Months", TEXT(BE15, "mmmm") = $D$5),
        0,
        INDEX(
          'P&amp;L This Fiscal Year'!$B$3:$M$100,
          MATCH("Total Expenses", 'P&amp;L This Fiscal Year'!$A$3:$A$100, 0),
          MATCH(BE15, 'P&amp;L This Fiscal Year'!$B$2:$M$2, 0)
        )
      )
    ),
    ""
  )
)</f>
        <v/>
      </c>
      <c r="AV15" s="55" t="str">
        <f t="shared" si="11"/>
        <v/>
      </c>
      <c r="AW15" s="55">
        <f t="shared" si="12"/>
        <v>0</v>
      </c>
      <c r="AX15" s="14"/>
      <c r="AZ15" s="36" t="str">
        <f>IF(
  AY15 = "",
  "",
  IFERROR(
    IF(
      $B$5 = "Previous Fiscal Year",
      IF(
        OR($D$5 = "All Months", TEXT(AY15, "mmmm") = $D$5),
        INDEX(
          'P&amp;L Last Fiscal Year'!$B$3:$M$100,
          MATCH("Gross Profit", 'P&amp;L Last Fiscal Year'!$A$3:$A$100, 0),
          MATCH(AY15, 'P&amp;L Last Fiscal Year'!$B$2:$M$2, 0)
        ),
        0
      ),
      IF(
        OR($D$5 = "All Months", TEXT(AY15, "mmmm") = $D$5),
        INDEX(
          'P&amp;L This Fiscal Year'!$B$3:$M$100,
          MATCH("Gross Profit", 'P&amp;L This Fiscal Year'!$A$3:$A$100, 0),
          MATCH(AY15, 'P&amp;L This Fiscal Year'!$B$2:$M$2, 0)
        ),
        0
      )
    ),
    0
  )
)</f>
        <v/>
      </c>
      <c r="BA15" s="36" t="str">
        <f>IF(
  AY15 = "",
  "",
  IFERROR(
    IF(
      $B$5 = "Previous Fiscal Year",
      IF(
        OR($D$5 = "All Months", TEXT(AY15, "mmmm") = $D$5),
        0,
        INDEX(
          'P&amp;L Last Fiscal Year'!$B$3:$M$100,
          MATCH("Gross Profit", 'P&amp;L Last Fiscal Year'!$A$3:$A$100, 0),
          MATCH(AY15, 'P&amp;L Last Fiscal Year'!$B$2:$M$2, 0)
        )
      ),
      IF(
        OR($D$5 = "All Months", TEXT(AY15, "mmmm") = $D$5),
        0,
        INDEX(
          'P&amp;L This Fiscal Year'!$B$3:$M$100,
          MATCH("Gross Profit", 'P&amp;L This Fiscal Year'!$A$3:$A$100, 0),
          MATCH(AY15, 'P&amp;L This Fiscal Year'!$B$2:$M$2, 0)
        )
      )
    ),
    0
  )
)</f>
        <v/>
      </c>
      <c r="BB15" s="55" t="str">
        <f t="shared" si="13"/>
        <v/>
      </c>
      <c r="BC15" s="55" t="str">
        <f t="shared" si="14"/>
        <v/>
      </c>
      <c r="BD15" s="14"/>
      <c r="BF15" s="36" t="str">
        <f>IF(
  BE15 = "",
  "",
  IFERROR(
    IF(
      $B$5 = "Previous Fiscal Year",
      IF(
        OR($D$5 = "All Months", TEXT(BE15, "mmmm") = $D$5),
        INDEX(
          'P&amp;L Last Fiscal Year'!$B$3:$M$100,
          MATCH("Net Income", 'P&amp;L Last Fiscal Year'!$A$3:$A$100, 0),
          MATCH(BE15, 'P&amp;L Last Fiscal Year'!$B$2:$M$2, 0)
        ),
        0
      ),
      IF(
        OR($D$5 = "All Months", TEXT(BE15, "mmmm") = $D$5),
        INDEX(
          'P&amp;L This Fiscal Year'!$B$3:$M$100,
          MATCH("Net Income", 'P&amp;L This Fiscal Year'!$A$3:$A$100, 0),
          MATCH(BE15, 'P&amp;L This Fiscal Year'!$B$2:$M$2, 0)
        ),
        0
      )
    ),
    0
  )
)</f>
        <v/>
      </c>
      <c r="BG15" s="36" t="str">
        <f>IF(
  BE15 = "",
  "",
  IFERROR(
    IF(
      $B$5 = "Previous Fiscal Year",
      IF(
        OR($D$5 = "All Months", TEXT(BE15, "mmmm") = $D$5),
        0,
        INDEX(
          'P&amp;L Last Fiscal Year'!$B$3:$M$100,
          MATCH("Net Income", 'P&amp;L Last Fiscal Year'!$A$3:$A$100, 0),
          MATCH(BE15, 'P&amp;L Last Fiscal Year'!$B$2:$M$2, 0)
        )
      ),
      IF(
        OR($D$5 = "All Months", TEXT(BE15, "mmmm") = $D$5),
        0,
        INDEX(
          'P&amp;L This Fiscal Year'!$B$3:$M$100,
          MATCH("Net Income", 'P&amp;L This Fiscal Year'!$A$3:$A$100, 0),
          MATCH(BE15, 'P&amp;L This Fiscal Year'!$B$2:$M$2, 0)
        )
      )
    ),
    0
  )
)</f>
        <v/>
      </c>
      <c r="BH15" s="55" t="str">
        <f t="shared" si="15"/>
        <v/>
      </c>
      <c r="BI15" s="55">
        <f t="shared" si="16"/>
        <v>0</v>
      </c>
      <c r="BJ15" s="14"/>
      <c r="BL15" s="36" t="str">
        <f ca="1">IF(
  $BK15 &lt; TODAY(),
  IFERROR(
    IF(
      $B$5 = "Previous Fiscal Year",
      INDEX(
        'P&amp;L Last Fiscal Year'!$B$3:$M$100,
        MATCH($BL$5, 'P&amp;L Last Fiscal Year'!$A$3:$A$100, 0),
        MATCH($BK15, 'P&amp;L Last Fiscal Year'!$B$2:$M$2, 0)
      ),
      INDEX(
        'P&amp;L This Fiscal Year'!$B$3:$M$100,
        MATCH($BL$5, 'P&amp;L This Fiscal Year'!$A$3:$A$100, 0),
        MATCH($BK15, 'P&amp;L This Fiscal Year'!$B$2:$M$2, 0)
      )
    ),
    ""
  ),
  ""
)</f>
        <v/>
      </c>
      <c r="BM15" s="36" t="str">
        <f ca="1">IF(
  $BK15 &lt; TODAY(),
  IFERROR(
    IF(
      $B$5 = "Previous Fiscal Year",
      INDEX(
        'P&amp;L Last Fiscal Year'!$B$3:$M$100,
        MATCH($BM$5, 'P&amp;L Last Fiscal Year'!$A$3:$A$100, 0),
        MATCH($BK15, 'P&amp;L Last Fiscal Year'!$B$2:$M$2, 0)
      ),
      INDEX(
        'P&amp;L This Fiscal Year'!$B$3:$M$100,
        MATCH($BM$5, 'P&amp;L This Fiscal Year'!$A$3:$A$100, 0),
        MATCH($BK15, 'P&amp;L This Fiscal Year'!$B$2:$M$2, 0)
      )
    ),
    ""
  ),
  ""
)</f>
        <v/>
      </c>
      <c r="BN15" s="36" t="str">
        <f ca="1">IF(
  $BK15 &lt; TODAY(),
  IFERROR(
    IF(
      $B$5 = "Previous Fiscal Year",
      INDEX(
        'P&amp;L Last Fiscal Year'!$B$3:$M$100,
        MATCH($BN$5, 'P&amp;L Last Fiscal Year'!$A$3:$A$100, 0),
        MATCH($BK15, 'P&amp;L Last Fiscal Year'!$B$2:$M$2, 0)
      ),
      INDEX(
        'P&amp;L This Fiscal Year'!$B$3:$M$100,
        MATCH($BN$5, 'P&amp;L This Fiscal Year'!$A$3:$A$100, 0),
        MATCH($BK15, 'P&amp;L This Fiscal Year'!$B$2:$M$2, 0)
      )
    ),
    ""
  ),
  ""
)</f>
        <v/>
      </c>
      <c r="BO15" s="36" t="str">
        <f ca="1">IF(
  $BK15 &lt; TODAY(),
  IFERROR(
    IF(
      $B$5 = "Previous Fiscal Year",
      INDEX(
        'P&amp;L Last Fiscal Year'!$B$3:$M$100,
        MATCH($BO$5, 'P&amp;L Last Fiscal Year'!$A$3:$A$100, 0),
        MATCH($BK15, 'P&amp;L Last Fiscal Year'!$B$2:$M$2, 0)
      ),
      INDEX(
        'P&amp;L This Fiscal Year'!$B$3:$M$100,
        MATCH($BO$5, 'P&amp;L This Fiscal Year'!$A$3:$A$100, 0),
        MATCH($BK15, 'P&amp;L This Fiscal Year'!$B$2:$M$2, 0)
      )
    ),
    ""
  ),
  ""
)</f>
        <v/>
      </c>
      <c r="BP15" s="36" t="str">
        <f ca="1">IF(
  $BK15 &lt; TODAY(),
  IFERROR(
    IF(
      $B$5 = "Previous Fiscal Year",
      INDEX(
        'P&amp;L Last Fiscal Year'!$B$3:$M$100,
        MATCH($BP$5, 'P&amp;L Last Fiscal Year'!$A$3:$A$100, 0),
        MATCH($BK15, 'P&amp;L Last Fiscal Year'!$B$2:$M$2, 0)
      ),
      INDEX(
        'P&amp;L This Fiscal Year'!$B$3:$M$100,
        MATCH($BP$5, 'P&amp;L This Fiscal Year'!$A$3:$A$100, 0),
        MATCH($BK15, 'P&amp;L This Fiscal Year'!$B$2:$M$2, 0)
      )
    ),
    ""
  ),
  ""
)</f>
        <v/>
      </c>
      <c r="BQ15" s="36" t="str">
        <f ca="1">IF(
  $BK15 &lt; TODAY(),
  IFERROR(
    IF(
      $B$5 = "Previous Fiscal Year",
      INDEX(
        'P&amp;L Last Fiscal Year'!$B$3:$M$100,
        MATCH($BQ$5, 'P&amp;L Last Fiscal Year'!$A$3:$A$100, 0),
        MATCH($BK15, 'P&amp;L Last Fiscal Year'!$B$2:$M$2, 0)
      ),
      INDEX(
        'P&amp;L This Fiscal Year'!$B$3:$M$100,
        MATCH($BQ$5, 'P&amp;L This Fiscal Year'!$A$3:$A$100, 0),
        MATCH($BK15, 'P&amp;L This Fiscal Year'!$B$2:$M$2, 0)
      )
    ),
    ""
  ),
  ""
)</f>
        <v/>
      </c>
      <c r="BR15" s="36" t="str">
        <f ca="1">IF(
  $BK15 &lt; TODAY(),
  IFERROR(
    IF(
      $B$5 = "Previous Fiscal Year",
      INDEX(
        'P&amp;L Last Fiscal Year'!$B$3:$M$100,
        MATCH($BR$5, 'P&amp;L Last Fiscal Year'!$A$3:$A$100, 0),
        MATCH($BK15, 'P&amp;L Last Fiscal Year'!$B$2:$M$2, 0)
      ),
      INDEX(
        'P&amp;L This Fiscal Year'!$B$3:$M$100,
        MATCH($BR$5, 'P&amp;L This Fiscal Year'!$A$3:$A$100, 0),
        MATCH($BK15, 'P&amp;L This Fiscal Year'!$B$2:$M$2, 0)
      )
    ),
    ""
  ),
  ""
)</f>
        <v/>
      </c>
    </row>
    <row r="16" spans="1:72" ht="15.5">
      <c r="D16" s="15"/>
      <c r="E16" s="15"/>
      <c r="F16" s="16" t="str">
        <v>Gross Profit</v>
      </c>
      <c r="G16" s="15" t="str">
        <v/>
      </c>
      <c r="H16" s="15" t="b">
        <v>0</v>
      </c>
      <c r="I16" s="32">
        <f ca="1"/>
        <v>132049.99</v>
      </c>
      <c r="J16" s="26"/>
      <c r="K16" s="16" t="str">
        <v>Gross Profit</v>
      </c>
      <c r="L16" s="15" t="str">
        <v/>
      </c>
      <c r="M16" s="15" t="b">
        <v>0</v>
      </c>
      <c r="N16" s="32">
        <f ca="1"/>
        <v>163322.37</v>
      </c>
      <c r="O16" s="14"/>
      <c r="P16" s="15"/>
      <c r="Q16" s="15"/>
      <c r="R16" s="32"/>
      <c r="S16" s="15"/>
      <c r="T16" s="15" t="str">
        <v>Utilities</v>
      </c>
      <c r="U16" s="20">
        <f t="shared" ca="1" si="1"/>
        <v>12500</v>
      </c>
      <c r="V16" s="14"/>
      <c r="W16" s="16" t="str">
        <f ca="1"/>
        <v>Meals</v>
      </c>
      <c r="X16" s="20">
        <f ca="1"/>
        <v>9191.2000000000007</v>
      </c>
      <c r="Y16" s="35">
        <f t="shared" ca="1" si="17"/>
        <v>-9191.2000000000007</v>
      </c>
      <c r="Z16" s="35">
        <f ca="1">IF(OR(AA16&lt;&gt;"", W16=""), "", IF(Y16 &gt; 0, SUM($Y$5:Y15), SUM($Y$5:Y16)))</f>
        <v>90473.709999999992</v>
      </c>
      <c r="AA16" s="35" t="str">
        <f t="shared" ca="1" si="2"/>
        <v/>
      </c>
      <c r="AB16" s="35">
        <f t="shared" ca="1" si="3"/>
        <v>0</v>
      </c>
      <c r="AC16" s="35">
        <f t="shared" ca="1" si="4"/>
        <v>9191.2000000000007</v>
      </c>
      <c r="AD16" s="35">
        <f t="shared" ca="1" si="5"/>
        <v>0</v>
      </c>
      <c r="AE16" s="35" t="str">
        <f t="shared" ca="1" si="6"/>
        <v/>
      </c>
      <c r="AF16" s="35">
        <f t="shared" ca="1" si="7"/>
        <v>-9191.2000000000007</v>
      </c>
      <c r="AG16" s="14"/>
      <c r="AI16" s="36" t="str">
        <f>IF(
  AH16 = "",
  "",
  IFERROR(
    IF(
      OR($D$5 = "All Months", TEXT(AH16, "mmmm") = $D$5),
      INDEX(
        'P&amp;L Last Fiscal Year'!$B$3:$M$100,
        MATCH("Total Income", 'P&amp;L Last Fiscal Year'!$A$3:$A$100, 0),
        MATCH(AH16, 'P&amp;L Last Fiscal Year'!$B$2:$M$2, 0)
      ),
      0
    ),
    0
  )
)</f>
        <v/>
      </c>
      <c r="AJ16" s="36" t="str">
        <f>IF(
  AH16 = "",
  "",
  IFERROR(
    IF(
      $B$5 = "Previous Fiscal Year",
      IF(
        OR($D$5 = "All Months", TEXT(AH16, "mmmm") = $D$5),
        "",
        INDEX(
          'P&amp;L Last Fiscal Year'!$B$3:$M$100,
          MATCH("Total Income", 'P&amp;L Last Fiscal Year'!$A$3:$A$100, 0),
          MATCH(AH16, 'P&amp;L Last Fiscal Year'!$B$2:$M$2, 0)
        )
      ),
      IF(
        OR($D$5 = "All Months", TEXT(AH16, "mmmm") = $D$5),
        "",
        INDEX(
          'P&amp;L This Fiscal Year'!$B$3:$M$100,
          MATCH("Total Income", 'P&amp;L This Fiscal Year'!$A$3:$A$100, 0),
          MATCH(AH16, 'P&amp;L This Fiscal Year'!$B$2:$M$2, 0)
        )
      )
    ),
    ""
  )
)</f>
        <v/>
      </c>
      <c r="AK16" s="36" t="str">
        <f>IF(
  AH16 = "",
  "",
  IFERROR(
    IF(
      $B$5 = "Previous Fiscal Year",
      IF(
        OR($D$5 = "All Months", TEXT(AH16, "mmmm") = $D$5),
        -INDEX(
          'P&amp;L Last Fiscal Year'!$B$3:$M$100,
          MATCH("Total Cost of Goods Sold", 'P&amp;L Last Fiscal Year'!$A$3:$A$100, 0),
          MATCH(AH16, 'P&amp;L Last Fiscal Year'!$B$2:$M$2, 0)
        ),
        ""
      ),
      IF(
        OR($D$5 = "All Months", TEXT(AH16, "mmmm") = $D$5),
        -INDEX(
          'P&amp;L This Fiscal Year'!$B$3:$M$100,
          MATCH("Total Cost of Goods Sold", 'P&amp;L This Fiscal Year'!$A$3:$A$100, 0),
          MATCH(AH16, 'P&amp;L This Fiscal Year'!$B$2:$M$2, 0)
        ),
        ""
      )
    ),
    ""
  )
)</f>
        <v/>
      </c>
      <c r="AL16" t="str">
        <f>IF(
  AH16 = "",
  "",
  IFERROR(
    IF(
      $B$5 = "Previous Fiscal Year",
      IF(
        OR($D$5 = "All Months", TEXT(AH16, "mmmm") = $D$5),
        "",
        -INDEX(
          'P&amp;L Last Fiscal Year'!$B$3:$M$100,
          MATCH("Total Cost of Goods Sold", 'P&amp;L Last Fiscal Year'!$A$3:$A$100, 0),
          MATCH(AH16, 'P&amp;L Last Fiscal Year'!$B$2:$M$2, 0)
        )
      ),
      IF(
        OR($D$5 = "All Months", TEXT(AH16, "mmmm") = $D$5),
        "",
        -INDEX(
          'P&amp;L This Fiscal Year'!$B$3:$M$100,
          MATCH("Total Cost of Goods Sold", 'P&amp;L This Fiscal Year'!$A$3:$A$100, 0),
          MATCH(AH16, 'P&amp;L This Fiscal Year'!$B$2:$M$2, 0)
        )
      )
    ),
    ""
  )
)</f>
        <v/>
      </c>
      <c r="AM16" s="55" t="str">
        <f t="shared" si="9"/>
        <v/>
      </c>
      <c r="AN16" s="55" t="str">
        <f t="shared" si="10"/>
        <v/>
      </c>
      <c r="AO16" s="14"/>
      <c r="AR16" s="14"/>
      <c r="AT16" s="36" t="str">
        <f>IF(
  AS16 = "",
  "",
  IFERROR(
    IF(
      OR($D$5 = "All Months", TEXT(AS16, "mmmm") = $D$5),
      INDEX(
        'P&amp;L Last Fiscal Year'!$B$3:$M$100,
        MATCH("Total Expenses", 'P&amp;L Last Fiscal Year'!$A$3:$A$100, 0),
        MATCH(AS16, 'P&amp;L Last Fiscal Year'!$B$2:$M$2, 0)
      ),
      0
    ),
    0
  )
)</f>
        <v/>
      </c>
      <c r="AU16" s="36" t="str">
        <f>IF(
  BE16 = "",
  "",
  IFERROR(
    IF(
      $B$5 = "Previous Fiscal Year",
      IF(
        OR($D$5 = "All Months", TEXT(BE16, "mmmm") = $D$5),
        0,
        INDEX(
          'P&amp;L Last Fiscal Year'!$B$3:$M$100,
          MATCH("Total Expenses", 'P&amp;L Last Fiscal Year'!$A$3:$A$100, 0),
          MATCH(BE16, 'P&amp;L Last Fiscal Year'!$B$2:$M$2, 0)
        )
      ),
      IF(
        OR($D$5 = "All Months", TEXT(BE16, "mmmm") = $D$5),
        0,
        INDEX(
          'P&amp;L This Fiscal Year'!$B$3:$M$100,
          MATCH("Total Expenses", 'P&amp;L This Fiscal Year'!$A$3:$A$100, 0),
          MATCH(BE16, 'P&amp;L This Fiscal Year'!$B$2:$M$2, 0)
        )
      )
    ),
    ""
  )
)</f>
        <v/>
      </c>
      <c r="AV16" s="55" t="str">
        <f t="shared" si="11"/>
        <v/>
      </c>
      <c r="AW16" s="55">
        <f t="shared" si="12"/>
        <v>0</v>
      </c>
      <c r="AX16" s="14"/>
      <c r="AZ16" s="36" t="str">
        <f>IF(
  AY16 = "",
  "",
  IFERROR(
    IF(
      $B$5 = "Previous Fiscal Year",
      IF(
        OR($D$5 = "All Months", TEXT(AY16, "mmmm") = $D$5),
        INDEX(
          'P&amp;L Last Fiscal Year'!$B$3:$M$100,
          MATCH("Gross Profit", 'P&amp;L Last Fiscal Year'!$A$3:$A$100, 0),
          MATCH(AY16, 'P&amp;L Last Fiscal Year'!$B$2:$M$2, 0)
        ),
        0
      ),
      IF(
        OR($D$5 = "All Months", TEXT(AY16, "mmmm") = $D$5),
        INDEX(
          'P&amp;L This Fiscal Year'!$B$3:$M$100,
          MATCH("Gross Profit", 'P&amp;L This Fiscal Year'!$A$3:$A$100, 0),
          MATCH(AY16, 'P&amp;L This Fiscal Year'!$B$2:$M$2, 0)
        ),
        0
      )
    ),
    0
  )
)</f>
        <v/>
      </c>
      <c r="BA16" s="36" t="str">
        <f>IF(
  AY16 = "",
  "",
  IFERROR(
    IF(
      $B$5 = "Previous Fiscal Year",
      IF(
        OR($D$5 = "All Months", TEXT(AY16, "mmmm") = $D$5),
        0,
        INDEX(
          'P&amp;L Last Fiscal Year'!$B$3:$M$100,
          MATCH("Gross Profit", 'P&amp;L Last Fiscal Year'!$A$3:$A$100, 0),
          MATCH(AY16, 'P&amp;L Last Fiscal Year'!$B$2:$M$2, 0)
        )
      ),
      IF(
        OR($D$5 = "All Months", TEXT(AY16, "mmmm") = $D$5),
        0,
        INDEX(
          'P&amp;L This Fiscal Year'!$B$3:$M$100,
          MATCH("Gross Profit", 'P&amp;L This Fiscal Year'!$A$3:$A$100, 0),
          MATCH(AY16, 'P&amp;L This Fiscal Year'!$B$2:$M$2, 0)
        )
      )
    ),
    0
  )
)</f>
        <v/>
      </c>
      <c r="BB16" s="55" t="str">
        <f t="shared" si="13"/>
        <v/>
      </c>
      <c r="BC16" s="55" t="str">
        <f t="shared" si="14"/>
        <v/>
      </c>
      <c r="BD16" s="14"/>
      <c r="BF16" s="36" t="str">
        <f>IF(
  BE16 = "",
  "",
  IFERROR(
    IF(
      $B$5 = "Previous Fiscal Year",
      IF(
        OR($D$5 = "All Months", TEXT(BE16, "mmmm") = $D$5),
        INDEX(
          'P&amp;L Last Fiscal Year'!$B$3:$M$100,
          MATCH("Net Income", 'P&amp;L Last Fiscal Year'!$A$3:$A$100, 0),
          MATCH(BE16, 'P&amp;L Last Fiscal Year'!$B$2:$M$2, 0)
        ),
        0
      ),
      IF(
        OR($D$5 = "All Months", TEXT(BE16, "mmmm") = $D$5),
        INDEX(
          'P&amp;L This Fiscal Year'!$B$3:$M$100,
          MATCH("Net Income", 'P&amp;L This Fiscal Year'!$A$3:$A$100, 0),
          MATCH(BE16, 'P&amp;L This Fiscal Year'!$B$2:$M$2, 0)
        ),
        0
      )
    ),
    0
  )
)</f>
        <v/>
      </c>
      <c r="BG16" s="36" t="str">
        <f>IF(
  BE16 = "",
  "",
  IFERROR(
    IF(
      $B$5 = "Previous Fiscal Year",
      IF(
        OR($D$5 = "All Months", TEXT(BE16, "mmmm") = $D$5),
        0,
        INDEX(
          'P&amp;L Last Fiscal Year'!$B$3:$M$100,
          MATCH("Net Income", 'P&amp;L Last Fiscal Year'!$A$3:$A$100, 0),
          MATCH(BE16, 'P&amp;L Last Fiscal Year'!$B$2:$M$2, 0)
        )
      ),
      IF(
        OR($D$5 = "All Months", TEXT(BE16, "mmmm") = $D$5),
        0,
        INDEX(
          'P&amp;L This Fiscal Year'!$B$3:$M$100,
          MATCH("Net Income", 'P&amp;L This Fiscal Year'!$A$3:$A$100, 0),
          MATCH(BE16, 'P&amp;L This Fiscal Year'!$B$2:$M$2, 0)
        )
      )
    ),
    0
  )
)</f>
        <v/>
      </c>
      <c r="BH16" s="55" t="str">
        <f t="shared" si="15"/>
        <v/>
      </c>
      <c r="BI16" s="55">
        <f t="shared" si="16"/>
        <v>0</v>
      </c>
      <c r="BJ16" s="14"/>
      <c r="BL16" s="36" t="str">
        <f ca="1">IF(
  $BK16 &lt; TODAY(),
  IFERROR(
    IF(
      $B$5 = "Previous Fiscal Year",
      INDEX(
        'P&amp;L Last Fiscal Year'!$B$3:$M$100,
        MATCH($BL$5, 'P&amp;L Last Fiscal Year'!$A$3:$A$100, 0),
        MATCH($BK16, 'P&amp;L Last Fiscal Year'!$B$2:$M$2, 0)
      ),
      INDEX(
        'P&amp;L This Fiscal Year'!$B$3:$M$100,
        MATCH($BL$5, 'P&amp;L This Fiscal Year'!$A$3:$A$100, 0),
        MATCH($BK16, 'P&amp;L This Fiscal Year'!$B$2:$M$2, 0)
      )
    ),
    ""
  ),
  ""
)</f>
        <v/>
      </c>
      <c r="BM16" s="36" t="str">
        <f ca="1">IF(
  $BK16 &lt; TODAY(),
  IFERROR(
    IF(
      $B$5 = "Previous Fiscal Year",
      INDEX(
        'P&amp;L Last Fiscal Year'!$B$3:$M$100,
        MATCH($BM$5, 'P&amp;L Last Fiscal Year'!$A$3:$A$100, 0),
        MATCH($BK16, 'P&amp;L Last Fiscal Year'!$B$2:$M$2, 0)
      ),
      INDEX(
        'P&amp;L This Fiscal Year'!$B$3:$M$100,
        MATCH($BM$5, 'P&amp;L This Fiscal Year'!$A$3:$A$100, 0),
        MATCH($BK16, 'P&amp;L This Fiscal Year'!$B$2:$M$2, 0)
      )
    ),
    ""
  ),
  ""
)</f>
        <v/>
      </c>
      <c r="BN16" s="36" t="str">
        <f ca="1">IF(
  $BK16 &lt; TODAY(),
  IFERROR(
    IF(
      $B$5 = "Previous Fiscal Year",
      INDEX(
        'P&amp;L Last Fiscal Year'!$B$3:$M$100,
        MATCH($BN$5, 'P&amp;L Last Fiscal Year'!$A$3:$A$100, 0),
        MATCH($BK16, 'P&amp;L Last Fiscal Year'!$B$2:$M$2, 0)
      ),
      INDEX(
        'P&amp;L This Fiscal Year'!$B$3:$M$100,
        MATCH($BN$5, 'P&amp;L This Fiscal Year'!$A$3:$A$100, 0),
        MATCH($BK16, 'P&amp;L This Fiscal Year'!$B$2:$M$2, 0)
      )
    ),
    ""
  ),
  ""
)</f>
        <v/>
      </c>
      <c r="BO16" s="36" t="str">
        <f ca="1">IF(
  $BK16 &lt; TODAY(),
  IFERROR(
    IF(
      $B$5 = "Previous Fiscal Year",
      INDEX(
        'P&amp;L Last Fiscal Year'!$B$3:$M$100,
        MATCH($BO$5, 'P&amp;L Last Fiscal Year'!$A$3:$A$100, 0),
        MATCH($BK16, 'P&amp;L Last Fiscal Year'!$B$2:$M$2, 0)
      ),
      INDEX(
        'P&amp;L This Fiscal Year'!$B$3:$M$100,
        MATCH($BO$5, 'P&amp;L This Fiscal Year'!$A$3:$A$100, 0),
        MATCH($BK16, 'P&amp;L This Fiscal Year'!$B$2:$M$2, 0)
      )
    ),
    ""
  ),
  ""
)</f>
        <v/>
      </c>
      <c r="BP16" s="36" t="str">
        <f ca="1">IF(
  $BK16 &lt; TODAY(),
  IFERROR(
    IF(
      $B$5 = "Previous Fiscal Year",
      INDEX(
        'P&amp;L Last Fiscal Year'!$B$3:$M$100,
        MATCH($BP$5, 'P&amp;L Last Fiscal Year'!$A$3:$A$100, 0),
        MATCH($BK16, 'P&amp;L Last Fiscal Year'!$B$2:$M$2, 0)
      ),
      INDEX(
        'P&amp;L This Fiscal Year'!$B$3:$M$100,
        MATCH($BP$5, 'P&amp;L This Fiscal Year'!$A$3:$A$100, 0),
        MATCH($BK16, 'P&amp;L This Fiscal Year'!$B$2:$M$2, 0)
      )
    ),
    ""
  ),
  ""
)</f>
        <v/>
      </c>
      <c r="BQ16" s="36" t="str">
        <f ca="1">IF(
  $BK16 &lt; TODAY(),
  IFERROR(
    IF(
      $B$5 = "Previous Fiscal Year",
      INDEX(
        'P&amp;L Last Fiscal Year'!$B$3:$M$100,
        MATCH($BQ$5, 'P&amp;L Last Fiscal Year'!$A$3:$A$100, 0),
        MATCH($BK16, 'P&amp;L Last Fiscal Year'!$B$2:$M$2, 0)
      ),
      INDEX(
        'P&amp;L This Fiscal Year'!$B$3:$M$100,
        MATCH($BQ$5, 'P&amp;L This Fiscal Year'!$A$3:$A$100, 0),
        MATCH($BK16, 'P&amp;L This Fiscal Year'!$B$2:$M$2, 0)
      )
    ),
    ""
  ),
  ""
)</f>
        <v/>
      </c>
      <c r="BR16" s="36" t="str">
        <f ca="1">IF(
  $BK16 &lt; TODAY(),
  IFERROR(
    IF(
      $B$5 = "Previous Fiscal Year",
      INDEX(
        'P&amp;L Last Fiscal Year'!$B$3:$M$100,
        MATCH($BR$5, 'P&amp;L Last Fiscal Year'!$A$3:$A$100, 0),
        MATCH($BK16, 'P&amp;L Last Fiscal Year'!$B$2:$M$2, 0)
      ),
      INDEX(
        'P&amp;L This Fiscal Year'!$B$3:$M$100,
        MATCH($BR$5, 'P&amp;L This Fiscal Year'!$A$3:$A$100, 0),
        MATCH($BK16, 'P&amp;L This Fiscal Year'!$B$2:$M$2, 0)
      )
    ),
    ""
  ),
  ""
)</f>
        <v/>
      </c>
    </row>
    <row r="17" spans="4:70" ht="15.5">
      <c r="D17" s="15"/>
      <c r="E17" s="15"/>
      <c r="F17" s="16" t="str">
        <v>Expenses</v>
      </c>
      <c r="G17" s="15" t="str">
        <v/>
      </c>
      <c r="H17" s="15" t="b">
        <v>0</v>
      </c>
      <c r="I17" s="32">
        <f ca="1"/>
        <v>0</v>
      </c>
      <c r="J17" s="26"/>
      <c r="K17" s="16" t="str">
        <v>Expenses</v>
      </c>
      <c r="L17" s="15" t="str">
        <v/>
      </c>
      <c r="M17" s="15" t="b">
        <v>0</v>
      </c>
      <c r="N17" s="32">
        <f ca="1"/>
        <v>0</v>
      </c>
      <c r="O17" s="14"/>
      <c r="P17" s="15"/>
      <c r="Q17" s="15"/>
      <c r="R17" s="32"/>
      <c r="S17" s="15"/>
      <c r="T17" s="15"/>
      <c r="U17" s="15"/>
      <c r="V17" s="14"/>
      <c r="W17" s="16" t="str">
        <f ca="1"/>
        <v>Office Expenses</v>
      </c>
      <c r="X17" s="20">
        <f ca="1"/>
        <v>5252.4</v>
      </c>
      <c r="Y17" s="35">
        <f t="shared" ca="1" si="17"/>
        <v>-5252.4</v>
      </c>
      <c r="Z17" s="35">
        <f ca="1">IF(OR(AA17&lt;&gt;"", W17=""), "", IF(Y17 &gt; 0, SUM($Y$5:Y16), SUM($Y$5:Y17)))</f>
        <v>85221.31</v>
      </c>
      <c r="AA17" s="35" t="str">
        <f t="shared" ca="1" si="2"/>
        <v/>
      </c>
      <c r="AB17" s="35">
        <f t="shared" ca="1" si="3"/>
        <v>0</v>
      </c>
      <c r="AC17" s="35">
        <f t="shared" ca="1" si="4"/>
        <v>5252.4</v>
      </c>
      <c r="AD17" s="35">
        <f t="shared" ca="1" si="5"/>
        <v>0</v>
      </c>
      <c r="AE17" s="35" t="str">
        <f t="shared" ca="1" si="6"/>
        <v/>
      </c>
      <c r="AF17" s="35">
        <f t="shared" ca="1" si="7"/>
        <v>-5252.4</v>
      </c>
      <c r="AG17" s="14"/>
      <c r="AI17" s="36" t="str">
        <f>IF(
  AH17 = "",
  "",
  IFERROR(
    IF(
      OR($D$5 = "All Months", TEXT(AH17, "mmmm") = $D$5),
      INDEX(
        'P&amp;L Last Fiscal Year'!$B$3:$M$100,
        MATCH("Total Income", 'P&amp;L Last Fiscal Year'!$A$3:$A$100, 0),
        MATCH(AH17, 'P&amp;L Last Fiscal Year'!$B$2:$M$2, 0)
      ),
      0
    ),
    0
  )
)</f>
        <v/>
      </c>
      <c r="AJ17" s="36" t="str">
        <f>IF(
  AH17 = "",
  "",
  IFERROR(
    IF(
      $B$5 = "Previous Fiscal Year",
      IF(
        OR($D$5 = "All Months", TEXT(AH17, "mmmm") = $D$5),
        "",
        INDEX(
          'P&amp;L Last Fiscal Year'!$B$3:$M$100,
          MATCH("Total Income", 'P&amp;L Last Fiscal Year'!$A$3:$A$100, 0),
          MATCH(AH17, 'P&amp;L Last Fiscal Year'!$B$2:$M$2, 0)
        )
      ),
      IF(
        OR($D$5 = "All Months", TEXT(AH17, "mmmm") = $D$5),
        "",
        INDEX(
          'P&amp;L This Fiscal Year'!$B$3:$M$100,
          MATCH("Total Income", 'P&amp;L This Fiscal Year'!$A$3:$A$100, 0),
          MATCH(AH17, 'P&amp;L This Fiscal Year'!$B$2:$M$2, 0)
        )
      )
    ),
    ""
  )
)</f>
        <v/>
      </c>
      <c r="AK17" s="36" t="str">
        <f>IF(
  AH17 = "",
  "",
  IFERROR(
    IF(
      $B$5 = "Previous Fiscal Year",
      IF(
        OR($D$5 = "All Months", TEXT(AH17, "mmmm") = $D$5),
        -INDEX(
          'P&amp;L Last Fiscal Year'!$B$3:$M$100,
          MATCH("Total Cost of Goods Sold", 'P&amp;L Last Fiscal Year'!$A$3:$A$100, 0),
          MATCH(AH17, 'P&amp;L Last Fiscal Year'!$B$2:$M$2, 0)
        ),
        ""
      ),
      IF(
        OR($D$5 = "All Months", TEXT(AH17, "mmmm") = $D$5),
        -INDEX(
          'P&amp;L This Fiscal Year'!$B$3:$M$100,
          MATCH("Total Cost of Goods Sold", 'P&amp;L This Fiscal Year'!$A$3:$A$100, 0),
          MATCH(AH17, 'P&amp;L This Fiscal Year'!$B$2:$M$2, 0)
        ),
        ""
      )
    ),
    ""
  )
)</f>
        <v/>
      </c>
      <c r="AL17" t="str">
        <f>IF(
  AH17 = "",
  "",
  IFERROR(
    IF(
      $B$5 = "Previous Fiscal Year",
      IF(
        OR($D$5 = "All Months", TEXT(AH17, "mmmm") = $D$5),
        "",
        -INDEX(
          'P&amp;L Last Fiscal Year'!$B$3:$M$100,
          MATCH("Total Cost of Goods Sold", 'P&amp;L Last Fiscal Year'!$A$3:$A$100, 0),
          MATCH(AH17, 'P&amp;L Last Fiscal Year'!$B$2:$M$2, 0)
        )
      ),
      IF(
        OR($D$5 = "All Months", TEXT(AH17, "mmmm") = $D$5),
        "",
        -INDEX(
          'P&amp;L This Fiscal Year'!$B$3:$M$100,
          MATCH("Total Cost of Goods Sold", 'P&amp;L This Fiscal Year'!$A$3:$A$100, 0),
          MATCH(AH17, 'P&amp;L This Fiscal Year'!$B$2:$M$2, 0)
        )
      )
    ),
    ""
  )
)</f>
        <v/>
      </c>
      <c r="AM17" s="55" t="str">
        <f t="shared" si="9"/>
        <v/>
      </c>
      <c r="AN17" s="55" t="str">
        <f t="shared" si="10"/>
        <v/>
      </c>
      <c r="AO17" s="14"/>
      <c r="AR17" s="14"/>
      <c r="AT17" s="36" t="str">
        <f>IF(
  AS17 = "",
  "",
  IFERROR(
    IF(
      OR($D$5 = "All Months", TEXT(AS17, "mmmm") = $D$5),
      INDEX(
        'P&amp;L Last Fiscal Year'!$B$3:$M$100,
        MATCH("Total Expenses", 'P&amp;L Last Fiscal Year'!$A$3:$A$100, 0),
        MATCH(AS17, 'P&amp;L Last Fiscal Year'!$B$2:$M$2, 0)
      ),
      0
    ),
    0
  )
)</f>
        <v/>
      </c>
      <c r="AU17" s="36" t="str">
        <f>IF(
  BE17 = "",
  "",
  IFERROR(
    IF(
      $B$5 = "Previous Fiscal Year",
      IF(
        OR($D$5 = "All Months", TEXT(BE17, "mmmm") = $D$5),
        0,
        INDEX(
          'P&amp;L Last Fiscal Year'!$B$3:$M$100,
          MATCH("Total Expenses", 'P&amp;L Last Fiscal Year'!$A$3:$A$100, 0),
          MATCH(BE17, 'P&amp;L Last Fiscal Year'!$B$2:$M$2, 0)
        )
      ),
      IF(
        OR($D$5 = "All Months", TEXT(BE17, "mmmm") = $D$5),
        0,
        INDEX(
          'P&amp;L This Fiscal Year'!$B$3:$M$100,
          MATCH("Total Expenses", 'P&amp;L This Fiscal Year'!$A$3:$A$100, 0),
          MATCH(BE17, 'P&amp;L This Fiscal Year'!$B$2:$M$2, 0)
        )
      )
    ),
    ""
  )
)</f>
        <v/>
      </c>
      <c r="AV17" s="55" t="str">
        <f t="shared" si="11"/>
        <v/>
      </c>
      <c r="AW17" s="55">
        <f t="shared" si="12"/>
        <v>0</v>
      </c>
      <c r="AX17" s="14"/>
      <c r="AZ17" s="36" t="str">
        <f>IF(
  AY17 = "",
  "",
  IFERROR(
    IF(
      $B$5 = "Previous Fiscal Year",
      IF(
        OR($D$5 = "All Months", TEXT(AY17, "mmmm") = $D$5),
        INDEX(
          'P&amp;L Last Fiscal Year'!$B$3:$M$100,
          MATCH("Gross Profit", 'P&amp;L Last Fiscal Year'!$A$3:$A$100, 0),
          MATCH(AY17, 'P&amp;L Last Fiscal Year'!$B$2:$M$2, 0)
        ),
        0
      ),
      IF(
        OR($D$5 = "All Months", TEXT(AY17, "mmmm") = $D$5),
        INDEX(
          'P&amp;L This Fiscal Year'!$B$3:$M$100,
          MATCH("Gross Profit", 'P&amp;L This Fiscal Year'!$A$3:$A$100, 0),
          MATCH(AY17, 'P&amp;L This Fiscal Year'!$B$2:$M$2, 0)
        ),
        0
      )
    ),
    0
  )
)</f>
        <v/>
      </c>
      <c r="BA17" s="36" t="str">
        <f>IF(
  AY17 = "",
  "",
  IFERROR(
    IF(
      $B$5 = "Previous Fiscal Year",
      IF(
        OR($D$5 = "All Months", TEXT(AY17, "mmmm") = $D$5),
        0,
        INDEX(
          'P&amp;L Last Fiscal Year'!$B$3:$M$100,
          MATCH("Gross Profit", 'P&amp;L Last Fiscal Year'!$A$3:$A$100, 0),
          MATCH(AY17, 'P&amp;L Last Fiscal Year'!$B$2:$M$2, 0)
        )
      ),
      IF(
        OR($D$5 = "All Months", TEXT(AY17, "mmmm") = $D$5),
        0,
        INDEX(
          'P&amp;L This Fiscal Year'!$B$3:$M$100,
          MATCH("Gross Profit", 'P&amp;L This Fiscal Year'!$A$3:$A$100, 0),
          MATCH(AY17, 'P&amp;L This Fiscal Year'!$B$2:$M$2, 0)
        )
      )
    ),
    0
  )
)</f>
        <v/>
      </c>
      <c r="BB17" s="55" t="str">
        <f t="shared" si="13"/>
        <v/>
      </c>
      <c r="BC17" s="55" t="str">
        <f t="shared" si="14"/>
        <v/>
      </c>
      <c r="BD17" s="14"/>
      <c r="BF17" s="36" t="str">
        <f>IF(
  BE17 = "",
  "",
  IFERROR(
    IF(
      $B$5 = "Previous Fiscal Year",
      IF(
        OR($D$5 = "All Months", TEXT(BE17, "mmmm") = $D$5),
        INDEX(
          'P&amp;L Last Fiscal Year'!$B$3:$M$100,
          MATCH("Net Income", 'P&amp;L Last Fiscal Year'!$A$3:$A$100, 0),
          MATCH(BE17, 'P&amp;L Last Fiscal Year'!$B$2:$M$2, 0)
        ),
        0
      ),
      IF(
        OR($D$5 = "All Months", TEXT(BE17, "mmmm") = $D$5),
        INDEX(
          'P&amp;L This Fiscal Year'!$B$3:$M$100,
          MATCH("Net Income", 'P&amp;L This Fiscal Year'!$A$3:$A$100, 0),
          MATCH(BE17, 'P&amp;L This Fiscal Year'!$B$2:$M$2, 0)
        ),
        0
      )
    ),
    0
  )
)</f>
        <v/>
      </c>
      <c r="BG17" s="36" t="str">
        <f>IF(
  BE17 = "",
  "",
  IFERROR(
    IF(
      $B$5 = "Previous Fiscal Year",
      IF(
        OR($D$5 = "All Months", TEXT(BE17, "mmmm") = $D$5),
        0,
        INDEX(
          'P&amp;L Last Fiscal Year'!$B$3:$M$100,
          MATCH("Net Income", 'P&amp;L Last Fiscal Year'!$A$3:$A$100, 0),
          MATCH(BE17, 'P&amp;L Last Fiscal Year'!$B$2:$M$2, 0)
        )
      ),
      IF(
        OR($D$5 = "All Months", TEXT(BE17, "mmmm") = $D$5),
        0,
        INDEX(
          'P&amp;L This Fiscal Year'!$B$3:$M$100,
          MATCH("Net Income", 'P&amp;L This Fiscal Year'!$A$3:$A$100, 0),
          MATCH(BE17, 'P&amp;L This Fiscal Year'!$B$2:$M$2, 0)
        )
      )
    ),
    0
  )
)</f>
        <v/>
      </c>
      <c r="BH17" s="55" t="str">
        <f t="shared" si="15"/>
        <v/>
      </c>
      <c r="BI17" s="55">
        <f t="shared" si="16"/>
        <v>0</v>
      </c>
      <c r="BJ17" s="14"/>
      <c r="BL17" s="36" t="str">
        <f ca="1">IF(
  $BK17 &lt; TODAY(),
  IFERROR(
    IF(
      $B$5 = "Previous Fiscal Year",
      INDEX(
        'P&amp;L Last Fiscal Year'!$B$3:$M$100,
        MATCH($BL$5, 'P&amp;L Last Fiscal Year'!$A$3:$A$100, 0),
        MATCH($BK17, 'P&amp;L Last Fiscal Year'!$B$2:$M$2, 0)
      ),
      INDEX(
        'P&amp;L This Fiscal Year'!$B$3:$M$100,
        MATCH($BL$5, 'P&amp;L This Fiscal Year'!$A$3:$A$100, 0),
        MATCH($BK17, 'P&amp;L This Fiscal Year'!$B$2:$M$2, 0)
      )
    ),
    ""
  ),
  ""
)</f>
        <v/>
      </c>
      <c r="BM17" s="36" t="str">
        <f ca="1">IF(
  $BK17 &lt; TODAY(),
  IFERROR(
    IF(
      $B$5 = "Previous Fiscal Year",
      INDEX(
        'P&amp;L Last Fiscal Year'!$B$3:$M$100,
        MATCH($BM$5, 'P&amp;L Last Fiscal Year'!$A$3:$A$100, 0),
        MATCH($BK17, 'P&amp;L Last Fiscal Year'!$B$2:$M$2, 0)
      ),
      INDEX(
        'P&amp;L This Fiscal Year'!$B$3:$M$100,
        MATCH($BM$5, 'P&amp;L This Fiscal Year'!$A$3:$A$100, 0),
        MATCH($BK17, 'P&amp;L This Fiscal Year'!$B$2:$M$2, 0)
      )
    ),
    ""
  ),
  ""
)</f>
        <v/>
      </c>
      <c r="BN17" s="36" t="str">
        <f ca="1">IF(
  $BK17 &lt; TODAY(),
  IFERROR(
    IF(
      $B$5 = "Previous Fiscal Year",
      INDEX(
        'P&amp;L Last Fiscal Year'!$B$3:$M$100,
        MATCH($BN$5, 'P&amp;L Last Fiscal Year'!$A$3:$A$100, 0),
        MATCH($BK17, 'P&amp;L Last Fiscal Year'!$B$2:$M$2, 0)
      ),
      INDEX(
        'P&amp;L This Fiscal Year'!$B$3:$M$100,
        MATCH($BN$5, 'P&amp;L This Fiscal Year'!$A$3:$A$100, 0),
        MATCH($BK17, 'P&amp;L This Fiscal Year'!$B$2:$M$2, 0)
      )
    ),
    ""
  ),
  ""
)</f>
        <v/>
      </c>
      <c r="BO17" s="36" t="str">
        <f ca="1">IF(
  $BK17 &lt; TODAY(),
  IFERROR(
    IF(
      $B$5 = "Previous Fiscal Year",
      INDEX(
        'P&amp;L Last Fiscal Year'!$B$3:$M$100,
        MATCH($BO$5, 'P&amp;L Last Fiscal Year'!$A$3:$A$100, 0),
        MATCH($BK17, 'P&amp;L Last Fiscal Year'!$B$2:$M$2, 0)
      ),
      INDEX(
        'P&amp;L This Fiscal Year'!$B$3:$M$100,
        MATCH($BO$5, 'P&amp;L This Fiscal Year'!$A$3:$A$100, 0),
        MATCH($BK17, 'P&amp;L This Fiscal Year'!$B$2:$M$2, 0)
      )
    ),
    ""
  ),
  ""
)</f>
        <v/>
      </c>
      <c r="BP17" s="36" t="str">
        <f ca="1">IF(
  $BK17 &lt; TODAY(),
  IFERROR(
    IF(
      $B$5 = "Previous Fiscal Year",
      INDEX(
        'P&amp;L Last Fiscal Year'!$B$3:$M$100,
        MATCH($BP$5, 'P&amp;L Last Fiscal Year'!$A$3:$A$100, 0),
        MATCH($BK17, 'P&amp;L Last Fiscal Year'!$B$2:$M$2, 0)
      ),
      INDEX(
        'P&amp;L This Fiscal Year'!$B$3:$M$100,
        MATCH($BP$5, 'P&amp;L This Fiscal Year'!$A$3:$A$100, 0),
        MATCH($BK17, 'P&amp;L This Fiscal Year'!$B$2:$M$2, 0)
      )
    ),
    ""
  ),
  ""
)</f>
        <v/>
      </c>
      <c r="BQ17" s="36" t="str">
        <f ca="1">IF(
  $BK17 &lt; TODAY(),
  IFERROR(
    IF(
      $B$5 = "Previous Fiscal Year",
      INDEX(
        'P&amp;L Last Fiscal Year'!$B$3:$M$100,
        MATCH($BQ$5, 'P&amp;L Last Fiscal Year'!$A$3:$A$100, 0),
        MATCH($BK17, 'P&amp;L Last Fiscal Year'!$B$2:$M$2, 0)
      ),
      INDEX(
        'P&amp;L This Fiscal Year'!$B$3:$M$100,
        MATCH($BQ$5, 'P&amp;L This Fiscal Year'!$A$3:$A$100, 0),
        MATCH($BK17, 'P&amp;L This Fiscal Year'!$B$2:$M$2, 0)
      )
    ),
    ""
  ),
  ""
)</f>
        <v/>
      </c>
      <c r="BR17" s="36" t="str">
        <f ca="1">IF(
  $BK17 &lt; TODAY(),
  IFERROR(
    IF(
      $B$5 = "Previous Fiscal Year",
      INDEX(
        'P&amp;L Last Fiscal Year'!$B$3:$M$100,
        MATCH($BR$5, 'P&amp;L Last Fiscal Year'!$A$3:$A$100, 0),
        MATCH($BK17, 'P&amp;L Last Fiscal Year'!$B$2:$M$2, 0)
      ),
      INDEX(
        'P&amp;L This Fiscal Year'!$B$3:$M$100,
        MATCH($BR$5, 'P&amp;L This Fiscal Year'!$A$3:$A$100, 0),
        MATCH($BK17, 'P&amp;L This Fiscal Year'!$B$2:$M$2, 0)
      )
    ),
    ""
  ),
  ""
)</f>
        <v/>
      </c>
    </row>
    <row r="18" spans="4:70" ht="15.5">
      <c r="D18" s="15"/>
      <c r="E18" s="15"/>
      <c r="F18" s="16" t="str">
        <v>Advertising &amp; marketing</v>
      </c>
      <c r="G18" s="16" t="str">
        <v>Expense</v>
      </c>
      <c r="H18" s="16" t="b">
        <v>1</v>
      </c>
      <c r="I18" s="32">
        <f ca="1"/>
        <v>0</v>
      </c>
      <c r="J18" s="26"/>
      <c r="K18" s="16" t="str">
        <v>Advertising &amp; marketing</v>
      </c>
      <c r="L18" s="16" t="str">
        <v>Expense</v>
      </c>
      <c r="M18" s="16" t="b">
        <v>1</v>
      </c>
      <c r="N18" s="32">
        <f ca="1"/>
        <v>0</v>
      </c>
      <c r="O18" s="14"/>
      <c r="P18" s="15"/>
      <c r="Q18" s="15"/>
      <c r="R18" s="32"/>
      <c r="S18" s="15"/>
      <c r="T18" s="15"/>
      <c r="U18" s="15"/>
      <c r="V18" s="14"/>
      <c r="W18" s="16" t="str">
        <f ca="1"/>
        <v>Rent or Lease</v>
      </c>
      <c r="X18" s="20">
        <f ca="1"/>
        <v>12681.43</v>
      </c>
      <c r="Y18" s="35">
        <f t="shared" ca="1" si="17"/>
        <v>-12681.43</v>
      </c>
      <c r="Z18" s="35">
        <f ca="1">IF(OR(AA18&lt;&gt;"", W18=""), "", IF(Y18 &gt; 0, SUM($Y$5:Y17), SUM($Y$5:Y18)))</f>
        <v>72539.88</v>
      </c>
      <c r="AA18" s="35" t="str">
        <f t="shared" ca="1" si="2"/>
        <v/>
      </c>
      <c r="AB18" s="35">
        <f t="shared" ca="1" si="3"/>
        <v>0</v>
      </c>
      <c r="AC18" s="35">
        <f t="shared" ca="1" si="4"/>
        <v>12681.43</v>
      </c>
      <c r="AD18" s="35">
        <f t="shared" ca="1" si="5"/>
        <v>0</v>
      </c>
      <c r="AE18" s="35" t="str">
        <f t="shared" ca="1" si="6"/>
        <v/>
      </c>
      <c r="AF18" s="35">
        <f t="shared" ca="1" si="7"/>
        <v>-12681.43</v>
      </c>
      <c r="AG18" s="14"/>
      <c r="AN18" s="55" t="str">
        <f t="shared" si="10"/>
        <v/>
      </c>
      <c r="AO18" s="14"/>
      <c r="AR18" s="14"/>
      <c r="AX18" s="14"/>
      <c r="BD18" s="14"/>
      <c r="BJ18" s="14"/>
    </row>
    <row r="19" spans="4:70" ht="15.5">
      <c r="D19" s="15"/>
      <c r="E19" s="15"/>
      <c r="F19" s="16" t="str">
        <v>Listing fees</v>
      </c>
      <c r="G19" s="16" t="str">
        <v>Expense</v>
      </c>
      <c r="H19" s="16" t="b">
        <v>0</v>
      </c>
      <c r="I19" s="32">
        <f ca="1"/>
        <v>951.79</v>
      </c>
      <c r="J19" s="26"/>
      <c r="K19" s="16" t="str">
        <v>Listing fees</v>
      </c>
      <c r="L19" s="16" t="str">
        <v>Expense</v>
      </c>
      <c r="M19" s="16" t="b">
        <v>0</v>
      </c>
      <c r="N19" s="32">
        <f ca="1"/>
        <v>1277.1400000000001</v>
      </c>
      <c r="O19" s="14"/>
      <c r="P19" s="15"/>
      <c r="Q19" s="15"/>
      <c r="R19" s="32"/>
      <c r="S19" s="15"/>
      <c r="T19" s="15"/>
      <c r="U19" s="15"/>
      <c r="V19" s="14"/>
      <c r="W19" s="16" t="str">
        <f ca="1"/>
        <v>Utilities</v>
      </c>
      <c r="X19" s="20">
        <f ca="1"/>
        <v>12500</v>
      </c>
      <c r="Y19" s="35">
        <f t="shared" ca="1" si="17"/>
        <v>-12500</v>
      </c>
      <c r="Z19" s="35">
        <f ca="1">IF(OR(AA19&lt;&gt;"", W19=""), "", IF(Y19 &gt; 0, SUM($Y$5:Y18), SUM($Y$5:Y19)))</f>
        <v>60039.880000000005</v>
      </c>
      <c r="AA19" s="35" t="str">
        <f t="shared" ca="1" si="2"/>
        <v/>
      </c>
      <c r="AB19" s="35">
        <f t="shared" ca="1" si="3"/>
        <v>0</v>
      </c>
      <c r="AC19" s="35">
        <f t="shared" ca="1" si="4"/>
        <v>12500</v>
      </c>
      <c r="AD19" s="35">
        <f t="shared" ca="1" si="5"/>
        <v>0</v>
      </c>
      <c r="AE19" s="35" t="str">
        <f t="shared" ca="1" si="6"/>
        <v/>
      </c>
      <c r="AF19" s="35">
        <f t="shared" ca="1" si="7"/>
        <v>-12500</v>
      </c>
      <c r="AG19" s="14"/>
      <c r="AO19" s="14"/>
      <c r="AR19" s="14"/>
      <c r="AX19" s="14"/>
      <c r="BD19" s="14"/>
      <c r="BJ19" s="14"/>
    </row>
    <row r="20" spans="4:70" ht="15.5">
      <c r="D20" s="15"/>
      <c r="E20" s="15"/>
      <c r="F20" s="16" t="str">
        <v>Social media</v>
      </c>
      <c r="G20" s="16" t="str">
        <v>Expense</v>
      </c>
      <c r="H20" s="16" t="b">
        <v>0</v>
      </c>
      <c r="I20" s="32">
        <f ca="1"/>
        <v>427.62</v>
      </c>
      <c r="J20" s="26"/>
      <c r="K20" s="16" t="str">
        <v>Social media</v>
      </c>
      <c r="L20" s="16" t="str">
        <v>Expense</v>
      </c>
      <c r="M20" s="16" t="b">
        <v>0</v>
      </c>
      <c r="N20" s="32">
        <f ca="1"/>
        <v>573.79</v>
      </c>
      <c r="O20" s="14"/>
      <c r="P20" s="15"/>
      <c r="Q20" s="15"/>
      <c r="R20" s="32"/>
      <c r="S20" s="15"/>
      <c r="T20" s="15"/>
      <c r="U20" s="15"/>
      <c r="V20" s="14"/>
      <c r="W20" s="16" t="str">
        <f ca="1"/>
        <v>Net Operating Income</v>
      </c>
      <c r="X20" s="20">
        <f ca="1"/>
        <v>60039.87</v>
      </c>
      <c r="Y20" s="35">
        <f t="shared" ca="1" si="17"/>
        <v>0</v>
      </c>
      <c r="Z20" s="35" t="str">
        <f ca="1">IF(OR(AA20&lt;&gt;"", W20=""), "", IF(Y20 &gt; 0, SUM($Y$5:Y19), SUM($Y$5:Y20)))</f>
        <v/>
      </c>
      <c r="AA20" s="35">
        <f t="shared" ca="1" si="2"/>
        <v>60039.87</v>
      </c>
      <c r="AB20" s="35" t="str">
        <f t="shared" ca="1" si="3"/>
        <v/>
      </c>
      <c r="AC20" s="35" t="str">
        <f t="shared" ca="1" si="4"/>
        <v/>
      </c>
      <c r="AD20" s="35">
        <f t="shared" ca="1" si="5"/>
        <v>0</v>
      </c>
      <c r="AE20" s="35">
        <f t="shared" ca="1" si="6"/>
        <v>60039.87</v>
      </c>
      <c r="AF20" s="35" t="str">
        <f t="shared" ca="1" si="7"/>
        <v/>
      </c>
      <c r="AG20" s="14"/>
      <c r="AO20" s="14"/>
      <c r="AR20" s="14"/>
      <c r="AX20" s="14"/>
      <c r="BD20" s="14"/>
      <c r="BJ20" s="14"/>
    </row>
    <row r="21" spans="4:70" ht="26">
      <c r="D21" s="15"/>
      <c r="E21" s="15"/>
      <c r="F21" s="16" t="str">
        <v>Total Advertising &amp; marketing</v>
      </c>
      <c r="G21" s="15" t="str">
        <v/>
      </c>
      <c r="H21" s="15" t="b">
        <v>0</v>
      </c>
      <c r="I21" s="32">
        <f ca="1"/>
        <v>1379.41</v>
      </c>
      <c r="J21" s="26"/>
      <c r="K21" s="16" t="str">
        <v>Total Advertising &amp; marketing</v>
      </c>
      <c r="L21" s="15" t="str">
        <v/>
      </c>
      <c r="M21" s="15" t="b">
        <v>0</v>
      </c>
      <c r="N21" s="32">
        <f ca="1"/>
        <v>1850.93</v>
      </c>
      <c r="O21" s="14"/>
      <c r="P21" s="15"/>
      <c r="Q21" s="15"/>
      <c r="R21" s="32"/>
      <c r="S21" s="15"/>
      <c r="T21" s="15"/>
      <c r="U21" s="15"/>
      <c r="V21" s="14"/>
      <c r="W21" s="16" t="str">
        <f ca="1"/>
        <v>Net Other Income</v>
      </c>
      <c r="X21" s="20">
        <f ca="1"/>
        <v>13230.54</v>
      </c>
      <c r="Y21" s="35">
        <f t="shared" ca="1" si="17"/>
        <v>13230.54</v>
      </c>
      <c r="Z21" s="35">
        <f ca="1">IF(OR(AA21&lt;&gt;"", W21=""), "", IF(Y21 &gt; 0, SUM($Y$5:Y20), SUM($Y$5:Y21)))</f>
        <v>60039.880000000005</v>
      </c>
      <c r="AA21" s="35" t="str">
        <f t="shared" ca="1" si="2"/>
        <v/>
      </c>
      <c r="AB21" s="35">
        <f t="shared" ca="1" si="3"/>
        <v>13230.54</v>
      </c>
      <c r="AC21" s="35">
        <f t="shared" ca="1" si="4"/>
        <v>0</v>
      </c>
      <c r="AD21" s="35">
        <f t="shared" ca="1" si="5"/>
        <v>0</v>
      </c>
      <c r="AE21" s="35">
        <f t="shared" ca="1" si="6"/>
        <v>13230.54</v>
      </c>
      <c r="AF21" s="35" t="str">
        <f t="shared" ca="1" si="7"/>
        <v/>
      </c>
      <c r="AG21" s="14"/>
      <c r="AO21" s="14"/>
      <c r="AR21" s="14"/>
      <c r="AX21" s="14"/>
      <c r="BD21" s="14"/>
      <c r="BJ21" s="14"/>
    </row>
    <row r="22" spans="4:70" ht="15.5">
      <c r="D22" s="15"/>
      <c r="E22" s="15"/>
      <c r="F22" s="16" t="str">
        <v>Automobile</v>
      </c>
      <c r="G22" s="16" t="str">
        <v>Expense</v>
      </c>
      <c r="H22" s="16" t="b">
        <v>1</v>
      </c>
      <c r="I22" s="32">
        <f ca="1"/>
        <v>6610.05</v>
      </c>
      <c r="J22" s="26"/>
      <c r="K22" s="16" t="str">
        <v>Automobile</v>
      </c>
      <c r="L22" s="16" t="str">
        <v>Expense</v>
      </c>
      <c r="M22" s="16" t="b">
        <v>1</v>
      </c>
      <c r="N22" s="32">
        <f ca="1"/>
        <v>8275.85</v>
      </c>
      <c r="O22" s="14"/>
      <c r="P22" s="15"/>
      <c r="Q22" s="15"/>
      <c r="R22" s="32"/>
      <c r="S22" s="15"/>
      <c r="T22" s="15"/>
      <c r="U22" s="15"/>
      <c r="V22" s="14"/>
      <c r="W22" s="15" t="str">
        <f ca="1"/>
        <v>Net Income</v>
      </c>
      <c r="X22" s="15">
        <f ca="1"/>
        <v>73270.41</v>
      </c>
      <c r="Y22" s="35">
        <f t="shared" ca="1" si="17"/>
        <v>73270.41</v>
      </c>
      <c r="Z22" s="35" t="str">
        <f ca="1">IF(OR(AA22&lt;&gt;"", W22=""), "", IF(Y22 &gt; 0, SUM($Y$5:Y21), SUM($Y$5:Y22)))</f>
        <v/>
      </c>
      <c r="AA22" s="35">
        <f t="shared" ca="1" si="2"/>
        <v>73270.41</v>
      </c>
      <c r="AB22" s="35" t="str">
        <f t="shared" ca="1" si="3"/>
        <v/>
      </c>
      <c r="AC22" s="35" t="str">
        <f t="shared" ca="1" si="4"/>
        <v/>
      </c>
      <c r="AD22" s="35">
        <f t="shared" ca="1" si="5"/>
        <v>0</v>
      </c>
      <c r="AE22" s="35">
        <f t="shared" ca="1" si="6"/>
        <v>73270.41</v>
      </c>
      <c r="AF22" s="35" t="str">
        <f t="shared" ca="1" si="7"/>
        <v/>
      </c>
      <c r="AG22" s="14"/>
      <c r="AO22" s="14"/>
      <c r="AR22" s="14"/>
      <c r="AX22" s="14"/>
      <c r="BD22" s="14"/>
      <c r="BJ22" s="14"/>
    </row>
    <row r="23" spans="4:70" ht="15.5">
      <c r="D23" s="15"/>
      <c r="E23" s="15"/>
      <c r="F23" s="16" t="str">
        <v>Rented Equipment</v>
      </c>
      <c r="G23" s="16" t="str">
        <v>Expense</v>
      </c>
      <c r="H23" s="16" t="b">
        <v>1</v>
      </c>
      <c r="I23" s="32">
        <f ca="1"/>
        <v>3133.94</v>
      </c>
      <c r="J23" s="26"/>
      <c r="K23" s="16" t="str">
        <v>Rented Equipment</v>
      </c>
      <c r="L23" s="16" t="str">
        <v>Expense</v>
      </c>
      <c r="M23" s="16" t="b">
        <v>1</v>
      </c>
      <c r="N23" s="32">
        <f ca="1"/>
        <v>3881.89</v>
      </c>
      <c r="O23" s="14"/>
      <c r="P23" s="15"/>
      <c r="Q23" s="15"/>
      <c r="R23" s="32"/>
      <c r="S23" s="15"/>
      <c r="T23" s="15"/>
      <c r="U23" s="15"/>
      <c r="V23" s="14"/>
      <c r="W23" s="15"/>
      <c r="X23" s="15"/>
      <c r="Y23" s="35" t="str">
        <f t="shared" si="17"/>
        <v/>
      </c>
      <c r="Z23" s="35"/>
      <c r="AA23" s="35"/>
      <c r="AB23" s="35" t="str">
        <f t="shared" si="3"/>
        <v/>
      </c>
      <c r="AC23" s="35"/>
      <c r="AD23" s="35"/>
      <c r="AE23" s="35"/>
      <c r="AF23" s="35"/>
      <c r="AG23" s="14"/>
      <c r="AO23" s="14"/>
      <c r="AR23" s="14"/>
      <c r="AX23" s="14"/>
      <c r="BD23" s="14"/>
      <c r="BJ23" s="14"/>
    </row>
    <row r="24" spans="4:70" ht="15.5">
      <c r="D24" s="15"/>
      <c r="E24" s="15"/>
      <c r="F24" s="16" t="str">
        <v>Insurance</v>
      </c>
      <c r="G24" s="16" t="str">
        <v>Expense</v>
      </c>
      <c r="H24" s="16" t="b">
        <v>1</v>
      </c>
      <c r="I24" s="32">
        <f ca="1"/>
        <v>10505.15</v>
      </c>
      <c r="J24" s="26"/>
      <c r="K24" s="16" t="str">
        <v>Insurance</v>
      </c>
      <c r="L24" s="16" t="str">
        <v>Expense</v>
      </c>
      <c r="M24" s="16" t="b">
        <v>1</v>
      </c>
      <c r="N24" s="32">
        <f ca="1"/>
        <v>12476.21</v>
      </c>
      <c r="O24" s="14"/>
      <c r="P24" s="15"/>
      <c r="Q24" s="15"/>
      <c r="R24" s="32"/>
      <c r="S24" s="15"/>
      <c r="T24" s="15"/>
      <c r="U24" s="15"/>
      <c r="V24" s="14"/>
      <c r="W24" s="15"/>
      <c r="X24" s="15"/>
      <c r="Y24" s="35" t="str">
        <f t="shared" si="17"/>
        <v/>
      </c>
      <c r="Z24" s="35"/>
      <c r="AA24" s="35"/>
      <c r="AB24" s="35"/>
      <c r="AC24" s="35"/>
      <c r="AD24" s="35"/>
      <c r="AE24" s="35"/>
      <c r="AF24" s="35"/>
      <c r="AG24" s="14"/>
      <c r="AO24" s="14"/>
      <c r="AR24" s="14"/>
      <c r="AX24" s="14"/>
      <c r="BD24" s="14"/>
      <c r="BJ24" s="14"/>
    </row>
    <row r="25" spans="4:70" ht="15.5">
      <c r="D25" s="15"/>
      <c r="E25" s="15"/>
      <c r="F25" s="16" t="str">
        <v>Job expenses</v>
      </c>
      <c r="G25" s="16" t="str">
        <v>Expense</v>
      </c>
      <c r="H25" s="16" t="b">
        <v>1</v>
      </c>
      <c r="I25" s="32">
        <f ca="1"/>
        <v>5112.79</v>
      </c>
      <c r="J25" s="26"/>
      <c r="K25" s="16" t="str">
        <v>Job expenses</v>
      </c>
      <c r="L25" s="16" t="str">
        <v>Expense</v>
      </c>
      <c r="M25" s="16" t="b">
        <v>1</v>
      </c>
      <c r="N25" s="32">
        <f ca="1"/>
        <v>8058.83</v>
      </c>
      <c r="O25" s="14"/>
      <c r="P25" s="15"/>
      <c r="Q25" s="15"/>
      <c r="R25" s="32"/>
      <c r="S25" s="15"/>
      <c r="T25" s="15"/>
      <c r="U25" s="15"/>
      <c r="V25" s="14"/>
      <c r="W25" s="15"/>
      <c r="X25" s="15"/>
      <c r="Y25" s="35" t="str">
        <f t="shared" si="17"/>
        <v/>
      </c>
      <c r="Z25" s="35"/>
      <c r="AA25" s="35"/>
      <c r="AB25" s="35"/>
      <c r="AC25" s="35"/>
      <c r="AD25" s="35"/>
      <c r="AE25" s="35"/>
      <c r="AF25" s="35"/>
      <c r="AG25" s="14"/>
      <c r="AO25" s="14"/>
      <c r="AR25" s="14"/>
      <c r="AX25" s="14"/>
      <c r="BD25" s="14"/>
      <c r="BJ25" s="14"/>
    </row>
    <row r="26" spans="4:70" ht="26">
      <c r="D26" s="15"/>
      <c r="E26" s="15"/>
      <c r="F26" s="16" t="str">
        <v>Legal and Professional Fees</v>
      </c>
      <c r="G26" s="16" t="str">
        <v>Expense</v>
      </c>
      <c r="H26" s="16" t="b">
        <v>1</v>
      </c>
      <c r="I26" s="32">
        <f ca="1"/>
        <v>17082.27</v>
      </c>
      <c r="J26" s="26"/>
      <c r="K26" s="16" t="str">
        <v>Legal and Professional Fees</v>
      </c>
      <c r="L26" s="16" t="str">
        <v>Expense</v>
      </c>
      <c r="M26" s="16" t="b">
        <v>1</v>
      </c>
      <c r="N26" s="32">
        <f ca="1"/>
        <v>20058</v>
      </c>
      <c r="O26" s="14"/>
      <c r="P26" s="15"/>
      <c r="Q26" s="15"/>
      <c r="R26" s="32"/>
      <c r="S26" s="15"/>
      <c r="T26" s="15"/>
      <c r="U26" s="15"/>
      <c r="V26" s="14"/>
      <c r="W26" s="15"/>
      <c r="X26" s="15"/>
      <c r="Y26" s="35" t="str">
        <f t="shared" si="17"/>
        <v/>
      </c>
      <c r="Z26" s="35"/>
      <c r="AA26" s="35"/>
      <c r="AB26" s="35"/>
      <c r="AC26" s="35"/>
      <c r="AD26" s="35"/>
      <c r="AE26" s="35"/>
      <c r="AF26" s="35"/>
      <c r="AG26" s="14"/>
      <c r="AO26" s="14"/>
      <c r="AR26" s="14"/>
      <c r="AX26" s="14"/>
      <c r="BD26" s="14"/>
      <c r="BJ26" s="14"/>
    </row>
    <row r="27" spans="4:70" ht="15.5">
      <c r="D27" s="15"/>
      <c r="E27" s="15"/>
      <c r="F27" s="16" t="str">
        <v>Maintenance and Repair</v>
      </c>
      <c r="G27" s="16" t="str">
        <v>Expense</v>
      </c>
      <c r="H27" s="16" t="b">
        <v>1</v>
      </c>
      <c r="I27" s="32">
        <f ca="1"/>
        <v>7479.28</v>
      </c>
      <c r="J27" s="26"/>
      <c r="K27" s="16" t="str">
        <v>Maintenance and Repair</v>
      </c>
      <c r="L27" s="16" t="str">
        <v>Expense</v>
      </c>
      <c r="M27" s="16" t="b">
        <v>1</v>
      </c>
      <c r="N27" s="32">
        <f ca="1"/>
        <v>9055.75</v>
      </c>
      <c r="O27" s="14"/>
      <c r="P27" s="15"/>
      <c r="Q27" s="15"/>
      <c r="R27" s="32"/>
      <c r="S27" s="15"/>
      <c r="T27" s="15"/>
      <c r="U27" s="15"/>
      <c r="V27" s="14"/>
      <c r="W27" s="15"/>
      <c r="X27" s="15"/>
      <c r="Y27" s="35" t="str">
        <f t="shared" si="17"/>
        <v/>
      </c>
      <c r="Z27" s="35"/>
      <c r="AA27" s="35"/>
      <c r="AB27" s="35"/>
      <c r="AC27" s="35"/>
      <c r="AD27" s="35"/>
      <c r="AE27" s="35"/>
      <c r="AF27" s="35"/>
      <c r="AG27" s="14"/>
      <c r="AO27" s="14"/>
      <c r="AR27" s="14"/>
      <c r="AX27" s="14"/>
      <c r="BD27" s="14"/>
      <c r="BJ27" s="14"/>
    </row>
    <row r="28" spans="4:70" ht="15.5">
      <c r="D28" s="15"/>
      <c r="E28" s="15"/>
      <c r="F28" s="16" t="str">
        <v>Meals</v>
      </c>
      <c r="G28" s="16" t="str">
        <v>Expense</v>
      </c>
      <c r="H28" s="16" t="b">
        <v>1</v>
      </c>
      <c r="I28" s="32">
        <f ca="1"/>
        <v>0</v>
      </c>
      <c r="J28" s="26"/>
      <c r="K28" s="16" t="str">
        <v>Meals</v>
      </c>
      <c r="L28" s="16" t="str">
        <v>Expense</v>
      </c>
      <c r="M28" s="16" t="b">
        <v>1</v>
      </c>
      <c r="N28" s="32">
        <f ca="1"/>
        <v>0</v>
      </c>
      <c r="O28" s="14"/>
      <c r="P28" s="15"/>
      <c r="Q28" s="15"/>
      <c r="R28" s="32"/>
      <c r="S28" s="15"/>
      <c r="T28" s="15"/>
      <c r="U28" s="15"/>
      <c r="V28" s="14"/>
      <c r="W28" s="15"/>
      <c r="X28" s="15"/>
      <c r="Y28" s="35" t="str">
        <f t="shared" si="17"/>
        <v/>
      </c>
      <c r="Z28" s="35"/>
      <c r="AA28" s="35"/>
      <c r="AB28" s="35"/>
      <c r="AC28" s="35"/>
      <c r="AD28" s="35"/>
      <c r="AE28" s="35"/>
      <c r="AF28" s="35"/>
      <c r="AG28" s="14"/>
      <c r="AO28" s="14"/>
      <c r="AR28" s="14"/>
      <c r="AX28" s="14"/>
      <c r="BD28" s="14"/>
      <c r="BJ28" s="14"/>
    </row>
    <row r="29" spans="4:70" ht="15.5">
      <c r="D29" s="15"/>
      <c r="E29" s="15"/>
      <c r="F29" s="16" t="str">
        <v>Meals with clients</v>
      </c>
      <c r="G29" s="16" t="str">
        <v>Expense</v>
      </c>
      <c r="H29" s="16" t="b">
        <v>0</v>
      </c>
      <c r="I29" s="32">
        <f ca="1"/>
        <v>5860.44</v>
      </c>
      <c r="J29" s="26"/>
      <c r="K29" s="16" t="str">
        <v>Meals with clients</v>
      </c>
      <c r="L29" s="16" t="str">
        <v>Expense</v>
      </c>
      <c r="M29" s="16" t="b">
        <v>0</v>
      </c>
      <c r="N29" s="32">
        <f ca="1"/>
        <v>7352.96</v>
      </c>
      <c r="O29" s="14"/>
      <c r="P29" s="15"/>
      <c r="Q29" s="15"/>
      <c r="R29" s="32"/>
      <c r="S29" s="15"/>
      <c r="T29" s="15"/>
      <c r="U29" s="15"/>
      <c r="V29" s="14"/>
      <c r="W29" s="15"/>
      <c r="X29" s="15"/>
      <c r="Y29" s="35" t="str">
        <f t="shared" si="17"/>
        <v/>
      </c>
      <c r="Z29" s="35"/>
      <c r="AA29" s="35"/>
      <c r="AB29" s="35"/>
      <c r="AC29" s="35"/>
      <c r="AD29" s="35"/>
      <c r="AE29" s="35"/>
      <c r="AF29" s="35"/>
      <c r="AG29" s="14"/>
      <c r="AO29" s="14"/>
      <c r="AR29" s="14"/>
      <c r="AX29" s="14"/>
      <c r="BD29" s="14"/>
      <c r="BJ29" s="14"/>
    </row>
    <row r="30" spans="4:70" ht="15.5">
      <c r="D30" s="15"/>
      <c r="E30" s="15"/>
      <c r="F30" s="16" t="str">
        <v>Travel meals</v>
      </c>
      <c r="G30" s="16" t="str">
        <v>Expense</v>
      </c>
      <c r="H30" s="16" t="b">
        <v>0</v>
      </c>
      <c r="I30" s="32">
        <f ca="1"/>
        <v>1465.11</v>
      </c>
      <c r="J30" s="26"/>
      <c r="K30" s="16" t="str">
        <v>Travel meals</v>
      </c>
      <c r="L30" s="16" t="str">
        <v>Expense</v>
      </c>
      <c r="M30" s="16" t="b">
        <v>0</v>
      </c>
      <c r="N30" s="32">
        <f ca="1"/>
        <v>1838.24</v>
      </c>
      <c r="O30" s="14"/>
      <c r="P30" s="15"/>
      <c r="Q30" s="15"/>
      <c r="R30" s="32"/>
      <c r="S30" s="15"/>
      <c r="T30" s="15"/>
      <c r="U30" s="15"/>
      <c r="V30" s="14"/>
      <c r="W30" s="15"/>
      <c r="X30" s="15"/>
      <c r="Y30" s="35" t="str">
        <f t="shared" si="17"/>
        <v/>
      </c>
      <c r="Z30" s="35"/>
      <c r="AA30" s="35"/>
      <c r="AB30" s="35"/>
      <c r="AC30" s="35"/>
      <c r="AD30" s="35"/>
      <c r="AE30" s="35"/>
      <c r="AF30" s="35"/>
      <c r="AG30" s="14"/>
      <c r="AO30" s="14"/>
      <c r="AR30" s="14"/>
      <c r="AX30" s="14"/>
      <c r="BD30" s="14"/>
      <c r="BJ30" s="14"/>
    </row>
    <row r="31" spans="4:70" ht="15.5">
      <c r="D31" s="15"/>
      <c r="E31" s="15"/>
      <c r="F31" s="16" t="str">
        <v>Total Meals</v>
      </c>
      <c r="G31" s="15" t="str">
        <v/>
      </c>
      <c r="H31" s="15" t="b">
        <v>0</v>
      </c>
      <c r="I31" s="32">
        <f ca="1"/>
        <v>7325.55</v>
      </c>
      <c r="J31" s="26"/>
      <c r="K31" s="16" t="str">
        <v>Total Meals</v>
      </c>
      <c r="L31" s="15" t="str">
        <v/>
      </c>
      <c r="M31" s="15" t="b">
        <v>0</v>
      </c>
      <c r="N31" s="32">
        <f ca="1"/>
        <v>9191.2000000000007</v>
      </c>
      <c r="O31" s="14"/>
      <c r="P31" s="15"/>
      <c r="Q31" s="15"/>
      <c r="R31" s="32"/>
      <c r="S31" s="15"/>
      <c r="T31" s="15"/>
      <c r="U31" s="15"/>
      <c r="V31" s="14"/>
      <c r="W31" s="15"/>
      <c r="X31" s="15"/>
      <c r="Y31" s="35" t="str">
        <f t="shared" si="17"/>
        <v/>
      </c>
      <c r="Z31" s="35"/>
      <c r="AA31" s="35"/>
      <c r="AB31" s="35"/>
      <c r="AC31" s="35"/>
      <c r="AD31" s="35"/>
      <c r="AE31" s="35"/>
      <c r="AF31" s="35"/>
      <c r="AG31" s="14"/>
      <c r="AO31" s="14"/>
      <c r="AR31" s="14"/>
      <c r="AX31" s="14"/>
      <c r="BD31" s="14"/>
      <c r="BJ31" s="14"/>
    </row>
    <row r="32" spans="4:70" ht="15.5">
      <c r="D32" s="15"/>
      <c r="E32" s="15"/>
      <c r="F32" s="16" t="str">
        <v>Office Expenses</v>
      </c>
      <c r="G32" s="16" t="str">
        <v>Expense</v>
      </c>
      <c r="H32" s="16" t="b">
        <v>1</v>
      </c>
      <c r="I32" s="32">
        <f ca="1"/>
        <v>4254.5600000000004</v>
      </c>
      <c r="J32" s="26"/>
      <c r="K32" s="16" t="str">
        <v>Office Expenses</v>
      </c>
      <c r="L32" s="16" t="str">
        <v>Expense</v>
      </c>
      <c r="M32" s="16" t="b">
        <v>1</v>
      </c>
      <c r="N32" s="32">
        <f ca="1"/>
        <v>5252.4</v>
      </c>
      <c r="O32" s="14"/>
      <c r="P32" s="15"/>
      <c r="Q32" s="15"/>
      <c r="R32" s="32"/>
      <c r="S32" s="15"/>
      <c r="T32" s="15"/>
      <c r="U32" s="15"/>
      <c r="V32" s="14"/>
      <c r="W32" s="15"/>
      <c r="X32" s="15"/>
      <c r="Y32" s="35" t="str">
        <f t="shared" si="17"/>
        <v/>
      </c>
      <c r="Z32" s="35"/>
      <c r="AA32" s="35"/>
      <c r="AB32" s="35"/>
      <c r="AC32" s="35"/>
      <c r="AD32" s="35"/>
      <c r="AE32" s="35"/>
      <c r="AF32" s="35"/>
      <c r="AG32" s="14"/>
      <c r="AO32" s="14"/>
      <c r="AR32" s="14"/>
      <c r="AX32" s="14"/>
      <c r="BD32" s="14"/>
      <c r="BJ32" s="14"/>
    </row>
    <row r="33" spans="4:62" ht="15.5">
      <c r="D33" s="15"/>
      <c r="E33" s="15"/>
      <c r="F33" s="16" t="str">
        <v>Rent or Lease</v>
      </c>
      <c r="G33" s="16" t="str">
        <v>Expense</v>
      </c>
      <c r="H33" s="16" t="b">
        <v>1</v>
      </c>
      <c r="I33" s="32">
        <f ca="1"/>
        <v>10051.61</v>
      </c>
      <c r="J33" s="26"/>
      <c r="K33" s="16" t="str">
        <v>Rent or Lease</v>
      </c>
      <c r="L33" s="16" t="str">
        <v>Expense</v>
      </c>
      <c r="M33" s="16" t="b">
        <v>1</v>
      </c>
      <c r="N33" s="32">
        <f ca="1"/>
        <v>12681.43</v>
      </c>
      <c r="O33" s="14"/>
      <c r="P33" s="15"/>
      <c r="Q33" s="15"/>
      <c r="R33" s="32"/>
      <c r="S33" s="15"/>
      <c r="T33" s="15"/>
      <c r="U33" s="15"/>
      <c r="V33" s="14"/>
      <c r="W33" s="15"/>
      <c r="X33" s="15"/>
      <c r="Y33" s="35" t="str">
        <f t="shared" si="17"/>
        <v/>
      </c>
      <c r="Z33" s="35"/>
      <c r="AA33" s="35"/>
      <c r="AB33" s="35"/>
      <c r="AC33" s="35"/>
      <c r="AD33" s="35"/>
      <c r="AE33" s="35"/>
      <c r="AF33" s="35"/>
      <c r="AG33" s="14"/>
      <c r="AO33" s="14"/>
      <c r="AR33" s="14"/>
      <c r="AX33" s="14"/>
      <c r="BD33" s="14"/>
      <c r="BJ33" s="14"/>
    </row>
    <row r="34" spans="4:62" ht="15.5">
      <c r="D34" s="15"/>
      <c r="E34" s="15"/>
      <c r="F34" s="16" t="str">
        <v>Utilities</v>
      </c>
      <c r="G34" s="16" t="str">
        <v>Expense</v>
      </c>
      <c r="H34" s="16" t="b">
        <v>1</v>
      </c>
      <c r="I34" s="32">
        <f ca="1"/>
        <v>10001.530000000001</v>
      </c>
      <c r="J34" s="26"/>
      <c r="K34" s="16" t="str">
        <v>Utilities</v>
      </c>
      <c r="L34" s="16" t="str">
        <v>Expense</v>
      </c>
      <c r="M34" s="16" t="b">
        <v>1</v>
      </c>
      <c r="N34" s="32">
        <f ca="1"/>
        <v>12500</v>
      </c>
      <c r="O34" s="14"/>
      <c r="P34" s="15"/>
      <c r="Q34" s="15"/>
      <c r="R34" s="32"/>
      <c r="S34" s="15"/>
      <c r="T34" s="15"/>
      <c r="U34" s="15"/>
      <c r="V34" s="14"/>
      <c r="W34" s="15"/>
      <c r="X34" s="15"/>
      <c r="Y34" s="35" t="str">
        <f t="shared" si="17"/>
        <v/>
      </c>
      <c r="Z34" s="35"/>
      <c r="AA34" s="35"/>
      <c r="AB34" s="35"/>
      <c r="AC34" s="35"/>
      <c r="AD34" s="35"/>
      <c r="AE34" s="35"/>
      <c r="AF34" s="35"/>
      <c r="AG34" s="14"/>
      <c r="AO34" s="14"/>
      <c r="AR34" s="14"/>
      <c r="AX34" s="14"/>
      <c r="BD34" s="14"/>
      <c r="BJ34" s="14"/>
    </row>
    <row r="35" spans="4:62" ht="15.5">
      <c r="D35" s="15"/>
      <c r="E35" s="15"/>
      <c r="F35" s="16" t="str">
        <v>Total Expenses</v>
      </c>
      <c r="G35" s="15" t="str">
        <v/>
      </c>
      <c r="H35" s="15" t="b">
        <v>0</v>
      </c>
      <c r="I35" s="32">
        <f ca="1"/>
        <v>82936.12</v>
      </c>
      <c r="J35" s="26"/>
      <c r="K35" s="16" t="str">
        <v>Total Expenses</v>
      </c>
      <c r="L35" s="15" t="str">
        <v/>
      </c>
      <c r="M35" s="15" t="b">
        <v>0</v>
      </c>
      <c r="N35" s="32">
        <f ca="1"/>
        <v>103282.5</v>
      </c>
      <c r="O35" s="14"/>
      <c r="P35" s="15"/>
      <c r="Q35" s="15"/>
      <c r="R35" s="32"/>
      <c r="S35" s="15"/>
      <c r="T35" s="15"/>
      <c r="U35" s="15"/>
      <c r="V35" s="14"/>
      <c r="W35" s="15"/>
      <c r="X35" s="15"/>
      <c r="Y35" s="35" t="str">
        <f t="shared" si="17"/>
        <v/>
      </c>
      <c r="Z35" s="35"/>
      <c r="AA35" s="35"/>
      <c r="AB35" s="35"/>
      <c r="AC35" s="35"/>
      <c r="AD35" s="35"/>
      <c r="AE35" s="35"/>
      <c r="AF35" s="35"/>
      <c r="AG35" s="14"/>
      <c r="AO35" s="14"/>
      <c r="AR35" s="14"/>
      <c r="AX35" s="14"/>
      <c r="BD35" s="14"/>
      <c r="BJ35" s="14"/>
    </row>
    <row r="36" spans="4:62" ht="15.5">
      <c r="D36" s="15"/>
      <c r="E36" s="15"/>
      <c r="F36" s="16" t="str">
        <v>Net Operating Income</v>
      </c>
      <c r="G36" s="15" t="str">
        <v/>
      </c>
      <c r="H36" s="15" t="b">
        <v>0</v>
      </c>
      <c r="I36" s="32">
        <f ca="1"/>
        <v>49113.86</v>
      </c>
      <c r="J36" s="26"/>
      <c r="K36" s="16" t="str">
        <v>Net Operating Income</v>
      </c>
      <c r="L36" s="15" t="str">
        <v/>
      </c>
      <c r="M36" s="15" t="b">
        <v>0</v>
      </c>
      <c r="N36" s="32">
        <f ca="1"/>
        <v>60039.87</v>
      </c>
      <c r="O36" s="14"/>
      <c r="P36" s="15"/>
      <c r="Q36" s="15"/>
      <c r="R36" s="32"/>
      <c r="S36" s="15"/>
      <c r="T36" s="15"/>
      <c r="U36" s="15"/>
      <c r="V36" s="14"/>
      <c r="W36" s="15"/>
      <c r="X36" s="15"/>
      <c r="Y36" s="35" t="str">
        <f t="shared" si="17"/>
        <v/>
      </c>
      <c r="Z36" s="35"/>
      <c r="AA36" s="35"/>
      <c r="AB36" s="35"/>
      <c r="AC36" s="35"/>
      <c r="AD36" s="35"/>
      <c r="AE36" s="35"/>
      <c r="AF36" s="35"/>
      <c r="AG36" s="14"/>
      <c r="AO36" s="14"/>
      <c r="AR36" s="14"/>
      <c r="AX36" s="14"/>
      <c r="BD36" s="14"/>
      <c r="BJ36" s="14"/>
    </row>
    <row r="37" spans="4:62" ht="15.5">
      <c r="D37" s="15"/>
      <c r="E37" s="15"/>
      <c r="F37" s="16" t="str">
        <v>Other Expenses</v>
      </c>
      <c r="G37" s="15" t="str">
        <v/>
      </c>
      <c r="H37" s="15" t="b">
        <v>0</v>
      </c>
      <c r="I37" s="32">
        <f ca="1"/>
        <v>0</v>
      </c>
      <c r="J37" s="26"/>
      <c r="K37" s="16" t="str">
        <v>Other Income</v>
      </c>
      <c r="L37" s="16" t="str">
        <v>Other Income</v>
      </c>
      <c r="M37" s="16" t="b">
        <v>1</v>
      </c>
      <c r="N37" s="32">
        <f ca="1"/>
        <v>0</v>
      </c>
      <c r="O37" s="14"/>
      <c r="P37" s="15"/>
      <c r="Q37" s="15"/>
      <c r="R37" s="32"/>
      <c r="S37" s="15"/>
      <c r="T37" s="15"/>
      <c r="U37" s="15"/>
      <c r="V37" s="14"/>
      <c r="W37" s="15"/>
      <c r="X37" s="15"/>
      <c r="Y37" s="35" t="str">
        <f t="shared" si="17"/>
        <v/>
      </c>
      <c r="Z37" s="35"/>
      <c r="AA37" s="35"/>
      <c r="AB37" s="35"/>
      <c r="AC37" s="35"/>
      <c r="AD37" s="35"/>
      <c r="AE37" s="35"/>
      <c r="AF37" s="35"/>
      <c r="AG37" s="14"/>
      <c r="AO37" s="14"/>
      <c r="AR37" s="14"/>
      <c r="AX37" s="14"/>
      <c r="BD37" s="14"/>
      <c r="BJ37" s="14"/>
    </row>
    <row r="38" spans="4:62" ht="15.5">
      <c r="D38" s="15"/>
      <c r="E38" s="15"/>
      <c r="F38" s="16" t="str">
        <v>Vehicle Expenses</v>
      </c>
      <c r="G38" s="16" t="str">
        <v>Other Expense</v>
      </c>
      <c r="H38" s="16" t="b">
        <v>1</v>
      </c>
      <c r="I38" s="32">
        <f ca="1"/>
        <v>1481.69</v>
      </c>
      <c r="J38" s="26"/>
      <c r="K38" s="16" t="str">
        <v>Credit card rewards</v>
      </c>
      <c r="L38" s="16" t="str">
        <v>Other Income</v>
      </c>
      <c r="M38" s="16" t="b">
        <v>0</v>
      </c>
      <c r="N38" s="32">
        <f ca="1"/>
        <v>6709.39</v>
      </c>
      <c r="O38" s="14"/>
      <c r="P38" s="15"/>
      <c r="Q38" s="15"/>
      <c r="R38" s="32"/>
      <c r="S38" s="15"/>
      <c r="T38" s="15"/>
      <c r="U38" s="15"/>
      <c r="V38" s="14"/>
      <c r="W38" s="15"/>
      <c r="X38" s="15"/>
      <c r="Y38" s="35" t="str">
        <f t="shared" si="17"/>
        <v/>
      </c>
      <c r="Z38" s="35"/>
      <c r="AA38" s="35"/>
      <c r="AB38" s="35"/>
      <c r="AC38" s="35"/>
      <c r="AD38" s="35"/>
      <c r="AE38" s="35"/>
      <c r="AF38" s="35"/>
      <c r="AG38" s="14"/>
      <c r="AO38" s="14"/>
      <c r="AR38" s="14"/>
      <c r="AX38" s="14"/>
      <c r="BD38" s="14"/>
      <c r="BJ38" s="14"/>
    </row>
    <row r="39" spans="4:62" ht="15.5">
      <c r="D39" s="15"/>
      <c r="E39" s="15"/>
      <c r="F39" s="16" t="str">
        <v>Miscellaneous Expenses</v>
      </c>
      <c r="G39" s="16" t="str">
        <v>Other Expense</v>
      </c>
      <c r="H39" s="16" t="b">
        <v>1</v>
      </c>
      <c r="I39" s="32">
        <f ca="1"/>
        <v>1359.16</v>
      </c>
      <c r="J39" s="26"/>
      <c r="K39" s="16" t="str">
        <v>Interest earned</v>
      </c>
      <c r="L39" s="16" t="str">
        <v>Other Income</v>
      </c>
      <c r="M39" s="16" t="b">
        <v>0</v>
      </c>
      <c r="N39" s="32">
        <f ca="1"/>
        <v>3157.53</v>
      </c>
      <c r="O39" s="14"/>
      <c r="P39" s="15"/>
      <c r="Q39" s="15"/>
      <c r="R39" s="32"/>
      <c r="S39" s="15"/>
      <c r="T39" s="15"/>
      <c r="U39" s="15"/>
      <c r="V39" s="14"/>
      <c r="W39" s="15"/>
      <c r="X39" s="15"/>
      <c r="Y39" s="35" t="str">
        <f t="shared" si="17"/>
        <v/>
      </c>
      <c r="Z39" s="35"/>
      <c r="AA39" s="35"/>
      <c r="AB39" s="35"/>
      <c r="AC39" s="35"/>
      <c r="AD39" s="35"/>
      <c r="AE39" s="35"/>
      <c r="AF39" s="35"/>
      <c r="AG39" s="14"/>
      <c r="AO39" s="14"/>
      <c r="AR39" s="14"/>
      <c r="AX39" s="14"/>
      <c r="BD39" s="14"/>
      <c r="BJ39" s="14"/>
    </row>
    <row r="40" spans="4:62" ht="15.5">
      <c r="D40" s="15"/>
      <c r="E40" s="15"/>
      <c r="F40" s="16" t="str">
        <v>Total Other Expenses</v>
      </c>
      <c r="G40" s="15" t="str">
        <v/>
      </c>
      <c r="H40" s="15" t="b">
        <v>0</v>
      </c>
      <c r="I40" s="32">
        <f ca="1"/>
        <v>2840.85</v>
      </c>
      <c r="J40" s="26"/>
      <c r="K40" s="16" t="str">
        <v>Total Other Income</v>
      </c>
      <c r="L40" s="15" t="str">
        <v/>
      </c>
      <c r="M40" s="15" t="b">
        <v>0</v>
      </c>
      <c r="N40" s="32">
        <f ca="1"/>
        <v>9866.92</v>
      </c>
      <c r="O40" s="14"/>
      <c r="P40" s="15"/>
      <c r="Q40" s="15"/>
      <c r="R40" s="32"/>
      <c r="S40" s="15"/>
      <c r="T40" s="15"/>
      <c r="U40" s="15"/>
      <c r="V40" s="14"/>
      <c r="W40" s="15"/>
      <c r="X40" s="15"/>
      <c r="Y40" s="35" t="str">
        <f t="shared" si="17"/>
        <v/>
      </c>
      <c r="Z40" s="35"/>
      <c r="AA40" s="35"/>
      <c r="AB40" s="35"/>
      <c r="AC40" s="35"/>
      <c r="AD40" s="35"/>
      <c r="AE40" s="35"/>
      <c r="AF40" s="35"/>
      <c r="AG40" s="14"/>
      <c r="AO40" s="14"/>
      <c r="AR40" s="14"/>
      <c r="AX40" s="14"/>
      <c r="BD40" s="14"/>
      <c r="BJ40" s="14"/>
    </row>
    <row r="41" spans="4:62" ht="15.5">
      <c r="D41" s="15"/>
      <c r="E41" s="15"/>
      <c r="F41" s="16" t="str">
        <v>Net Other Income</v>
      </c>
      <c r="G41" s="15" t="str">
        <v/>
      </c>
      <c r="H41" s="15" t="b">
        <v>0</v>
      </c>
      <c r="I41" s="32">
        <f ca="1"/>
        <v>-2840.85</v>
      </c>
      <c r="J41" s="26"/>
      <c r="K41" s="16" t="str">
        <v>Other Expenses</v>
      </c>
      <c r="L41" s="15" t="str">
        <v/>
      </c>
      <c r="M41" s="15" t="b">
        <v>0</v>
      </c>
      <c r="N41" s="32">
        <f ca="1"/>
        <v>0</v>
      </c>
      <c r="O41" s="14"/>
      <c r="P41" s="15"/>
      <c r="Q41" s="15"/>
      <c r="R41" s="32"/>
      <c r="S41" s="15"/>
      <c r="T41" s="15"/>
      <c r="U41" s="15"/>
      <c r="V41" s="14"/>
      <c r="W41" s="15"/>
      <c r="X41" s="15"/>
      <c r="Y41" s="35" t="str">
        <f t="shared" si="17"/>
        <v/>
      </c>
      <c r="Z41" s="35"/>
      <c r="AA41" s="35"/>
      <c r="AB41" s="35"/>
      <c r="AC41" s="35"/>
      <c r="AD41" s="35"/>
      <c r="AE41" s="35"/>
      <c r="AF41" s="35"/>
      <c r="AG41" s="14"/>
      <c r="AO41" s="14"/>
      <c r="AR41" s="14"/>
      <c r="AX41" s="14"/>
      <c r="BD41" s="14"/>
      <c r="BJ41" s="14"/>
    </row>
    <row r="42" spans="4:62" ht="15.5">
      <c r="D42" s="15"/>
      <c r="E42" s="15"/>
      <c r="F42" s="16" t="str">
        <v>Net Income</v>
      </c>
      <c r="G42" s="15" t="str">
        <v/>
      </c>
      <c r="H42" s="15" t="b">
        <v>0</v>
      </c>
      <c r="I42" s="32">
        <f ca="1"/>
        <v>46273.01</v>
      </c>
      <c r="J42" s="26"/>
      <c r="K42" s="16" t="str">
        <v>Vehicle expenses</v>
      </c>
      <c r="L42" s="16" t="str">
        <v>Other Expense</v>
      </c>
      <c r="M42" s="16" t="b">
        <v>1</v>
      </c>
      <c r="N42" s="32">
        <f ca="1"/>
        <v>1710.48</v>
      </c>
      <c r="O42" s="14"/>
      <c r="P42" s="15"/>
      <c r="Q42" s="15"/>
      <c r="R42" s="32"/>
      <c r="S42" s="15"/>
      <c r="T42" s="15"/>
      <c r="U42" s="15"/>
      <c r="V42" s="14"/>
      <c r="W42" s="15"/>
      <c r="X42" s="15"/>
      <c r="Y42" s="35" t="str">
        <f t="shared" si="17"/>
        <v/>
      </c>
      <c r="Z42" s="35"/>
      <c r="AA42" s="35"/>
      <c r="AB42" s="35"/>
      <c r="AC42" s="35"/>
      <c r="AD42" s="35"/>
      <c r="AE42" s="35"/>
      <c r="AF42" s="35"/>
      <c r="AG42" s="14"/>
      <c r="AR42" s="14"/>
    </row>
    <row r="43" spans="4:62" ht="15.5">
      <c r="D43" s="15"/>
      <c r="E43" s="15"/>
      <c r="F43" s="15" t="str">
        <v/>
      </c>
      <c r="G43" s="15" t="str">
        <v/>
      </c>
      <c r="H43" s="15" t="str">
        <v/>
      </c>
      <c r="I43" s="32">
        <f ca="1"/>
        <v>0</v>
      </c>
      <c r="J43" s="26"/>
      <c r="K43" s="16" t="str">
        <v>Miscellaneous Expenses</v>
      </c>
      <c r="L43" s="16" t="str">
        <v>Other Expense</v>
      </c>
      <c r="M43" s="16" t="b">
        <v>1</v>
      </c>
      <c r="N43" s="32">
        <f ca="1"/>
        <v>2031.23</v>
      </c>
      <c r="O43" s="14"/>
      <c r="P43" s="15"/>
      <c r="Q43" s="15"/>
      <c r="R43" s="32"/>
      <c r="S43" s="15"/>
      <c r="T43" s="15"/>
      <c r="U43" s="15"/>
      <c r="V43" s="14"/>
      <c r="W43" s="15"/>
      <c r="X43" s="15"/>
      <c r="Y43" s="35" t="str">
        <f t="shared" si="17"/>
        <v/>
      </c>
      <c r="Z43" s="35"/>
      <c r="AA43" s="35"/>
      <c r="AB43" s="35"/>
      <c r="AC43" s="35"/>
      <c r="AD43" s="35"/>
      <c r="AE43" s="35"/>
      <c r="AF43" s="35"/>
      <c r="AG43" s="14"/>
      <c r="AR43" s="14"/>
    </row>
    <row r="44" spans="4:62" ht="15.5">
      <c r="D44" s="15"/>
      <c r="E44" s="15"/>
      <c r="F44" s="15" t="str">
        <v/>
      </c>
      <c r="G44" s="15" t="str">
        <v/>
      </c>
      <c r="H44" s="15" t="str">
        <v/>
      </c>
      <c r="I44" s="32">
        <f ca="1"/>
        <v>0</v>
      </c>
      <c r="J44" s="26"/>
      <c r="K44" s="16" t="str">
        <v>Total Other Expenses</v>
      </c>
      <c r="L44" s="15" t="str">
        <v/>
      </c>
      <c r="M44" s="15" t="b">
        <v>0</v>
      </c>
      <c r="N44" s="32">
        <f ca="1"/>
        <v>3741.71</v>
      </c>
      <c r="O44" s="14"/>
      <c r="P44" s="15"/>
      <c r="Q44" s="15"/>
      <c r="R44" s="32"/>
      <c r="S44" s="15"/>
      <c r="T44" s="15"/>
      <c r="U44" s="15"/>
      <c r="V44" s="14"/>
      <c r="W44" s="15"/>
      <c r="X44" s="15"/>
      <c r="Y44" s="35" t="str">
        <f t="shared" si="17"/>
        <v/>
      </c>
      <c r="Z44" s="35"/>
      <c r="AA44" s="35"/>
      <c r="AB44" s="35"/>
      <c r="AC44" s="35"/>
      <c r="AD44" s="35"/>
      <c r="AE44" s="35"/>
      <c r="AF44" s="35"/>
      <c r="AG44" s="14"/>
      <c r="AR44" s="14"/>
    </row>
    <row r="45" spans="4:62" ht="15.5">
      <c r="D45" s="15"/>
      <c r="E45" s="15"/>
      <c r="F45" s="15" t="str">
        <v/>
      </c>
      <c r="G45" s="15" t="str">
        <v/>
      </c>
      <c r="H45" s="15" t="str">
        <v/>
      </c>
      <c r="I45" s="32">
        <f ca="1"/>
        <v>0</v>
      </c>
      <c r="J45" s="26"/>
      <c r="K45" s="16" t="str">
        <v>Net Other Income</v>
      </c>
      <c r="L45" s="15" t="str">
        <v/>
      </c>
      <c r="M45" s="15" t="b">
        <v>0</v>
      </c>
      <c r="N45" s="32">
        <f ca="1"/>
        <v>13230.54</v>
      </c>
      <c r="O45" s="14"/>
      <c r="P45" s="15"/>
      <c r="Q45" s="15"/>
      <c r="R45" s="32"/>
      <c r="S45" s="15"/>
      <c r="T45" s="15"/>
      <c r="U45" s="15"/>
      <c r="V45" s="14"/>
      <c r="W45" s="15"/>
      <c r="X45" s="15"/>
      <c r="Y45" s="35" t="str">
        <f t="shared" si="17"/>
        <v/>
      </c>
      <c r="Z45" s="35"/>
      <c r="AA45" s="35"/>
      <c r="AB45" s="35"/>
      <c r="AC45" s="35"/>
      <c r="AD45" s="35"/>
      <c r="AE45" s="35"/>
      <c r="AF45" s="35"/>
      <c r="AG45" s="14"/>
      <c r="AR45" s="14"/>
    </row>
    <row r="46" spans="4:62" ht="15.5">
      <c r="D46" s="15"/>
      <c r="E46" s="15"/>
      <c r="F46" s="15" t="str">
        <v/>
      </c>
      <c r="G46" s="15" t="str">
        <v/>
      </c>
      <c r="H46" s="15" t="str">
        <v/>
      </c>
      <c r="I46" s="32">
        <f ca="1"/>
        <v>0</v>
      </c>
      <c r="J46" s="26"/>
      <c r="K46" s="16" t="str">
        <v>Net Income</v>
      </c>
      <c r="L46" s="15" t="str">
        <v/>
      </c>
      <c r="M46" s="15" t="b">
        <v>0</v>
      </c>
      <c r="N46" s="32">
        <f ca="1"/>
        <v>73270.41</v>
      </c>
      <c r="O46" s="14"/>
      <c r="P46" s="15"/>
      <c r="Q46" s="15"/>
      <c r="R46" s="32"/>
      <c r="S46" s="15"/>
      <c r="T46" s="15"/>
      <c r="U46" s="15"/>
      <c r="V46" s="14"/>
      <c r="W46" s="15"/>
      <c r="X46" s="15"/>
      <c r="Y46" s="35" t="str">
        <f t="shared" si="17"/>
        <v/>
      </c>
      <c r="Z46" s="35"/>
      <c r="AA46" s="35"/>
      <c r="AB46" s="35"/>
      <c r="AC46" s="35"/>
      <c r="AD46" s="35"/>
      <c r="AE46" s="35"/>
      <c r="AF46" s="35"/>
      <c r="AG46" s="14"/>
      <c r="AR46" s="14"/>
    </row>
    <row r="47" spans="4:62" ht="15.5">
      <c r="D47" s="15"/>
      <c r="E47" s="15"/>
      <c r="F47" s="15" t="str">
        <v/>
      </c>
      <c r="G47" s="15" t="str">
        <v/>
      </c>
      <c r="H47" s="15" t="str">
        <v/>
      </c>
      <c r="I47" s="32">
        <f ca="1"/>
        <v>0</v>
      </c>
      <c r="J47" s="26"/>
      <c r="K47" s="15" t="str">
        <v/>
      </c>
      <c r="L47" s="15" t="str">
        <v/>
      </c>
      <c r="M47" s="15" t="str">
        <v/>
      </c>
      <c r="N47" s="32">
        <f ca="1"/>
        <v>0</v>
      </c>
      <c r="O47" s="14"/>
      <c r="P47" s="15"/>
      <c r="Q47" s="15"/>
      <c r="R47" s="32"/>
      <c r="S47" s="15"/>
      <c r="T47" s="15"/>
      <c r="U47" s="15"/>
      <c r="V47" s="14"/>
      <c r="W47" s="15"/>
      <c r="X47" s="15"/>
      <c r="Y47" s="35" t="str">
        <f t="shared" si="17"/>
        <v/>
      </c>
      <c r="Z47" s="35"/>
      <c r="AA47" s="35"/>
      <c r="AB47" s="35"/>
      <c r="AC47" s="35"/>
      <c r="AD47" s="35"/>
      <c r="AE47" s="35"/>
      <c r="AF47" s="35"/>
      <c r="AG47" s="14"/>
      <c r="AR47" s="14"/>
    </row>
    <row r="48" spans="4:62" ht="15.5">
      <c r="D48" s="15"/>
      <c r="E48" s="15"/>
      <c r="F48" s="15" t="str">
        <v/>
      </c>
      <c r="G48" s="15" t="str">
        <v/>
      </c>
      <c r="H48" s="15" t="str">
        <v/>
      </c>
      <c r="I48" s="32">
        <f ca="1"/>
        <v>0</v>
      </c>
      <c r="J48" s="26"/>
      <c r="K48" s="15" t="str">
        <v/>
      </c>
      <c r="L48" s="15" t="str">
        <v/>
      </c>
      <c r="M48" s="15" t="str">
        <v/>
      </c>
      <c r="N48" s="32">
        <f ca="1"/>
        <v>0</v>
      </c>
      <c r="O48" s="14"/>
      <c r="P48" s="15"/>
      <c r="Q48" s="15"/>
      <c r="R48" s="32"/>
      <c r="S48" s="15"/>
      <c r="T48" s="15"/>
      <c r="U48" s="15"/>
      <c r="V48" s="14"/>
      <c r="W48" s="15"/>
      <c r="X48" s="15"/>
      <c r="Y48" s="35" t="str">
        <f t="shared" si="17"/>
        <v/>
      </c>
      <c r="Z48" s="35"/>
      <c r="AA48" s="35"/>
      <c r="AB48" s="35"/>
      <c r="AC48" s="35"/>
      <c r="AD48" s="35"/>
      <c r="AE48" s="35"/>
      <c r="AF48" s="35"/>
      <c r="AG48" s="14"/>
      <c r="AR48" s="14"/>
    </row>
    <row r="49" spans="4:44" ht="15.5">
      <c r="D49" s="15"/>
      <c r="E49" s="15"/>
      <c r="F49" s="15" t="str">
        <v/>
      </c>
      <c r="G49" s="15" t="str">
        <v/>
      </c>
      <c r="H49" s="15" t="str">
        <v/>
      </c>
      <c r="I49" s="32">
        <f ca="1"/>
        <v>0</v>
      </c>
      <c r="J49" s="26"/>
      <c r="K49" s="15" t="str">
        <v/>
      </c>
      <c r="L49" s="15" t="str">
        <v/>
      </c>
      <c r="M49" s="15" t="str">
        <v/>
      </c>
      <c r="N49" s="32">
        <f ca="1"/>
        <v>0</v>
      </c>
      <c r="O49" s="14"/>
      <c r="P49" s="15"/>
      <c r="Q49" s="15"/>
      <c r="R49" s="32"/>
      <c r="S49" s="15"/>
      <c r="T49" s="15"/>
      <c r="U49" s="15"/>
      <c r="V49" s="14"/>
      <c r="W49" s="15"/>
      <c r="X49" s="15"/>
      <c r="Y49" s="35" t="str">
        <f t="shared" si="17"/>
        <v/>
      </c>
      <c r="Z49" s="35"/>
      <c r="AA49" s="35"/>
      <c r="AB49" s="35"/>
      <c r="AC49" s="35"/>
      <c r="AD49" s="35"/>
      <c r="AE49" s="35"/>
      <c r="AF49" s="35"/>
      <c r="AG49" s="14"/>
      <c r="AR49" s="14"/>
    </row>
    <row r="50" spans="4:44" ht="15.5">
      <c r="D50" s="15"/>
      <c r="E50" s="15"/>
      <c r="F50" s="15" t="str">
        <v/>
      </c>
      <c r="G50" s="15" t="str">
        <v/>
      </c>
      <c r="H50" s="15" t="str">
        <v/>
      </c>
      <c r="I50" s="32">
        <f ca="1"/>
        <v>0</v>
      </c>
      <c r="J50" s="26"/>
      <c r="K50" s="15" t="str">
        <v/>
      </c>
      <c r="L50" s="15" t="str">
        <v/>
      </c>
      <c r="M50" s="15" t="str">
        <v/>
      </c>
      <c r="N50" s="32">
        <f ca="1"/>
        <v>0</v>
      </c>
      <c r="O50" s="14"/>
      <c r="P50" s="15"/>
      <c r="Q50" s="15"/>
      <c r="R50" s="32"/>
      <c r="S50" s="15"/>
      <c r="T50" s="15"/>
      <c r="U50" s="15"/>
      <c r="V50" s="14"/>
      <c r="W50" s="15"/>
      <c r="X50" s="15"/>
      <c r="Y50" s="35" t="str">
        <f t="shared" si="17"/>
        <v/>
      </c>
      <c r="Z50" s="32"/>
      <c r="AA50" s="32"/>
      <c r="AB50" s="32"/>
      <c r="AC50" s="32"/>
      <c r="AD50" s="32"/>
      <c r="AE50" s="32"/>
      <c r="AF50" s="32"/>
      <c r="AG50" s="14"/>
      <c r="AR50" s="14"/>
    </row>
    <row r="51" spans="4:44" ht="15.5">
      <c r="D51" s="15"/>
      <c r="E51" s="15"/>
      <c r="F51" s="15" t="str">
        <v/>
      </c>
      <c r="G51" s="15" t="str">
        <v/>
      </c>
      <c r="H51" s="15" t="str">
        <v/>
      </c>
      <c r="I51" s="32">
        <f ca="1"/>
        <v>0</v>
      </c>
      <c r="J51" s="26"/>
      <c r="K51" s="15" t="str">
        <v/>
      </c>
      <c r="L51" s="15" t="str">
        <v/>
      </c>
      <c r="M51" s="15" t="str">
        <v/>
      </c>
      <c r="N51" s="32">
        <f ca="1"/>
        <v>0</v>
      </c>
      <c r="O51" s="14"/>
      <c r="P51" s="15"/>
      <c r="Q51" s="15"/>
      <c r="R51" s="32"/>
      <c r="S51" s="15"/>
      <c r="T51" s="15"/>
      <c r="U51" s="15"/>
      <c r="V51" s="14"/>
      <c r="W51" s="15"/>
      <c r="X51" s="15"/>
      <c r="Y51" s="35" t="str">
        <f t="shared" si="17"/>
        <v/>
      </c>
      <c r="Z51" s="32"/>
      <c r="AA51" s="32"/>
      <c r="AB51" s="32"/>
      <c r="AC51" s="32"/>
      <c r="AD51" s="32"/>
      <c r="AE51" s="32"/>
      <c r="AF51" s="32"/>
      <c r="AG51" s="14"/>
      <c r="AR51" s="14"/>
    </row>
    <row r="52" spans="4:44" ht="15.5">
      <c r="D52" s="15"/>
      <c r="E52" s="15"/>
      <c r="F52" s="15" t="str">
        <v/>
      </c>
      <c r="G52" s="15" t="str">
        <v/>
      </c>
      <c r="H52" s="15" t="str">
        <v/>
      </c>
      <c r="I52" s="32">
        <f ca="1"/>
        <v>0</v>
      </c>
      <c r="J52" s="26"/>
      <c r="K52" s="15" t="str">
        <v/>
      </c>
      <c r="L52" s="15" t="str">
        <v/>
      </c>
      <c r="M52" s="15" t="str">
        <v/>
      </c>
      <c r="N52" s="32">
        <f ca="1"/>
        <v>0</v>
      </c>
      <c r="O52" s="14"/>
      <c r="P52" s="15"/>
      <c r="Q52" s="15"/>
      <c r="R52" s="32"/>
      <c r="S52" s="15"/>
      <c r="T52" s="15"/>
      <c r="U52" s="15"/>
      <c r="V52" s="14"/>
      <c r="W52" s="15"/>
      <c r="X52" s="15"/>
      <c r="Y52" s="35" t="str">
        <f t="shared" si="17"/>
        <v/>
      </c>
      <c r="Z52" s="32"/>
      <c r="AA52" s="32"/>
      <c r="AB52" s="32"/>
      <c r="AC52" s="32"/>
      <c r="AD52" s="32"/>
      <c r="AE52" s="32"/>
      <c r="AF52" s="32"/>
    </row>
    <row r="53" spans="4:44" ht="15.5">
      <c r="D53" s="15"/>
      <c r="E53" s="15"/>
      <c r="F53" s="15" t="str">
        <v/>
      </c>
      <c r="G53" s="15" t="str">
        <v/>
      </c>
      <c r="H53" s="15" t="str">
        <v/>
      </c>
      <c r="I53" s="32">
        <f ca="1"/>
        <v>0</v>
      </c>
      <c r="J53" s="26"/>
      <c r="K53" s="15" t="str">
        <v/>
      </c>
      <c r="L53" s="15" t="str">
        <v/>
      </c>
      <c r="M53" s="15" t="str">
        <v/>
      </c>
      <c r="N53" s="32">
        <f ca="1"/>
        <v>0</v>
      </c>
      <c r="O53" s="14"/>
      <c r="P53" s="15"/>
      <c r="Q53" s="15"/>
      <c r="R53" s="32"/>
      <c r="S53" s="15"/>
      <c r="T53" s="15"/>
      <c r="U53" s="15"/>
      <c r="V53" s="14"/>
      <c r="W53" s="15"/>
      <c r="X53" s="15"/>
      <c r="Y53" s="35" t="str">
        <f t="shared" si="17"/>
        <v/>
      </c>
      <c r="Z53" s="32"/>
      <c r="AA53" s="32"/>
      <c r="AB53" s="32"/>
      <c r="AC53" s="32"/>
      <c r="AD53" s="32"/>
      <c r="AE53" s="32"/>
      <c r="AF53" s="32"/>
    </row>
    <row r="54" spans="4:44" ht="15.5">
      <c r="D54" s="15"/>
      <c r="E54" s="15"/>
      <c r="F54" s="15" t="str">
        <v/>
      </c>
      <c r="G54" s="15" t="str">
        <v/>
      </c>
      <c r="H54" s="15" t="str">
        <v/>
      </c>
      <c r="I54" s="32">
        <f ca="1"/>
        <v>0</v>
      </c>
      <c r="J54" s="26"/>
      <c r="K54" s="15" t="str">
        <v/>
      </c>
      <c r="L54" s="15" t="str">
        <v/>
      </c>
      <c r="M54" s="15" t="str">
        <v/>
      </c>
      <c r="N54" s="32">
        <f ca="1"/>
        <v>0</v>
      </c>
      <c r="O54" s="14"/>
      <c r="P54" s="15"/>
      <c r="Q54" s="15"/>
      <c r="R54" s="32"/>
      <c r="S54" s="15"/>
      <c r="T54" s="15"/>
      <c r="U54" s="15"/>
      <c r="V54" s="14"/>
      <c r="W54" s="15"/>
      <c r="X54" s="15"/>
      <c r="Y54" s="35" t="str">
        <f t="shared" si="17"/>
        <v/>
      </c>
      <c r="Z54" s="32"/>
      <c r="AA54" s="32"/>
      <c r="AB54" s="32"/>
      <c r="AC54" s="32"/>
      <c r="AD54" s="32"/>
      <c r="AE54" s="32"/>
      <c r="AF54" s="32"/>
    </row>
    <row r="55" spans="4:44" ht="15.5">
      <c r="D55" s="15"/>
      <c r="E55" s="15"/>
      <c r="F55" s="15" t="str">
        <v/>
      </c>
      <c r="G55" s="15" t="str">
        <v/>
      </c>
      <c r="H55" s="15" t="str">
        <v/>
      </c>
      <c r="I55" s="32">
        <f ca="1"/>
        <v>0</v>
      </c>
      <c r="J55" s="26"/>
      <c r="K55" s="15" t="str">
        <v/>
      </c>
      <c r="L55" s="15" t="str">
        <v/>
      </c>
      <c r="M55" s="15" t="str">
        <v/>
      </c>
      <c r="N55" s="32">
        <f ca="1"/>
        <v>0</v>
      </c>
      <c r="O55" s="14"/>
      <c r="P55" s="15"/>
      <c r="Q55" s="15"/>
      <c r="R55" s="32"/>
      <c r="S55" s="15"/>
      <c r="T55" s="15"/>
      <c r="U55" s="15"/>
      <c r="V55" s="14"/>
      <c r="W55" s="15"/>
      <c r="X55" s="15"/>
      <c r="Y55" s="35" t="str">
        <f t="shared" si="17"/>
        <v/>
      </c>
      <c r="Z55" s="32"/>
      <c r="AA55" s="32"/>
      <c r="AB55" s="32"/>
      <c r="AC55" s="32"/>
      <c r="AD55" s="32"/>
      <c r="AE55" s="32"/>
      <c r="AF55" s="32"/>
    </row>
    <row r="56" spans="4:44" ht="15.5">
      <c r="D56" s="15"/>
      <c r="E56" s="15"/>
      <c r="F56" s="15" t="str">
        <v/>
      </c>
      <c r="G56" s="15" t="str">
        <v/>
      </c>
      <c r="H56" s="15" t="str">
        <v/>
      </c>
      <c r="I56" s="32">
        <f ca="1"/>
        <v>0</v>
      </c>
      <c r="J56" s="26"/>
      <c r="K56" s="15" t="str">
        <v/>
      </c>
      <c r="L56" s="15" t="str">
        <v/>
      </c>
      <c r="M56" s="15" t="str">
        <v/>
      </c>
      <c r="N56" s="32">
        <f ca="1"/>
        <v>0</v>
      </c>
      <c r="O56" s="14"/>
      <c r="P56" s="15"/>
      <c r="Q56" s="15"/>
      <c r="R56" s="32"/>
      <c r="S56" s="15"/>
      <c r="T56" s="15"/>
      <c r="U56" s="15"/>
      <c r="V56" s="14"/>
      <c r="W56" s="15"/>
      <c r="X56" s="15"/>
      <c r="Y56" s="35" t="str">
        <f t="shared" si="17"/>
        <v/>
      </c>
      <c r="Z56" s="32"/>
      <c r="AA56" s="32"/>
      <c r="AB56" s="32"/>
      <c r="AC56" s="32"/>
      <c r="AD56" s="32"/>
      <c r="AE56" s="32"/>
      <c r="AF56" s="32"/>
    </row>
    <row r="57" spans="4:44" ht="15.5">
      <c r="D57" s="15"/>
      <c r="E57" s="15"/>
      <c r="F57" s="15" t="str">
        <v/>
      </c>
      <c r="G57" s="15" t="str">
        <v/>
      </c>
      <c r="H57" s="15" t="str">
        <v/>
      </c>
      <c r="I57" s="32">
        <f ca="1"/>
        <v>0</v>
      </c>
      <c r="J57" s="26"/>
      <c r="K57" s="15" t="str">
        <v/>
      </c>
      <c r="L57" s="15" t="str">
        <v/>
      </c>
      <c r="M57" s="15" t="str">
        <v/>
      </c>
      <c r="N57" s="32">
        <f ca="1"/>
        <v>0</v>
      </c>
      <c r="O57" s="14"/>
      <c r="P57" s="15"/>
      <c r="Q57" s="15"/>
      <c r="R57" s="32"/>
      <c r="S57" s="15"/>
      <c r="T57" s="15"/>
      <c r="U57" s="15"/>
      <c r="V57" s="14"/>
      <c r="W57" s="15"/>
      <c r="X57" s="15"/>
      <c r="Y57" s="35" t="str">
        <f t="shared" si="17"/>
        <v/>
      </c>
      <c r="Z57" s="32"/>
      <c r="AA57" s="32"/>
      <c r="AB57" s="32"/>
      <c r="AC57" s="32"/>
      <c r="AD57" s="32"/>
      <c r="AE57" s="32"/>
      <c r="AF57" s="32"/>
    </row>
    <row r="58" spans="4:44" ht="15.5">
      <c r="D58" s="15"/>
      <c r="E58" s="15"/>
      <c r="F58" s="15" t="str">
        <v/>
      </c>
      <c r="G58" s="15" t="str">
        <v/>
      </c>
      <c r="H58" s="15" t="str">
        <v/>
      </c>
      <c r="I58" s="32">
        <f ca="1"/>
        <v>0</v>
      </c>
      <c r="J58" s="26"/>
      <c r="K58" s="15" t="str">
        <v/>
      </c>
      <c r="L58" s="15" t="str">
        <v/>
      </c>
      <c r="M58" s="15" t="str">
        <v/>
      </c>
      <c r="N58" s="32">
        <f ca="1"/>
        <v>0</v>
      </c>
      <c r="O58" s="14"/>
      <c r="P58" s="15"/>
      <c r="Q58" s="15"/>
      <c r="R58" s="32"/>
      <c r="S58" s="15"/>
      <c r="T58" s="15"/>
      <c r="U58" s="15"/>
      <c r="V58" s="14"/>
      <c r="W58" s="15"/>
      <c r="X58" s="15"/>
      <c r="Y58" s="35" t="str">
        <f t="shared" si="17"/>
        <v/>
      </c>
      <c r="Z58" s="32"/>
      <c r="AA58" s="32"/>
      <c r="AB58" s="32"/>
      <c r="AC58" s="32"/>
      <c r="AD58" s="32"/>
      <c r="AE58" s="32"/>
      <c r="AF58" s="32"/>
    </row>
    <row r="59" spans="4:44" ht="15.5">
      <c r="D59" s="15"/>
      <c r="E59" s="15"/>
      <c r="F59" s="15" t="str">
        <v/>
      </c>
      <c r="G59" s="15" t="str">
        <v/>
      </c>
      <c r="H59" s="15" t="str">
        <v/>
      </c>
      <c r="I59" s="32">
        <f ca="1"/>
        <v>0</v>
      </c>
      <c r="J59" s="26"/>
      <c r="K59" s="15" t="str">
        <v/>
      </c>
      <c r="L59" s="15" t="str">
        <v/>
      </c>
      <c r="M59" s="15" t="str">
        <v/>
      </c>
      <c r="N59" s="32">
        <f ca="1"/>
        <v>0</v>
      </c>
      <c r="O59" s="14"/>
      <c r="P59" s="15"/>
      <c r="Q59" s="15"/>
      <c r="R59" s="32"/>
      <c r="S59" s="15"/>
      <c r="T59" s="15"/>
      <c r="U59" s="15"/>
      <c r="V59" s="14"/>
      <c r="W59" s="15"/>
      <c r="X59" s="15"/>
      <c r="Y59" s="35" t="str">
        <f t="shared" si="17"/>
        <v/>
      </c>
      <c r="Z59" s="32"/>
      <c r="AA59" s="32"/>
      <c r="AB59" s="32"/>
      <c r="AC59" s="32"/>
      <c r="AD59" s="32"/>
      <c r="AE59" s="32"/>
      <c r="AF59" s="32"/>
    </row>
    <row r="60" spans="4:44" ht="15.5">
      <c r="D60" s="15"/>
      <c r="E60" s="15"/>
      <c r="F60" s="15" t="str">
        <v/>
      </c>
      <c r="G60" s="15" t="str">
        <v/>
      </c>
      <c r="H60" s="15" t="str">
        <v/>
      </c>
      <c r="I60" s="32">
        <f ca="1"/>
        <v>0</v>
      </c>
      <c r="J60" s="26"/>
      <c r="K60" s="15" t="str">
        <v/>
      </c>
      <c r="L60" s="15" t="str">
        <v/>
      </c>
      <c r="M60" s="15" t="str">
        <v/>
      </c>
      <c r="N60" s="32">
        <f ca="1"/>
        <v>0</v>
      </c>
      <c r="O60" s="14"/>
      <c r="P60" s="15"/>
      <c r="Q60" s="15"/>
      <c r="R60" s="32"/>
      <c r="S60" s="15"/>
      <c r="T60" s="15"/>
      <c r="U60" s="15"/>
      <c r="V60" s="14"/>
      <c r="W60" s="15"/>
      <c r="X60" s="15"/>
      <c r="Y60" s="35" t="str">
        <f t="shared" si="17"/>
        <v/>
      </c>
      <c r="Z60" s="32"/>
      <c r="AA60" s="32"/>
      <c r="AB60" s="32"/>
      <c r="AC60" s="32"/>
      <c r="AD60" s="32"/>
      <c r="AE60" s="32"/>
      <c r="AF60" s="32"/>
    </row>
    <row r="61" spans="4:44" ht="15.5">
      <c r="D61" s="15"/>
      <c r="E61" s="15"/>
      <c r="F61" s="15" t="str">
        <v/>
      </c>
      <c r="G61" s="15" t="str">
        <v/>
      </c>
      <c r="H61" s="15" t="str">
        <v/>
      </c>
      <c r="I61" s="32">
        <f ca="1"/>
        <v>0</v>
      </c>
      <c r="J61" s="26"/>
      <c r="K61" s="15" t="str">
        <v/>
      </c>
      <c r="L61" s="15" t="str">
        <v/>
      </c>
      <c r="M61" s="15" t="str">
        <v/>
      </c>
      <c r="N61" s="32">
        <f ca="1"/>
        <v>0</v>
      </c>
      <c r="O61" s="14"/>
      <c r="P61" s="15"/>
      <c r="Q61" s="15"/>
      <c r="R61" s="32"/>
      <c r="S61" s="15"/>
      <c r="T61" s="15"/>
      <c r="U61" s="15"/>
      <c r="V61" s="14"/>
      <c r="W61" s="15"/>
      <c r="X61" s="15"/>
      <c r="Y61" s="35" t="str">
        <f t="shared" si="17"/>
        <v/>
      </c>
      <c r="Z61" s="32"/>
      <c r="AA61" s="32"/>
      <c r="AB61" s="32"/>
      <c r="AC61" s="32"/>
      <c r="AD61" s="32"/>
      <c r="AE61" s="32"/>
      <c r="AF61" s="32"/>
    </row>
    <row r="62" spans="4:44" ht="15.5">
      <c r="D62" s="15"/>
      <c r="E62" s="15"/>
      <c r="F62" s="15" t="str">
        <v/>
      </c>
      <c r="G62" s="15" t="str">
        <v/>
      </c>
      <c r="H62" s="15" t="str">
        <v/>
      </c>
      <c r="I62" s="32">
        <f ca="1"/>
        <v>0</v>
      </c>
      <c r="J62" s="26"/>
      <c r="K62" s="15" t="str">
        <v/>
      </c>
      <c r="L62" s="15" t="str">
        <v/>
      </c>
      <c r="M62" s="15" t="str">
        <v/>
      </c>
      <c r="N62" s="32">
        <f ca="1"/>
        <v>0</v>
      </c>
      <c r="O62" s="14"/>
      <c r="P62" s="15"/>
      <c r="Q62" s="15"/>
      <c r="R62" s="32"/>
      <c r="S62" s="15"/>
      <c r="T62" s="15"/>
      <c r="U62" s="15"/>
      <c r="V62" s="14"/>
      <c r="W62" s="15"/>
      <c r="X62" s="15"/>
      <c r="Y62" s="35" t="str">
        <f t="shared" si="17"/>
        <v/>
      </c>
      <c r="Z62" s="32"/>
      <c r="AA62" s="32"/>
      <c r="AB62" s="32"/>
      <c r="AC62" s="32"/>
      <c r="AD62" s="32"/>
      <c r="AE62" s="32"/>
      <c r="AF62" s="32"/>
    </row>
    <row r="63" spans="4:44" ht="15.5">
      <c r="D63" s="15"/>
      <c r="E63" s="15"/>
      <c r="F63" s="15" t="str">
        <v/>
      </c>
      <c r="G63" s="15" t="str">
        <v/>
      </c>
      <c r="H63" s="15" t="str">
        <v/>
      </c>
      <c r="I63" s="32">
        <f ca="1"/>
        <v>0</v>
      </c>
      <c r="J63" s="26"/>
      <c r="K63" s="15" t="str">
        <v/>
      </c>
      <c r="L63" s="15" t="str">
        <v/>
      </c>
      <c r="M63" s="15" t="str">
        <v/>
      </c>
      <c r="N63" s="32">
        <f ca="1"/>
        <v>0</v>
      </c>
      <c r="O63" s="14"/>
      <c r="P63" s="15"/>
      <c r="Q63" s="15"/>
      <c r="R63" s="32"/>
      <c r="S63" s="15"/>
      <c r="T63" s="15"/>
      <c r="U63" s="15"/>
      <c r="V63" s="14"/>
      <c r="W63" s="15"/>
      <c r="X63" s="15"/>
      <c r="Y63" s="35" t="str">
        <f t="shared" si="17"/>
        <v/>
      </c>
      <c r="Z63" s="32"/>
      <c r="AA63" s="32"/>
      <c r="AB63" s="32"/>
      <c r="AC63" s="32"/>
      <c r="AD63" s="32"/>
      <c r="AE63" s="32"/>
      <c r="AF63" s="32"/>
    </row>
    <row r="64" spans="4:44" ht="15.5">
      <c r="D64" s="15"/>
      <c r="E64" s="15"/>
      <c r="F64" s="15" t="str">
        <v/>
      </c>
      <c r="G64" s="15" t="str">
        <v/>
      </c>
      <c r="H64" s="15" t="str">
        <v/>
      </c>
      <c r="I64" s="32">
        <f ca="1"/>
        <v>0</v>
      </c>
      <c r="J64" s="26"/>
      <c r="K64" s="15" t="str">
        <v/>
      </c>
      <c r="L64" s="15" t="str">
        <v/>
      </c>
      <c r="M64" s="15" t="str">
        <v/>
      </c>
      <c r="N64" s="32">
        <f ca="1"/>
        <v>0</v>
      </c>
      <c r="O64" s="14"/>
      <c r="P64" s="15"/>
      <c r="Q64" s="15"/>
      <c r="R64" s="32"/>
      <c r="S64" s="15"/>
      <c r="T64" s="15"/>
      <c r="U64" s="15"/>
      <c r="V64" s="14"/>
      <c r="W64" s="15"/>
      <c r="X64" s="15"/>
      <c r="Y64" s="35" t="str">
        <f t="shared" si="17"/>
        <v/>
      </c>
      <c r="Z64" s="32"/>
      <c r="AA64" s="32"/>
      <c r="AB64" s="32"/>
      <c r="AC64" s="32"/>
      <c r="AD64" s="32"/>
      <c r="AE64" s="32"/>
      <c r="AF64" s="32"/>
    </row>
    <row r="65" spans="4:32" ht="15.5">
      <c r="D65" s="15"/>
      <c r="E65" s="15"/>
      <c r="F65" s="15" t="str">
        <v/>
      </c>
      <c r="G65" s="15" t="str">
        <v/>
      </c>
      <c r="H65" s="15" t="str">
        <v/>
      </c>
      <c r="I65" s="32">
        <f ca="1"/>
        <v>0</v>
      </c>
      <c r="J65" s="26"/>
      <c r="K65" s="15" t="str">
        <v/>
      </c>
      <c r="L65" s="15" t="str">
        <v/>
      </c>
      <c r="M65" s="15" t="str">
        <v/>
      </c>
      <c r="N65" s="32">
        <f ca="1"/>
        <v>0</v>
      </c>
      <c r="O65" s="14"/>
      <c r="P65" s="15"/>
      <c r="Q65" s="15"/>
      <c r="R65" s="32"/>
      <c r="S65" s="15"/>
      <c r="T65" s="15"/>
      <c r="U65" s="15"/>
      <c r="V65" s="14"/>
      <c r="W65" s="15"/>
      <c r="X65" s="15"/>
      <c r="Y65" s="35" t="str">
        <f t="shared" si="17"/>
        <v/>
      </c>
      <c r="Z65" s="32"/>
      <c r="AA65" s="32"/>
      <c r="AB65" s="32"/>
      <c r="AC65" s="32"/>
      <c r="AD65" s="32"/>
      <c r="AE65" s="32"/>
      <c r="AF65" s="32"/>
    </row>
    <row r="66" spans="4:32" ht="15.5">
      <c r="D66" s="15"/>
      <c r="E66" s="15"/>
      <c r="F66" s="15" t="str">
        <v/>
      </c>
      <c r="G66" s="15" t="str">
        <v/>
      </c>
      <c r="H66" s="15" t="str">
        <v/>
      </c>
      <c r="I66" s="32">
        <f ca="1"/>
        <v>0</v>
      </c>
      <c r="J66" s="26"/>
      <c r="K66" s="15" t="str">
        <v/>
      </c>
      <c r="L66" s="15" t="str">
        <v/>
      </c>
      <c r="M66" s="15" t="str">
        <v/>
      </c>
      <c r="N66" s="32">
        <f ca="1"/>
        <v>0</v>
      </c>
      <c r="O66" s="14"/>
      <c r="P66" s="15"/>
      <c r="Q66" s="15"/>
      <c r="R66" s="32"/>
      <c r="S66" s="15"/>
      <c r="T66" s="15"/>
      <c r="U66" s="15"/>
      <c r="V66" s="14"/>
      <c r="W66" s="15"/>
      <c r="X66" s="15"/>
      <c r="Y66" s="35" t="str">
        <f t="shared" si="17"/>
        <v/>
      </c>
      <c r="Z66" s="32"/>
      <c r="AA66" s="32"/>
      <c r="AB66" s="32"/>
      <c r="AC66" s="32"/>
      <c r="AD66" s="32"/>
      <c r="AE66" s="32"/>
      <c r="AF66" s="32"/>
    </row>
    <row r="67" spans="4:32" ht="15.5">
      <c r="D67" s="15"/>
      <c r="E67" s="15"/>
      <c r="F67" s="15" t="str">
        <v/>
      </c>
      <c r="G67" s="15" t="str">
        <v/>
      </c>
      <c r="H67" s="15" t="str">
        <v/>
      </c>
      <c r="I67" s="32">
        <f ca="1"/>
        <v>0</v>
      </c>
      <c r="J67" s="26"/>
      <c r="K67" s="15" t="str">
        <v/>
      </c>
      <c r="L67" s="15" t="str">
        <v/>
      </c>
      <c r="M67" s="15" t="str">
        <v/>
      </c>
      <c r="N67" s="32">
        <f ca="1"/>
        <v>0</v>
      </c>
      <c r="O67" s="14"/>
      <c r="P67" s="15"/>
      <c r="Q67" s="15"/>
      <c r="R67" s="32"/>
      <c r="S67" s="15"/>
      <c r="T67" s="15"/>
      <c r="U67" s="15"/>
      <c r="V67" s="14"/>
      <c r="W67" s="15"/>
      <c r="X67" s="15"/>
      <c r="Y67" s="35" t="str">
        <f t="shared" si="17"/>
        <v/>
      </c>
      <c r="Z67" s="32"/>
      <c r="AA67" s="32"/>
      <c r="AB67" s="32"/>
      <c r="AC67" s="32"/>
      <c r="AD67" s="32"/>
      <c r="AE67" s="32"/>
      <c r="AF67" s="32"/>
    </row>
    <row r="68" spans="4:32" ht="15.5">
      <c r="D68" s="15"/>
      <c r="E68" s="15"/>
      <c r="F68" s="15" t="str">
        <v/>
      </c>
      <c r="G68" s="15" t="str">
        <v/>
      </c>
      <c r="H68" s="15" t="str">
        <v/>
      </c>
      <c r="I68" s="32">
        <f ca="1"/>
        <v>0</v>
      </c>
      <c r="J68" s="26"/>
      <c r="K68" s="15" t="str">
        <v/>
      </c>
      <c r="L68" s="15" t="str">
        <v/>
      </c>
      <c r="M68" s="15" t="str">
        <v/>
      </c>
      <c r="N68" s="32">
        <f ca="1"/>
        <v>0</v>
      </c>
      <c r="O68" s="14"/>
      <c r="P68" s="15"/>
      <c r="Q68" s="15"/>
      <c r="R68" s="32"/>
      <c r="S68" s="15"/>
      <c r="T68" s="15"/>
      <c r="U68" s="15"/>
      <c r="V68" s="14"/>
      <c r="W68" s="15"/>
      <c r="X68" s="15"/>
      <c r="Y68" s="35" t="str">
        <f t="shared" si="17"/>
        <v/>
      </c>
      <c r="Z68" s="32"/>
      <c r="AA68" s="32"/>
      <c r="AB68" s="32"/>
      <c r="AC68" s="32"/>
      <c r="AD68" s="32"/>
      <c r="AE68" s="32"/>
      <c r="AF68" s="32"/>
    </row>
    <row r="69" spans="4:32" ht="15.5">
      <c r="D69" s="15"/>
      <c r="E69" s="15"/>
      <c r="F69" s="15" t="str">
        <v/>
      </c>
      <c r="G69" s="15" t="str">
        <v/>
      </c>
      <c r="H69" s="15" t="str">
        <v/>
      </c>
      <c r="I69" s="32">
        <f ca="1"/>
        <v>0</v>
      </c>
      <c r="J69" s="26"/>
      <c r="K69" s="15" t="str">
        <v/>
      </c>
      <c r="L69" s="15" t="str">
        <v/>
      </c>
      <c r="M69" s="15" t="str">
        <v/>
      </c>
      <c r="N69" s="32">
        <f ca="1"/>
        <v>0</v>
      </c>
      <c r="O69" s="14"/>
      <c r="P69" s="15"/>
      <c r="Q69" s="15"/>
      <c r="R69" s="32"/>
      <c r="S69" s="15"/>
      <c r="T69" s="15"/>
      <c r="U69" s="15"/>
      <c r="V69" s="14"/>
      <c r="W69" s="15"/>
      <c r="X69" s="15"/>
      <c r="Y69" s="35" t="str">
        <f t="shared" si="17"/>
        <v/>
      </c>
      <c r="Z69" s="32"/>
      <c r="AA69" s="32"/>
      <c r="AB69" s="32"/>
      <c r="AC69" s="32"/>
      <c r="AD69" s="32"/>
      <c r="AE69" s="32"/>
      <c r="AF69" s="32"/>
    </row>
    <row r="70" spans="4:32" ht="15.5">
      <c r="F70" t="str">
        <v/>
      </c>
      <c r="G70" t="str">
        <v/>
      </c>
      <c r="H70" t="str">
        <v/>
      </c>
      <c r="I70" s="32">
        <f ca="1"/>
        <v>0</v>
      </c>
      <c r="J70" s="26"/>
      <c r="K70" t="str">
        <v/>
      </c>
      <c r="L70" t="str">
        <v/>
      </c>
      <c r="M70" t="str">
        <v/>
      </c>
      <c r="N70" s="32">
        <f ca="1"/>
        <v>0</v>
      </c>
      <c r="Y70" s="35" t="str">
        <f t="shared" si="17"/>
        <v/>
      </c>
    </row>
    <row r="71" spans="4:32" ht="15.5">
      <c r="F71" t="str">
        <v/>
      </c>
      <c r="G71" t="str">
        <v/>
      </c>
      <c r="H71" t="str">
        <v/>
      </c>
      <c r="I71" s="32">
        <f ca="1"/>
        <v>0</v>
      </c>
      <c r="J71" s="26"/>
      <c r="K71" t="str">
        <v/>
      </c>
      <c r="L71" t="str">
        <v/>
      </c>
      <c r="M71" t="str">
        <v/>
      </c>
      <c r="N71" s="32">
        <f ca="1"/>
        <v>0</v>
      </c>
      <c r="Y71" s="35" t="str">
        <f t="shared" si="17"/>
        <v/>
      </c>
    </row>
    <row r="72" spans="4:32" ht="15.5">
      <c r="F72" t="str">
        <v/>
      </c>
      <c r="G72" t="str">
        <v/>
      </c>
      <c r="H72" t="str">
        <v/>
      </c>
      <c r="I72" s="32">
        <f ca="1"/>
        <v>0</v>
      </c>
      <c r="J72" s="26"/>
      <c r="K72" t="str">
        <v/>
      </c>
      <c r="L72" t="str">
        <v/>
      </c>
      <c r="M72" t="str">
        <v/>
      </c>
      <c r="N72" s="32">
        <f ca="1"/>
        <v>0</v>
      </c>
      <c r="Y72" s="35" t="str">
        <f t="shared" si="17"/>
        <v/>
      </c>
    </row>
    <row r="73" spans="4:32" ht="15.5">
      <c r="F73" t="str">
        <v/>
      </c>
      <c r="G73" t="str">
        <v/>
      </c>
      <c r="H73" t="str">
        <v/>
      </c>
      <c r="I73" s="32">
        <f ca="1"/>
        <v>0</v>
      </c>
      <c r="J73" s="26"/>
      <c r="K73" t="str">
        <v/>
      </c>
      <c r="L73" t="str">
        <v/>
      </c>
      <c r="M73" t="str">
        <v/>
      </c>
      <c r="N73" s="32">
        <f ca="1"/>
        <v>0</v>
      </c>
      <c r="Y73" s="35" t="str">
        <f t="shared" si="17"/>
        <v/>
      </c>
    </row>
    <row r="74" spans="4:32" ht="15.5">
      <c r="F74" t="str">
        <v/>
      </c>
      <c r="G74" t="str">
        <v/>
      </c>
      <c r="H74" t="str">
        <v/>
      </c>
      <c r="I74" s="32">
        <f ca="1"/>
        <v>0</v>
      </c>
      <c r="J74" s="26"/>
      <c r="K74" t="str">
        <v/>
      </c>
      <c r="L74" t="str">
        <v/>
      </c>
      <c r="M74" t="str">
        <v/>
      </c>
      <c r="N74" s="32">
        <f ca="1"/>
        <v>0</v>
      </c>
      <c r="Y74" s="35" t="str">
        <f t="shared" ref="Y74:Y102" si="18">IF(W74="", "", IF(COUNTIF(T:T, W74) &gt; 0, -X74, IF(W74 = "Net Operating Income", 0, X74)))</f>
        <v/>
      </c>
    </row>
    <row r="75" spans="4:32" ht="15.5">
      <c r="F75" t="str">
        <v/>
      </c>
      <c r="G75" t="str">
        <v/>
      </c>
      <c r="H75" t="str">
        <v/>
      </c>
      <c r="I75" s="32">
        <f ca="1"/>
        <v>0</v>
      </c>
      <c r="J75" s="26"/>
      <c r="K75" t="str">
        <v/>
      </c>
      <c r="L75" t="str">
        <v/>
      </c>
      <c r="M75" t="str">
        <v/>
      </c>
      <c r="N75" s="32">
        <f ca="1"/>
        <v>0</v>
      </c>
      <c r="Y75" s="35" t="str">
        <f t="shared" si="18"/>
        <v/>
      </c>
    </row>
    <row r="76" spans="4:32" ht="15.5">
      <c r="F76" t="str">
        <v/>
      </c>
      <c r="G76" t="str">
        <v/>
      </c>
      <c r="H76" t="str">
        <v/>
      </c>
      <c r="I76" s="32">
        <f ca="1"/>
        <v>0</v>
      </c>
      <c r="J76" s="26"/>
      <c r="K76" t="str">
        <v/>
      </c>
      <c r="L76" t="str">
        <v/>
      </c>
      <c r="M76" t="str">
        <v/>
      </c>
      <c r="N76" s="32">
        <f ca="1"/>
        <v>0</v>
      </c>
      <c r="Y76" s="35" t="str">
        <f t="shared" si="18"/>
        <v/>
      </c>
    </row>
    <row r="77" spans="4:32" ht="15.5">
      <c r="F77" t="str">
        <v/>
      </c>
      <c r="G77" t="str">
        <v/>
      </c>
      <c r="H77" t="str">
        <v/>
      </c>
      <c r="I77" s="32">
        <f ca="1"/>
        <v>0</v>
      </c>
      <c r="J77" s="26"/>
      <c r="K77" t="str">
        <v/>
      </c>
      <c r="L77" t="str">
        <v/>
      </c>
      <c r="M77" t="str">
        <v/>
      </c>
      <c r="N77" s="32">
        <f ca="1"/>
        <v>0</v>
      </c>
      <c r="Y77" s="35" t="str">
        <f t="shared" si="18"/>
        <v/>
      </c>
    </row>
    <row r="78" spans="4:32" ht="15.5">
      <c r="F78" t="str">
        <v/>
      </c>
      <c r="G78" t="str">
        <v/>
      </c>
      <c r="H78" t="str">
        <v/>
      </c>
      <c r="I78" s="32">
        <f ca="1"/>
        <v>0</v>
      </c>
      <c r="J78" s="26"/>
      <c r="K78" t="str">
        <v/>
      </c>
      <c r="L78" t="str">
        <v/>
      </c>
      <c r="M78" t="str">
        <v/>
      </c>
      <c r="N78" s="32">
        <f ca="1"/>
        <v>0</v>
      </c>
      <c r="Y78" s="35" t="str">
        <f t="shared" si="18"/>
        <v/>
      </c>
    </row>
    <row r="79" spans="4:32" ht="15.5">
      <c r="F79" t="str">
        <v/>
      </c>
      <c r="G79" t="str">
        <v/>
      </c>
      <c r="H79" t="str">
        <v/>
      </c>
      <c r="I79" s="32">
        <f ca="1"/>
        <v>0</v>
      </c>
      <c r="J79" s="26"/>
      <c r="K79" t="str">
        <v/>
      </c>
      <c r="L79" t="str">
        <v/>
      </c>
      <c r="M79" t="str">
        <v/>
      </c>
      <c r="N79" s="32">
        <f ca="1"/>
        <v>0</v>
      </c>
      <c r="Y79" s="35" t="str">
        <f t="shared" si="18"/>
        <v/>
      </c>
    </row>
    <row r="80" spans="4:32" ht="15.5">
      <c r="F80" t="str">
        <v/>
      </c>
      <c r="G80" t="str">
        <v/>
      </c>
      <c r="H80" t="str">
        <v/>
      </c>
      <c r="I80" s="32">
        <f ca="1"/>
        <v>0</v>
      </c>
      <c r="J80" s="26"/>
      <c r="K80" t="str">
        <v/>
      </c>
      <c r="L80" t="str">
        <v/>
      </c>
      <c r="M80" t="str">
        <v/>
      </c>
      <c r="N80" s="32">
        <f ca="1"/>
        <v>0</v>
      </c>
      <c r="Y80" s="35" t="str">
        <f t="shared" si="18"/>
        <v/>
      </c>
    </row>
    <row r="81" spans="6:25" ht="15.5">
      <c r="F81" t="str">
        <v/>
      </c>
      <c r="G81" t="str">
        <v/>
      </c>
      <c r="H81" t="str">
        <v/>
      </c>
      <c r="I81" s="32">
        <f ca="1"/>
        <v>0</v>
      </c>
      <c r="J81" s="26"/>
      <c r="K81" t="str">
        <v/>
      </c>
      <c r="L81" t="str">
        <v/>
      </c>
      <c r="M81" t="str">
        <v/>
      </c>
      <c r="N81" s="32">
        <f ca="1"/>
        <v>0</v>
      </c>
      <c r="Y81" s="35" t="str">
        <f t="shared" si="18"/>
        <v/>
      </c>
    </row>
    <row r="82" spans="6:25" ht="15.5">
      <c r="F82" t="str">
        <v/>
      </c>
      <c r="G82" t="str">
        <v/>
      </c>
      <c r="H82" t="str">
        <v/>
      </c>
      <c r="I82" s="32">
        <f ca="1"/>
        <v>0</v>
      </c>
      <c r="J82" s="26"/>
      <c r="K82" t="str">
        <v/>
      </c>
      <c r="L82" t="str">
        <v/>
      </c>
      <c r="M82" t="str">
        <v/>
      </c>
      <c r="N82" s="32">
        <f ca="1"/>
        <v>0</v>
      </c>
      <c r="Y82" s="35" t="str">
        <f t="shared" si="18"/>
        <v/>
      </c>
    </row>
    <row r="83" spans="6:25" ht="15.5">
      <c r="F83" t="str">
        <v/>
      </c>
      <c r="G83" t="str">
        <v/>
      </c>
      <c r="H83" t="str">
        <v/>
      </c>
      <c r="I83" s="32">
        <f ca="1"/>
        <v>0</v>
      </c>
      <c r="J83" s="26"/>
      <c r="K83" t="str">
        <v/>
      </c>
      <c r="L83" t="str">
        <v/>
      </c>
      <c r="M83" t="str">
        <v/>
      </c>
      <c r="N83" s="32">
        <f ca="1"/>
        <v>0</v>
      </c>
      <c r="Y83" s="35" t="str">
        <f t="shared" si="18"/>
        <v/>
      </c>
    </row>
    <row r="84" spans="6:25" ht="15.5">
      <c r="F84" t="str">
        <v/>
      </c>
      <c r="G84" t="str">
        <v/>
      </c>
      <c r="H84" t="str">
        <v/>
      </c>
      <c r="I84" s="32">
        <f ca="1"/>
        <v>0</v>
      </c>
      <c r="J84" s="26"/>
      <c r="K84" t="str">
        <v/>
      </c>
      <c r="L84" t="str">
        <v/>
      </c>
      <c r="M84" t="str">
        <v/>
      </c>
      <c r="N84" s="32">
        <f ca="1"/>
        <v>0</v>
      </c>
      <c r="Y84" s="35" t="str">
        <f t="shared" si="18"/>
        <v/>
      </c>
    </row>
    <row r="85" spans="6:25" ht="15.5">
      <c r="F85" t="str">
        <v/>
      </c>
      <c r="G85" t="str">
        <v/>
      </c>
      <c r="H85" t="str">
        <v/>
      </c>
      <c r="I85" s="32">
        <f ca="1"/>
        <v>0</v>
      </c>
      <c r="J85" s="26"/>
      <c r="K85" t="str">
        <v/>
      </c>
      <c r="L85" t="str">
        <v/>
      </c>
      <c r="M85" t="str">
        <v/>
      </c>
      <c r="N85" s="32">
        <f ca="1"/>
        <v>0</v>
      </c>
      <c r="Y85" s="35" t="str">
        <f t="shared" si="18"/>
        <v/>
      </c>
    </row>
    <row r="86" spans="6:25" ht="15.5">
      <c r="F86" t="str">
        <v/>
      </c>
      <c r="G86" t="str">
        <v/>
      </c>
      <c r="H86" t="str">
        <v/>
      </c>
      <c r="I86" s="32">
        <f ca="1"/>
        <v>0</v>
      </c>
      <c r="J86" s="26"/>
      <c r="K86" t="str">
        <v/>
      </c>
      <c r="L86" t="str">
        <v/>
      </c>
      <c r="M86" t="str">
        <v/>
      </c>
      <c r="N86" s="32">
        <f ca="1"/>
        <v>0</v>
      </c>
      <c r="Y86" s="35" t="str">
        <f t="shared" si="18"/>
        <v/>
      </c>
    </row>
    <row r="87" spans="6:25" ht="15.5">
      <c r="F87" t="str">
        <v/>
      </c>
      <c r="G87" t="str">
        <v/>
      </c>
      <c r="H87" t="str">
        <v/>
      </c>
      <c r="I87" s="32">
        <f ca="1"/>
        <v>0</v>
      </c>
      <c r="J87" s="26"/>
      <c r="K87" t="str">
        <v/>
      </c>
      <c r="L87" t="str">
        <v/>
      </c>
      <c r="M87" t="str">
        <v/>
      </c>
      <c r="N87" s="32">
        <f ca="1"/>
        <v>0</v>
      </c>
      <c r="Y87" s="35" t="str">
        <f t="shared" si="18"/>
        <v/>
      </c>
    </row>
    <row r="88" spans="6:25">
      <c r="F88" t="str">
        <v/>
      </c>
      <c r="G88" t="str">
        <v/>
      </c>
      <c r="H88" t="str">
        <v/>
      </c>
      <c r="I88" s="32">
        <f ca="1"/>
        <v>0</v>
      </c>
      <c r="K88" t="str">
        <v/>
      </c>
      <c r="L88" t="str">
        <v/>
      </c>
      <c r="M88" t="str">
        <v/>
      </c>
      <c r="N88" s="32">
        <f ca="1"/>
        <v>0</v>
      </c>
      <c r="Y88" s="35" t="str">
        <f t="shared" si="18"/>
        <v/>
      </c>
    </row>
    <row r="89" spans="6:25">
      <c r="F89" t="str">
        <v/>
      </c>
      <c r="G89" t="str">
        <v/>
      </c>
      <c r="H89" t="str">
        <v/>
      </c>
      <c r="I89" s="32">
        <f ca="1"/>
        <v>0</v>
      </c>
      <c r="K89" t="str">
        <v/>
      </c>
      <c r="L89" t="str">
        <v/>
      </c>
      <c r="M89" t="str">
        <v/>
      </c>
      <c r="N89" s="32">
        <f ca="1"/>
        <v>0</v>
      </c>
      <c r="Y89" s="35" t="str">
        <f t="shared" si="18"/>
        <v/>
      </c>
    </row>
    <row r="90" spans="6:25">
      <c r="F90" t="str">
        <v/>
      </c>
      <c r="G90" t="str">
        <v/>
      </c>
      <c r="H90" t="str">
        <v/>
      </c>
      <c r="I90" s="32">
        <f ca="1"/>
        <v>0</v>
      </c>
      <c r="K90" t="str">
        <v/>
      </c>
      <c r="L90" t="str">
        <v/>
      </c>
      <c r="M90" t="str">
        <v/>
      </c>
      <c r="N90" s="32">
        <f ca="1"/>
        <v>0</v>
      </c>
      <c r="Y90" s="35" t="str">
        <f t="shared" si="18"/>
        <v/>
      </c>
    </row>
    <row r="91" spans="6:25">
      <c r="F91" t="str">
        <v/>
      </c>
      <c r="G91" t="str">
        <v/>
      </c>
      <c r="H91" t="str">
        <v/>
      </c>
      <c r="I91" s="32">
        <f ca="1"/>
        <v>0</v>
      </c>
      <c r="K91" t="str">
        <v/>
      </c>
      <c r="L91" t="str">
        <v/>
      </c>
      <c r="M91" t="str">
        <v/>
      </c>
      <c r="N91" s="32">
        <f ca="1"/>
        <v>0</v>
      </c>
      <c r="Y91" s="35" t="str">
        <f t="shared" si="18"/>
        <v/>
      </c>
    </row>
    <row r="92" spans="6:25">
      <c r="F92" t="str">
        <v/>
      </c>
      <c r="G92" t="str">
        <v/>
      </c>
      <c r="H92" t="str">
        <v/>
      </c>
      <c r="I92" s="32">
        <f ca="1"/>
        <v>0</v>
      </c>
      <c r="K92" t="str">
        <v/>
      </c>
      <c r="L92" t="str">
        <v/>
      </c>
      <c r="M92" t="str">
        <v/>
      </c>
      <c r="N92" s="32">
        <f ca="1"/>
        <v>0</v>
      </c>
      <c r="Y92" s="35" t="str">
        <f t="shared" si="18"/>
        <v/>
      </c>
    </row>
    <row r="93" spans="6:25">
      <c r="F93" t="str">
        <v/>
      </c>
      <c r="G93" t="str">
        <v/>
      </c>
      <c r="H93" t="str">
        <v/>
      </c>
      <c r="I93" s="32">
        <f ca="1"/>
        <v>0</v>
      </c>
      <c r="K93" t="str">
        <v/>
      </c>
      <c r="L93" t="str">
        <v/>
      </c>
      <c r="M93" t="str">
        <v/>
      </c>
      <c r="N93" s="32">
        <f ca="1"/>
        <v>0</v>
      </c>
      <c r="Y93" s="35" t="str">
        <f t="shared" si="18"/>
        <v/>
      </c>
    </row>
    <row r="94" spans="6:25">
      <c r="F94" t="str">
        <v/>
      </c>
      <c r="G94" t="str">
        <v/>
      </c>
      <c r="H94" t="str">
        <v/>
      </c>
      <c r="I94" s="32">
        <f ca="1"/>
        <v>0</v>
      </c>
      <c r="K94" t="str">
        <v/>
      </c>
      <c r="L94" t="str">
        <v/>
      </c>
      <c r="M94" t="str">
        <v/>
      </c>
      <c r="N94" s="32">
        <f ca="1"/>
        <v>0</v>
      </c>
      <c r="Y94" s="35" t="str">
        <f t="shared" si="18"/>
        <v/>
      </c>
    </row>
    <row r="95" spans="6:25">
      <c r="F95" t="str">
        <v/>
      </c>
      <c r="G95" t="str">
        <v/>
      </c>
      <c r="H95" t="str">
        <v/>
      </c>
      <c r="I95" s="32">
        <f ca="1"/>
        <v>0</v>
      </c>
      <c r="K95" t="str">
        <v/>
      </c>
      <c r="L95" t="str">
        <v/>
      </c>
      <c r="M95" t="str">
        <v/>
      </c>
      <c r="N95" s="32">
        <f ca="1"/>
        <v>0</v>
      </c>
      <c r="Y95" s="35" t="str">
        <f t="shared" si="18"/>
        <v/>
      </c>
    </row>
    <row r="96" spans="6:25">
      <c r="F96" t="str">
        <v/>
      </c>
      <c r="G96" t="str">
        <v/>
      </c>
      <c r="H96" t="str">
        <v/>
      </c>
      <c r="I96" s="32">
        <f ca="1"/>
        <v>0</v>
      </c>
      <c r="K96" t="str">
        <v/>
      </c>
      <c r="L96" t="str">
        <v/>
      </c>
      <c r="M96" t="str">
        <v/>
      </c>
      <c r="N96" s="32">
        <f ca="1"/>
        <v>0</v>
      </c>
      <c r="Y96" s="35" t="str">
        <f t="shared" si="18"/>
        <v/>
      </c>
    </row>
    <row r="97" spans="6:25">
      <c r="F97" t="str">
        <v/>
      </c>
      <c r="G97" t="str">
        <v/>
      </c>
      <c r="H97" t="str">
        <v/>
      </c>
      <c r="I97" s="32">
        <f ca="1"/>
        <v>0</v>
      </c>
      <c r="K97" t="str">
        <v/>
      </c>
      <c r="L97" t="str">
        <v/>
      </c>
      <c r="M97" t="str">
        <v/>
      </c>
      <c r="N97" s="32">
        <f ca="1"/>
        <v>0</v>
      </c>
      <c r="Y97" s="35" t="str">
        <f t="shared" si="18"/>
        <v/>
      </c>
    </row>
    <row r="98" spans="6:25">
      <c r="F98" t="str">
        <v/>
      </c>
      <c r="G98" t="str">
        <v/>
      </c>
      <c r="H98" t="str">
        <v/>
      </c>
      <c r="I98" s="32">
        <f ca="1"/>
        <v>0</v>
      </c>
      <c r="K98" t="str">
        <v/>
      </c>
      <c r="L98" t="str">
        <v/>
      </c>
      <c r="M98" t="str">
        <v/>
      </c>
      <c r="N98" s="32">
        <f ca="1"/>
        <v>0</v>
      </c>
      <c r="Y98" s="35" t="str">
        <f t="shared" si="18"/>
        <v/>
      </c>
    </row>
    <row r="99" spans="6:25">
      <c r="F99" t="str">
        <v/>
      </c>
      <c r="G99" t="str">
        <v/>
      </c>
      <c r="H99" t="str">
        <v/>
      </c>
      <c r="I99" s="32">
        <f ca="1"/>
        <v>0</v>
      </c>
      <c r="K99" t="str">
        <v/>
      </c>
      <c r="L99" t="str">
        <v/>
      </c>
      <c r="M99" t="str">
        <v/>
      </c>
      <c r="N99" s="32">
        <f ca="1"/>
        <v>0</v>
      </c>
      <c r="Y99" s="35" t="str">
        <f t="shared" si="18"/>
        <v/>
      </c>
    </row>
    <row r="100" spans="6:25">
      <c r="F100" t="str">
        <v/>
      </c>
      <c r="G100" t="str">
        <v/>
      </c>
      <c r="H100" t="str">
        <v/>
      </c>
      <c r="I100" s="32">
        <f ca="1"/>
        <v>0</v>
      </c>
      <c r="K100" t="str">
        <v/>
      </c>
      <c r="L100" t="str">
        <v/>
      </c>
      <c r="M100" t="str">
        <v/>
      </c>
      <c r="N100" s="32">
        <f ca="1"/>
        <v>0</v>
      </c>
      <c r="Y100" s="35" t="str">
        <f t="shared" si="18"/>
        <v/>
      </c>
    </row>
    <row r="101" spans="6:25">
      <c r="F101" t="str">
        <v/>
      </c>
      <c r="G101" t="str">
        <v/>
      </c>
      <c r="H101" t="str">
        <v/>
      </c>
      <c r="I101" s="32">
        <f ca="1"/>
        <v>0</v>
      </c>
      <c r="K101" t="str">
        <v/>
      </c>
      <c r="L101" t="str">
        <v/>
      </c>
      <c r="M101" t="str">
        <v/>
      </c>
      <c r="N101" s="32">
        <f ca="1"/>
        <v>0</v>
      </c>
      <c r="Y101" s="35" t="str">
        <f t="shared" si="18"/>
        <v/>
      </c>
    </row>
    <row r="102" spans="6:25">
      <c r="F102" t="str">
        <v/>
      </c>
      <c r="G102" t="str">
        <v/>
      </c>
      <c r="H102" t="str">
        <v/>
      </c>
      <c r="I102" s="32">
        <f ca="1"/>
        <v>0</v>
      </c>
      <c r="K102" t="str">
        <v/>
      </c>
      <c r="L102" t="str">
        <v/>
      </c>
      <c r="M102" t="str">
        <v/>
      </c>
      <c r="N102" s="32">
        <f ca="1"/>
        <v>0</v>
      </c>
      <c r="Y102" s="35" t="str">
        <f t="shared" si="18"/>
        <v/>
      </c>
    </row>
    <row r="103" spans="6:25">
      <c r="F103" t="str">
        <v/>
      </c>
      <c r="G103" t="str">
        <v/>
      </c>
      <c r="H103" t="str">
        <v/>
      </c>
      <c r="I103" s="32">
        <f ca="1"/>
        <v>0</v>
      </c>
      <c r="K103" t="str">
        <v/>
      </c>
      <c r="L103" t="str">
        <v/>
      </c>
      <c r="M103" t="str">
        <v/>
      </c>
      <c r="N103" s="32">
        <f ca="1"/>
        <v>0</v>
      </c>
    </row>
    <row r="104" spans="6:25">
      <c r="F104" t="str">
        <v/>
      </c>
      <c r="G104" t="str">
        <v/>
      </c>
      <c r="H104" t="str">
        <v/>
      </c>
      <c r="I104" s="32">
        <f ca="1"/>
        <v>0</v>
      </c>
      <c r="K104" t="str">
        <v/>
      </c>
      <c r="L104" t="str">
        <v/>
      </c>
      <c r="M104" t="str">
        <v/>
      </c>
      <c r="N104" s="32">
        <f ca="1"/>
        <v>0</v>
      </c>
    </row>
    <row r="105" spans="6:25">
      <c r="F105" t="str">
        <v/>
      </c>
      <c r="G105" t="str">
        <v/>
      </c>
      <c r="H105" t="str">
        <v/>
      </c>
      <c r="I105" s="32">
        <f ca="1"/>
        <v>0</v>
      </c>
      <c r="K105" t="str">
        <v/>
      </c>
      <c r="L105" t="str">
        <v/>
      </c>
      <c r="M105" t="str">
        <v/>
      </c>
      <c r="N105" s="32">
        <f ca="1"/>
        <v>0</v>
      </c>
    </row>
    <row r="106" spans="6:25">
      <c r="F106" t="str">
        <v/>
      </c>
      <c r="G106" t="str">
        <v/>
      </c>
      <c r="H106" t="str">
        <v/>
      </c>
      <c r="I106" s="32">
        <f ca="1"/>
        <v>0</v>
      </c>
      <c r="K106" t="str">
        <v/>
      </c>
      <c r="L106" t="str">
        <v/>
      </c>
      <c r="M106" t="str">
        <v/>
      </c>
      <c r="N106" s="32">
        <f ca="1"/>
        <v>0</v>
      </c>
    </row>
    <row r="107" spans="6:25">
      <c r="F107" t="str">
        <v/>
      </c>
      <c r="G107" t="str">
        <v/>
      </c>
      <c r="H107" t="str">
        <v/>
      </c>
      <c r="I107" s="32">
        <f ca="1"/>
        <v>0</v>
      </c>
      <c r="K107" t="str">
        <v/>
      </c>
      <c r="L107" t="str">
        <v/>
      </c>
      <c r="M107" t="str">
        <v/>
      </c>
      <c r="N107" s="32">
        <f ca="1"/>
        <v>0</v>
      </c>
    </row>
    <row r="108" spans="6:25">
      <c r="F108" t="str">
        <v/>
      </c>
      <c r="G108" t="str">
        <v/>
      </c>
      <c r="H108" t="str">
        <v/>
      </c>
      <c r="I108" s="32">
        <f ca="1"/>
        <v>0</v>
      </c>
      <c r="K108" t="str">
        <v/>
      </c>
      <c r="L108" t="str">
        <v/>
      </c>
      <c r="M108" t="str">
        <v/>
      </c>
      <c r="N108" s="32">
        <f ca="1"/>
        <v>0</v>
      </c>
    </row>
    <row r="109" spans="6:25">
      <c r="F109" t="str">
        <v/>
      </c>
      <c r="G109" t="str">
        <v/>
      </c>
      <c r="H109" t="str">
        <v/>
      </c>
      <c r="I109" s="32">
        <f ca="1"/>
        <v>0</v>
      </c>
      <c r="K109" t="str">
        <v/>
      </c>
      <c r="L109" t="str">
        <v/>
      </c>
      <c r="M109" t="str">
        <v/>
      </c>
      <c r="N109" s="32">
        <f ca="1"/>
        <v>0</v>
      </c>
    </row>
    <row r="110" spans="6:25">
      <c r="F110" t="str">
        <v/>
      </c>
      <c r="G110" t="str">
        <v/>
      </c>
      <c r="H110" t="str">
        <v/>
      </c>
      <c r="I110" s="32">
        <f ca="1"/>
        <v>0</v>
      </c>
      <c r="K110" t="str">
        <v/>
      </c>
      <c r="L110" t="str">
        <v/>
      </c>
      <c r="M110" t="str">
        <v/>
      </c>
      <c r="N110" s="32">
        <f ca="1"/>
        <v>0</v>
      </c>
    </row>
    <row r="111" spans="6:25">
      <c r="F111" t="str">
        <v/>
      </c>
      <c r="G111" t="str">
        <v/>
      </c>
      <c r="H111" t="str">
        <v/>
      </c>
      <c r="I111" s="32">
        <f ca="1"/>
        <v>0</v>
      </c>
      <c r="K111" t="str">
        <v/>
      </c>
      <c r="L111" t="str">
        <v/>
      </c>
      <c r="M111" t="str">
        <v/>
      </c>
      <c r="N111" s="32">
        <f ca="1"/>
        <v>0</v>
      </c>
    </row>
    <row r="112" spans="6:25">
      <c r="F112" t="str">
        <v/>
      </c>
      <c r="G112" t="str">
        <v/>
      </c>
      <c r="H112" t="str">
        <v/>
      </c>
      <c r="I112" s="32">
        <f ca="1"/>
        <v>0</v>
      </c>
      <c r="K112" t="str">
        <v/>
      </c>
      <c r="L112" t="str">
        <v/>
      </c>
      <c r="M112" t="str">
        <v/>
      </c>
      <c r="N112" s="32">
        <f ca="1"/>
        <v>0</v>
      </c>
    </row>
    <row r="113" spans="6:14">
      <c r="F113" t="str">
        <v/>
      </c>
      <c r="G113" t="str">
        <v/>
      </c>
      <c r="H113" t="str">
        <v/>
      </c>
      <c r="I113" s="32">
        <f ca="1"/>
        <v>0</v>
      </c>
      <c r="K113" t="str">
        <v/>
      </c>
      <c r="L113" t="str">
        <v/>
      </c>
      <c r="M113" t="str">
        <v/>
      </c>
      <c r="N113" s="32">
        <f ca="1"/>
        <v>0</v>
      </c>
    </row>
    <row r="114" spans="6:14">
      <c r="F114" t="str">
        <v/>
      </c>
      <c r="G114" t="str">
        <v/>
      </c>
      <c r="H114" t="str">
        <v/>
      </c>
      <c r="I114" s="32">
        <f ca="1"/>
        <v>0</v>
      </c>
      <c r="K114" t="str">
        <v/>
      </c>
      <c r="L114" t="str">
        <v/>
      </c>
      <c r="M114" t="str">
        <v/>
      </c>
      <c r="N114" s="32">
        <f ca="1"/>
        <v>0</v>
      </c>
    </row>
    <row r="115" spans="6:14">
      <c r="F115" t="str">
        <v/>
      </c>
      <c r="G115" t="str">
        <v/>
      </c>
      <c r="H115" t="str">
        <v/>
      </c>
      <c r="I115" s="32">
        <f ca="1"/>
        <v>0</v>
      </c>
      <c r="K115" t="str">
        <v/>
      </c>
      <c r="L115" t="str">
        <v/>
      </c>
      <c r="M115" t="str">
        <v/>
      </c>
      <c r="N115" s="32">
        <f ca="1"/>
        <v>0</v>
      </c>
    </row>
    <row r="116" spans="6:14">
      <c r="F116" t="str">
        <v/>
      </c>
      <c r="G116" t="str">
        <v/>
      </c>
      <c r="H116" t="str">
        <v/>
      </c>
      <c r="I116" s="32">
        <f ca="1"/>
        <v>0</v>
      </c>
      <c r="K116" t="str">
        <v/>
      </c>
      <c r="L116" t="str">
        <v/>
      </c>
      <c r="M116" t="str">
        <v/>
      </c>
      <c r="N116" s="32">
        <f ca="1"/>
        <v>0</v>
      </c>
    </row>
    <row r="117" spans="6:14">
      <c r="F117" t="str">
        <v/>
      </c>
      <c r="G117" t="str">
        <v/>
      </c>
      <c r="H117" t="str">
        <v/>
      </c>
      <c r="I117" s="32">
        <f ca="1"/>
        <v>0</v>
      </c>
      <c r="K117" t="str">
        <v/>
      </c>
      <c r="L117" t="str">
        <v/>
      </c>
      <c r="M117" t="str">
        <v/>
      </c>
      <c r="N117" s="32">
        <f ca="1"/>
        <v>0</v>
      </c>
    </row>
    <row r="118" spans="6:14">
      <c r="F118" t="str">
        <v/>
      </c>
      <c r="G118" t="str">
        <v/>
      </c>
      <c r="H118" t="str">
        <v/>
      </c>
      <c r="I118" s="32">
        <f ca="1"/>
        <v>0</v>
      </c>
      <c r="K118" t="str">
        <v/>
      </c>
      <c r="L118" t="str">
        <v/>
      </c>
      <c r="M118" t="str">
        <v/>
      </c>
      <c r="N118" s="32">
        <f ca="1"/>
        <v>0</v>
      </c>
    </row>
    <row r="119" spans="6:14">
      <c r="F119" t="str">
        <v/>
      </c>
      <c r="G119" t="str">
        <v/>
      </c>
      <c r="H119" t="str">
        <v/>
      </c>
      <c r="I119" s="32">
        <f ca="1"/>
        <v>0</v>
      </c>
      <c r="K119" t="str">
        <v/>
      </c>
      <c r="L119" t="str">
        <v/>
      </c>
      <c r="M119" t="str">
        <v/>
      </c>
      <c r="N119" s="32">
        <f ca="1"/>
        <v>0</v>
      </c>
    </row>
    <row r="120" spans="6:14">
      <c r="F120" t="str">
        <v/>
      </c>
      <c r="G120" t="str">
        <v/>
      </c>
      <c r="H120" t="str">
        <v/>
      </c>
      <c r="I120" s="32">
        <f ca="1"/>
        <v>0</v>
      </c>
      <c r="K120" t="str">
        <v/>
      </c>
      <c r="L120" t="str">
        <v/>
      </c>
      <c r="M120" t="str">
        <v/>
      </c>
      <c r="N120" s="32">
        <f ca="1"/>
        <v>0</v>
      </c>
    </row>
    <row r="121" spans="6:14">
      <c r="F121" t="str">
        <v/>
      </c>
      <c r="G121" t="str">
        <v/>
      </c>
      <c r="H121" t="str">
        <v/>
      </c>
      <c r="I121" s="32">
        <f ca="1"/>
        <v>0</v>
      </c>
      <c r="K121" t="str">
        <v/>
      </c>
      <c r="L121" t="str">
        <v/>
      </c>
      <c r="M121" t="str">
        <v/>
      </c>
      <c r="N121" s="32">
        <f ca="1"/>
        <v>0</v>
      </c>
    </row>
    <row r="122" spans="6:14">
      <c r="F122" t="str">
        <v/>
      </c>
      <c r="G122" t="str">
        <v/>
      </c>
      <c r="H122" t="str">
        <v/>
      </c>
      <c r="I122" s="32">
        <f ca="1"/>
        <v>0</v>
      </c>
      <c r="K122" t="str">
        <v/>
      </c>
      <c r="L122" t="str">
        <v/>
      </c>
      <c r="M122" t="str">
        <v/>
      </c>
      <c r="N122" s="32">
        <f ca="1"/>
        <v>0</v>
      </c>
    </row>
    <row r="123" spans="6:14">
      <c r="F123" t="str">
        <v/>
      </c>
      <c r="G123" t="str">
        <v/>
      </c>
      <c r="H123" t="str">
        <v/>
      </c>
      <c r="I123" s="32">
        <f ca="1"/>
        <v>0</v>
      </c>
      <c r="K123" t="str">
        <v/>
      </c>
      <c r="L123" t="str">
        <v/>
      </c>
      <c r="M123" t="str">
        <v/>
      </c>
      <c r="N123" s="32">
        <f ca="1"/>
        <v>0</v>
      </c>
    </row>
    <row r="124" spans="6:14">
      <c r="F124" t="str">
        <v/>
      </c>
      <c r="G124" t="str">
        <v/>
      </c>
      <c r="H124" t="str">
        <v/>
      </c>
      <c r="I124" s="32">
        <f ca="1"/>
        <v>0</v>
      </c>
      <c r="K124" t="str">
        <v/>
      </c>
      <c r="L124" t="str">
        <v/>
      </c>
      <c r="M124" t="str">
        <v/>
      </c>
      <c r="N124" s="32">
        <f ca="1"/>
        <v>0</v>
      </c>
    </row>
    <row r="125" spans="6:14">
      <c r="F125" t="str">
        <v/>
      </c>
      <c r="G125" t="str">
        <v/>
      </c>
      <c r="H125" t="str">
        <v/>
      </c>
      <c r="I125" s="32">
        <f ca="1"/>
        <v>0</v>
      </c>
      <c r="K125" t="str">
        <v/>
      </c>
      <c r="L125" t="str">
        <v/>
      </c>
      <c r="M125" t="str">
        <v/>
      </c>
      <c r="N125" s="32">
        <f ca="1"/>
        <v>0</v>
      </c>
    </row>
    <row r="126" spans="6:14">
      <c r="F126" t="str">
        <v/>
      </c>
      <c r="G126" t="str">
        <v/>
      </c>
      <c r="H126" t="str">
        <v/>
      </c>
      <c r="I126" s="32">
        <f ca="1"/>
        <v>0</v>
      </c>
      <c r="K126" t="str">
        <v/>
      </c>
      <c r="L126" t="str">
        <v/>
      </c>
      <c r="M126" t="str">
        <v/>
      </c>
      <c r="N126" s="32">
        <f ca="1"/>
        <v>0</v>
      </c>
    </row>
    <row r="127" spans="6:14">
      <c r="F127" t="str">
        <v/>
      </c>
      <c r="G127" t="str">
        <v/>
      </c>
      <c r="H127" t="str">
        <v/>
      </c>
      <c r="I127" s="32">
        <f ca="1"/>
        <v>0</v>
      </c>
      <c r="K127" t="str">
        <v/>
      </c>
      <c r="L127" t="str">
        <v/>
      </c>
      <c r="M127" t="str">
        <v/>
      </c>
      <c r="N127" s="32">
        <f ca="1"/>
        <v>0</v>
      </c>
    </row>
    <row r="128" spans="6:14">
      <c r="F128" t="str">
        <v/>
      </c>
      <c r="G128" t="str">
        <v/>
      </c>
      <c r="H128" t="str">
        <v/>
      </c>
      <c r="I128" s="32">
        <f ca="1"/>
        <v>0</v>
      </c>
      <c r="K128" t="str">
        <v/>
      </c>
      <c r="L128" t="str">
        <v/>
      </c>
      <c r="M128" t="str">
        <v/>
      </c>
      <c r="N128" s="32">
        <f ca="1"/>
        <v>0</v>
      </c>
    </row>
    <row r="129" spans="6:14">
      <c r="F129" t="str">
        <v/>
      </c>
      <c r="G129" t="str">
        <v/>
      </c>
      <c r="H129" t="str">
        <v/>
      </c>
      <c r="I129" s="32">
        <f ca="1"/>
        <v>0</v>
      </c>
      <c r="K129" t="str">
        <v/>
      </c>
      <c r="L129" t="str">
        <v/>
      </c>
      <c r="M129" t="str">
        <v/>
      </c>
      <c r="N129" s="32">
        <f ca="1"/>
        <v>0</v>
      </c>
    </row>
    <row r="130" spans="6:14">
      <c r="F130" t="str">
        <v/>
      </c>
      <c r="G130" t="str">
        <v/>
      </c>
      <c r="H130" t="str">
        <v/>
      </c>
      <c r="I130" s="32">
        <f ca="1"/>
        <v>0</v>
      </c>
      <c r="K130" t="str">
        <v/>
      </c>
      <c r="L130" t="str">
        <v/>
      </c>
      <c r="M130" t="str">
        <v/>
      </c>
      <c r="N130" s="32">
        <f ca="1"/>
        <v>0</v>
      </c>
    </row>
    <row r="131" spans="6:14">
      <c r="F131" t="str">
        <v/>
      </c>
      <c r="G131" t="str">
        <v/>
      </c>
      <c r="H131" t="str">
        <v/>
      </c>
      <c r="I131" s="32">
        <f ca="1"/>
        <v>0</v>
      </c>
      <c r="K131" t="str">
        <v/>
      </c>
      <c r="L131" t="str">
        <v/>
      </c>
      <c r="M131" t="str">
        <v/>
      </c>
      <c r="N131" s="32">
        <f ca="1"/>
        <v>0</v>
      </c>
    </row>
    <row r="132" spans="6:14">
      <c r="F132" t="str">
        <v/>
      </c>
      <c r="G132" t="str">
        <v/>
      </c>
      <c r="H132" t="str">
        <v/>
      </c>
      <c r="I132" s="32">
        <f ca="1"/>
        <v>0</v>
      </c>
      <c r="K132" t="str">
        <v/>
      </c>
      <c r="L132" t="str">
        <v/>
      </c>
      <c r="M132" t="str">
        <v/>
      </c>
      <c r="N132" s="32">
        <f ca="1"/>
        <v>0</v>
      </c>
    </row>
    <row r="133" spans="6:14">
      <c r="F133" t="str">
        <v/>
      </c>
      <c r="G133" t="str">
        <v/>
      </c>
      <c r="H133" t="str">
        <v/>
      </c>
      <c r="I133" s="32">
        <f ca="1"/>
        <v>0</v>
      </c>
      <c r="K133" t="str">
        <v/>
      </c>
      <c r="L133" t="str">
        <v/>
      </c>
      <c r="M133" t="str">
        <v/>
      </c>
      <c r="N133" s="32">
        <f ca="1"/>
        <v>0</v>
      </c>
    </row>
    <row r="134" spans="6:14">
      <c r="F134" t="str">
        <v/>
      </c>
      <c r="G134" t="str">
        <v/>
      </c>
      <c r="H134" t="str">
        <v/>
      </c>
      <c r="I134" s="32">
        <f ca="1"/>
        <v>0</v>
      </c>
      <c r="K134" t="str">
        <v/>
      </c>
      <c r="L134" t="str">
        <v/>
      </c>
      <c r="M134" t="str">
        <v/>
      </c>
      <c r="N134" s="32">
        <f ca="1"/>
        <v>0</v>
      </c>
    </row>
    <row r="135" spans="6:14">
      <c r="F135" t="str">
        <v/>
      </c>
      <c r="G135" t="str">
        <v/>
      </c>
      <c r="H135" t="str">
        <v/>
      </c>
      <c r="I135" s="32">
        <f ca="1"/>
        <v>0</v>
      </c>
      <c r="K135" t="str">
        <v/>
      </c>
      <c r="L135" t="str">
        <v/>
      </c>
      <c r="M135" t="str">
        <v/>
      </c>
      <c r="N135" s="32">
        <f ca="1"/>
        <v>0</v>
      </c>
    </row>
    <row r="136" spans="6:14">
      <c r="F136" t="str">
        <v/>
      </c>
      <c r="G136" t="str">
        <v/>
      </c>
      <c r="H136" t="str">
        <v/>
      </c>
      <c r="I136" s="32">
        <f ca="1"/>
        <v>0</v>
      </c>
      <c r="K136" t="str">
        <v/>
      </c>
      <c r="L136" t="str">
        <v/>
      </c>
      <c r="M136" t="str">
        <v/>
      </c>
      <c r="N136" s="32">
        <f ca="1"/>
        <v>0</v>
      </c>
    </row>
    <row r="137" spans="6:14">
      <c r="F137" t="str">
        <v/>
      </c>
      <c r="G137" t="str">
        <v/>
      </c>
      <c r="H137" t="str">
        <v/>
      </c>
      <c r="I137" s="32">
        <f ca="1"/>
        <v>0</v>
      </c>
      <c r="K137" t="str">
        <v/>
      </c>
      <c r="L137" t="str">
        <v/>
      </c>
      <c r="M137" t="str">
        <v/>
      </c>
      <c r="N137" s="32">
        <f ca="1"/>
        <v>0</v>
      </c>
    </row>
    <row r="138" spans="6:14">
      <c r="F138" t="str">
        <v/>
      </c>
      <c r="G138" t="str">
        <v/>
      </c>
      <c r="H138" t="str">
        <v/>
      </c>
      <c r="I138" s="32">
        <f ca="1"/>
        <v>0</v>
      </c>
      <c r="K138" t="str">
        <v/>
      </c>
      <c r="L138" t="str">
        <v/>
      </c>
      <c r="M138" t="str">
        <v/>
      </c>
      <c r="N138" s="32">
        <f ca="1"/>
        <v>0</v>
      </c>
    </row>
    <row r="139" spans="6:14">
      <c r="F139" t="str">
        <v/>
      </c>
      <c r="G139" t="str">
        <v/>
      </c>
      <c r="H139" t="str">
        <v/>
      </c>
      <c r="I139" s="32">
        <f ca="1"/>
        <v>0</v>
      </c>
      <c r="K139" t="str">
        <v/>
      </c>
      <c r="L139" t="str">
        <v/>
      </c>
      <c r="M139" t="str">
        <v/>
      </c>
      <c r="N139" s="32">
        <f ca="1"/>
        <v>0</v>
      </c>
    </row>
    <row r="140" spans="6:14">
      <c r="F140" t="str">
        <v/>
      </c>
      <c r="G140" t="str">
        <v/>
      </c>
      <c r="H140" t="str">
        <v/>
      </c>
      <c r="I140" s="32">
        <f ca="1"/>
        <v>0</v>
      </c>
      <c r="K140" t="str">
        <v/>
      </c>
      <c r="L140" t="str">
        <v/>
      </c>
      <c r="M140" t="str">
        <v/>
      </c>
      <c r="N140" s="32">
        <f ca="1"/>
        <v>0</v>
      </c>
    </row>
    <row r="141" spans="6:14">
      <c r="F141" t="str">
        <v/>
      </c>
      <c r="G141" t="str">
        <v/>
      </c>
      <c r="H141" t="str">
        <v/>
      </c>
      <c r="I141" s="32">
        <f ca="1"/>
        <v>0</v>
      </c>
      <c r="K141" t="str">
        <v/>
      </c>
      <c r="L141" t="str">
        <v/>
      </c>
      <c r="M141" t="str">
        <v/>
      </c>
      <c r="N141" s="32">
        <f ca="1"/>
        <v>0</v>
      </c>
    </row>
    <row r="142" spans="6:14">
      <c r="F142" t="str">
        <v/>
      </c>
      <c r="G142" t="str">
        <v/>
      </c>
      <c r="H142" t="str">
        <v/>
      </c>
      <c r="I142" s="32">
        <f ca="1"/>
        <v>0</v>
      </c>
      <c r="K142" t="str">
        <v/>
      </c>
      <c r="L142" t="str">
        <v/>
      </c>
      <c r="M142" t="str">
        <v/>
      </c>
      <c r="N142" s="32">
        <f ca="1"/>
        <v>0</v>
      </c>
    </row>
    <row r="143" spans="6:14">
      <c r="F143" t="str">
        <v/>
      </c>
      <c r="G143" t="str">
        <v/>
      </c>
      <c r="H143" t="str">
        <v/>
      </c>
      <c r="I143" s="32">
        <f ca="1"/>
        <v>0</v>
      </c>
      <c r="K143" t="str">
        <v/>
      </c>
      <c r="L143" t="str">
        <v/>
      </c>
      <c r="M143" t="str">
        <v/>
      </c>
      <c r="N143" s="32">
        <f ca="1"/>
        <v>0</v>
      </c>
    </row>
    <row r="144" spans="6:14">
      <c r="F144" t="str">
        <v/>
      </c>
      <c r="G144" t="str">
        <v/>
      </c>
      <c r="H144" t="str">
        <v/>
      </c>
      <c r="I144" s="32">
        <f ca="1"/>
        <v>0</v>
      </c>
      <c r="K144" t="str">
        <v/>
      </c>
      <c r="L144" t="str">
        <v/>
      </c>
      <c r="M144" t="str">
        <v/>
      </c>
      <c r="N144" s="32">
        <f ca="1"/>
        <v>0</v>
      </c>
    </row>
    <row r="145" spans="6:14">
      <c r="F145" t="str">
        <v/>
      </c>
      <c r="G145" t="str">
        <v/>
      </c>
      <c r="H145" t="str">
        <v/>
      </c>
      <c r="I145" s="32">
        <f ca="1"/>
        <v>0</v>
      </c>
      <c r="K145" t="str">
        <v/>
      </c>
      <c r="L145" t="str">
        <v/>
      </c>
      <c r="M145" t="str">
        <v/>
      </c>
      <c r="N145" s="32">
        <f ca="1"/>
        <v>0</v>
      </c>
    </row>
    <row r="146" spans="6:14">
      <c r="F146" t="str">
        <v/>
      </c>
      <c r="G146" t="str">
        <v/>
      </c>
      <c r="H146" t="str">
        <v/>
      </c>
      <c r="I146" s="32">
        <f ca="1"/>
        <v>0</v>
      </c>
      <c r="K146" t="str">
        <v/>
      </c>
      <c r="L146" t="str">
        <v/>
      </c>
      <c r="M146" t="str">
        <v/>
      </c>
      <c r="N146" s="32">
        <f ca="1"/>
        <v>0</v>
      </c>
    </row>
    <row r="147" spans="6:14">
      <c r="F147" t="str">
        <v/>
      </c>
      <c r="G147" t="str">
        <v/>
      </c>
      <c r="H147" t="str">
        <v/>
      </c>
      <c r="I147" s="32">
        <f ca="1"/>
        <v>0</v>
      </c>
      <c r="K147" t="str">
        <v/>
      </c>
      <c r="L147" t="str">
        <v/>
      </c>
      <c r="M147" t="str">
        <v/>
      </c>
      <c r="N147" s="32">
        <f ca="1"/>
        <v>0</v>
      </c>
    </row>
    <row r="148" spans="6:14">
      <c r="F148" t="str">
        <v/>
      </c>
      <c r="G148" t="str">
        <v/>
      </c>
      <c r="H148" t="str">
        <v/>
      </c>
      <c r="I148" s="32">
        <f ca="1"/>
        <v>0</v>
      </c>
      <c r="K148" t="str">
        <v/>
      </c>
      <c r="L148" t="str">
        <v/>
      </c>
      <c r="M148" t="str">
        <v/>
      </c>
      <c r="N148" s="32">
        <f ca="1"/>
        <v>0</v>
      </c>
    </row>
    <row r="149" spans="6:14">
      <c r="F149" t="str">
        <v/>
      </c>
      <c r="G149" t="str">
        <v/>
      </c>
      <c r="H149" t="str">
        <v/>
      </c>
      <c r="I149" s="32">
        <f ca="1"/>
        <v>0</v>
      </c>
      <c r="K149" t="str">
        <v/>
      </c>
      <c r="L149" t="str">
        <v/>
      </c>
      <c r="M149" t="str">
        <v/>
      </c>
      <c r="N149" s="32">
        <f ca="1"/>
        <v>0</v>
      </c>
    </row>
    <row r="150" spans="6:14">
      <c r="F150" t="str">
        <v/>
      </c>
      <c r="G150" t="str">
        <v/>
      </c>
      <c r="H150" t="str">
        <v/>
      </c>
      <c r="I150" s="32">
        <f ca="1"/>
        <v>0</v>
      </c>
      <c r="K150" t="str">
        <v/>
      </c>
      <c r="L150" t="str">
        <v/>
      </c>
      <c r="M150" t="str">
        <v/>
      </c>
      <c r="N150" s="32">
        <f ca="1"/>
        <v>0</v>
      </c>
    </row>
    <row r="151" spans="6:14">
      <c r="F151" t="str">
        <v/>
      </c>
      <c r="G151" t="str">
        <v/>
      </c>
      <c r="H151" t="str">
        <v/>
      </c>
      <c r="I151" s="32">
        <f ca="1"/>
        <v>0</v>
      </c>
      <c r="K151" t="str">
        <v/>
      </c>
      <c r="L151" t="str">
        <v/>
      </c>
      <c r="M151" t="str">
        <v/>
      </c>
      <c r="N151" s="32">
        <f ca="1"/>
        <v>0</v>
      </c>
    </row>
    <row r="152" spans="6:14">
      <c r="F152" t="str">
        <v/>
      </c>
      <c r="G152" t="str">
        <v/>
      </c>
      <c r="H152" t="str">
        <v/>
      </c>
      <c r="I152" s="32">
        <f ca="1"/>
        <v>0</v>
      </c>
      <c r="K152" t="str">
        <v/>
      </c>
      <c r="L152" t="str">
        <v/>
      </c>
      <c r="M152" t="str">
        <v/>
      </c>
      <c r="N152" s="32">
        <f ca="1"/>
        <v>0</v>
      </c>
    </row>
    <row r="153" spans="6:14">
      <c r="F153" t="str">
        <v/>
      </c>
      <c r="G153" t="str">
        <v/>
      </c>
      <c r="H153" t="str">
        <v/>
      </c>
      <c r="I153" s="32">
        <f ca="1"/>
        <v>0</v>
      </c>
      <c r="K153" t="str">
        <v/>
      </c>
      <c r="L153" t="str">
        <v/>
      </c>
      <c r="M153" t="str">
        <v/>
      </c>
      <c r="N153" s="32">
        <f ca="1"/>
        <v>0</v>
      </c>
    </row>
    <row r="154" spans="6:14">
      <c r="F154" t="str">
        <v/>
      </c>
      <c r="G154" t="str">
        <v/>
      </c>
      <c r="H154" t="str">
        <v/>
      </c>
      <c r="I154" s="32">
        <f ca="1"/>
        <v>0</v>
      </c>
      <c r="K154" t="str">
        <v/>
      </c>
      <c r="L154" t="str">
        <v/>
      </c>
      <c r="M154" t="str">
        <v/>
      </c>
      <c r="N154" s="32">
        <f ca="1"/>
        <v>0</v>
      </c>
    </row>
    <row r="155" spans="6:14">
      <c r="F155" t="str">
        <v/>
      </c>
      <c r="G155" t="str">
        <v/>
      </c>
      <c r="H155" t="str">
        <v/>
      </c>
      <c r="I155" s="32">
        <f ca="1"/>
        <v>0</v>
      </c>
      <c r="K155" t="str">
        <v/>
      </c>
      <c r="L155" t="str">
        <v/>
      </c>
      <c r="M155" t="str">
        <v/>
      </c>
      <c r="N155" s="32">
        <f ca="1"/>
        <v>0</v>
      </c>
    </row>
    <row r="156" spans="6:14">
      <c r="F156" t="str">
        <v/>
      </c>
      <c r="G156" t="str">
        <v/>
      </c>
      <c r="H156" t="str">
        <v/>
      </c>
      <c r="I156" s="32">
        <f ca="1"/>
        <v>0</v>
      </c>
      <c r="K156" t="str">
        <v/>
      </c>
      <c r="L156" t="str">
        <v/>
      </c>
      <c r="M156" t="str">
        <v/>
      </c>
      <c r="N156" s="32">
        <f ca="1"/>
        <v>0</v>
      </c>
    </row>
    <row r="157" spans="6:14">
      <c r="F157" t="str">
        <v/>
      </c>
      <c r="G157" t="str">
        <v/>
      </c>
      <c r="H157" t="str">
        <v/>
      </c>
      <c r="I157" s="32">
        <f ca="1"/>
        <v>0</v>
      </c>
      <c r="K157" t="str">
        <v/>
      </c>
      <c r="L157" t="str">
        <v/>
      </c>
      <c r="M157" t="str">
        <v/>
      </c>
      <c r="N157" s="32">
        <f ca="1"/>
        <v>0</v>
      </c>
    </row>
    <row r="158" spans="6:14">
      <c r="F158" t="str">
        <v/>
      </c>
      <c r="G158" t="str">
        <v/>
      </c>
      <c r="H158" t="str">
        <v/>
      </c>
      <c r="I158" s="32">
        <f ca="1"/>
        <v>0</v>
      </c>
      <c r="K158" t="str">
        <v/>
      </c>
      <c r="L158" t="str">
        <v/>
      </c>
      <c r="M158" t="str">
        <v/>
      </c>
      <c r="N158" s="32">
        <f ca="1"/>
        <v>0</v>
      </c>
    </row>
    <row r="159" spans="6:14">
      <c r="F159" t="str">
        <v/>
      </c>
      <c r="G159" t="str">
        <v/>
      </c>
      <c r="H159" t="str">
        <v/>
      </c>
      <c r="I159" s="32">
        <f ca="1"/>
        <v>0</v>
      </c>
      <c r="K159" t="str">
        <v/>
      </c>
      <c r="L159" t="str">
        <v/>
      </c>
      <c r="M159" t="str">
        <v/>
      </c>
      <c r="N159" s="32">
        <f ca="1"/>
        <v>0</v>
      </c>
    </row>
    <row r="160" spans="6:14">
      <c r="F160" t="str">
        <v/>
      </c>
      <c r="G160" t="str">
        <v/>
      </c>
      <c r="H160" t="str">
        <v/>
      </c>
      <c r="I160" s="32">
        <f ca="1"/>
        <v>0</v>
      </c>
      <c r="K160" t="str">
        <v/>
      </c>
      <c r="L160" t="str">
        <v/>
      </c>
      <c r="M160" t="str">
        <v/>
      </c>
      <c r="N160" s="32">
        <f ca="1"/>
        <v>0</v>
      </c>
    </row>
    <row r="161" spans="6:14">
      <c r="F161" t="str">
        <v/>
      </c>
      <c r="G161" t="str">
        <v/>
      </c>
      <c r="H161" t="str">
        <v/>
      </c>
      <c r="I161" s="32">
        <f ca="1"/>
        <v>0</v>
      </c>
      <c r="K161" t="str">
        <v/>
      </c>
      <c r="L161" t="str">
        <v/>
      </c>
      <c r="M161" t="str">
        <v/>
      </c>
      <c r="N161" s="32">
        <f ca="1"/>
        <v>0</v>
      </c>
    </row>
    <row r="162" spans="6:14">
      <c r="F162" t="str">
        <v/>
      </c>
      <c r="G162" t="str">
        <v/>
      </c>
      <c r="H162" t="str">
        <v/>
      </c>
      <c r="I162" s="32">
        <f ca="1"/>
        <v>0</v>
      </c>
      <c r="K162" t="str">
        <v/>
      </c>
      <c r="L162" t="str">
        <v/>
      </c>
      <c r="M162" t="str">
        <v/>
      </c>
      <c r="N162" s="32">
        <f ca="1"/>
        <v>0</v>
      </c>
    </row>
    <row r="163" spans="6:14">
      <c r="F163" t="str">
        <v/>
      </c>
      <c r="G163" t="str">
        <v/>
      </c>
      <c r="H163" t="str">
        <v/>
      </c>
      <c r="I163" s="32">
        <f ca="1"/>
        <v>0</v>
      </c>
      <c r="K163" t="str">
        <v/>
      </c>
      <c r="L163" t="str">
        <v/>
      </c>
      <c r="M163" t="str">
        <v/>
      </c>
      <c r="N163" s="32">
        <f ca="1"/>
        <v>0</v>
      </c>
    </row>
    <row r="164" spans="6:14">
      <c r="F164" t="str">
        <v/>
      </c>
      <c r="G164" t="str">
        <v/>
      </c>
      <c r="H164" t="str">
        <v/>
      </c>
      <c r="I164" s="32">
        <f ca="1"/>
        <v>0</v>
      </c>
      <c r="K164" t="str">
        <v/>
      </c>
      <c r="L164" t="str">
        <v/>
      </c>
      <c r="M164" t="str">
        <v/>
      </c>
      <c r="N164" s="32">
        <f ca="1"/>
        <v>0</v>
      </c>
    </row>
    <row r="165" spans="6:14">
      <c r="F165" t="str">
        <v/>
      </c>
      <c r="G165" t="str">
        <v/>
      </c>
      <c r="H165" t="str">
        <v/>
      </c>
      <c r="I165" s="32">
        <f ca="1"/>
        <v>0</v>
      </c>
      <c r="K165" t="str">
        <v/>
      </c>
      <c r="L165" t="str">
        <v/>
      </c>
      <c r="M165" t="str">
        <v/>
      </c>
      <c r="N165" s="32">
        <f ca="1"/>
        <v>0</v>
      </c>
    </row>
    <row r="166" spans="6:14">
      <c r="F166" t="str">
        <v/>
      </c>
      <c r="G166" t="str">
        <v/>
      </c>
      <c r="H166" t="str">
        <v/>
      </c>
      <c r="I166" s="32">
        <f ca="1"/>
        <v>0</v>
      </c>
      <c r="K166" t="str">
        <v/>
      </c>
      <c r="L166" t="str">
        <v/>
      </c>
      <c r="M166" t="str">
        <v/>
      </c>
      <c r="N166" s="32">
        <f ca="1"/>
        <v>0</v>
      </c>
    </row>
    <row r="167" spans="6:14">
      <c r="F167" t="str">
        <v/>
      </c>
      <c r="G167" t="str">
        <v/>
      </c>
      <c r="H167" t="str">
        <v/>
      </c>
      <c r="I167" s="32">
        <f ca="1"/>
        <v>0</v>
      </c>
      <c r="K167" t="str">
        <v/>
      </c>
      <c r="L167" t="str">
        <v/>
      </c>
      <c r="M167" t="str">
        <v/>
      </c>
      <c r="N167" s="32">
        <f ca="1"/>
        <v>0</v>
      </c>
    </row>
    <row r="168" spans="6:14">
      <c r="F168" t="str">
        <v/>
      </c>
      <c r="G168" t="str">
        <v/>
      </c>
      <c r="H168" t="str">
        <v/>
      </c>
      <c r="I168" s="32">
        <f ca="1"/>
        <v>0</v>
      </c>
      <c r="K168" t="str">
        <v/>
      </c>
      <c r="L168" t="str">
        <v/>
      </c>
      <c r="M168" t="str">
        <v/>
      </c>
      <c r="N168" s="32">
        <f ca="1"/>
        <v>0</v>
      </c>
    </row>
    <row r="169" spans="6:14">
      <c r="F169" t="str">
        <v/>
      </c>
      <c r="G169" t="str">
        <v/>
      </c>
      <c r="H169" t="str">
        <v/>
      </c>
      <c r="I169" s="32">
        <f ca="1"/>
        <v>0</v>
      </c>
      <c r="K169" t="str">
        <v/>
      </c>
      <c r="L169" t="str">
        <v/>
      </c>
      <c r="M169" t="str">
        <v/>
      </c>
      <c r="N169" s="32">
        <f ca="1"/>
        <v>0</v>
      </c>
    </row>
    <row r="170" spans="6:14">
      <c r="F170" t="str">
        <v/>
      </c>
      <c r="G170" t="str">
        <v/>
      </c>
      <c r="H170" t="str">
        <v/>
      </c>
      <c r="I170" s="32">
        <f ca="1"/>
        <v>0</v>
      </c>
      <c r="K170" t="str">
        <v/>
      </c>
      <c r="L170" t="str">
        <v/>
      </c>
      <c r="M170" t="str">
        <v/>
      </c>
      <c r="N170" s="32">
        <f ca="1"/>
        <v>0</v>
      </c>
    </row>
    <row r="171" spans="6:14">
      <c r="F171" t="str">
        <v/>
      </c>
      <c r="G171" t="str">
        <v/>
      </c>
      <c r="H171" t="str">
        <v/>
      </c>
      <c r="I171" s="32">
        <f ca="1"/>
        <v>0</v>
      </c>
      <c r="K171" t="str">
        <v/>
      </c>
      <c r="L171" t="str">
        <v/>
      </c>
      <c r="M171" t="str">
        <v/>
      </c>
      <c r="N171" s="32">
        <f ca="1"/>
        <v>0</v>
      </c>
    </row>
    <row r="172" spans="6:14">
      <c r="F172" t="str">
        <v/>
      </c>
      <c r="G172" t="str">
        <v/>
      </c>
      <c r="H172" t="str">
        <v/>
      </c>
      <c r="I172" s="32">
        <f ca="1"/>
        <v>0</v>
      </c>
      <c r="K172" t="str">
        <v/>
      </c>
      <c r="L172" t="str">
        <v/>
      </c>
      <c r="M172" t="str">
        <v/>
      </c>
      <c r="N172" s="32">
        <f ca="1"/>
        <v>0</v>
      </c>
    </row>
    <row r="173" spans="6:14">
      <c r="F173" t="str">
        <v/>
      </c>
      <c r="G173" t="str">
        <v/>
      </c>
      <c r="H173" t="str">
        <v/>
      </c>
      <c r="I173" s="32">
        <f ca="1"/>
        <v>0</v>
      </c>
      <c r="K173" t="str">
        <v/>
      </c>
      <c r="L173" t="str">
        <v/>
      </c>
      <c r="M173" t="str">
        <v/>
      </c>
      <c r="N173" s="32">
        <f ca="1"/>
        <v>0</v>
      </c>
    </row>
    <row r="174" spans="6:14">
      <c r="F174" t="str">
        <v/>
      </c>
      <c r="G174" t="str">
        <v/>
      </c>
      <c r="H174" t="str">
        <v/>
      </c>
      <c r="I174" s="32">
        <f ca="1"/>
        <v>0</v>
      </c>
      <c r="K174" t="str">
        <v/>
      </c>
      <c r="L174" t="str">
        <v/>
      </c>
      <c r="M174" t="str">
        <v/>
      </c>
      <c r="N174" s="32">
        <f ca="1"/>
        <v>0</v>
      </c>
    </row>
    <row r="175" spans="6:14">
      <c r="F175" t="str">
        <v/>
      </c>
      <c r="G175" t="str">
        <v/>
      </c>
      <c r="H175" t="str">
        <v/>
      </c>
      <c r="I175" s="32">
        <f ca="1"/>
        <v>0</v>
      </c>
      <c r="K175" t="str">
        <v/>
      </c>
      <c r="L175" t="str">
        <v/>
      </c>
      <c r="M175" t="str">
        <v/>
      </c>
      <c r="N175" s="32">
        <f ca="1"/>
        <v>0</v>
      </c>
    </row>
    <row r="176" spans="6:14">
      <c r="F176" t="str">
        <v/>
      </c>
      <c r="G176" t="str">
        <v/>
      </c>
      <c r="H176" t="str">
        <v/>
      </c>
      <c r="I176" s="32">
        <f ca="1"/>
        <v>0</v>
      </c>
      <c r="K176" t="str">
        <v/>
      </c>
      <c r="L176" t="str">
        <v/>
      </c>
      <c r="M176" t="str">
        <v/>
      </c>
      <c r="N176" s="32">
        <f ca="1"/>
        <v>0</v>
      </c>
    </row>
    <row r="177" spans="6:14">
      <c r="F177" t="str">
        <v/>
      </c>
      <c r="G177" t="str">
        <v/>
      </c>
      <c r="H177" t="str">
        <v/>
      </c>
      <c r="I177" s="32">
        <f ca="1"/>
        <v>0</v>
      </c>
      <c r="K177" t="str">
        <v/>
      </c>
      <c r="L177" t="str">
        <v/>
      </c>
      <c r="M177" t="str">
        <v/>
      </c>
      <c r="N177" s="32">
        <f ca="1"/>
        <v>0</v>
      </c>
    </row>
    <row r="178" spans="6:14">
      <c r="F178" t="str">
        <v/>
      </c>
      <c r="G178" t="str">
        <v/>
      </c>
      <c r="H178" t="str">
        <v/>
      </c>
      <c r="I178" s="32">
        <f ca="1"/>
        <v>0</v>
      </c>
      <c r="K178" t="str">
        <v/>
      </c>
      <c r="L178" t="str">
        <v/>
      </c>
      <c r="M178" t="str">
        <v/>
      </c>
      <c r="N178" s="32">
        <f ca="1"/>
        <v>0</v>
      </c>
    </row>
    <row r="179" spans="6:14">
      <c r="F179" t="str">
        <v/>
      </c>
      <c r="G179" t="str">
        <v/>
      </c>
      <c r="H179" t="str">
        <v/>
      </c>
      <c r="I179" s="32">
        <f ca="1"/>
        <v>0</v>
      </c>
      <c r="K179" t="str">
        <v/>
      </c>
      <c r="L179" t="str">
        <v/>
      </c>
      <c r="M179" t="str">
        <v/>
      </c>
      <c r="N179" s="32">
        <f ca="1"/>
        <v>0</v>
      </c>
    </row>
    <row r="180" spans="6:14">
      <c r="F180" t="str">
        <v/>
      </c>
      <c r="G180" t="str">
        <v/>
      </c>
      <c r="H180" t="str">
        <v/>
      </c>
      <c r="I180" s="32">
        <f ca="1"/>
        <v>0</v>
      </c>
      <c r="K180" t="str">
        <v/>
      </c>
      <c r="L180" t="str">
        <v/>
      </c>
      <c r="M180" t="str">
        <v/>
      </c>
      <c r="N180" s="32">
        <f ca="1"/>
        <v>0</v>
      </c>
    </row>
    <row r="181" spans="6:14">
      <c r="F181" t="str">
        <v/>
      </c>
      <c r="G181" t="str">
        <v/>
      </c>
      <c r="H181" t="str">
        <v/>
      </c>
      <c r="I181" s="32">
        <f ca="1"/>
        <v>0</v>
      </c>
      <c r="K181" t="str">
        <v/>
      </c>
      <c r="L181" t="str">
        <v/>
      </c>
      <c r="M181" t="str">
        <v/>
      </c>
      <c r="N181" s="32">
        <f ca="1"/>
        <v>0</v>
      </c>
    </row>
    <row r="182" spans="6:14">
      <c r="F182" t="str">
        <v/>
      </c>
      <c r="G182" t="str">
        <v/>
      </c>
      <c r="H182" t="str">
        <v/>
      </c>
      <c r="I182" s="32">
        <f ca="1"/>
        <v>0</v>
      </c>
      <c r="K182" t="str">
        <v/>
      </c>
      <c r="L182" t="str">
        <v/>
      </c>
      <c r="M182" t="str">
        <v/>
      </c>
      <c r="N182" s="32">
        <f ca="1"/>
        <v>0</v>
      </c>
    </row>
    <row r="183" spans="6:14">
      <c r="F183" t="str">
        <v/>
      </c>
      <c r="G183" t="str">
        <v/>
      </c>
      <c r="H183" t="str">
        <v/>
      </c>
      <c r="I183" s="32">
        <f ca="1"/>
        <v>0</v>
      </c>
      <c r="K183" t="str">
        <v/>
      </c>
      <c r="L183" t="str">
        <v/>
      </c>
      <c r="M183" t="str">
        <v/>
      </c>
      <c r="N183" s="32">
        <f ca="1"/>
        <v>0</v>
      </c>
    </row>
    <row r="184" spans="6:14">
      <c r="F184" t="str">
        <v/>
      </c>
      <c r="G184" t="str">
        <v/>
      </c>
      <c r="H184" t="str">
        <v/>
      </c>
      <c r="I184" s="32">
        <f ca="1"/>
        <v>0</v>
      </c>
      <c r="K184" t="str">
        <v/>
      </c>
      <c r="L184" t="str">
        <v/>
      </c>
      <c r="M184" t="str">
        <v/>
      </c>
      <c r="N184" s="32">
        <f ca="1"/>
        <v>0</v>
      </c>
    </row>
    <row r="185" spans="6:14">
      <c r="F185" t="str">
        <v/>
      </c>
      <c r="G185" t="str">
        <v/>
      </c>
      <c r="H185" t="str">
        <v/>
      </c>
      <c r="I185" s="32">
        <f ca="1"/>
        <v>0</v>
      </c>
      <c r="K185" t="str">
        <v/>
      </c>
      <c r="L185" t="str">
        <v/>
      </c>
      <c r="M185" t="str">
        <v/>
      </c>
      <c r="N185" s="32">
        <f ca="1"/>
        <v>0</v>
      </c>
    </row>
    <row r="186" spans="6:14">
      <c r="F186" t="str">
        <v/>
      </c>
      <c r="G186" t="str">
        <v/>
      </c>
      <c r="H186" t="str">
        <v/>
      </c>
      <c r="I186" s="32">
        <f ca="1"/>
        <v>0</v>
      </c>
      <c r="K186" t="str">
        <v/>
      </c>
      <c r="L186" t="str">
        <v/>
      </c>
      <c r="M186" t="str">
        <v/>
      </c>
      <c r="N186" s="32">
        <f ca="1"/>
        <v>0</v>
      </c>
    </row>
    <row r="187" spans="6:14">
      <c r="F187" t="str">
        <v/>
      </c>
      <c r="G187" t="str">
        <v/>
      </c>
      <c r="H187" t="str">
        <v/>
      </c>
      <c r="I187" s="32">
        <f ca="1"/>
        <v>0</v>
      </c>
      <c r="K187" t="str">
        <v/>
      </c>
      <c r="L187" t="str">
        <v/>
      </c>
      <c r="M187" t="str">
        <v/>
      </c>
      <c r="N187" s="32">
        <f ca="1"/>
        <v>0</v>
      </c>
    </row>
    <row r="188" spans="6:14">
      <c r="F188" t="str">
        <v/>
      </c>
      <c r="G188" t="str">
        <v/>
      </c>
      <c r="H188" t="str">
        <v/>
      </c>
      <c r="I188" s="32">
        <f ca="1"/>
        <v>0</v>
      </c>
      <c r="K188" t="str">
        <v/>
      </c>
      <c r="L188" t="str">
        <v/>
      </c>
      <c r="M188" t="str">
        <v/>
      </c>
      <c r="N188" s="32">
        <f ca="1"/>
        <v>0</v>
      </c>
    </row>
    <row r="189" spans="6:14">
      <c r="F189" t="str">
        <v/>
      </c>
      <c r="G189" t="str">
        <v/>
      </c>
      <c r="H189" t="str">
        <v/>
      </c>
      <c r="I189" s="32">
        <f ca="1"/>
        <v>0</v>
      </c>
      <c r="K189" t="str">
        <v/>
      </c>
      <c r="L189" t="str">
        <v/>
      </c>
      <c r="M189" t="str">
        <v/>
      </c>
      <c r="N189" s="32">
        <f ca="1"/>
        <v>0</v>
      </c>
    </row>
    <row r="190" spans="6:14">
      <c r="F190" t="str">
        <v/>
      </c>
      <c r="G190" t="str">
        <v/>
      </c>
      <c r="H190" t="str">
        <v/>
      </c>
      <c r="I190" s="32">
        <f ca="1"/>
        <v>0</v>
      </c>
      <c r="K190" t="str">
        <v/>
      </c>
      <c r="L190" t="str">
        <v/>
      </c>
      <c r="M190" t="str">
        <v/>
      </c>
      <c r="N190" s="32">
        <f ca="1"/>
        <v>0</v>
      </c>
    </row>
    <row r="191" spans="6:14">
      <c r="F191" t="str">
        <v/>
      </c>
      <c r="G191" t="str">
        <v/>
      </c>
      <c r="H191" t="str">
        <v/>
      </c>
      <c r="I191" s="32">
        <f ca="1"/>
        <v>0</v>
      </c>
      <c r="K191" t="str">
        <v/>
      </c>
      <c r="L191" t="str">
        <v/>
      </c>
      <c r="M191" t="str">
        <v/>
      </c>
      <c r="N191" s="32">
        <f ca="1"/>
        <v>0</v>
      </c>
    </row>
    <row r="192" spans="6:14">
      <c r="F192" t="str">
        <v/>
      </c>
      <c r="G192" t="str">
        <v/>
      </c>
      <c r="H192" t="str">
        <v/>
      </c>
      <c r="I192" s="32">
        <f ca="1"/>
        <v>0</v>
      </c>
      <c r="K192" t="str">
        <v/>
      </c>
      <c r="L192" t="str">
        <v/>
      </c>
      <c r="M192" t="str">
        <v/>
      </c>
      <c r="N192" s="32">
        <f ca="1"/>
        <v>0</v>
      </c>
    </row>
    <row r="193" spans="6:14">
      <c r="F193" t="str">
        <v/>
      </c>
      <c r="G193" t="str">
        <v/>
      </c>
      <c r="H193" t="str">
        <v/>
      </c>
      <c r="I193" s="32">
        <f ca="1"/>
        <v>0</v>
      </c>
      <c r="K193" t="str">
        <v/>
      </c>
      <c r="L193" t="str">
        <v/>
      </c>
      <c r="M193" t="str">
        <v/>
      </c>
      <c r="N193" s="32">
        <f ca="1"/>
        <v>0</v>
      </c>
    </row>
    <row r="194" spans="6:14">
      <c r="F194" t="str">
        <v/>
      </c>
      <c r="G194" t="str">
        <v/>
      </c>
      <c r="H194" t="str">
        <v/>
      </c>
      <c r="I194" s="32">
        <f ca="1"/>
        <v>0</v>
      </c>
      <c r="K194" t="str">
        <v/>
      </c>
      <c r="L194" t="str">
        <v/>
      </c>
      <c r="M194" t="str">
        <v/>
      </c>
      <c r="N194" s="32">
        <f ca="1"/>
        <v>0</v>
      </c>
    </row>
    <row r="195" spans="6:14">
      <c r="F195" t="str">
        <v/>
      </c>
      <c r="G195" t="str">
        <v/>
      </c>
      <c r="H195" t="str">
        <v/>
      </c>
      <c r="I195" s="32">
        <f ca="1"/>
        <v>0</v>
      </c>
      <c r="K195" t="str">
        <v/>
      </c>
      <c r="L195" t="str">
        <v/>
      </c>
      <c r="M195" t="str">
        <v/>
      </c>
      <c r="N195" s="32">
        <f ca="1"/>
        <v>0</v>
      </c>
    </row>
    <row r="196" spans="6:14">
      <c r="F196" t="str">
        <v/>
      </c>
      <c r="G196" t="str">
        <v/>
      </c>
      <c r="H196" t="str">
        <v/>
      </c>
      <c r="I196" s="32">
        <f ca="1"/>
        <v>0</v>
      </c>
      <c r="K196" t="str">
        <v/>
      </c>
      <c r="L196" t="str">
        <v/>
      </c>
      <c r="M196" t="str">
        <v/>
      </c>
      <c r="N196" s="32">
        <f ca="1"/>
        <v>0</v>
      </c>
    </row>
    <row r="197" spans="6:14">
      <c r="F197" t="str">
        <v/>
      </c>
      <c r="G197" t="str">
        <v/>
      </c>
      <c r="H197" t="str">
        <v/>
      </c>
      <c r="I197" s="32">
        <f ca="1"/>
        <v>0</v>
      </c>
      <c r="K197" t="str">
        <v/>
      </c>
      <c r="L197" t="str">
        <v/>
      </c>
      <c r="M197" t="str">
        <v/>
      </c>
      <c r="N197" s="32">
        <f ca="1"/>
        <v>0</v>
      </c>
    </row>
    <row r="198" spans="6:14">
      <c r="F198" t="str">
        <v/>
      </c>
      <c r="G198" t="str">
        <v/>
      </c>
      <c r="H198" t="str">
        <v/>
      </c>
      <c r="I198" s="32">
        <f ca="1"/>
        <v>0</v>
      </c>
      <c r="K198" t="str">
        <v/>
      </c>
      <c r="L198" t="str">
        <v/>
      </c>
      <c r="M198" t="str">
        <v/>
      </c>
      <c r="N198" s="32">
        <f ca="1"/>
        <v>0</v>
      </c>
    </row>
    <row r="199" spans="6:14">
      <c r="F199" t="str">
        <v/>
      </c>
      <c r="G199" t="str">
        <v/>
      </c>
      <c r="H199" t="str">
        <v/>
      </c>
      <c r="I199" s="32">
        <f ca="1"/>
        <v>0</v>
      </c>
      <c r="K199" t="str">
        <v/>
      </c>
      <c r="L199" t="str">
        <v/>
      </c>
      <c r="M199" t="str">
        <v/>
      </c>
      <c r="N199" s="32">
        <f ca="1"/>
        <v>0</v>
      </c>
    </row>
    <row r="200" spans="6:14">
      <c r="F200" t="str">
        <v/>
      </c>
      <c r="G200" t="str">
        <v/>
      </c>
      <c r="H200" t="str">
        <v/>
      </c>
      <c r="I200" s="32">
        <f ca="1"/>
        <v>0</v>
      </c>
      <c r="K200" t="str">
        <v/>
      </c>
      <c r="L200" t="str">
        <v/>
      </c>
      <c r="M200" t="str">
        <v/>
      </c>
      <c r="N200" s="32">
        <f ca="1"/>
        <v>0</v>
      </c>
    </row>
    <row r="201" spans="6:14">
      <c r="F201" t="str">
        <v/>
      </c>
      <c r="G201" t="str">
        <v/>
      </c>
      <c r="H201" t="str">
        <v/>
      </c>
      <c r="I201" s="32">
        <f ca="1"/>
        <v>0</v>
      </c>
      <c r="K201" t="str">
        <v/>
      </c>
      <c r="L201" t="str">
        <v/>
      </c>
      <c r="M201" t="str">
        <v/>
      </c>
      <c r="N201" s="32">
        <f ca="1"/>
        <v>0</v>
      </c>
    </row>
    <row r="202" spans="6:14">
      <c r="F202" t="str">
        <v/>
      </c>
      <c r="G202" t="str">
        <v/>
      </c>
      <c r="H202" t="str">
        <v/>
      </c>
      <c r="I202" s="32">
        <f ca="1"/>
        <v>0</v>
      </c>
      <c r="K202" t="str">
        <v/>
      </c>
      <c r="L202" t="str">
        <v/>
      </c>
      <c r="M202" t="str">
        <v/>
      </c>
      <c r="N202" s="32">
        <f ca="1"/>
        <v>0</v>
      </c>
    </row>
    <row r="203" spans="6:14">
      <c r="F203" t="str">
        <v/>
      </c>
      <c r="G203" t="str">
        <v/>
      </c>
      <c r="H203" t="str">
        <v/>
      </c>
      <c r="I203" s="32">
        <f ca="1"/>
        <v>0</v>
      </c>
      <c r="K203" t="str">
        <v/>
      </c>
      <c r="L203" t="str">
        <v/>
      </c>
      <c r="M203" t="str">
        <v/>
      </c>
      <c r="N203" s="32">
        <f ca="1"/>
        <v>0</v>
      </c>
    </row>
    <row r="204" spans="6:14">
      <c r="F204" t="str">
        <v/>
      </c>
      <c r="G204" t="str">
        <v/>
      </c>
      <c r="H204" t="str">
        <v/>
      </c>
      <c r="I204" s="32">
        <f ca="1"/>
        <v>0</v>
      </c>
      <c r="K204" t="str">
        <v/>
      </c>
      <c r="L204" t="str">
        <v/>
      </c>
      <c r="M204" t="str">
        <v/>
      </c>
      <c r="N204" s="32">
        <f ca="1"/>
        <v>0</v>
      </c>
    </row>
    <row r="205" spans="6:14">
      <c r="F205" t="str">
        <v/>
      </c>
      <c r="G205" t="str">
        <v/>
      </c>
      <c r="H205" t="str">
        <v/>
      </c>
      <c r="I205" s="32">
        <f ca="1"/>
        <v>0</v>
      </c>
      <c r="K205" t="str">
        <v/>
      </c>
      <c r="L205" t="str">
        <v/>
      </c>
      <c r="M205" t="str">
        <v/>
      </c>
      <c r="N205" s="32">
        <f ca="1"/>
        <v>0</v>
      </c>
    </row>
    <row r="206" spans="6:14">
      <c r="F206" t="str">
        <v/>
      </c>
      <c r="G206" t="str">
        <v/>
      </c>
      <c r="H206" t="str">
        <v/>
      </c>
      <c r="I206" s="32">
        <f ca="1"/>
        <v>0</v>
      </c>
      <c r="K206" t="str">
        <v/>
      </c>
      <c r="L206" t="str">
        <v/>
      </c>
      <c r="M206" t="str">
        <v/>
      </c>
      <c r="N206" s="32">
        <f ca="1"/>
        <v>0</v>
      </c>
    </row>
    <row r="207" spans="6:14">
      <c r="F207" t="str">
        <v/>
      </c>
      <c r="G207" t="str">
        <v/>
      </c>
      <c r="H207" t="str">
        <v/>
      </c>
      <c r="I207" s="32">
        <f ca="1"/>
        <v>0</v>
      </c>
      <c r="K207" t="str">
        <v/>
      </c>
      <c r="L207" t="str">
        <v/>
      </c>
      <c r="M207" t="str">
        <v/>
      </c>
      <c r="N207" s="32">
        <f ca="1"/>
        <v>0</v>
      </c>
    </row>
    <row r="208" spans="6:14">
      <c r="F208" t="str">
        <v/>
      </c>
      <c r="G208" t="str">
        <v/>
      </c>
      <c r="H208" t="str">
        <v/>
      </c>
      <c r="I208" s="32">
        <f ca="1"/>
        <v>0</v>
      </c>
      <c r="K208" t="str">
        <v/>
      </c>
      <c r="L208" t="str">
        <v/>
      </c>
      <c r="M208" t="str">
        <v/>
      </c>
      <c r="N208" s="32">
        <f ca="1"/>
        <v>0</v>
      </c>
    </row>
    <row r="209" spans="6:14">
      <c r="F209" t="str">
        <v/>
      </c>
      <c r="G209" t="str">
        <v/>
      </c>
      <c r="H209" t="str">
        <v/>
      </c>
      <c r="I209" s="32">
        <f ca="1"/>
        <v>0</v>
      </c>
      <c r="K209" t="str">
        <v/>
      </c>
      <c r="L209" t="str">
        <v/>
      </c>
      <c r="M209" t="str">
        <v/>
      </c>
      <c r="N209" s="32">
        <f ca="1"/>
        <v>0</v>
      </c>
    </row>
    <row r="210" spans="6:14">
      <c r="F210" t="str">
        <v/>
      </c>
      <c r="G210" t="str">
        <v/>
      </c>
      <c r="H210" t="str">
        <v/>
      </c>
      <c r="I210" s="32">
        <f ca="1"/>
        <v>0</v>
      </c>
      <c r="K210" t="str">
        <v/>
      </c>
      <c r="L210" t="str">
        <v/>
      </c>
      <c r="M210" t="str">
        <v/>
      </c>
      <c r="N210" s="32">
        <f ca="1"/>
        <v>0</v>
      </c>
    </row>
    <row r="211" spans="6:14">
      <c r="F211" t="str">
        <v/>
      </c>
      <c r="G211" t="str">
        <v/>
      </c>
      <c r="H211" t="str">
        <v/>
      </c>
      <c r="I211" s="32">
        <f ca="1"/>
        <v>0</v>
      </c>
      <c r="K211" t="str">
        <v/>
      </c>
      <c r="L211" t="str">
        <v/>
      </c>
      <c r="M211" t="str">
        <v/>
      </c>
      <c r="N211" s="32">
        <f ca="1"/>
        <v>0</v>
      </c>
    </row>
    <row r="212" spans="6:14">
      <c r="F212" t="str">
        <v/>
      </c>
      <c r="G212" t="str">
        <v/>
      </c>
      <c r="H212" t="str">
        <v/>
      </c>
      <c r="I212" s="32">
        <f ca="1"/>
        <v>0</v>
      </c>
      <c r="K212" t="str">
        <v/>
      </c>
      <c r="L212" t="str">
        <v/>
      </c>
      <c r="M212" t="str">
        <v/>
      </c>
      <c r="N212" s="32">
        <f ca="1"/>
        <v>0</v>
      </c>
    </row>
    <row r="213" spans="6:14">
      <c r="F213" t="str">
        <v/>
      </c>
      <c r="G213" t="str">
        <v/>
      </c>
      <c r="H213" t="str">
        <v/>
      </c>
      <c r="I213" s="32">
        <f ca="1"/>
        <v>0</v>
      </c>
      <c r="K213" t="str">
        <v/>
      </c>
      <c r="L213" t="str">
        <v/>
      </c>
      <c r="M213" t="str">
        <v/>
      </c>
      <c r="N213" s="32">
        <f ca="1"/>
        <v>0</v>
      </c>
    </row>
    <row r="214" spans="6:14">
      <c r="F214" t="str">
        <v/>
      </c>
      <c r="G214" t="str">
        <v/>
      </c>
      <c r="H214" t="str">
        <v/>
      </c>
      <c r="I214" s="32">
        <f ca="1"/>
        <v>0</v>
      </c>
      <c r="K214" t="str">
        <v/>
      </c>
      <c r="L214" t="str">
        <v/>
      </c>
      <c r="M214" t="str">
        <v/>
      </c>
      <c r="N214" s="32">
        <f ca="1"/>
        <v>0</v>
      </c>
    </row>
    <row r="215" spans="6:14">
      <c r="F215" t="str">
        <v/>
      </c>
      <c r="G215" t="str">
        <v/>
      </c>
      <c r="H215" t="str">
        <v/>
      </c>
      <c r="I215" s="32">
        <f ca="1"/>
        <v>0</v>
      </c>
      <c r="K215" t="str">
        <v/>
      </c>
      <c r="L215" t="str">
        <v/>
      </c>
      <c r="M215" t="str">
        <v/>
      </c>
      <c r="N215" s="32">
        <f ca="1"/>
        <v>0</v>
      </c>
    </row>
    <row r="216" spans="6:14">
      <c r="F216" t="str">
        <v/>
      </c>
      <c r="G216" t="str">
        <v/>
      </c>
      <c r="H216" t="str">
        <v/>
      </c>
      <c r="I216" s="32">
        <f ca="1"/>
        <v>0</v>
      </c>
      <c r="K216" t="str">
        <v/>
      </c>
      <c r="L216" t="str">
        <v/>
      </c>
      <c r="M216" t="str">
        <v/>
      </c>
      <c r="N216" s="32">
        <f ca="1"/>
        <v>0</v>
      </c>
    </row>
    <row r="217" spans="6:14">
      <c r="F217" t="str">
        <v/>
      </c>
      <c r="G217" t="str">
        <v/>
      </c>
      <c r="H217" t="str">
        <v/>
      </c>
      <c r="I217" s="32">
        <f ca="1"/>
        <v>0</v>
      </c>
      <c r="K217" t="str">
        <v/>
      </c>
      <c r="L217" t="str">
        <v/>
      </c>
      <c r="M217" t="str">
        <v/>
      </c>
      <c r="N217" s="32">
        <f ca="1"/>
        <v>0</v>
      </c>
    </row>
    <row r="218" spans="6:14">
      <c r="F218" t="str">
        <v/>
      </c>
      <c r="G218" t="str">
        <v/>
      </c>
      <c r="H218" t="str">
        <v/>
      </c>
      <c r="I218" s="32">
        <f ca="1"/>
        <v>0</v>
      </c>
      <c r="K218" t="str">
        <v/>
      </c>
      <c r="L218" t="str">
        <v/>
      </c>
      <c r="M218" t="str">
        <v/>
      </c>
      <c r="N218" s="32">
        <f ca="1"/>
        <v>0</v>
      </c>
    </row>
    <row r="219" spans="6:14">
      <c r="F219" t="str">
        <v/>
      </c>
      <c r="G219" t="str">
        <v/>
      </c>
      <c r="H219" t="str">
        <v/>
      </c>
      <c r="I219" s="32">
        <f ca="1"/>
        <v>0</v>
      </c>
      <c r="K219" t="str">
        <v/>
      </c>
      <c r="L219" t="str">
        <v/>
      </c>
      <c r="M219" t="str">
        <v/>
      </c>
      <c r="N219" s="32">
        <f ca="1"/>
        <v>0</v>
      </c>
    </row>
    <row r="220" spans="6:14">
      <c r="F220" t="str">
        <v/>
      </c>
      <c r="G220" t="str">
        <v/>
      </c>
      <c r="H220" t="str">
        <v/>
      </c>
      <c r="I220" s="32">
        <f ca="1"/>
        <v>0</v>
      </c>
      <c r="K220" t="str">
        <v/>
      </c>
      <c r="L220" t="str">
        <v/>
      </c>
      <c r="M220" t="str">
        <v/>
      </c>
      <c r="N220" s="32">
        <f ca="1"/>
        <v>0</v>
      </c>
    </row>
    <row r="221" spans="6:14">
      <c r="F221" t="str">
        <v/>
      </c>
      <c r="G221" t="str">
        <v/>
      </c>
      <c r="H221" t="str">
        <v/>
      </c>
      <c r="I221" s="32">
        <f ca="1"/>
        <v>0</v>
      </c>
      <c r="K221" t="str">
        <v/>
      </c>
      <c r="L221" t="str">
        <v/>
      </c>
      <c r="M221" t="str">
        <v/>
      </c>
      <c r="N221" s="32">
        <f ca="1"/>
        <v>0</v>
      </c>
    </row>
    <row r="222" spans="6:14">
      <c r="F222" t="str">
        <v/>
      </c>
      <c r="G222" t="str">
        <v/>
      </c>
      <c r="H222" t="str">
        <v/>
      </c>
      <c r="I222" s="32">
        <f ca="1"/>
        <v>0</v>
      </c>
      <c r="K222" t="str">
        <v/>
      </c>
      <c r="L222" t="str">
        <v/>
      </c>
      <c r="M222" t="str">
        <v/>
      </c>
      <c r="N222" s="32">
        <f ca="1"/>
        <v>0</v>
      </c>
    </row>
    <row r="223" spans="6:14">
      <c r="F223" t="str">
        <v/>
      </c>
      <c r="G223" t="str">
        <v/>
      </c>
      <c r="H223" t="str">
        <v/>
      </c>
      <c r="I223" s="32">
        <f ca="1"/>
        <v>0</v>
      </c>
      <c r="K223" t="str">
        <v/>
      </c>
      <c r="L223" t="str">
        <v/>
      </c>
      <c r="M223" t="str">
        <v/>
      </c>
      <c r="N223" s="32">
        <f ca="1"/>
        <v>0</v>
      </c>
    </row>
    <row r="224" spans="6:14">
      <c r="F224" t="str">
        <v/>
      </c>
      <c r="G224" t="str">
        <v/>
      </c>
      <c r="H224" t="str">
        <v/>
      </c>
      <c r="I224" s="32">
        <f ca="1"/>
        <v>0</v>
      </c>
      <c r="K224" t="str">
        <v/>
      </c>
      <c r="L224" t="str">
        <v/>
      </c>
      <c r="M224" t="str">
        <v/>
      </c>
      <c r="N224" s="32">
        <f ca="1"/>
        <v>0</v>
      </c>
    </row>
    <row r="225" spans="6:14">
      <c r="F225" t="str">
        <v/>
      </c>
      <c r="G225" t="str">
        <v/>
      </c>
      <c r="H225" t="str">
        <v/>
      </c>
      <c r="I225" s="32">
        <f ca="1"/>
        <v>0</v>
      </c>
      <c r="K225" t="str">
        <v/>
      </c>
      <c r="L225" t="str">
        <v/>
      </c>
      <c r="M225" t="str">
        <v/>
      </c>
      <c r="N225" s="32">
        <f ca="1"/>
        <v>0</v>
      </c>
    </row>
    <row r="226" spans="6:14">
      <c r="F226" t="str">
        <v/>
      </c>
      <c r="G226" t="str">
        <v/>
      </c>
      <c r="H226" t="str">
        <v/>
      </c>
      <c r="I226" s="32">
        <f ca="1"/>
        <v>0</v>
      </c>
      <c r="K226" t="str">
        <v/>
      </c>
      <c r="L226" t="str">
        <v/>
      </c>
      <c r="M226" t="str">
        <v/>
      </c>
      <c r="N226" s="32">
        <f ca="1"/>
        <v>0</v>
      </c>
    </row>
    <row r="227" spans="6:14">
      <c r="F227" t="str">
        <v/>
      </c>
      <c r="G227" t="str">
        <v/>
      </c>
      <c r="H227" t="str">
        <v/>
      </c>
      <c r="I227" s="32">
        <f ca="1"/>
        <v>0</v>
      </c>
      <c r="K227" t="str">
        <v/>
      </c>
      <c r="L227" t="str">
        <v/>
      </c>
      <c r="M227" t="str">
        <v/>
      </c>
      <c r="N227" s="32">
        <f ca="1"/>
        <v>0</v>
      </c>
    </row>
    <row r="228" spans="6:14">
      <c r="F228" t="str">
        <v/>
      </c>
      <c r="G228" t="str">
        <v/>
      </c>
      <c r="H228" t="str">
        <v/>
      </c>
      <c r="I228" s="32">
        <f ca="1"/>
        <v>0</v>
      </c>
      <c r="K228" t="str">
        <v/>
      </c>
      <c r="L228" t="str">
        <v/>
      </c>
      <c r="M228" t="str">
        <v/>
      </c>
      <c r="N228" s="32">
        <f ca="1"/>
        <v>0</v>
      </c>
    </row>
    <row r="229" spans="6:14">
      <c r="F229" t="str">
        <v/>
      </c>
      <c r="G229" t="str">
        <v/>
      </c>
      <c r="H229" t="str">
        <v/>
      </c>
      <c r="I229" s="32">
        <f ca="1"/>
        <v>0</v>
      </c>
      <c r="K229" t="str">
        <v/>
      </c>
      <c r="L229" t="str">
        <v/>
      </c>
      <c r="M229" t="str">
        <v/>
      </c>
      <c r="N229" s="32">
        <f ca="1"/>
        <v>0</v>
      </c>
    </row>
    <row r="230" spans="6:14">
      <c r="F230" t="str">
        <v/>
      </c>
      <c r="G230" t="str">
        <v/>
      </c>
      <c r="H230" t="str">
        <v/>
      </c>
      <c r="I230" s="32">
        <f ca="1"/>
        <v>0</v>
      </c>
      <c r="K230" t="str">
        <v/>
      </c>
      <c r="L230" t="str">
        <v/>
      </c>
      <c r="M230" t="str">
        <v/>
      </c>
      <c r="N230" s="32">
        <f ca="1"/>
        <v>0</v>
      </c>
    </row>
    <row r="231" spans="6:14">
      <c r="F231" t="str">
        <v/>
      </c>
      <c r="G231" t="str">
        <v/>
      </c>
      <c r="H231" t="str">
        <v/>
      </c>
      <c r="I231" s="32">
        <f ca="1"/>
        <v>0</v>
      </c>
      <c r="K231" t="str">
        <v/>
      </c>
      <c r="L231" t="str">
        <v/>
      </c>
      <c r="M231" t="str">
        <v/>
      </c>
      <c r="N231" s="32">
        <f ca="1"/>
        <v>0</v>
      </c>
    </row>
    <row r="232" spans="6:14">
      <c r="F232" t="str">
        <v/>
      </c>
      <c r="G232" t="str">
        <v/>
      </c>
      <c r="H232" t="str">
        <v/>
      </c>
      <c r="I232" s="32">
        <f ca="1"/>
        <v>0</v>
      </c>
      <c r="K232" t="str">
        <v/>
      </c>
      <c r="L232" t="str">
        <v/>
      </c>
      <c r="M232" t="str">
        <v/>
      </c>
      <c r="N232" s="32">
        <f ca="1"/>
        <v>0</v>
      </c>
    </row>
    <row r="233" spans="6:14">
      <c r="F233" t="str">
        <v/>
      </c>
      <c r="G233" t="str">
        <v/>
      </c>
      <c r="H233" t="str">
        <v/>
      </c>
      <c r="I233" s="32">
        <f ca="1"/>
        <v>0</v>
      </c>
      <c r="K233" t="str">
        <v/>
      </c>
      <c r="L233" t="str">
        <v/>
      </c>
      <c r="M233" t="str">
        <v/>
      </c>
      <c r="N233" s="32">
        <f ca="1"/>
        <v>0</v>
      </c>
    </row>
    <row r="234" spans="6:14">
      <c r="F234" t="str">
        <v/>
      </c>
      <c r="G234" t="str">
        <v/>
      </c>
      <c r="H234" t="str">
        <v/>
      </c>
      <c r="I234" s="32">
        <f ca="1"/>
        <v>0</v>
      </c>
      <c r="K234" t="str">
        <v/>
      </c>
      <c r="L234" t="str">
        <v/>
      </c>
      <c r="M234" t="str">
        <v/>
      </c>
      <c r="N234" s="32">
        <f ca="1"/>
        <v>0</v>
      </c>
    </row>
    <row r="235" spans="6:14">
      <c r="F235" t="str">
        <v/>
      </c>
      <c r="G235" t="str">
        <v/>
      </c>
      <c r="H235" t="str">
        <v/>
      </c>
      <c r="I235" s="32">
        <f ca="1"/>
        <v>0</v>
      </c>
      <c r="K235" t="str">
        <v/>
      </c>
      <c r="L235" t="str">
        <v/>
      </c>
      <c r="M235" t="str">
        <v/>
      </c>
      <c r="N235" s="32">
        <f ca="1"/>
        <v>0</v>
      </c>
    </row>
    <row r="236" spans="6:14">
      <c r="F236" t="str">
        <v/>
      </c>
      <c r="G236" t="str">
        <v/>
      </c>
      <c r="H236" t="str">
        <v/>
      </c>
      <c r="I236" s="32">
        <f ca="1"/>
        <v>0</v>
      </c>
      <c r="K236" t="str">
        <v/>
      </c>
      <c r="L236" t="str">
        <v/>
      </c>
      <c r="M236" t="str">
        <v/>
      </c>
      <c r="N236" s="32">
        <f ca="1"/>
        <v>0</v>
      </c>
    </row>
    <row r="237" spans="6:14">
      <c r="F237" t="str">
        <v/>
      </c>
      <c r="G237" t="str">
        <v/>
      </c>
      <c r="H237" t="str">
        <v/>
      </c>
      <c r="I237" s="32">
        <f ca="1"/>
        <v>0</v>
      </c>
      <c r="K237" t="str">
        <v/>
      </c>
      <c r="L237" t="str">
        <v/>
      </c>
      <c r="M237" t="str">
        <v/>
      </c>
      <c r="N237" s="32">
        <f ca="1"/>
        <v>0</v>
      </c>
    </row>
    <row r="238" spans="6:14">
      <c r="F238" t="str">
        <v/>
      </c>
      <c r="G238">
        <v>0</v>
      </c>
      <c r="H238" t="str">
        <v/>
      </c>
      <c r="I238" s="32">
        <f ca="1"/>
        <v>0</v>
      </c>
      <c r="K238" t="str">
        <v/>
      </c>
      <c r="L238">
        <v>0</v>
      </c>
      <c r="M238" t="str">
        <v/>
      </c>
      <c r="N238" s="32">
        <f ca="1"/>
        <v>0</v>
      </c>
    </row>
    <row r="239" spans="6:14">
      <c r="F239" t="str">
        <v/>
      </c>
      <c r="G239">
        <v>0</v>
      </c>
      <c r="H239" t="str">
        <v/>
      </c>
      <c r="I239" s="32">
        <f ca="1"/>
        <v>0</v>
      </c>
      <c r="K239" t="str">
        <v/>
      </c>
      <c r="L239">
        <v>0</v>
      </c>
      <c r="M239" t="str">
        <v/>
      </c>
      <c r="N239" s="32">
        <f ca="1"/>
        <v>0</v>
      </c>
    </row>
    <row r="240" spans="6:14">
      <c r="F240" t="str">
        <v/>
      </c>
      <c r="G240">
        <v>0</v>
      </c>
      <c r="H240">
        <v>0</v>
      </c>
      <c r="I240" s="32">
        <f ca="1"/>
        <v>0</v>
      </c>
      <c r="K240" t="str">
        <v/>
      </c>
      <c r="L240">
        <v>0</v>
      </c>
      <c r="M240">
        <v>0</v>
      </c>
      <c r="N240" s="32">
        <f ca="1"/>
        <v>0</v>
      </c>
    </row>
    <row r="241" spans="6:14">
      <c r="F241" t="str">
        <v/>
      </c>
      <c r="G241">
        <v>0</v>
      </c>
      <c r="H241">
        <v>0</v>
      </c>
      <c r="I241" s="32">
        <f ca="1"/>
        <v>0</v>
      </c>
      <c r="K241" t="str">
        <v/>
      </c>
      <c r="L241">
        <v>0</v>
      </c>
      <c r="M241">
        <v>0</v>
      </c>
      <c r="N241" s="32">
        <f ca="1"/>
        <v>0</v>
      </c>
    </row>
    <row r="242" spans="6:14">
      <c r="F242">
        <v>0</v>
      </c>
      <c r="G242">
        <v>0</v>
      </c>
      <c r="H242">
        <v>0</v>
      </c>
      <c r="I242" s="32">
        <f ca="1"/>
        <v>0</v>
      </c>
      <c r="K242">
        <v>0</v>
      </c>
      <c r="L242">
        <v>0</v>
      </c>
      <c r="M242">
        <v>0</v>
      </c>
      <c r="N242" s="32">
        <f ca="1"/>
        <v>0</v>
      </c>
    </row>
    <row r="243" spans="6:14">
      <c r="F243">
        <v>0</v>
      </c>
      <c r="G243">
        <v>0</v>
      </c>
      <c r="H243">
        <v>0</v>
      </c>
      <c r="I243" s="32">
        <f ca="1"/>
        <v>0</v>
      </c>
      <c r="K243">
        <v>0</v>
      </c>
      <c r="L243">
        <v>0</v>
      </c>
      <c r="M243">
        <v>0</v>
      </c>
      <c r="N243" s="32">
        <f ca="1"/>
        <v>0</v>
      </c>
    </row>
    <row r="244" spans="6:14">
      <c r="F244">
        <v>0</v>
      </c>
      <c r="G244">
        <v>0</v>
      </c>
      <c r="H244">
        <v>0</v>
      </c>
      <c r="I244" s="32">
        <f ca="1"/>
        <v>0</v>
      </c>
      <c r="K244">
        <v>0</v>
      </c>
      <c r="L244">
        <v>0</v>
      </c>
      <c r="M244">
        <v>0</v>
      </c>
      <c r="N244" s="32">
        <f ca="1"/>
        <v>0</v>
      </c>
    </row>
    <row r="245" spans="6:14">
      <c r="F245">
        <v>0</v>
      </c>
      <c r="G245">
        <v>0</v>
      </c>
      <c r="H245">
        <v>0</v>
      </c>
      <c r="I245" s="32">
        <f ca="1"/>
        <v>0</v>
      </c>
      <c r="K245">
        <v>0</v>
      </c>
      <c r="L245">
        <v>0</v>
      </c>
      <c r="M245">
        <v>0</v>
      </c>
      <c r="N245" s="32">
        <f ca="1"/>
        <v>0</v>
      </c>
    </row>
    <row r="246" spans="6:14">
      <c r="F246">
        <v>0</v>
      </c>
      <c r="G246">
        <v>0</v>
      </c>
      <c r="H246">
        <v>0</v>
      </c>
      <c r="I246" s="32">
        <f ca="1"/>
        <v>0</v>
      </c>
      <c r="K246">
        <v>0</v>
      </c>
      <c r="L246">
        <v>0</v>
      </c>
      <c r="M246">
        <v>0</v>
      </c>
      <c r="N246" s="32">
        <f ca="1"/>
        <v>0</v>
      </c>
    </row>
    <row r="247" spans="6:14">
      <c r="F247">
        <v>0</v>
      </c>
      <c r="G247">
        <v>0</v>
      </c>
      <c r="H247">
        <v>0</v>
      </c>
      <c r="I247" s="32">
        <f ca="1"/>
        <v>0</v>
      </c>
      <c r="K247">
        <v>0</v>
      </c>
      <c r="L247">
        <v>0</v>
      </c>
      <c r="M247">
        <v>0</v>
      </c>
      <c r="N247" s="32">
        <f ca="1"/>
        <v>0</v>
      </c>
    </row>
    <row r="248" spans="6:14">
      <c r="F248">
        <v>0</v>
      </c>
      <c r="G248">
        <v>0</v>
      </c>
      <c r="H248">
        <v>0</v>
      </c>
      <c r="I248" s="32">
        <f ca="1"/>
        <v>0</v>
      </c>
      <c r="K248">
        <v>0</v>
      </c>
      <c r="L248">
        <v>0</v>
      </c>
      <c r="M248">
        <v>0</v>
      </c>
      <c r="N248" s="32">
        <f ca="1"/>
        <v>0</v>
      </c>
    </row>
    <row r="249" spans="6:14">
      <c r="F249">
        <v>0</v>
      </c>
      <c r="G249">
        <v>0</v>
      </c>
      <c r="H249">
        <v>0</v>
      </c>
      <c r="I249" s="32">
        <f ca="1"/>
        <v>0</v>
      </c>
      <c r="K249">
        <v>0</v>
      </c>
      <c r="L249">
        <v>0</v>
      </c>
      <c r="M249">
        <v>0</v>
      </c>
      <c r="N249" s="32">
        <f ca="1"/>
        <v>0</v>
      </c>
    </row>
    <row r="250" spans="6:14">
      <c r="F250">
        <v>0</v>
      </c>
      <c r="G250">
        <v>0</v>
      </c>
      <c r="H250">
        <v>0</v>
      </c>
      <c r="I250" s="32">
        <f ca="1"/>
        <v>0</v>
      </c>
      <c r="K250">
        <v>0</v>
      </c>
      <c r="L250">
        <v>0</v>
      </c>
      <c r="M250">
        <v>0</v>
      </c>
      <c r="N250" s="32">
        <f ca="1"/>
        <v>0</v>
      </c>
    </row>
    <row r="251" spans="6:14">
      <c r="F251">
        <v>0</v>
      </c>
      <c r="G251">
        <v>0</v>
      </c>
      <c r="H251">
        <v>0</v>
      </c>
      <c r="I251" s="32">
        <f ca="1"/>
        <v>0</v>
      </c>
      <c r="K251">
        <v>0</v>
      </c>
      <c r="L251">
        <v>0</v>
      </c>
      <c r="M251">
        <v>0</v>
      </c>
      <c r="N251" s="32">
        <f ca="1"/>
        <v>0</v>
      </c>
    </row>
    <row r="252" spans="6:14">
      <c r="F252">
        <v>0</v>
      </c>
      <c r="G252">
        <v>0</v>
      </c>
      <c r="H252">
        <v>0</v>
      </c>
      <c r="I252" s="32">
        <f ca="1"/>
        <v>0</v>
      </c>
      <c r="K252">
        <v>0</v>
      </c>
      <c r="L252">
        <v>0</v>
      </c>
      <c r="M252">
        <v>0</v>
      </c>
      <c r="N252" s="32">
        <f ca="1"/>
        <v>0</v>
      </c>
    </row>
    <row r="253" spans="6:14">
      <c r="F253">
        <v>0</v>
      </c>
      <c r="G253">
        <v>0</v>
      </c>
      <c r="H253">
        <v>0</v>
      </c>
      <c r="I253" s="32">
        <f ca="1"/>
        <v>0</v>
      </c>
      <c r="K253">
        <v>0</v>
      </c>
      <c r="L253">
        <v>0</v>
      </c>
      <c r="M253">
        <v>0</v>
      </c>
      <c r="N253" s="32">
        <f ca="1"/>
        <v>0</v>
      </c>
    </row>
    <row r="254" spans="6:14">
      <c r="F254">
        <v>0</v>
      </c>
      <c r="G254">
        <v>0</v>
      </c>
      <c r="H254">
        <v>0</v>
      </c>
      <c r="I254" s="32">
        <f ca="1"/>
        <v>0</v>
      </c>
      <c r="K254">
        <v>0</v>
      </c>
      <c r="L254">
        <v>0</v>
      </c>
      <c r="M254">
        <v>0</v>
      </c>
      <c r="N254" s="32">
        <f ca="1"/>
        <v>0</v>
      </c>
    </row>
    <row r="255" spans="6:14">
      <c r="F255">
        <v>0</v>
      </c>
      <c r="G255">
        <v>0</v>
      </c>
      <c r="H255">
        <v>0</v>
      </c>
      <c r="I255" s="32">
        <f ca="1"/>
        <v>0</v>
      </c>
      <c r="K255">
        <v>0</v>
      </c>
      <c r="L255">
        <v>0</v>
      </c>
      <c r="M255">
        <v>0</v>
      </c>
      <c r="N255" s="32">
        <f ca="1"/>
        <v>0</v>
      </c>
    </row>
    <row r="256" spans="6:14">
      <c r="F256">
        <v>0</v>
      </c>
      <c r="G256">
        <v>0</v>
      </c>
      <c r="H256">
        <v>0</v>
      </c>
      <c r="I256" s="32">
        <f ca="1"/>
        <v>0</v>
      </c>
      <c r="K256">
        <v>0</v>
      </c>
      <c r="L256">
        <v>0</v>
      </c>
      <c r="M256">
        <v>0</v>
      </c>
      <c r="N256" s="32">
        <f ca="1"/>
        <v>0</v>
      </c>
    </row>
    <row r="257" spans="6:14">
      <c r="F257">
        <v>0</v>
      </c>
      <c r="G257">
        <v>0</v>
      </c>
      <c r="H257">
        <v>0</v>
      </c>
      <c r="I257" s="32">
        <f ca="1"/>
        <v>0</v>
      </c>
      <c r="K257">
        <v>0</v>
      </c>
      <c r="L257">
        <v>0</v>
      </c>
      <c r="M257">
        <v>0</v>
      </c>
      <c r="N257" s="32">
        <f ca="1"/>
        <v>0</v>
      </c>
    </row>
    <row r="258" spans="6:14">
      <c r="F258">
        <v>0</v>
      </c>
      <c r="G258">
        <v>0</v>
      </c>
      <c r="H258">
        <v>0</v>
      </c>
      <c r="I258" s="32">
        <f ca="1"/>
        <v>0</v>
      </c>
      <c r="K258">
        <v>0</v>
      </c>
      <c r="L258">
        <v>0</v>
      </c>
      <c r="M258">
        <v>0</v>
      </c>
      <c r="N258" s="32">
        <f ca="1"/>
        <v>0</v>
      </c>
    </row>
    <row r="259" spans="6:14">
      <c r="F259">
        <v>0</v>
      </c>
      <c r="G259">
        <v>0</v>
      </c>
      <c r="H259">
        <v>0</v>
      </c>
      <c r="I259" s="32">
        <f ca="1"/>
        <v>0</v>
      </c>
      <c r="K259">
        <v>0</v>
      </c>
      <c r="L259">
        <v>0</v>
      </c>
      <c r="M259">
        <v>0</v>
      </c>
      <c r="N259" s="32">
        <f ca="1"/>
        <v>0</v>
      </c>
    </row>
    <row r="260" spans="6:14">
      <c r="F260">
        <v>0</v>
      </c>
      <c r="G260">
        <v>0</v>
      </c>
      <c r="H260">
        <v>0</v>
      </c>
      <c r="I260" s="32">
        <f ca="1"/>
        <v>0</v>
      </c>
      <c r="K260">
        <v>0</v>
      </c>
      <c r="L260">
        <v>0</v>
      </c>
      <c r="M260">
        <v>0</v>
      </c>
      <c r="N260" s="32">
        <f ca="1"/>
        <v>0</v>
      </c>
    </row>
    <row r="261" spans="6:14">
      <c r="F261">
        <v>0</v>
      </c>
      <c r="G261">
        <v>0</v>
      </c>
      <c r="H261">
        <v>0</v>
      </c>
      <c r="I261" s="32">
        <f ca="1"/>
        <v>0</v>
      </c>
      <c r="K261">
        <v>0</v>
      </c>
      <c r="L261">
        <v>0</v>
      </c>
      <c r="M261">
        <v>0</v>
      </c>
      <c r="N261" s="32">
        <f ca="1"/>
        <v>0</v>
      </c>
    </row>
    <row r="262" spans="6:14">
      <c r="F262">
        <v>0</v>
      </c>
      <c r="G262">
        <v>0</v>
      </c>
      <c r="H262">
        <v>0</v>
      </c>
      <c r="I262" s="32">
        <f ca="1"/>
        <v>0</v>
      </c>
      <c r="K262">
        <v>0</v>
      </c>
      <c r="L262">
        <v>0</v>
      </c>
      <c r="M262">
        <v>0</v>
      </c>
      <c r="N262" s="32">
        <f ca="1"/>
        <v>0</v>
      </c>
    </row>
    <row r="263" spans="6:14">
      <c r="F263">
        <v>0</v>
      </c>
      <c r="G263">
        <v>0</v>
      </c>
      <c r="H263">
        <v>0</v>
      </c>
      <c r="I263" s="32">
        <f ca="1"/>
        <v>0</v>
      </c>
      <c r="K263">
        <v>0</v>
      </c>
      <c r="L263">
        <v>0</v>
      </c>
      <c r="M263">
        <v>0</v>
      </c>
      <c r="N263" s="32">
        <f ca="1"/>
        <v>0</v>
      </c>
    </row>
    <row r="264" spans="6:14">
      <c r="F264">
        <v>0</v>
      </c>
      <c r="G264">
        <v>0</v>
      </c>
      <c r="H264">
        <v>0</v>
      </c>
      <c r="I264" s="32">
        <f ca="1"/>
        <v>0</v>
      </c>
      <c r="K264">
        <v>0</v>
      </c>
      <c r="L264">
        <v>0</v>
      </c>
      <c r="M264">
        <v>0</v>
      </c>
      <c r="N264" s="32">
        <f ca="1"/>
        <v>0</v>
      </c>
    </row>
    <row r="265" spans="6:14">
      <c r="F265">
        <v>0</v>
      </c>
      <c r="G265">
        <v>0</v>
      </c>
      <c r="H265">
        <v>0</v>
      </c>
      <c r="I265" s="32">
        <f ca="1"/>
        <v>0</v>
      </c>
      <c r="K265">
        <v>0</v>
      </c>
      <c r="L265">
        <v>0</v>
      </c>
      <c r="M265">
        <v>0</v>
      </c>
      <c r="N265" s="32">
        <f ca="1"/>
        <v>0</v>
      </c>
    </row>
    <row r="266" spans="6:14">
      <c r="F266">
        <v>0</v>
      </c>
      <c r="G266">
        <v>0</v>
      </c>
      <c r="H266">
        <v>0</v>
      </c>
      <c r="I266" s="36">
        <f ca="1"/>
        <v>0</v>
      </c>
      <c r="K266">
        <v>0</v>
      </c>
      <c r="L266">
        <v>0</v>
      </c>
      <c r="M266">
        <v>0</v>
      </c>
      <c r="N266" s="32">
        <f ca="1"/>
        <v>0</v>
      </c>
    </row>
    <row r="267" spans="6:14">
      <c r="F267">
        <v>0</v>
      </c>
      <c r="G267">
        <v>0</v>
      </c>
      <c r="H267">
        <v>0</v>
      </c>
      <c r="I267" s="36">
        <f ca="1"/>
        <v>0</v>
      </c>
      <c r="K267">
        <v>0</v>
      </c>
      <c r="L267">
        <v>0</v>
      </c>
      <c r="M267">
        <v>0</v>
      </c>
      <c r="N267" s="32">
        <f ca="1"/>
        <v>0</v>
      </c>
    </row>
    <row r="268" spans="6:14">
      <c r="F268">
        <v>0</v>
      </c>
      <c r="G268">
        <v>0</v>
      </c>
      <c r="H268">
        <v>0</v>
      </c>
      <c r="I268" s="36">
        <f ca="1"/>
        <v>0</v>
      </c>
      <c r="K268">
        <v>0</v>
      </c>
      <c r="L268">
        <v>0</v>
      </c>
      <c r="M268">
        <v>0</v>
      </c>
      <c r="N268" s="32">
        <f ca="1"/>
        <v>0</v>
      </c>
    </row>
    <row r="269" spans="6:14">
      <c r="F269">
        <v>0</v>
      </c>
      <c r="G269">
        <v>0</v>
      </c>
      <c r="H269">
        <v>0</v>
      </c>
      <c r="I269" s="36">
        <f ca="1"/>
        <v>0</v>
      </c>
      <c r="K269">
        <v>0</v>
      </c>
      <c r="L269">
        <v>0</v>
      </c>
      <c r="M269">
        <v>0</v>
      </c>
      <c r="N269" s="32">
        <f ca="1"/>
        <v>0</v>
      </c>
    </row>
    <row r="270" spans="6:14">
      <c r="F270">
        <v>0</v>
      </c>
      <c r="G270">
        <v>0</v>
      </c>
      <c r="H270">
        <v>0</v>
      </c>
      <c r="I270" s="36">
        <f ca="1"/>
        <v>0</v>
      </c>
      <c r="K270">
        <v>0</v>
      </c>
      <c r="L270">
        <v>0</v>
      </c>
      <c r="M270">
        <v>0</v>
      </c>
      <c r="N270" s="32">
        <f ca="1"/>
        <v>0</v>
      </c>
    </row>
    <row r="271" spans="6:14">
      <c r="F271">
        <v>0</v>
      </c>
      <c r="G271">
        <v>0</v>
      </c>
      <c r="H271">
        <v>0</v>
      </c>
      <c r="I271" s="36">
        <f ca="1"/>
        <v>0</v>
      </c>
      <c r="K271">
        <v>0</v>
      </c>
      <c r="L271">
        <v>0</v>
      </c>
      <c r="M271">
        <v>0</v>
      </c>
      <c r="N271" s="32">
        <f ca="1"/>
        <v>0</v>
      </c>
    </row>
    <row r="272" spans="6:14">
      <c r="F272">
        <v>0</v>
      </c>
      <c r="G272">
        <v>0</v>
      </c>
      <c r="H272">
        <v>0</v>
      </c>
      <c r="I272" s="36">
        <f ca="1"/>
        <v>0</v>
      </c>
      <c r="K272">
        <v>0</v>
      </c>
      <c r="L272">
        <v>0</v>
      </c>
      <c r="M272">
        <v>0</v>
      </c>
      <c r="N272" s="32">
        <f ca="1"/>
        <v>0</v>
      </c>
    </row>
    <row r="273" spans="6:14">
      <c r="F273">
        <v>0</v>
      </c>
      <c r="G273">
        <v>0</v>
      </c>
      <c r="H273">
        <v>0</v>
      </c>
      <c r="I273" s="36">
        <f ca="1"/>
        <v>0</v>
      </c>
      <c r="K273">
        <v>0</v>
      </c>
      <c r="L273">
        <v>0</v>
      </c>
      <c r="M273">
        <v>0</v>
      </c>
      <c r="N273" s="32">
        <f ca="1"/>
        <v>0</v>
      </c>
    </row>
    <row r="274" spans="6:14">
      <c r="F274">
        <v>0</v>
      </c>
      <c r="G274">
        <v>0</v>
      </c>
      <c r="H274">
        <v>0</v>
      </c>
      <c r="I274" s="36">
        <f ca="1"/>
        <v>0</v>
      </c>
      <c r="K274">
        <v>0</v>
      </c>
      <c r="L274">
        <v>0</v>
      </c>
      <c r="M274">
        <v>0</v>
      </c>
      <c r="N274" s="32">
        <f ca="1"/>
        <v>0</v>
      </c>
    </row>
    <row r="275" spans="6:14">
      <c r="F275">
        <v>0</v>
      </c>
      <c r="G275">
        <v>0</v>
      </c>
      <c r="H275">
        <v>0</v>
      </c>
      <c r="I275" s="36">
        <f ca="1"/>
        <v>0</v>
      </c>
      <c r="K275">
        <v>0</v>
      </c>
      <c r="L275">
        <v>0</v>
      </c>
      <c r="M275">
        <v>0</v>
      </c>
      <c r="N275" s="32">
        <f ca="1"/>
        <v>0</v>
      </c>
    </row>
    <row r="276" spans="6:14">
      <c r="F276">
        <v>0</v>
      </c>
      <c r="G276">
        <v>0</v>
      </c>
      <c r="H276">
        <v>0</v>
      </c>
      <c r="I276" s="36">
        <f ca="1"/>
        <v>0</v>
      </c>
      <c r="K276">
        <v>0</v>
      </c>
      <c r="L276">
        <v>0</v>
      </c>
      <c r="M276">
        <v>0</v>
      </c>
      <c r="N276" s="32">
        <f ca="1"/>
        <v>0</v>
      </c>
    </row>
    <row r="277" spans="6:14">
      <c r="F277">
        <v>0</v>
      </c>
      <c r="G277">
        <v>0</v>
      </c>
      <c r="H277">
        <v>0</v>
      </c>
      <c r="I277" s="36">
        <f ca="1"/>
        <v>0</v>
      </c>
      <c r="K277">
        <v>0</v>
      </c>
      <c r="L277">
        <v>0</v>
      </c>
      <c r="M277">
        <v>0</v>
      </c>
      <c r="N277" s="32">
        <f ca="1"/>
        <v>0</v>
      </c>
    </row>
    <row r="278" spans="6:14">
      <c r="F278">
        <v>0</v>
      </c>
      <c r="G278">
        <v>0</v>
      </c>
      <c r="H278">
        <v>0</v>
      </c>
      <c r="I278" s="36">
        <f ca="1"/>
        <v>0</v>
      </c>
      <c r="K278">
        <v>0</v>
      </c>
      <c r="L278">
        <v>0</v>
      </c>
      <c r="M278">
        <v>0</v>
      </c>
      <c r="N278" s="32">
        <f ca="1"/>
        <v>0</v>
      </c>
    </row>
    <row r="279" spans="6:14">
      <c r="F279">
        <v>0</v>
      </c>
      <c r="G279">
        <v>0</v>
      </c>
      <c r="H279">
        <v>0</v>
      </c>
      <c r="I279" s="36">
        <f ca="1"/>
        <v>0</v>
      </c>
      <c r="K279">
        <v>0</v>
      </c>
      <c r="L279">
        <v>0</v>
      </c>
      <c r="M279">
        <v>0</v>
      </c>
      <c r="N279" s="32">
        <f ca="1"/>
        <v>0</v>
      </c>
    </row>
    <row r="280" spans="6:14">
      <c r="F280">
        <v>0</v>
      </c>
      <c r="G280">
        <v>0</v>
      </c>
      <c r="H280">
        <v>0</v>
      </c>
      <c r="I280" s="36">
        <f ca="1"/>
        <v>0</v>
      </c>
      <c r="K280">
        <v>0</v>
      </c>
      <c r="L280">
        <v>0</v>
      </c>
      <c r="M280">
        <v>0</v>
      </c>
      <c r="N280" s="32">
        <f ca="1"/>
        <v>0</v>
      </c>
    </row>
    <row r="281" spans="6:14">
      <c r="F281">
        <v>0</v>
      </c>
      <c r="G281">
        <v>0</v>
      </c>
      <c r="H281">
        <v>0</v>
      </c>
      <c r="I281" s="36">
        <f ca="1"/>
        <v>0</v>
      </c>
      <c r="K281">
        <v>0</v>
      </c>
      <c r="L281">
        <v>0</v>
      </c>
      <c r="M281">
        <v>0</v>
      </c>
      <c r="N281" s="32">
        <f ca="1"/>
        <v>0</v>
      </c>
    </row>
    <row r="282" spans="6:14">
      <c r="F282">
        <v>0</v>
      </c>
      <c r="G282">
        <v>0</v>
      </c>
      <c r="H282">
        <v>0</v>
      </c>
      <c r="I282" s="36">
        <f ca="1"/>
        <v>0</v>
      </c>
      <c r="K282">
        <v>0</v>
      </c>
      <c r="L282">
        <v>0</v>
      </c>
      <c r="M282">
        <v>0</v>
      </c>
      <c r="N282" s="32">
        <f ca="1"/>
        <v>0</v>
      </c>
    </row>
    <row r="283" spans="6:14">
      <c r="F283">
        <v>0</v>
      </c>
      <c r="G283">
        <v>0</v>
      </c>
      <c r="H283">
        <v>0</v>
      </c>
      <c r="I283" s="36">
        <f ca="1"/>
        <v>0</v>
      </c>
      <c r="K283">
        <v>0</v>
      </c>
      <c r="L283">
        <v>0</v>
      </c>
      <c r="M283">
        <v>0</v>
      </c>
      <c r="N283" s="32">
        <f ca="1"/>
        <v>0</v>
      </c>
    </row>
    <row r="284" spans="6:14">
      <c r="F284">
        <v>0</v>
      </c>
      <c r="G284">
        <v>0</v>
      </c>
      <c r="H284">
        <v>0</v>
      </c>
      <c r="I284" s="36">
        <f ca="1"/>
        <v>0</v>
      </c>
      <c r="K284">
        <v>0</v>
      </c>
      <c r="L284">
        <v>0</v>
      </c>
      <c r="M284">
        <v>0</v>
      </c>
      <c r="N284" s="32">
        <f ca="1"/>
        <v>0</v>
      </c>
    </row>
    <row r="285" spans="6:14">
      <c r="F285">
        <v>0</v>
      </c>
      <c r="G285">
        <v>0</v>
      </c>
      <c r="H285">
        <v>0</v>
      </c>
      <c r="I285" s="36">
        <f ca="1"/>
        <v>0</v>
      </c>
      <c r="K285">
        <v>0</v>
      </c>
      <c r="L285">
        <v>0</v>
      </c>
      <c r="M285">
        <v>0</v>
      </c>
      <c r="N285" s="32">
        <f ca="1"/>
        <v>0</v>
      </c>
    </row>
    <row r="286" spans="6:14">
      <c r="F286">
        <v>0</v>
      </c>
      <c r="G286">
        <v>0</v>
      </c>
      <c r="H286">
        <v>0</v>
      </c>
      <c r="I286" s="36">
        <f ca="1"/>
        <v>0</v>
      </c>
      <c r="K286">
        <v>0</v>
      </c>
      <c r="L286">
        <v>0</v>
      </c>
      <c r="M286">
        <v>0</v>
      </c>
      <c r="N286" s="32">
        <f ca="1"/>
        <v>0</v>
      </c>
    </row>
    <row r="287" spans="6:14">
      <c r="F287">
        <v>0</v>
      </c>
      <c r="G287">
        <v>0</v>
      </c>
      <c r="H287">
        <v>0</v>
      </c>
      <c r="I287" s="36">
        <f ca="1"/>
        <v>0</v>
      </c>
      <c r="K287">
        <v>0</v>
      </c>
      <c r="L287">
        <v>0</v>
      </c>
      <c r="M287">
        <v>0</v>
      </c>
      <c r="N287" s="32">
        <f ca="1"/>
        <v>0</v>
      </c>
    </row>
    <row r="288" spans="6:14">
      <c r="F288">
        <v>0</v>
      </c>
      <c r="G288">
        <v>0</v>
      </c>
      <c r="H288">
        <v>0</v>
      </c>
      <c r="I288" s="36">
        <f ca="1"/>
        <v>0</v>
      </c>
      <c r="K288">
        <v>0</v>
      </c>
      <c r="L288">
        <v>0</v>
      </c>
      <c r="M288">
        <v>0</v>
      </c>
      <c r="N288" s="32">
        <f ca="1"/>
        <v>0</v>
      </c>
    </row>
    <row r="289" spans="6:14">
      <c r="F289">
        <v>0</v>
      </c>
      <c r="G289">
        <v>0</v>
      </c>
      <c r="H289">
        <v>0</v>
      </c>
      <c r="I289" s="36">
        <f ca="1"/>
        <v>0</v>
      </c>
      <c r="K289">
        <v>0</v>
      </c>
      <c r="L289">
        <v>0</v>
      </c>
      <c r="M289">
        <v>0</v>
      </c>
      <c r="N289" s="32">
        <f ca="1"/>
        <v>0</v>
      </c>
    </row>
    <row r="290" spans="6:14">
      <c r="F290">
        <v>0</v>
      </c>
      <c r="G290">
        <v>0</v>
      </c>
      <c r="H290">
        <v>0</v>
      </c>
      <c r="I290" s="36">
        <f ca="1"/>
        <v>0</v>
      </c>
      <c r="K290">
        <v>0</v>
      </c>
      <c r="L290">
        <v>0</v>
      </c>
      <c r="M290">
        <v>0</v>
      </c>
      <c r="N290" s="32">
        <f ca="1"/>
        <v>0</v>
      </c>
    </row>
    <row r="291" spans="6:14">
      <c r="F291">
        <v>0</v>
      </c>
      <c r="G291">
        <v>0</v>
      </c>
      <c r="H291">
        <v>0</v>
      </c>
      <c r="I291" s="36">
        <f ca="1"/>
        <v>0</v>
      </c>
      <c r="K291">
        <v>0</v>
      </c>
      <c r="L291">
        <v>0</v>
      </c>
      <c r="M291">
        <v>0</v>
      </c>
      <c r="N291" s="32">
        <f ca="1"/>
        <v>0</v>
      </c>
    </row>
    <row r="292" spans="6:14">
      <c r="F292">
        <v>0</v>
      </c>
      <c r="G292">
        <v>0</v>
      </c>
      <c r="H292">
        <v>0</v>
      </c>
      <c r="I292" s="36">
        <f ca="1"/>
        <v>0</v>
      </c>
      <c r="K292">
        <v>0</v>
      </c>
      <c r="L292">
        <v>0</v>
      </c>
      <c r="M292">
        <v>0</v>
      </c>
      <c r="N292" s="32">
        <f ca="1"/>
        <v>0</v>
      </c>
    </row>
    <row r="293" spans="6:14">
      <c r="F293">
        <v>0</v>
      </c>
      <c r="G293">
        <v>0</v>
      </c>
      <c r="H293">
        <v>0</v>
      </c>
      <c r="I293" s="36">
        <f ca="1"/>
        <v>0</v>
      </c>
      <c r="K293">
        <v>0</v>
      </c>
      <c r="L293">
        <v>0</v>
      </c>
      <c r="M293">
        <v>0</v>
      </c>
      <c r="N293" s="32">
        <f ca="1"/>
        <v>0</v>
      </c>
    </row>
    <row r="294" spans="6:14">
      <c r="F294">
        <v>0</v>
      </c>
      <c r="G294">
        <v>0</v>
      </c>
      <c r="H294">
        <v>0</v>
      </c>
      <c r="I294" s="36">
        <f ca="1"/>
        <v>0</v>
      </c>
      <c r="K294">
        <v>0</v>
      </c>
      <c r="L294">
        <v>0</v>
      </c>
      <c r="M294">
        <v>0</v>
      </c>
      <c r="N294" s="32">
        <f ca="1"/>
        <v>0</v>
      </c>
    </row>
    <row r="295" spans="6:14">
      <c r="F295">
        <v>0</v>
      </c>
      <c r="G295">
        <v>0</v>
      </c>
      <c r="H295">
        <v>0</v>
      </c>
      <c r="I295" s="36">
        <f ca="1"/>
        <v>0</v>
      </c>
      <c r="K295">
        <v>0</v>
      </c>
      <c r="L295">
        <v>0</v>
      </c>
      <c r="M295">
        <v>0</v>
      </c>
      <c r="N295" s="32">
        <f ca="1"/>
        <v>0</v>
      </c>
    </row>
    <row r="296" spans="6:14">
      <c r="F296">
        <v>0</v>
      </c>
      <c r="G296">
        <v>0</v>
      </c>
      <c r="H296">
        <v>0</v>
      </c>
      <c r="I296" s="36">
        <f ca="1"/>
        <v>0</v>
      </c>
      <c r="K296">
        <v>0</v>
      </c>
      <c r="L296">
        <v>0</v>
      </c>
      <c r="M296">
        <v>0</v>
      </c>
      <c r="N296" s="32">
        <f ca="1"/>
        <v>0</v>
      </c>
    </row>
    <row r="297" spans="6:14">
      <c r="F297">
        <v>0</v>
      </c>
      <c r="G297">
        <v>0</v>
      </c>
      <c r="H297">
        <v>0</v>
      </c>
      <c r="I297" s="36">
        <f ca="1"/>
        <v>0</v>
      </c>
      <c r="K297">
        <v>0</v>
      </c>
      <c r="L297">
        <v>0</v>
      </c>
      <c r="M297">
        <v>0</v>
      </c>
      <c r="N297" s="32">
        <f ca="1"/>
        <v>0</v>
      </c>
    </row>
    <row r="298" spans="6:14">
      <c r="F298">
        <v>0</v>
      </c>
      <c r="G298">
        <v>0</v>
      </c>
      <c r="H298">
        <v>0</v>
      </c>
      <c r="I298" s="36">
        <f ca="1"/>
        <v>0</v>
      </c>
      <c r="K298">
        <v>0</v>
      </c>
      <c r="L298">
        <v>0</v>
      </c>
      <c r="M298">
        <v>0</v>
      </c>
      <c r="N298" s="32">
        <f ca="1"/>
        <v>0</v>
      </c>
    </row>
    <row r="299" spans="6:14">
      <c r="F299">
        <v>0</v>
      </c>
      <c r="G299">
        <v>0</v>
      </c>
      <c r="H299">
        <v>0</v>
      </c>
      <c r="I299" s="36">
        <f ca="1"/>
        <v>0</v>
      </c>
      <c r="K299">
        <v>0</v>
      </c>
      <c r="L299">
        <v>0</v>
      </c>
      <c r="M299">
        <v>0</v>
      </c>
      <c r="N299" s="32">
        <f ca="1"/>
        <v>0</v>
      </c>
    </row>
    <row r="300" spans="6:14">
      <c r="F300">
        <v>0</v>
      </c>
      <c r="G300">
        <v>0</v>
      </c>
      <c r="H300">
        <v>0</v>
      </c>
      <c r="I300" s="36">
        <f ca="1"/>
        <v>0</v>
      </c>
      <c r="K300">
        <v>0</v>
      </c>
      <c r="L300">
        <v>0</v>
      </c>
      <c r="M300">
        <v>0</v>
      </c>
      <c r="N300" s="32">
        <f ca="1"/>
        <v>0</v>
      </c>
    </row>
    <row r="301" spans="6:14">
      <c r="F301">
        <v>0</v>
      </c>
      <c r="G301">
        <v>0</v>
      </c>
      <c r="H301">
        <v>0</v>
      </c>
      <c r="I301" s="36">
        <f ca="1"/>
        <v>0</v>
      </c>
      <c r="K301">
        <v>0</v>
      </c>
      <c r="L301">
        <v>0</v>
      </c>
      <c r="M301">
        <v>0</v>
      </c>
      <c r="N301" s="32">
        <f ca="1"/>
        <v>0</v>
      </c>
    </row>
    <row r="302" spans="6:14">
      <c r="F302">
        <v>0</v>
      </c>
      <c r="G302">
        <v>0</v>
      </c>
      <c r="H302">
        <v>0</v>
      </c>
      <c r="I302" s="36">
        <f ca="1"/>
        <v>0</v>
      </c>
      <c r="K302">
        <v>0</v>
      </c>
      <c r="L302">
        <v>0</v>
      </c>
      <c r="M302">
        <v>0</v>
      </c>
      <c r="N302" s="32">
        <f ca="1"/>
        <v>0</v>
      </c>
    </row>
    <row r="303" spans="6:14">
      <c r="F303">
        <v>0</v>
      </c>
      <c r="G303">
        <v>0</v>
      </c>
      <c r="H303">
        <v>0</v>
      </c>
      <c r="I303" s="36">
        <f ca="1"/>
        <v>0</v>
      </c>
      <c r="K303">
        <v>0</v>
      </c>
      <c r="L303">
        <v>0</v>
      </c>
      <c r="M303">
        <v>0</v>
      </c>
      <c r="N303" s="32">
        <f ca="1"/>
        <v>0</v>
      </c>
    </row>
    <row r="304" spans="6:14">
      <c r="F304">
        <v>0</v>
      </c>
      <c r="G304">
        <v>0</v>
      </c>
      <c r="H304">
        <v>0</v>
      </c>
      <c r="I304" s="36">
        <f ca="1"/>
        <v>0</v>
      </c>
      <c r="K304">
        <v>0</v>
      </c>
      <c r="L304">
        <v>0</v>
      </c>
      <c r="M304">
        <v>0</v>
      </c>
      <c r="N304" s="32">
        <f ca="1"/>
        <v>0</v>
      </c>
    </row>
    <row r="305" spans="6:14">
      <c r="F305">
        <v>0</v>
      </c>
      <c r="G305">
        <v>0</v>
      </c>
      <c r="H305">
        <v>0</v>
      </c>
      <c r="I305" s="36">
        <f ca="1"/>
        <v>0</v>
      </c>
      <c r="K305">
        <v>0</v>
      </c>
      <c r="L305">
        <v>0</v>
      </c>
      <c r="M305">
        <v>0</v>
      </c>
      <c r="N305" s="32">
        <f ca="1"/>
        <v>0</v>
      </c>
    </row>
    <row r="306" spans="6:14">
      <c r="F306">
        <v>0</v>
      </c>
      <c r="G306">
        <v>0</v>
      </c>
      <c r="H306">
        <v>0</v>
      </c>
      <c r="I306" s="36">
        <f ca="1"/>
        <v>0</v>
      </c>
      <c r="K306">
        <v>0</v>
      </c>
      <c r="L306">
        <v>0</v>
      </c>
      <c r="M306">
        <v>0</v>
      </c>
      <c r="N306" s="32">
        <f ca="1"/>
        <v>0</v>
      </c>
    </row>
    <row r="307" spans="6:14">
      <c r="F307">
        <v>0</v>
      </c>
      <c r="G307">
        <v>0</v>
      </c>
      <c r="H307">
        <v>0</v>
      </c>
      <c r="I307" s="36">
        <f ca="1"/>
        <v>0</v>
      </c>
      <c r="K307">
        <v>0</v>
      </c>
      <c r="L307">
        <v>0</v>
      </c>
      <c r="M307">
        <v>0</v>
      </c>
      <c r="N307" s="32">
        <f ca="1"/>
        <v>0</v>
      </c>
    </row>
    <row r="308" spans="6:14">
      <c r="F308">
        <v>0</v>
      </c>
      <c r="G308">
        <v>0</v>
      </c>
      <c r="H308">
        <v>0</v>
      </c>
      <c r="I308" s="36">
        <f ca="1"/>
        <v>0</v>
      </c>
      <c r="K308">
        <v>0</v>
      </c>
      <c r="L308">
        <v>0</v>
      </c>
      <c r="M308">
        <v>0</v>
      </c>
      <c r="N308" s="32">
        <f ca="1"/>
        <v>0</v>
      </c>
    </row>
    <row r="309" spans="6:14">
      <c r="F309">
        <v>0</v>
      </c>
      <c r="G309">
        <v>0</v>
      </c>
      <c r="H309">
        <v>0</v>
      </c>
      <c r="I309" s="36">
        <f ca="1"/>
        <v>0</v>
      </c>
      <c r="K309">
        <v>0</v>
      </c>
      <c r="L309">
        <v>0</v>
      </c>
      <c r="M309">
        <v>0</v>
      </c>
      <c r="N309" s="32">
        <f ca="1"/>
        <v>0</v>
      </c>
    </row>
    <row r="310" spans="6:14">
      <c r="F310">
        <v>0</v>
      </c>
      <c r="G310">
        <v>0</v>
      </c>
      <c r="H310">
        <v>0</v>
      </c>
      <c r="I310" s="36">
        <f ca="1"/>
        <v>0</v>
      </c>
      <c r="K310">
        <v>0</v>
      </c>
      <c r="L310">
        <v>0</v>
      </c>
      <c r="M310">
        <v>0</v>
      </c>
      <c r="N310" s="32">
        <f ca="1"/>
        <v>0</v>
      </c>
    </row>
    <row r="311" spans="6:14">
      <c r="F311">
        <v>0</v>
      </c>
      <c r="G311">
        <v>0</v>
      </c>
      <c r="H311">
        <v>0</v>
      </c>
      <c r="I311" s="36">
        <f ca="1"/>
        <v>0</v>
      </c>
      <c r="K311">
        <v>0</v>
      </c>
      <c r="L311">
        <v>0</v>
      </c>
      <c r="M311">
        <v>0</v>
      </c>
      <c r="N311" s="32">
        <f ca="1"/>
        <v>0</v>
      </c>
    </row>
    <row r="312" spans="6:14">
      <c r="F312">
        <v>0</v>
      </c>
      <c r="G312">
        <v>0</v>
      </c>
      <c r="H312">
        <v>0</v>
      </c>
      <c r="I312" s="36">
        <f ca="1"/>
        <v>0</v>
      </c>
      <c r="K312">
        <v>0</v>
      </c>
      <c r="L312">
        <v>0</v>
      </c>
      <c r="M312">
        <v>0</v>
      </c>
      <c r="N312" s="32">
        <f ca="1"/>
        <v>0</v>
      </c>
    </row>
    <row r="313" spans="6:14">
      <c r="F313">
        <v>0</v>
      </c>
      <c r="G313">
        <v>0</v>
      </c>
      <c r="H313">
        <v>0</v>
      </c>
      <c r="I313" s="36">
        <f ca="1"/>
        <v>0</v>
      </c>
      <c r="K313">
        <v>0</v>
      </c>
      <c r="L313">
        <v>0</v>
      </c>
      <c r="M313">
        <v>0</v>
      </c>
      <c r="N313" s="32">
        <f ca="1"/>
        <v>0</v>
      </c>
    </row>
    <row r="314" spans="6:14">
      <c r="F314">
        <v>0</v>
      </c>
      <c r="G314">
        <v>0</v>
      </c>
      <c r="H314">
        <v>0</v>
      </c>
      <c r="I314" s="36">
        <f ca="1"/>
        <v>0</v>
      </c>
      <c r="K314">
        <v>0</v>
      </c>
      <c r="L314">
        <v>0</v>
      </c>
      <c r="M314">
        <v>0</v>
      </c>
      <c r="N314" s="32">
        <f ca="1"/>
        <v>0</v>
      </c>
    </row>
    <row r="315" spans="6:14">
      <c r="F315">
        <v>0</v>
      </c>
      <c r="G315">
        <v>0</v>
      </c>
      <c r="H315">
        <v>0</v>
      </c>
      <c r="I315" s="36">
        <f ca="1"/>
        <v>0</v>
      </c>
      <c r="K315">
        <v>0</v>
      </c>
      <c r="L315">
        <v>0</v>
      </c>
      <c r="M315">
        <v>0</v>
      </c>
      <c r="N315" s="32">
        <f ca="1"/>
        <v>0</v>
      </c>
    </row>
    <row r="316" spans="6:14">
      <c r="F316">
        <v>0</v>
      </c>
      <c r="G316">
        <v>0</v>
      </c>
      <c r="H316">
        <v>0</v>
      </c>
      <c r="I316" s="36">
        <f ca="1"/>
        <v>0</v>
      </c>
      <c r="K316">
        <v>0</v>
      </c>
      <c r="L316">
        <v>0</v>
      </c>
      <c r="M316">
        <v>0</v>
      </c>
      <c r="N316" s="32">
        <f ca="1"/>
        <v>0</v>
      </c>
    </row>
    <row r="317" spans="6:14">
      <c r="F317">
        <v>0</v>
      </c>
      <c r="G317">
        <v>0</v>
      </c>
      <c r="H317">
        <v>0</v>
      </c>
      <c r="I317" s="36">
        <f ca="1"/>
        <v>0</v>
      </c>
      <c r="K317">
        <v>0</v>
      </c>
      <c r="L317">
        <v>0</v>
      </c>
      <c r="M317">
        <v>0</v>
      </c>
      <c r="N317" s="32">
        <f ca="1"/>
        <v>0</v>
      </c>
    </row>
    <row r="318" spans="6:14">
      <c r="F318">
        <v>0</v>
      </c>
      <c r="G318">
        <v>0</v>
      </c>
      <c r="H318">
        <v>0</v>
      </c>
      <c r="I318" s="36">
        <f ca="1"/>
        <v>0</v>
      </c>
      <c r="K318">
        <v>0</v>
      </c>
      <c r="L318">
        <v>0</v>
      </c>
      <c r="M318">
        <v>0</v>
      </c>
      <c r="N318" s="32">
        <f ca="1"/>
        <v>0</v>
      </c>
    </row>
    <row r="319" spans="6:14">
      <c r="F319">
        <v>0</v>
      </c>
      <c r="G319">
        <v>0</v>
      </c>
      <c r="H319">
        <v>0</v>
      </c>
      <c r="I319" s="36">
        <f ca="1"/>
        <v>0</v>
      </c>
      <c r="K319">
        <v>0</v>
      </c>
      <c r="L319">
        <v>0</v>
      </c>
      <c r="M319">
        <v>0</v>
      </c>
      <c r="N319" s="32">
        <f ca="1"/>
        <v>0</v>
      </c>
    </row>
    <row r="320" spans="6:14">
      <c r="F320">
        <v>0</v>
      </c>
      <c r="G320">
        <v>0</v>
      </c>
      <c r="H320">
        <v>0</v>
      </c>
      <c r="I320" s="36">
        <f ca="1"/>
        <v>0</v>
      </c>
      <c r="K320">
        <v>0</v>
      </c>
      <c r="L320">
        <v>0</v>
      </c>
      <c r="M320">
        <v>0</v>
      </c>
      <c r="N320" s="32">
        <f ca="1"/>
        <v>0</v>
      </c>
    </row>
    <row r="321" spans="6:14">
      <c r="F321">
        <v>0</v>
      </c>
      <c r="G321">
        <v>0</v>
      </c>
      <c r="H321">
        <v>0</v>
      </c>
      <c r="I321" s="36">
        <f ca="1"/>
        <v>0</v>
      </c>
      <c r="K321">
        <v>0</v>
      </c>
      <c r="L321">
        <v>0</v>
      </c>
      <c r="M321">
        <v>0</v>
      </c>
      <c r="N321" s="32">
        <f ca="1"/>
        <v>0</v>
      </c>
    </row>
    <row r="322" spans="6:14">
      <c r="F322">
        <v>0</v>
      </c>
      <c r="G322">
        <v>0</v>
      </c>
      <c r="H322">
        <v>0</v>
      </c>
      <c r="I322" s="36">
        <f ca="1"/>
        <v>0</v>
      </c>
      <c r="K322">
        <v>0</v>
      </c>
      <c r="L322">
        <v>0</v>
      </c>
      <c r="M322">
        <v>0</v>
      </c>
      <c r="N322" s="32">
        <f ca="1"/>
        <v>0</v>
      </c>
    </row>
    <row r="323" spans="6:14">
      <c r="F323">
        <v>0</v>
      </c>
      <c r="G323">
        <v>0</v>
      </c>
      <c r="H323">
        <v>0</v>
      </c>
      <c r="I323" s="36">
        <f ca="1"/>
        <v>0</v>
      </c>
      <c r="K323">
        <v>0</v>
      </c>
      <c r="L323">
        <v>0</v>
      </c>
      <c r="M323">
        <v>0</v>
      </c>
      <c r="N323" s="32">
        <f ca="1"/>
        <v>0</v>
      </c>
    </row>
    <row r="324" spans="6:14">
      <c r="F324">
        <v>0</v>
      </c>
      <c r="G324">
        <v>0</v>
      </c>
      <c r="H324">
        <v>0</v>
      </c>
      <c r="I324" s="36">
        <f ca="1"/>
        <v>0</v>
      </c>
      <c r="K324">
        <v>0</v>
      </c>
      <c r="L324">
        <v>0</v>
      </c>
      <c r="M324">
        <v>0</v>
      </c>
      <c r="N324" s="32">
        <f ca="1"/>
        <v>0</v>
      </c>
    </row>
    <row r="325" spans="6:14">
      <c r="F325">
        <v>0</v>
      </c>
      <c r="G325">
        <v>0</v>
      </c>
      <c r="H325">
        <v>0</v>
      </c>
      <c r="I325" s="36">
        <f ca="1"/>
        <v>0</v>
      </c>
      <c r="K325">
        <v>0</v>
      </c>
      <c r="L325">
        <v>0</v>
      </c>
      <c r="M325">
        <v>0</v>
      </c>
      <c r="N325" s="32">
        <f ca="1"/>
        <v>0</v>
      </c>
    </row>
    <row r="326" spans="6:14">
      <c r="F326">
        <v>0</v>
      </c>
      <c r="G326">
        <v>0</v>
      </c>
      <c r="H326">
        <v>0</v>
      </c>
      <c r="I326" s="36">
        <f ca="1"/>
        <v>0</v>
      </c>
      <c r="K326">
        <v>0</v>
      </c>
      <c r="L326">
        <v>0</v>
      </c>
      <c r="M326">
        <v>0</v>
      </c>
      <c r="N326" s="32">
        <f ca="1"/>
        <v>0</v>
      </c>
    </row>
    <row r="327" spans="6:14">
      <c r="F327">
        <v>0</v>
      </c>
      <c r="G327">
        <v>0</v>
      </c>
      <c r="H327">
        <v>0</v>
      </c>
      <c r="I327" s="36">
        <f ca="1"/>
        <v>0</v>
      </c>
      <c r="K327">
        <v>0</v>
      </c>
      <c r="L327">
        <v>0</v>
      </c>
      <c r="M327">
        <v>0</v>
      </c>
      <c r="N327" s="32">
        <f ca="1"/>
        <v>0</v>
      </c>
    </row>
    <row r="328" spans="6:14">
      <c r="F328">
        <v>0</v>
      </c>
      <c r="G328">
        <v>0</v>
      </c>
      <c r="H328">
        <v>0</v>
      </c>
      <c r="I328" s="36">
        <f ca="1"/>
        <v>0</v>
      </c>
      <c r="K328">
        <v>0</v>
      </c>
      <c r="L328">
        <v>0</v>
      </c>
      <c r="M328">
        <v>0</v>
      </c>
      <c r="N328" s="32">
        <f ca="1"/>
        <v>0</v>
      </c>
    </row>
    <row r="329" spans="6:14">
      <c r="F329">
        <v>0</v>
      </c>
      <c r="G329">
        <v>0</v>
      </c>
      <c r="H329">
        <v>0</v>
      </c>
      <c r="I329" s="36">
        <f ca="1"/>
        <v>0</v>
      </c>
      <c r="K329">
        <v>0</v>
      </c>
      <c r="L329">
        <v>0</v>
      </c>
      <c r="M329">
        <v>0</v>
      </c>
      <c r="N329" s="32">
        <f ca="1"/>
        <v>0</v>
      </c>
    </row>
    <row r="330" spans="6:14">
      <c r="F330">
        <v>0</v>
      </c>
      <c r="G330">
        <v>0</v>
      </c>
      <c r="H330">
        <v>0</v>
      </c>
      <c r="I330" s="36">
        <f ca="1"/>
        <v>0</v>
      </c>
      <c r="K330">
        <v>0</v>
      </c>
      <c r="L330">
        <v>0</v>
      </c>
      <c r="M330">
        <v>0</v>
      </c>
      <c r="N330" s="32">
        <f ca="1"/>
        <v>0</v>
      </c>
    </row>
    <row r="331" spans="6:14">
      <c r="F331">
        <v>0</v>
      </c>
      <c r="G331">
        <v>0</v>
      </c>
      <c r="H331">
        <v>0</v>
      </c>
      <c r="I331" s="36">
        <f ca="1"/>
        <v>0</v>
      </c>
      <c r="K331">
        <v>0</v>
      </c>
      <c r="L331">
        <v>0</v>
      </c>
      <c r="M331">
        <v>0</v>
      </c>
      <c r="N331" s="32">
        <f ca="1"/>
        <v>0</v>
      </c>
    </row>
    <row r="332" spans="6:14">
      <c r="F332">
        <v>0</v>
      </c>
      <c r="G332">
        <v>0</v>
      </c>
      <c r="H332">
        <v>0</v>
      </c>
      <c r="I332" s="36">
        <f ca="1"/>
        <v>0</v>
      </c>
      <c r="K332">
        <v>0</v>
      </c>
      <c r="L332">
        <v>0</v>
      </c>
      <c r="M332">
        <v>0</v>
      </c>
      <c r="N332" s="32">
        <f ca="1"/>
        <v>0</v>
      </c>
    </row>
    <row r="333" spans="6:14">
      <c r="F333">
        <v>0</v>
      </c>
      <c r="G333">
        <v>0</v>
      </c>
      <c r="H333">
        <v>0</v>
      </c>
      <c r="I333" s="36">
        <f ca="1"/>
        <v>0</v>
      </c>
      <c r="K333">
        <v>0</v>
      </c>
      <c r="L333">
        <v>0</v>
      </c>
      <c r="M333">
        <v>0</v>
      </c>
      <c r="N333" s="32">
        <f ca="1"/>
        <v>0</v>
      </c>
    </row>
    <row r="334" spans="6:14">
      <c r="F334">
        <v>0</v>
      </c>
      <c r="G334">
        <v>0</v>
      </c>
      <c r="H334">
        <v>0</v>
      </c>
      <c r="I334" s="36">
        <f ca="1"/>
        <v>0</v>
      </c>
      <c r="K334">
        <v>0</v>
      </c>
      <c r="L334">
        <v>0</v>
      </c>
      <c r="M334">
        <v>0</v>
      </c>
      <c r="N334" s="32">
        <f ca="1"/>
        <v>0</v>
      </c>
    </row>
    <row r="335" spans="6:14">
      <c r="F335">
        <v>0</v>
      </c>
      <c r="G335">
        <v>0</v>
      </c>
      <c r="H335">
        <v>0</v>
      </c>
      <c r="I335" s="36">
        <f ca="1"/>
        <v>0</v>
      </c>
      <c r="K335">
        <v>0</v>
      </c>
      <c r="L335">
        <v>0</v>
      </c>
      <c r="M335">
        <v>0</v>
      </c>
      <c r="N335" s="32">
        <f ca="1"/>
        <v>0</v>
      </c>
    </row>
    <row r="336" spans="6:14">
      <c r="F336">
        <v>0</v>
      </c>
      <c r="G336">
        <v>0</v>
      </c>
      <c r="H336">
        <v>0</v>
      </c>
      <c r="I336" s="36">
        <f ca="1"/>
        <v>0</v>
      </c>
      <c r="K336">
        <v>0</v>
      </c>
      <c r="L336">
        <v>0</v>
      </c>
      <c r="M336">
        <v>0</v>
      </c>
      <c r="N336" s="32">
        <f ca="1"/>
        <v>0</v>
      </c>
    </row>
    <row r="337" spans="6:14">
      <c r="F337">
        <v>0</v>
      </c>
      <c r="G337">
        <v>0</v>
      </c>
      <c r="H337">
        <v>0</v>
      </c>
      <c r="I337" s="36">
        <f ca="1"/>
        <v>0</v>
      </c>
      <c r="K337">
        <v>0</v>
      </c>
      <c r="L337">
        <v>0</v>
      </c>
      <c r="M337">
        <v>0</v>
      </c>
      <c r="N337" s="32">
        <f ca="1"/>
        <v>0</v>
      </c>
    </row>
    <row r="338" spans="6:14">
      <c r="F338">
        <v>0</v>
      </c>
      <c r="G338">
        <v>0</v>
      </c>
      <c r="H338">
        <v>0</v>
      </c>
      <c r="I338" s="36">
        <f ca="1"/>
        <v>0</v>
      </c>
      <c r="K338">
        <v>0</v>
      </c>
      <c r="L338">
        <v>0</v>
      </c>
      <c r="M338">
        <v>0</v>
      </c>
      <c r="N338" s="32">
        <f ca="1"/>
        <v>0</v>
      </c>
    </row>
    <row r="339" spans="6:14">
      <c r="F339">
        <v>0</v>
      </c>
      <c r="G339">
        <v>0</v>
      </c>
      <c r="H339">
        <v>0</v>
      </c>
      <c r="I339" s="36">
        <f ca="1"/>
        <v>0</v>
      </c>
      <c r="K339">
        <v>0</v>
      </c>
      <c r="L339">
        <v>0</v>
      </c>
      <c r="M339">
        <v>0</v>
      </c>
      <c r="N339" s="32">
        <f ca="1"/>
        <v>0</v>
      </c>
    </row>
    <row r="340" spans="6:14">
      <c r="F340">
        <v>0</v>
      </c>
      <c r="G340">
        <v>0</v>
      </c>
      <c r="H340">
        <v>0</v>
      </c>
      <c r="I340" s="36">
        <f ca="1"/>
        <v>0</v>
      </c>
      <c r="K340">
        <v>0</v>
      </c>
      <c r="L340">
        <v>0</v>
      </c>
      <c r="M340">
        <v>0</v>
      </c>
      <c r="N340" s="32">
        <f ca="1"/>
        <v>0</v>
      </c>
    </row>
    <row r="341" spans="6:14">
      <c r="F341">
        <v>0</v>
      </c>
      <c r="G341">
        <v>0</v>
      </c>
      <c r="H341">
        <v>0</v>
      </c>
      <c r="I341" s="36">
        <f ca="1"/>
        <v>0</v>
      </c>
      <c r="K341">
        <v>0</v>
      </c>
      <c r="L341">
        <v>0</v>
      </c>
      <c r="M341">
        <v>0</v>
      </c>
      <c r="N341" s="32">
        <f ca="1"/>
        <v>0</v>
      </c>
    </row>
    <row r="342" spans="6:14">
      <c r="F342">
        <v>0</v>
      </c>
      <c r="G342">
        <v>0</v>
      </c>
      <c r="H342">
        <v>0</v>
      </c>
      <c r="I342" s="36">
        <f ca="1"/>
        <v>0</v>
      </c>
      <c r="K342">
        <v>0</v>
      </c>
      <c r="L342">
        <v>0</v>
      </c>
      <c r="M342">
        <v>0</v>
      </c>
      <c r="N342" s="32">
        <f ca="1"/>
        <v>0</v>
      </c>
    </row>
    <row r="343" spans="6:14">
      <c r="F343">
        <v>0</v>
      </c>
      <c r="G343">
        <v>0</v>
      </c>
      <c r="H343">
        <v>0</v>
      </c>
      <c r="I343" s="36">
        <f ca="1"/>
        <v>0</v>
      </c>
      <c r="K343">
        <v>0</v>
      </c>
      <c r="L343">
        <v>0</v>
      </c>
      <c r="M343">
        <v>0</v>
      </c>
      <c r="N343" s="32">
        <f ca="1"/>
        <v>0</v>
      </c>
    </row>
    <row r="344" spans="6:14">
      <c r="F344">
        <v>0</v>
      </c>
      <c r="G344">
        <v>0</v>
      </c>
      <c r="H344">
        <v>0</v>
      </c>
      <c r="I344" s="36">
        <f ca="1"/>
        <v>0</v>
      </c>
      <c r="K344">
        <v>0</v>
      </c>
      <c r="L344">
        <v>0</v>
      </c>
      <c r="M344">
        <v>0</v>
      </c>
      <c r="N344" s="32">
        <f ca="1"/>
        <v>0</v>
      </c>
    </row>
    <row r="345" spans="6:14">
      <c r="F345">
        <v>0</v>
      </c>
      <c r="G345">
        <v>0</v>
      </c>
      <c r="H345">
        <v>0</v>
      </c>
      <c r="I345" s="36">
        <f ca="1"/>
        <v>0</v>
      </c>
      <c r="K345">
        <v>0</v>
      </c>
      <c r="L345">
        <v>0</v>
      </c>
      <c r="M345">
        <v>0</v>
      </c>
      <c r="N345" s="32">
        <f ca="1"/>
        <v>0</v>
      </c>
    </row>
    <row r="346" spans="6:14">
      <c r="F346">
        <v>0</v>
      </c>
      <c r="G346">
        <v>0</v>
      </c>
      <c r="H346">
        <v>0</v>
      </c>
      <c r="I346" s="36">
        <f ca="1"/>
        <v>0</v>
      </c>
      <c r="K346">
        <v>0</v>
      </c>
      <c r="L346">
        <v>0</v>
      </c>
      <c r="M346">
        <v>0</v>
      </c>
      <c r="N346" s="32">
        <f ca="1"/>
        <v>0</v>
      </c>
    </row>
    <row r="347" spans="6:14">
      <c r="F347">
        <v>0</v>
      </c>
      <c r="G347">
        <v>0</v>
      </c>
      <c r="H347">
        <v>0</v>
      </c>
      <c r="I347" s="36">
        <f ca="1"/>
        <v>0</v>
      </c>
      <c r="K347">
        <v>0</v>
      </c>
      <c r="L347">
        <v>0</v>
      </c>
      <c r="M347">
        <v>0</v>
      </c>
      <c r="N347" s="32">
        <f ca="1"/>
        <v>0</v>
      </c>
    </row>
    <row r="348" spans="6:14">
      <c r="F348">
        <v>0</v>
      </c>
      <c r="G348">
        <v>0</v>
      </c>
      <c r="H348">
        <v>0</v>
      </c>
      <c r="I348" s="36">
        <f ca="1"/>
        <v>0</v>
      </c>
      <c r="K348">
        <v>0</v>
      </c>
      <c r="L348">
        <v>0</v>
      </c>
      <c r="M348">
        <v>0</v>
      </c>
      <c r="N348" s="32">
        <f ca="1"/>
        <v>0</v>
      </c>
    </row>
    <row r="349" spans="6:14">
      <c r="F349">
        <v>0</v>
      </c>
      <c r="G349">
        <v>0</v>
      </c>
      <c r="H349">
        <v>0</v>
      </c>
      <c r="I349" s="36">
        <f ca="1"/>
        <v>0</v>
      </c>
      <c r="K349">
        <v>0</v>
      </c>
      <c r="L349">
        <v>0</v>
      </c>
      <c r="M349">
        <v>0</v>
      </c>
      <c r="N349" s="32">
        <f ca="1"/>
        <v>0</v>
      </c>
    </row>
    <row r="350" spans="6:14">
      <c r="F350">
        <v>0</v>
      </c>
      <c r="G350">
        <v>0</v>
      </c>
      <c r="H350">
        <v>0</v>
      </c>
      <c r="I350" s="36">
        <f ca="1"/>
        <v>0</v>
      </c>
      <c r="K350">
        <v>0</v>
      </c>
      <c r="L350">
        <v>0</v>
      </c>
      <c r="M350">
        <v>0</v>
      </c>
      <c r="N350" s="32">
        <f ca="1"/>
        <v>0</v>
      </c>
    </row>
    <row r="351" spans="6:14">
      <c r="F351">
        <v>0</v>
      </c>
      <c r="G351">
        <v>0</v>
      </c>
      <c r="H351">
        <v>0</v>
      </c>
      <c r="I351" s="36">
        <f ca="1"/>
        <v>0</v>
      </c>
      <c r="K351">
        <v>0</v>
      </c>
      <c r="L351">
        <v>0</v>
      </c>
      <c r="M351">
        <v>0</v>
      </c>
      <c r="N351" s="32">
        <f ca="1"/>
        <v>0</v>
      </c>
    </row>
    <row r="352" spans="6:14">
      <c r="F352">
        <v>0</v>
      </c>
      <c r="G352">
        <v>0</v>
      </c>
      <c r="H352">
        <v>0</v>
      </c>
      <c r="I352" s="36">
        <f ca="1"/>
        <v>0</v>
      </c>
      <c r="K352">
        <v>0</v>
      </c>
      <c r="L352">
        <v>0</v>
      </c>
      <c r="M352">
        <v>0</v>
      </c>
      <c r="N352" s="32">
        <f ca="1"/>
        <v>0</v>
      </c>
    </row>
    <row r="353" spans="6:14">
      <c r="F353">
        <v>0</v>
      </c>
      <c r="G353">
        <v>0</v>
      </c>
      <c r="H353">
        <v>0</v>
      </c>
      <c r="I353" s="36">
        <f ca="1"/>
        <v>0</v>
      </c>
      <c r="K353">
        <v>0</v>
      </c>
      <c r="L353">
        <v>0</v>
      </c>
      <c r="M353">
        <v>0</v>
      </c>
      <c r="N353" s="32">
        <f ca="1"/>
        <v>0</v>
      </c>
    </row>
    <row r="354" spans="6:14">
      <c r="F354">
        <v>0</v>
      </c>
      <c r="G354">
        <v>0</v>
      </c>
      <c r="H354">
        <v>0</v>
      </c>
      <c r="I354" s="36">
        <f ca="1"/>
        <v>0</v>
      </c>
      <c r="K354">
        <v>0</v>
      </c>
      <c r="L354">
        <v>0</v>
      </c>
      <c r="M354">
        <v>0</v>
      </c>
      <c r="N354" s="32">
        <f ca="1"/>
        <v>0</v>
      </c>
    </row>
    <row r="355" spans="6:14">
      <c r="F355">
        <v>0</v>
      </c>
      <c r="G355">
        <v>0</v>
      </c>
      <c r="H355">
        <v>0</v>
      </c>
      <c r="I355" s="36">
        <f ca="1"/>
        <v>0</v>
      </c>
      <c r="K355">
        <v>0</v>
      </c>
      <c r="L355">
        <v>0</v>
      </c>
      <c r="M355">
        <v>0</v>
      </c>
      <c r="N355" s="32">
        <f ca="1"/>
        <v>0</v>
      </c>
    </row>
    <row r="356" spans="6:14">
      <c r="F356">
        <v>0</v>
      </c>
      <c r="G356">
        <v>0</v>
      </c>
      <c r="H356">
        <v>0</v>
      </c>
      <c r="I356" s="36">
        <f ca="1"/>
        <v>0</v>
      </c>
      <c r="K356">
        <v>0</v>
      </c>
      <c r="L356">
        <v>0</v>
      </c>
      <c r="M356">
        <v>0</v>
      </c>
      <c r="N356" s="32">
        <f ca="1"/>
        <v>0</v>
      </c>
    </row>
    <row r="357" spans="6:14">
      <c r="F357">
        <v>0</v>
      </c>
      <c r="G357">
        <v>0</v>
      </c>
      <c r="H357">
        <v>0</v>
      </c>
      <c r="I357" s="36">
        <f ca="1"/>
        <v>0</v>
      </c>
      <c r="K357">
        <v>0</v>
      </c>
      <c r="L357">
        <v>0</v>
      </c>
      <c r="M357">
        <v>0</v>
      </c>
      <c r="N357" s="36">
        <f ca="1"/>
        <v>0</v>
      </c>
    </row>
    <row r="358" spans="6:14">
      <c r="F358">
        <v>0</v>
      </c>
      <c r="G358">
        <v>0</v>
      </c>
      <c r="H358">
        <v>0</v>
      </c>
      <c r="I358" s="36">
        <f ca="1"/>
        <v>0</v>
      </c>
      <c r="K358">
        <v>0</v>
      </c>
      <c r="L358">
        <v>0</v>
      </c>
      <c r="M358">
        <v>0</v>
      </c>
      <c r="N358" s="36">
        <f ca="1"/>
        <v>0</v>
      </c>
    </row>
    <row r="359" spans="6:14">
      <c r="F359">
        <v>0</v>
      </c>
      <c r="G359">
        <v>0</v>
      </c>
      <c r="H359">
        <v>0</v>
      </c>
      <c r="I359" s="36">
        <f ca="1"/>
        <v>0</v>
      </c>
      <c r="K359">
        <v>0</v>
      </c>
      <c r="L359">
        <v>0</v>
      </c>
      <c r="M359">
        <v>0</v>
      </c>
      <c r="N359" s="36">
        <f ca="1"/>
        <v>0</v>
      </c>
    </row>
    <row r="360" spans="6:14">
      <c r="F360">
        <v>0</v>
      </c>
      <c r="G360">
        <v>0</v>
      </c>
      <c r="H360">
        <v>0</v>
      </c>
      <c r="I360" s="36">
        <f ca="1"/>
        <v>0</v>
      </c>
      <c r="K360">
        <v>0</v>
      </c>
      <c r="L360">
        <v>0</v>
      </c>
      <c r="M360">
        <v>0</v>
      </c>
      <c r="N360" s="36">
        <f ca="1"/>
        <v>0</v>
      </c>
    </row>
    <row r="361" spans="6:14">
      <c r="F361">
        <v>0</v>
      </c>
      <c r="G361">
        <v>0</v>
      </c>
      <c r="H361">
        <v>0</v>
      </c>
      <c r="I361" s="36">
        <f ca="1"/>
        <v>0</v>
      </c>
      <c r="K361">
        <v>0</v>
      </c>
      <c r="L361">
        <v>0</v>
      </c>
      <c r="M361">
        <v>0</v>
      </c>
      <c r="N361" s="36">
        <f ca="1"/>
        <v>0</v>
      </c>
    </row>
    <row r="362" spans="6:14">
      <c r="F362">
        <v>0</v>
      </c>
      <c r="G362">
        <v>0</v>
      </c>
      <c r="H362">
        <v>0</v>
      </c>
      <c r="I362" s="36">
        <f ca="1"/>
        <v>0</v>
      </c>
      <c r="K362">
        <v>0</v>
      </c>
      <c r="L362">
        <v>0</v>
      </c>
      <c r="M362">
        <v>0</v>
      </c>
      <c r="N362" s="36">
        <f ca="1"/>
        <v>0</v>
      </c>
    </row>
    <row r="363" spans="6:14">
      <c r="F363">
        <v>0</v>
      </c>
      <c r="G363">
        <v>0</v>
      </c>
      <c r="H363">
        <v>0</v>
      </c>
      <c r="I363" s="36">
        <f ca="1"/>
        <v>0</v>
      </c>
      <c r="K363">
        <v>0</v>
      </c>
      <c r="L363">
        <v>0</v>
      </c>
      <c r="M363">
        <v>0</v>
      </c>
      <c r="N363" s="36">
        <f ca="1"/>
        <v>0</v>
      </c>
    </row>
    <row r="364" spans="6:14">
      <c r="F364">
        <v>0</v>
      </c>
      <c r="G364">
        <v>0</v>
      </c>
      <c r="H364">
        <v>0</v>
      </c>
      <c r="I364" s="36">
        <f ca="1"/>
        <v>0</v>
      </c>
      <c r="K364">
        <v>0</v>
      </c>
      <c r="L364">
        <v>0</v>
      </c>
      <c r="M364">
        <v>0</v>
      </c>
      <c r="N364" s="36">
        <f ca="1"/>
        <v>0</v>
      </c>
    </row>
    <row r="365" spans="6:14">
      <c r="F365">
        <v>0</v>
      </c>
      <c r="G365">
        <v>0</v>
      </c>
      <c r="H365">
        <v>0</v>
      </c>
      <c r="I365" s="36">
        <f ca="1"/>
        <v>0</v>
      </c>
      <c r="K365">
        <v>0</v>
      </c>
      <c r="L365">
        <v>0</v>
      </c>
      <c r="M365">
        <v>0</v>
      </c>
      <c r="N365" s="36">
        <f ca="1"/>
        <v>0</v>
      </c>
    </row>
    <row r="366" spans="6:14">
      <c r="F366">
        <v>0</v>
      </c>
      <c r="G366">
        <v>0</v>
      </c>
      <c r="H366">
        <v>0</v>
      </c>
      <c r="I366" s="36">
        <f ca="1"/>
        <v>0</v>
      </c>
      <c r="K366">
        <v>0</v>
      </c>
      <c r="L366">
        <v>0</v>
      </c>
      <c r="M366">
        <v>0</v>
      </c>
      <c r="N366" s="36">
        <f ca="1"/>
        <v>0</v>
      </c>
    </row>
    <row r="367" spans="6:14">
      <c r="F367">
        <v>0</v>
      </c>
      <c r="G367">
        <v>0</v>
      </c>
      <c r="H367">
        <v>0</v>
      </c>
      <c r="I367" s="36">
        <f ca="1"/>
        <v>0</v>
      </c>
      <c r="K367">
        <v>0</v>
      </c>
      <c r="L367">
        <v>0</v>
      </c>
      <c r="M367">
        <v>0</v>
      </c>
      <c r="N367" s="36">
        <f ca="1"/>
        <v>0</v>
      </c>
    </row>
    <row r="368" spans="6:14">
      <c r="F368">
        <v>0</v>
      </c>
      <c r="G368">
        <v>0</v>
      </c>
      <c r="H368">
        <v>0</v>
      </c>
      <c r="I368" s="36">
        <f ca="1"/>
        <v>0</v>
      </c>
      <c r="K368">
        <v>0</v>
      </c>
      <c r="L368">
        <v>0</v>
      </c>
      <c r="M368">
        <v>0</v>
      </c>
      <c r="N368" s="36">
        <f ca="1"/>
        <v>0</v>
      </c>
    </row>
    <row r="369" spans="6:14">
      <c r="F369">
        <v>0</v>
      </c>
      <c r="G369">
        <v>0</v>
      </c>
      <c r="H369">
        <v>0</v>
      </c>
      <c r="I369" s="36">
        <f ca="1"/>
        <v>0</v>
      </c>
      <c r="K369">
        <v>0</v>
      </c>
      <c r="L369">
        <v>0</v>
      </c>
      <c r="M369">
        <v>0</v>
      </c>
      <c r="N369" s="36">
        <f ca="1"/>
        <v>0</v>
      </c>
    </row>
    <row r="370" spans="6:14">
      <c r="F370">
        <v>0</v>
      </c>
      <c r="G370">
        <v>0</v>
      </c>
      <c r="H370">
        <v>0</v>
      </c>
      <c r="I370" s="36">
        <f ca="1"/>
        <v>0</v>
      </c>
      <c r="K370">
        <v>0</v>
      </c>
      <c r="L370">
        <v>0</v>
      </c>
      <c r="M370">
        <v>0</v>
      </c>
      <c r="N370" s="36">
        <f ca="1"/>
        <v>0</v>
      </c>
    </row>
    <row r="371" spans="6:14">
      <c r="F371">
        <v>0</v>
      </c>
      <c r="G371">
        <v>0</v>
      </c>
      <c r="H371">
        <v>0</v>
      </c>
      <c r="I371" s="36">
        <f ca="1"/>
        <v>0</v>
      </c>
      <c r="K371">
        <v>0</v>
      </c>
      <c r="L371">
        <v>0</v>
      </c>
      <c r="M371">
        <v>0</v>
      </c>
      <c r="N371" s="36">
        <f ca="1"/>
        <v>0</v>
      </c>
    </row>
    <row r="372" spans="6:14">
      <c r="F372">
        <v>0</v>
      </c>
      <c r="G372">
        <v>0</v>
      </c>
      <c r="H372">
        <v>0</v>
      </c>
      <c r="I372" s="36">
        <f ca="1"/>
        <v>0</v>
      </c>
      <c r="K372">
        <v>0</v>
      </c>
      <c r="L372">
        <v>0</v>
      </c>
      <c r="M372">
        <v>0</v>
      </c>
      <c r="N372" s="36">
        <f ca="1"/>
        <v>0</v>
      </c>
    </row>
    <row r="373" spans="6:14">
      <c r="F373">
        <v>0</v>
      </c>
      <c r="G373">
        <v>0</v>
      </c>
      <c r="H373">
        <v>0</v>
      </c>
      <c r="I373" s="36">
        <f ca="1"/>
        <v>0</v>
      </c>
      <c r="K373">
        <v>0</v>
      </c>
      <c r="L373">
        <v>0</v>
      </c>
      <c r="M373">
        <v>0</v>
      </c>
      <c r="N373" s="36">
        <f ca="1"/>
        <v>0</v>
      </c>
    </row>
    <row r="374" spans="6:14">
      <c r="F374">
        <v>0</v>
      </c>
      <c r="G374">
        <v>0</v>
      </c>
      <c r="H374">
        <v>0</v>
      </c>
      <c r="I374" s="36">
        <f ca="1"/>
        <v>0</v>
      </c>
      <c r="K374">
        <v>0</v>
      </c>
      <c r="L374">
        <v>0</v>
      </c>
      <c r="M374">
        <v>0</v>
      </c>
      <c r="N374" s="36">
        <f ca="1"/>
        <v>0</v>
      </c>
    </row>
    <row r="375" spans="6:14">
      <c r="F375">
        <v>0</v>
      </c>
      <c r="G375">
        <v>0</v>
      </c>
      <c r="H375">
        <v>0</v>
      </c>
      <c r="I375" s="36">
        <f ca="1"/>
        <v>0</v>
      </c>
      <c r="K375">
        <v>0</v>
      </c>
      <c r="L375">
        <v>0</v>
      </c>
      <c r="M375">
        <v>0</v>
      </c>
      <c r="N375" s="36">
        <f ca="1"/>
        <v>0</v>
      </c>
    </row>
    <row r="376" spans="6:14">
      <c r="F376">
        <v>0</v>
      </c>
      <c r="G376">
        <v>0</v>
      </c>
      <c r="H376">
        <v>0</v>
      </c>
      <c r="I376" s="36">
        <f ca="1"/>
        <v>0</v>
      </c>
      <c r="K376">
        <v>0</v>
      </c>
      <c r="L376">
        <v>0</v>
      </c>
      <c r="M376">
        <v>0</v>
      </c>
      <c r="N376" s="36">
        <f ca="1"/>
        <v>0</v>
      </c>
    </row>
    <row r="377" spans="6:14">
      <c r="F377">
        <v>0</v>
      </c>
      <c r="G377">
        <v>0</v>
      </c>
      <c r="H377">
        <v>0</v>
      </c>
      <c r="I377" s="36">
        <f ca="1"/>
        <v>0</v>
      </c>
      <c r="K377">
        <v>0</v>
      </c>
      <c r="L377">
        <v>0</v>
      </c>
      <c r="M377">
        <v>0</v>
      </c>
      <c r="N377" s="36">
        <f ca="1"/>
        <v>0</v>
      </c>
    </row>
    <row r="378" spans="6:14">
      <c r="F378">
        <v>0</v>
      </c>
      <c r="G378">
        <v>0</v>
      </c>
      <c r="H378">
        <v>0</v>
      </c>
      <c r="I378" s="36">
        <f ca="1"/>
        <v>0</v>
      </c>
      <c r="K378">
        <v>0</v>
      </c>
      <c r="L378">
        <v>0</v>
      </c>
      <c r="M378">
        <v>0</v>
      </c>
      <c r="N378" s="36">
        <f ca="1"/>
        <v>0</v>
      </c>
    </row>
    <row r="379" spans="6:14">
      <c r="F379">
        <v>0</v>
      </c>
      <c r="G379">
        <v>0</v>
      </c>
      <c r="H379">
        <v>0</v>
      </c>
      <c r="I379" s="36">
        <f ca="1"/>
        <v>0</v>
      </c>
      <c r="K379">
        <v>0</v>
      </c>
      <c r="L379">
        <v>0</v>
      </c>
      <c r="M379">
        <v>0</v>
      </c>
      <c r="N379" s="36">
        <f ca="1"/>
        <v>0</v>
      </c>
    </row>
    <row r="380" spans="6:14">
      <c r="F380">
        <v>0</v>
      </c>
      <c r="G380">
        <v>0</v>
      </c>
      <c r="H380">
        <v>0</v>
      </c>
      <c r="I380" s="36">
        <f ca="1"/>
        <v>0</v>
      </c>
      <c r="K380">
        <v>0</v>
      </c>
      <c r="L380">
        <v>0</v>
      </c>
      <c r="M380">
        <v>0</v>
      </c>
      <c r="N380" s="36">
        <f ca="1"/>
        <v>0</v>
      </c>
    </row>
    <row r="381" spans="6:14">
      <c r="F381">
        <v>0</v>
      </c>
      <c r="G381">
        <v>0</v>
      </c>
      <c r="H381">
        <v>0</v>
      </c>
      <c r="I381" s="36">
        <f ca="1"/>
        <v>0</v>
      </c>
      <c r="K381">
        <v>0</v>
      </c>
      <c r="L381">
        <v>0</v>
      </c>
      <c r="M381">
        <v>0</v>
      </c>
      <c r="N381" s="36">
        <f ca="1"/>
        <v>0</v>
      </c>
    </row>
    <row r="382" spans="6:14">
      <c r="F382">
        <v>0</v>
      </c>
      <c r="G382">
        <v>0</v>
      </c>
      <c r="H382">
        <v>0</v>
      </c>
      <c r="I382" s="36">
        <f ca="1"/>
        <v>0</v>
      </c>
      <c r="K382">
        <v>0</v>
      </c>
      <c r="L382">
        <v>0</v>
      </c>
      <c r="M382">
        <v>0</v>
      </c>
      <c r="N382" s="36">
        <f ca="1"/>
        <v>0</v>
      </c>
    </row>
    <row r="383" spans="6:14">
      <c r="F383">
        <v>0</v>
      </c>
      <c r="G383">
        <v>0</v>
      </c>
      <c r="H383">
        <v>0</v>
      </c>
      <c r="I383" s="36">
        <f ca="1"/>
        <v>0</v>
      </c>
      <c r="K383">
        <v>0</v>
      </c>
      <c r="L383">
        <v>0</v>
      </c>
      <c r="M383">
        <v>0</v>
      </c>
      <c r="N383" s="36">
        <f ca="1"/>
        <v>0</v>
      </c>
    </row>
    <row r="384" spans="6:14">
      <c r="F384">
        <v>0</v>
      </c>
      <c r="G384">
        <v>0</v>
      </c>
      <c r="H384">
        <v>0</v>
      </c>
      <c r="I384" s="36">
        <f ca="1"/>
        <v>0</v>
      </c>
      <c r="K384">
        <v>0</v>
      </c>
      <c r="L384">
        <v>0</v>
      </c>
      <c r="M384">
        <v>0</v>
      </c>
      <c r="N384" s="36">
        <f ca="1"/>
        <v>0</v>
      </c>
    </row>
    <row r="385" spans="6:14">
      <c r="F385">
        <v>0</v>
      </c>
      <c r="G385">
        <v>0</v>
      </c>
      <c r="H385">
        <v>0</v>
      </c>
      <c r="I385" s="36">
        <f ca="1"/>
        <v>0</v>
      </c>
      <c r="K385">
        <v>0</v>
      </c>
      <c r="L385">
        <v>0</v>
      </c>
      <c r="M385">
        <v>0</v>
      </c>
      <c r="N385" s="36">
        <f ca="1"/>
        <v>0</v>
      </c>
    </row>
    <row r="386" spans="6:14">
      <c r="F386">
        <v>0</v>
      </c>
      <c r="G386">
        <v>0</v>
      </c>
      <c r="H386">
        <v>0</v>
      </c>
      <c r="I386" s="36">
        <f ca="1"/>
        <v>0</v>
      </c>
      <c r="K386">
        <v>0</v>
      </c>
      <c r="L386">
        <v>0</v>
      </c>
      <c r="M386">
        <v>0</v>
      </c>
      <c r="N386" s="36">
        <f ca="1"/>
        <v>0</v>
      </c>
    </row>
    <row r="387" spans="6:14">
      <c r="F387">
        <v>0</v>
      </c>
      <c r="G387">
        <v>0</v>
      </c>
      <c r="H387">
        <v>0</v>
      </c>
      <c r="I387" s="36">
        <f ca="1"/>
        <v>0</v>
      </c>
      <c r="K387">
        <v>0</v>
      </c>
      <c r="L387">
        <v>0</v>
      </c>
      <c r="M387">
        <v>0</v>
      </c>
      <c r="N387" s="36">
        <f ca="1"/>
        <v>0</v>
      </c>
    </row>
    <row r="388" spans="6:14">
      <c r="F388">
        <v>0</v>
      </c>
      <c r="G388">
        <v>0</v>
      </c>
      <c r="H388">
        <v>0</v>
      </c>
      <c r="I388" s="36">
        <f ca="1"/>
        <v>0</v>
      </c>
      <c r="K388">
        <v>0</v>
      </c>
      <c r="L388">
        <v>0</v>
      </c>
      <c r="M388">
        <v>0</v>
      </c>
      <c r="N388" s="36">
        <f ca="1"/>
        <v>0</v>
      </c>
    </row>
    <row r="389" spans="6:14">
      <c r="F389">
        <v>0</v>
      </c>
      <c r="G389">
        <v>0</v>
      </c>
      <c r="H389">
        <v>0</v>
      </c>
      <c r="I389" s="36">
        <f ca="1"/>
        <v>0</v>
      </c>
      <c r="K389">
        <v>0</v>
      </c>
      <c r="L389">
        <v>0</v>
      </c>
      <c r="M389">
        <v>0</v>
      </c>
      <c r="N389" s="36">
        <f ca="1"/>
        <v>0</v>
      </c>
    </row>
    <row r="390" spans="6:14">
      <c r="F390">
        <v>0</v>
      </c>
      <c r="G390">
        <v>0</v>
      </c>
      <c r="H390">
        <v>0</v>
      </c>
      <c r="I390" s="36">
        <f ca="1"/>
        <v>0</v>
      </c>
      <c r="K390">
        <v>0</v>
      </c>
      <c r="L390">
        <v>0</v>
      </c>
      <c r="M390">
        <v>0</v>
      </c>
      <c r="N390" s="36">
        <f ca="1"/>
        <v>0</v>
      </c>
    </row>
    <row r="391" spans="6:14">
      <c r="F391">
        <v>0</v>
      </c>
      <c r="G391">
        <v>0</v>
      </c>
      <c r="H391">
        <v>0</v>
      </c>
      <c r="I391" s="36">
        <f ca="1"/>
        <v>0</v>
      </c>
      <c r="K391">
        <v>0</v>
      </c>
      <c r="L391">
        <v>0</v>
      </c>
      <c r="M391">
        <v>0</v>
      </c>
      <c r="N391" s="36">
        <f ca="1"/>
        <v>0</v>
      </c>
    </row>
    <row r="392" spans="6:14">
      <c r="F392">
        <v>0</v>
      </c>
      <c r="G392">
        <v>0</v>
      </c>
      <c r="H392">
        <v>0</v>
      </c>
      <c r="I392" s="36">
        <f ca="1"/>
        <v>0</v>
      </c>
      <c r="K392">
        <v>0</v>
      </c>
      <c r="L392">
        <v>0</v>
      </c>
      <c r="M392">
        <v>0</v>
      </c>
      <c r="N392" s="36">
        <f ca="1"/>
        <v>0</v>
      </c>
    </row>
    <row r="393" spans="6:14">
      <c r="F393">
        <v>0</v>
      </c>
      <c r="G393">
        <v>0</v>
      </c>
      <c r="H393">
        <v>0</v>
      </c>
      <c r="I393" s="36">
        <f ca="1"/>
        <v>0</v>
      </c>
      <c r="K393">
        <v>0</v>
      </c>
      <c r="L393">
        <v>0</v>
      </c>
      <c r="M393">
        <v>0</v>
      </c>
      <c r="N393" s="36">
        <f ca="1"/>
        <v>0</v>
      </c>
    </row>
    <row r="394" spans="6:14">
      <c r="F394">
        <v>0</v>
      </c>
      <c r="G394">
        <v>0</v>
      </c>
      <c r="H394">
        <v>0</v>
      </c>
      <c r="I394" s="36">
        <f ca="1"/>
        <v>0</v>
      </c>
      <c r="K394">
        <v>0</v>
      </c>
      <c r="L394">
        <v>0</v>
      </c>
      <c r="M394">
        <v>0</v>
      </c>
      <c r="N394" s="36">
        <f ca="1"/>
        <v>0</v>
      </c>
    </row>
    <row r="395" spans="6:14">
      <c r="F395">
        <v>0</v>
      </c>
      <c r="G395">
        <v>0</v>
      </c>
      <c r="H395">
        <v>0</v>
      </c>
      <c r="I395" s="36">
        <f ca="1"/>
        <v>0</v>
      </c>
      <c r="K395">
        <v>0</v>
      </c>
      <c r="L395">
        <v>0</v>
      </c>
      <c r="M395">
        <v>0</v>
      </c>
      <c r="N395" s="36">
        <f ca="1"/>
        <v>0</v>
      </c>
    </row>
    <row r="396" spans="6:14">
      <c r="F396">
        <v>0</v>
      </c>
      <c r="G396">
        <v>0</v>
      </c>
      <c r="H396">
        <v>0</v>
      </c>
      <c r="I396" s="36">
        <f ca="1"/>
        <v>0</v>
      </c>
      <c r="K396">
        <v>0</v>
      </c>
      <c r="L396">
        <v>0</v>
      </c>
      <c r="M396">
        <v>0</v>
      </c>
      <c r="N396" s="36">
        <f ca="1"/>
        <v>0</v>
      </c>
    </row>
    <row r="397" spans="6:14">
      <c r="F397">
        <v>0</v>
      </c>
      <c r="G397">
        <v>0</v>
      </c>
      <c r="H397">
        <v>0</v>
      </c>
      <c r="I397" s="36">
        <f ca="1"/>
        <v>0</v>
      </c>
      <c r="K397">
        <v>0</v>
      </c>
      <c r="L397">
        <v>0</v>
      </c>
      <c r="M397">
        <v>0</v>
      </c>
      <c r="N397" s="36">
        <f ca="1"/>
        <v>0</v>
      </c>
    </row>
    <row r="398" spans="6:14">
      <c r="F398">
        <v>0</v>
      </c>
      <c r="G398">
        <v>0</v>
      </c>
      <c r="H398">
        <v>0</v>
      </c>
      <c r="I398" s="36">
        <f ca="1"/>
        <v>0</v>
      </c>
      <c r="K398">
        <v>0</v>
      </c>
      <c r="L398">
        <v>0</v>
      </c>
      <c r="M398">
        <v>0</v>
      </c>
      <c r="N398" s="36">
        <f ca="1"/>
        <v>0</v>
      </c>
    </row>
    <row r="399" spans="6:14">
      <c r="F399">
        <v>0</v>
      </c>
      <c r="G399">
        <v>0</v>
      </c>
      <c r="H399">
        <v>0</v>
      </c>
      <c r="I399" s="36">
        <f ca="1"/>
        <v>0</v>
      </c>
      <c r="K399">
        <v>0</v>
      </c>
      <c r="L399">
        <v>0</v>
      </c>
      <c r="M399">
        <v>0</v>
      </c>
      <c r="N399" s="36">
        <f ca="1"/>
        <v>0</v>
      </c>
    </row>
    <row r="400" spans="6:14">
      <c r="F400">
        <v>0</v>
      </c>
      <c r="G400">
        <v>0</v>
      </c>
      <c r="H400">
        <v>0</v>
      </c>
      <c r="I400" s="36">
        <f ca="1"/>
        <v>0</v>
      </c>
      <c r="K400">
        <v>0</v>
      </c>
      <c r="L400">
        <v>0</v>
      </c>
      <c r="M400">
        <v>0</v>
      </c>
      <c r="N400" s="36">
        <f ca="1"/>
        <v>0</v>
      </c>
    </row>
    <row r="401" spans="6:14">
      <c r="F401">
        <v>0</v>
      </c>
      <c r="G401">
        <v>0</v>
      </c>
      <c r="H401">
        <v>0</v>
      </c>
      <c r="I401" s="36">
        <f ca="1"/>
        <v>0</v>
      </c>
      <c r="K401">
        <v>0</v>
      </c>
      <c r="L401">
        <v>0</v>
      </c>
      <c r="M401">
        <v>0</v>
      </c>
      <c r="N401" s="36">
        <f ca="1"/>
        <v>0</v>
      </c>
    </row>
    <row r="402" spans="6:14">
      <c r="F402">
        <v>0</v>
      </c>
      <c r="G402">
        <v>0</v>
      </c>
      <c r="H402">
        <v>0</v>
      </c>
      <c r="I402" s="36">
        <f ca="1"/>
        <v>0</v>
      </c>
      <c r="K402">
        <v>0</v>
      </c>
      <c r="L402">
        <v>0</v>
      </c>
      <c r="M402">
        <v>0</v>
      </c>
      <c r="N402" s="36">
        <f ca="1"/>
        <v>0</v>
      </c>
    </row>
    <row r="403" spans="6:14">
      <c r="F403">
        <v>0</v>
      </c>
      <c r="G403">
        <v>0</v>
      </c>
      <c r="H403">
        <v>0</v>
      </c>
      <c r="I403" s="36">
        <f ca="1"/>
        <v>0</v>
      </c>
      <c r="K403">
        <v>0</v>
      </c>
      <c r="L403">
        <v>0</v>
      </c>
      <c r="M403">
        <v>0</v>
      </c>
      <c r="N403" s="36">
        <f ca="1"/>
        <v>0</v>
      </c>
    </row>
    <row r="404" spans="6:14">
      <c r="F404">
        <v>0</v>
      </c>
      <c r="G404">
        <v>0</v>
      </c>
      <c r="H404">
        <v>0</v>
      </c>
      <c r="I404" s="36">
        <f ca="1"/>
        <v>0</v>
      </c>
      <c r="K404">
        <v>0</v>
      </c>
      <c r="L404">
        <v>0</v>
      </c>
      <c r="M404">
        <v>0</v>
      </c>
      <c r="N404" s="36">
        <f ca="1"/>
        <v>0</v>
      </c>
    </row>
    <row r="405" spans="6:14">
      <c r="F405">
        <v>0</v>
      </c>
      <c r="G405">
        <v>0</v>
      </c>
      <c r="H405">
        <v>0</v>
      </c>
      <c r="I405" s="36">
        <f ca="1"/>
        <v>0</v>
      </c>
      <c r="K405">
        <v>0</v>
      </c>
      <c r="L405">
        <v>0</v>
      </c>
      <c r="M405">
        <v>0</v>
      </c>
      <c r="N405" s="36">
        <f ca="1"/>
        <v>0</v>
      </c>
    </row>
    <row r="406" spans="6:14">
      <c r="F406">
        <v>0</v>
      </c>
      <c r="G406">
        <v>0</v>
      </c>
      <c r="H406">
        <v>0</v>
      </c>
      <c r="I406" s="36">
        <f ca="1"/>
        <v>0</v>
      </c>
      <c r="K406">
        <v>0</v>
      </c>
      <c r="L406">
        <v>0</v>
      </c>
      <c r="M406">
        <v>0</v>
      </c>
      <c r="N406" s="36">
        <f ca="1"/>
        <v>0</v>
      </c>
    </row>
    <row r="407" spans="6:14">
      <c r="F407">
        <v>0</v>
      </c>
      <c r="G407">
        <v>0</v>
      </c>
      <c r="H407">
        <v>0</v>
      </c>
      <c r="I407" s="36">
        <f ca="1"/>
        <v>0</v>
      </c>
      <c r="K407">
        <v>0</v>
      </c>
      <c r="L407">
        <v>0</v>
      </c>
      <c r="M407">
        <v>0</v>
      </c>
      <c r="N407" s="36">
        <f ca="1"/>
        <v>0</v>
      </c>
    </row>
    <row r="408" spans="6:14">
      <c r="F408">
        <v>0</v>
      </c>
      <c r="G408">
        <v>0</v>
      </c>
      <c r="H408">
        <v>0</v>
      </c>
      <c r="I408" s="36">
        <f ca="1"/>
        <v>0</v>
      </c>
      <c r="K408">
        <v>0</v>
      </c>
      <c r="L408">
        <v>0</v>
      </c>
      <c r="M408">
        <v>0</v>
      </c>
      <c r="N408" s="36">
        <f ca="1"/>
        <v>0</v>
      </c>
    </row>
    <row r="409" spans="6:14">
      <c r="F409">
        <v>0</v>
      </c>
      <c r="G409">
        <v>0</v>
      </c>
      <c r="H409">
        <v>0</v>
      </c>
      <c r="I409" s="36">
        <f ca="1"/>
        <v>0</v>
      </c>
      <c r="K409">
        <v>0</v>
      </c>
      <c r="L409">
        <v>0</v>
      </c>
      <c r="M409">
        <v>0</v>
      </c>
      <c r="N409" s="36">
        <f ca="1"/>
        <v>0</v>
      </c>
    </row>
    <row r="410" spans="6:14">
      <c r="F410">
        <v>0</v>
      </c>
      <c r="G410">
        <v>0</v>
      </c>
      <c r="H410">
        <v>0</v>
      </c>
      <c r="I410" s="36">
        <f ca="1"/>
        <v>0</v>
      </c>
      <c r="K410">
        <v>0</v>
      </c>
      <c r="L410">
        <v>0</v>
      </c>
      <c r="M410">
        <v>0</v>
      </c>
      <c r="N410" s="36">
        <f ca="1"/>
        <v>0</v>
      </c>
    </row>
    <row r="411" spans="6:14">
      <c r="F411">
        <v>0</v>
      </c>
      <c r="G411">
        <v>0</v>
      </c>
      <c r="H411">
        <v>0</v>
      </c>
      <c r="I411" s="36">
        <f ca="1"/>
        <v>0</v>
      </c>
      <c r="K411">
        <v>0</v>
      </c>
      <c r="L411">
        <v>0</v>
      </c>
      <c r="M411">
        <v>0</v>
      </c>
      <c r="N411" s="36">
        <f ca="1"/>
        <v>0</v>
      </c>
    </row>
    <row r="412" spans="6:14">
      <c r="F412">
        <v>0</v>
      </c>
      <c r="G412">
        <v>0</v>
      </c>
      <c r="H412">
        <v>0</v>
      </c>
      <c r="I412" s="36">
        <f ca="1"/>
        <v>0</v>
      </c>
      <c r="K412">
        <v>0</v>
      </c>
      <c r="L412">
        <v>0</v>
      </c>
      <c r="M412">
        <v>0</v>
      </c>
      <c r="N412" s="36">
        <f ca="1"/>
        <v>0</v>
      </c>
    </row>
    <row r="413" spans="6:14">
      <c r="F413">
        <v>0</v>
      </c>
      <c r="G413">
        <v>0</v>
      </c>
      <c r="H413">
        <v>0</v>
      </c>
      <c r="I413" s="36">
        <f ca="1"/>
        <v>0</v>
      </c>
      <c r="K413">
        <v>0</v>
      </c>
      <c r="L413">
        <v>0</v>
      </c>
      <c r="M413">
        <v>0</v>
      </c>
      <c r="N413" s="36">
        <f ca="1"/>
        <v>0</v>
      </c>
    </row>
    <row r="414" spans="6:14">
      <c r="F414">
        <v>0</v>
      </c>
      <c r="G414">
        <v>0</v>
      </c>
      <c r="H414">
        <v>0</v>
      </c>
      <c r="I414" s="36">
        <f ca="1"/>
        <v>0</v>
      </c>
      <c r="K414">
        <v>0</v>
      </c>
      <c r="L414">
        <v>0</v>
      </c>
      <c r="M414">
        <v>0</v>
      </c>
      <c r="N414" s="36">
        <f ca="1"/>
        <v>0</v>
      </c>
    </row>
    <row r="415" spans="6:14">
      <c r="F415">
        <v>0</v>
      </c>
      <c r="G415">
        <v>0</v>
      </c>
      <c r="H415">
        <v>0</v>
      </c>
      <c r="I415" s="36">
        <f ca="1"/>
        <v>0</v>
      </c>
      <c r="K415">
        <v>0</v>
      </c>
      <c r="L415">
        <v>0</v>
      </c>
      <c r="M415">
        <v>0</v>
      </c>
      <c r="N415" s="36">
        <f ca="1"/>
        <v>0</v>
      </c>
    </row>
    <row r="416" spans="6:14">
      <c r="F416">
        <v>0</v>
      </c>
      <c r="G416">
        <v>0</v>
      </c>
      <c r="H416">
        <v>0</v>
      </c>
      <c r="I416" s="36">
        <f ca="1"/>
        <v>0</v>
      </c>
      <c r="K416">
        <v>0</v>
      </c>
      <c r="L416">
        <v>0</v>
      </c>
      <c r="M416">
        <v>0</v>
      </c>
      <c r="N416" s="36">
        <f ca="1"/>
        <v>0</v>
      </c>
    </row>
    <row r="417" spans="6:14">
      <c r="F417">
        <v>0</v>
      </c>
      <c r="G417">
        <v>0</v>
      </c>
      <c r="H417">
        <v>0</v>
      </c>
      <c r="I417" s="36">
        <f ca="1"/>
        <v>0</v>
      </c>
      <c r="K417">
        <v>0</v>
      </c>
      <c r="L417">
        <v>0</v>
      </c>
      <c r="M417">
        <v>0</v>
      </c>
      <c r="N417" s="36">
        <f ca="1"/>
        <v>0</v>
      </c>
    </row>
    <row r="418" spans="6:14">
      <c r="F418">
        <v>0</v>
      </c>
      <c r="G418">
        <v>0</v>
      </c>
      <c r="H418">
        <v>0</v>
      </c>
      <c r="I418" s="36">
        <f ca="1"/>
        <v>0</v>
      </c>
      <c r="K418">
        <v>0</v>
      </c>
      <c r="L418">
        <v>0</v>
      </c>
      <c r="M418">
        <v>0</v>
      </c>
      <c r="N418" s="36">
        <f ca="1"/>
        <v>0</v>
      </c>
    </row>
    <row r="419" spans="6:14">
      <c r="F419">
        <v>0</v>
      </c>
      <c r="G419">
        <v>0</v>
      </c>
      <c r="H419">
        <v>0</v>
      </c>
      <c r="I419" s="36">
        <f ca="1"/>
        <v>0</v>
      </c>
      <c r="K419">
        <v>0</v>
      </c>
      <c r="L419">
        <v>0</v>
      </c>
      <c r="M419">
        <v>0</v>
      </c>
      <c r="N419" s="36">
        <f ca="1"/>
        <v>0</v>
      </c>
    </row>
    <row r="420" spans="6:14">
      <c r="F420">
        <v>0</v>
      </c>
      <c r="G420">
        <v>0</v>
      </c>
      <c r="H420">
        <v>0</v>
      </c>
      <c r="I420" s="36">
        <f ca="1"/>
        <v>0</v>
      </c>
      <c r="K420">
        <v>0</v>
      </c>
      <c r="L420">
        <v>0</v>
      </c>
      <c r="M420">
        <v>0</v>
      </c>
      <c r="N420" s="36">
        <f ca="1"/>
        <v>0</v>
      </c>
    </row>
    <row r="421" spans="6:14">
      <c r="F421">
        <v>0</v>
      </c>
      <c r="G421">
        <v>0</v>
      </c>
      <c r="H421">
        <v>0</v>
      </c>
      <c r="I421" s="36">
        <f ca="1"/>
        <v>0</v>
      </c>
      <c r="K421">
        <v>0</v>
      </c>
      <c r="L421">
        <v>0</v>
      </c>
      <c r="M421">
        <v>0</v>
      </c>
      <c r="N421" s="36">
        <f ca="1"/>
        <v>0</v>
      </c>
    </row>
    <row r="422" spans="6:14">
      <c r="F422">
        <v>0</v>
      </c>
      <c r="G422">
        <v>0</v>
      </c>
      <c r="H422">
        <v>0</v>
      </c>
      <c r="I422" s="36">
        <f ca="1"/>
        <v>0</v>
      </c>
      <c r="K422">
        <v>0</v>
      </c>
      <c r="L422">
        <v>0</v>
      </c>
      <c r="M422">
        <v>0</v>
      </c>
      <c r="N422" s="36">
        <f ca="1"/>
        <v>0</v>
      </c>
    </row>
    <row r="423" spans="6:14">
      <c r="F423">
        <v>0</v>
      </c>
      <c r="G423">
        <v>0</v>
      </c>
      <c r="H423">
        <v>0</v>
      </c>
      <c r="I423" s="36">
        <f ca="1"/>
        <v>0</v>
      </c>
      <c r="K423">
        <v>0</v>
      </c>
      <c r="L423">
        <v>0</v>
      </c>
      <c r="M423">
        <v>0</v>
      </c>
      <c r="N423" s="36">
        <f ca="1"/>
        <v>0</v>
      </c>
    </row>
    <row r="424" spans="6:14">
      <c r="F424">
        <v>0</v>
      </c>
      <c r="G424">
        <v>0</v>
      </c>
      <c r="H424">
        <v>0</v>
      </c>
      <c r="I424" s="36">
        <f ca="1"/>
        <v>0</v>
      </c>
      <c r="K424">
        <v>0</v>
      </c>
      <c r="L424">
        <v>0</v>
      </c>
      <c r="M424">
        <v>0</v>
      </c>
      <c r="N424" s="36">
        <f ca="1"/>
        <v>0</v>
      </c>
    </row>
    <row r="425" spans="6:14">
      <c r="F425">
        <v>0</v>
      </c>
      <c r="G425">
        <v>0</v>
      </c>
      <c r="H425">
        <v>0</v>
      </c>
      <c r="I425" s="36">
        <f ca="1"/>
        <v>0</v>
      </c>
      <c r="K425">
        <v>0</v>
      </c>
      <c r="L425">
        <v>0</v>
      </c>
      <c r="M425">
        <v>0</v>
      </c>
      <c r="N425" s="36">
        <f ca="1"/>
        <v>0</v>
      </c>
    </row>
    <row r="426" spans="6:14">
      <c r="F426">
        <v>0</v>
      </c>
      <c r="G426">
        <v>0</v>
      </c>
      <c r="H426">
        <v>0</v>
      </c>
      <c r="I426" s="36">
        <f ca="1"/>
        <v>0</v>
      </c>
      <c r="K426">
        <v>0</v>
      </c>
      <c r="L426">
        <v>0</v>
      </c>
      <c r="M426">
        <v>0</v>
      </c>
      <c r="N426" s="36">
        <f ca="1"/>
        <v>0</v>
      </c>
    </row>
    <row r="427" spans="6:14">
      <c r="F427">
        <v>0</v>
      </c>
      <c r="G427">
        <v>0</v>
      </c>
      <c r="H427">
        <v>0</v>
      </c>
      <c r="I427" s="36">
        <f ca="1"/>
        <v>0</v>
      </c>
      <c r="K427">
        <v>0</v>
      </c>
      <c r="L427">
        <v>0</v>
      </c>
      <c r="M427">
        <v>0</v>
      </c>
      <c r="N427" s="36">
        <f ca="1"/>
        <v>0</v>
      </c>
    </row>
    <row r="428" spans="6:14">
      <c r="F428">
        <v>0</v>
      </c>
      <c r="G428">
        <v>0</v>
      </c>
      <c r="H428">
        <v>0</v>
      </c>
      <c r="I428" s="36">
        <f ca="1"/>
        <v>0</v>
      </c>
      <c r="K428">
        <v>0</v>
      </c>
      <c r="L428">
        <v>0</v>
      </c>
      <c r="M428">
        <v>0</v>
      </c>
      <c r="N428" s="36">
        <f ca="1"/>
        <v>0</v>
      </c>
    </row>
    <row r="429" spans="6:14">
      <c r="F429">
        <v>0</v>
      </c>
      <c r="G429">
        <v>0</v>
      </c>
      <c r="H429">
        <v>0</v>
      </c>
      <c r="I429" s="36">
        <f ca="1"/>
        <v>0</v>
      </c>
      <c r="K429">
        <v>0</v>
      </c>
      <c r="L429">
        <v>0</v>
      </c>
      <c r="M429">
        <v>0</v>
      </c>
      <c r="N429" s="36">
        <f ca="1"/>
        <v>0</v>
      </c>
    </row>
    <row r="430" spans="6:14">
      <c r="F430">
        <v>0</v>
      </c>
      <c r="G430">
        <v>0</v>
      </c>
      <c r="H430">
        <v>0</v>
      </c>
      <c r="I430" s="36">
        <f ca="1"/>
        <v>0</v>
      </c>
      <c r="K430">
        <v>0</v>
      </c>
      <c r="L430">
        <v>0</v>
      </c>
      <c r="M430">
        <v>0</v>
      </c>
      <c r="N430" s="36">
        <f ca="1"/>
        <v>0</v>
      </c>
    </row>
    <row r="431" spans="6:14">
      <c r="F431">
        <v>0</v>
      </c>
      <c r="G431">
        <v>0</v>
      </c>
      <c r="H431">
        <v>0</v>
      </c>
      <c r="I431" s="36">
        <f ca="1"/>
        <v>0</v>
      </c>
      <c r="K431">
        <v>0</v>
      </c>
      <c r="L431">
        <v>0</v>
      </c>
      <c r="M431">
        <v>0</v>
      </c>
      <c r="N431" s="36">
        <f ca="1"/>
        <v>0</v>
      </c>
    </row>
    <row r="432" spans="6:14">
      <c r="F432">
        <v>0</v>
      </c>
      <c r="G432">
        <v>0</v>
      </c>
      <c r="H432">
        <v>0</v>
      </c>
      <c r="I432" s="36">
        <f ca="1"/>
        <v>0</v>
      </c>
      <c r="K432">
        <v>0</v>
      </c>
      <c r="L432">
        <v>0</v>
      </c>
      <c r="M432">
        <v>0</v>
      </c>
      <c r="N432" s="36">
        <f ca="1"/>
        <v>0</v>
      </c>
    </row>
    <row r="433" spans="6:14">
      <c r="F433">
        <v>0</v>
      </c>
      <c r="G433">
        <v>0</v>
      </c>
      <c r="H433">
        <v>0</v>
      </c>
      <c r="I433" s="36">
        <f ca="1"/>
        <v>0</v>
      </c>
      <c r="K433">
        <v>0</v>
      </c>
      <c r="L433">
        <v>0</v>
      </c>
      <c r="M433">
        <v>0</v>
      </c>
      <c r="N433" s="36">
        <f ca="1"/>
        <v>0</v>
      </c>
    </row>
    <row r="434" spans="6:14">
      <c r="F434">
        <v>0</v>
      </c>
      <c r="G434">
        <v>0</v>
      </c>
      <c r="H434">
        <v>0</v>
      </c>
      <c r="I434" s="36">
        <f ca="1"/>
        <v>0</v>
      </c>
      <c r="K434">
        <v>0</v>
      </c>
      <c r="L434">
        <v>0</v>
      </c>
      <c r="M434">
        <v>0</v>
      </c>
      <c r="N434" s="36">
        <f ca="1"/>
        <v>0</v>
      </c>
    </row>
    <row r="435" spans="6:14">
      <c r="F435">
        <v>0</v>
      </c>
      <c r="G435">
        <v>0</v>
      </c>
      <c r="H435">
        <v>0</v>
      </c>
      <c r="I435" s="36">
        <f ca="1"/>
        <v>0</v>
      </c>
      <c r="K435">
        <v>0</v>
      </c>
      <c r="L435">
        <v>0</v>
      </c>
      <c r="M435">
        <v>0</v>
      </c>
      <c r="N435" s="36">
        <f ca="1"/>
        <v>0</v>
      </c>
    </row>
    <row r="436" spans="6:14">
      <c r="F436">
        <v>0</v>
      </c>
      <c r="G436">
        <v>0</v>
      </c>
      <c r="H436">
        <v>0</v>
      </c>
      <c r="I436" s="36">
        <f ca="1"/>
        <v>0</v>
      </c>
      <c r="K436">
        <v>0</v>
      </c>
      <c r="L436">
        <v>0</v>
      </c>
      <c r="M436">
        <v>0</v>
      </c>
      <c r="N436" s="36">
        <f ca="1"/>
        <v>0</v>
      </c>
    </row>
    <row r="437" spans="6:14">
      <c r="F437">
        <v>0</v>
      </c>
      <c r="G437">
        <v>0</v>
      </c>
      <c r="H437">
        <v>0</v>
      </c>
      <c r="I437" s="36">
        <f ca="1"/>
        <v>0</v>
      </c>
      <c r="K437">
        <v>0</v>
      </c>
      <c r="L437">
        <v>0</v>
      </c>
      <c r="M437">
        <v>0</v>
      </c>
      <c r="N437" s="36">
        <f ca="1"/>
        <v>0</v>
      </c>
    </row>
    <row r="438" spans="6:14">
      <c r="F438">
        <v>0</v>
      </c>
      <c r="G438">
        <v>0</v>
      </c>
      <c r="H438">
        <v>0</v>
      </c>
      <c r="I438" s="36">
        <f ca="1"/>
        <v>0</v>
      </c>
      <c r="K438">
        <v>0</v>
      </c>
      <c r="L438">
        <v>0</v>
      </c>
      <c r="M438">
        <v>0</v>
      </c>
      <c r="N438" s="36">
        <f ca="1"/>
        <v>0</v>
      </c>
    </row>
    <row r="439" spans="6:14">
      <c r="F439">
        <v>0</v>
      </c>
      <c r="G439">
        <v>0</v>
      </c>
      <c r="H439">
        <v>0</v>
      </c>
      <c r="I439" s="36">
        <f ca="1"/>
        <v>0</v>
      </c>
      <c r="K439">
        <v>0</v>
      </c>
      <c r="L439">
        <v>0</v>
      </c>
      <c r="M439">
        <v>0</v>
      </c>
      <c r="N439" s="36">
        <f ca="1"/>
        <v>0</v>
      </c>
    </row>
    <row r="440" spans="6:14">
      <c r="F440">
        <v>0</v>
      </c>
      <c r="G440">
        <v>0</v>
      </c>
      <c r="H440">
        <v>0</v>
      </c>
      <c r="I440" s="36">
        <f ca="1"/>
        <v>0</v>
      </c>
      <c r="K440">
        <v>0</v>
      </c>
      <c r="L440">
        <v>0</v>
      </c>
      <c r="M440">
        <v>0</v>
      </c>
      <c r="N440" s="36">
        <f ca="1"/>
        <v>0</v>
      </c>
    </row>
    <row r="441" spans="6:14">
      <c r="F441">
        <v>0</v>
      </c>
      <c r="G441">
        <v>0</v>
      </c>
      <c r="H441">
        <v>0</v>
      </c>
      <c r="I441" s="36">
        <f ca="1"/>
        <v>0</v>
      </c>
      <c r="K441">
        <v>0</v>
      </c>
      <c r="L441">
        <v>0</v>
      </c>
      <c r="M441">
        <v>0</v>
      </c>
      <c r="N441" s="36">
        <f ca="1"/>
        <v>0</v>
      </c>
    </row>
    <row r="442" spans="6:14">
      <c r="F442">
        <v>0</v>
      </c>
      <c r="G442">
        <v>0</v>
      </c>
      <c r="H442">
        <v>0</v>
      </c>
      <c r="I442" s="36">
        <f ca="1"/>
        <v>0</v>
      </c>
      <c r="K442">
        <v>0</v>
      </c>
      <c r="L442">
        <v>0</v>
      </c>
      <c r="M442">
        <v>0</v>
      </c>
      <c r="N442" s="36">
        <f ca="1"/>
        <v>0</v>
      </c>
    </row>
    <row r="443" spans="6:14">
      <c r="F443">
        <v>0</v>
      </c>
      <c r="G443">
        <v>0</v>
      </c>
      <c r="H443">
        <v>0</v>
      </c>
      <c r="I443" s="36">
        <f ca="1"/>
        <v>0</v>
      </c>
      <c r="K443">
        <v>0</v>
      </c>
      <c r="L443">
        <v>0</v>
      </c>
      <c r="M443">
        <v>0</v>
      </c>
      <c r="N443" s="36">
        <f ca="1"/>
        <v>0</v>
      </c>
    </row>
    <row r="444" spans="6:14">
      <c r="F444">
        <v>0</v>
      </c>
      <c r="G444">
        <v>0</v>
      </c>
      <c r="H444">
        <v>0</v>
      </c>
      <c r="I444" s="36">
        <f ca="1"/>
        <v>0</v>
      </c>
      <c r="K444">
        <v>0</v>
      </c>
      <c r="L444">
        <v>0</v>
      </c>
      <c r="M444">
        <v>0</v>
      </c>
      <c r="N444" s="36">
        <f ca="1"/>
        <v>0</v>
      </c>
    </row>
    <row r="445" spans="6:14">
      <c r="F445">
        <v>0</v>
      </c>
      <c r="G445">
        <v>0</v>
      </c>
      <c r="H445">
        <v>0</v>
      </c>
      <c r="I445" s="36">
        <f ca="1"/>
        <v>0</v>
      </c>
      <c r="K445">
        <v>0</v>
      </c>
      <c r="L445">
        <v>0</v>
      </c>
      <c r="M445">
        <v>0</v>
      </c>
      <c r="N445" s="36">
        <f ca="1"/>
        <v>0</v>
      </c>
    </row>
    <row r="446" spans="6:14">
      <c r="F446">
        <v>0</v>
      </c>
      <c r="G446">
        <v>0</v>
      </c>
      <c r="H446">
        <v>0</v>
      </c>
      <c r="I446" s="36">
        <f ca="1"/>
        <v>0</v>
      </c>
      <c r="K446">
        <v>0</v>
      </c>
      <c r="L446">
        <v>0</v>
      </c>
      <c r="M446">
        <v>0</v>
      </c>
      <c r="N446" s="36">
        <f ca="1"/>
        <v>0</v>
      </c>
    </row>
    <row r="447" spans="6:14">
      <c r="F447">
        <v>0</v>
      </c>
      <c r="G447">
        <v>0</v>
      </c>
      <c r="H447">
        <v>0</v>
      </c>
      <c r="I447" s="36">
        <f ca="1"/>
        <v>0</v>
      </c>
      <c r="K447">
        <v>0</v>
      </c>
      <c r="L447">
        <v>0</v>
      </c>
      <c r="M447">
        <v>0</v>
      </c>
      <c r="N447" s="36">
        <f ca="1"/>
        <v>0</v>
      </c>
    </row>
    <row r="448" spans="6:14">
      <c r="F448">
        <v>0</v>
      </c>
      <c r="G448">
        <v>0</v>
      </c>
      <c r="H448">
        <v>0</v>
      </c>
      <c r="I448" s="36">
        <f ca="1"/>
        <v>0</v>
      </c>
      <c r="K448">
        <v>0</v>
      </c>
      <c r="L448">
        <v>0</v>
      </c>
      <c r="M448">
        <v>0</v>
      </c>
      <c r="N448" s="36">
        <f ca="1"/>
        <v>0</v>
      </c>
    </row>
    <row r="449" spans="6:14">
      <c r="F449">
        <v>0</v>
      </c>
      <c r="G449">
        <v>0</v>
      </c>
      <c r="H449">
        <v>0</v>
      </c>
      <c r="I449" s="36">
        <f ca="1"/>
        <v>0</v>
      </c>
      <c r="K449">
        <v>0</v>
      </c>
      <c r="L449">
        <v>0</v>
      </c>
      <c r="M449">
        <v>0</v>
      </c>
      <c r="N449" s="36">
        <f ca="1"/>
        <v>0</v>
      </c>
    </row>
    <row r="450" spans="6:14">
      <c r="F450">
        <v>0</v>
      </c>
      <c r="G450">
        <v>0</v>
      </c>
      <c r="H450">
        <v>0</v>
      </c>
      <c r="I450" s="36">
        <f ca="1"/>
        <v>0</v>
      </c>
      <c r="K450">
        <v>0</v>
      </c>
      <c r="L450">
        <v>0</v>
      </c>
      <c r="M450">
        <v>0</v>
      </c>
      <c r="N450" s="36">
        <f ca="1"/>
        <v>0</v>
      </c>
    </row>
    <row r="451" spans="6:14">
      <c r="F451">
        <v>0</v>
      </c>
      <c r="G451">
        <v>0</v>
      </c>
      <c r="H451">
        <v>0</v>
      </c>
      <c r="I451" s="36">
        <f ca="1"/>
        <v>0</v>
      </c>
      <c r="K451">
        <v>0</v>
      </c>
      <c r="L451">
        <v>0</v>
      </c>
      <c r="M451">
        <v>0</v>
      </c>
      <c r="N451" s="36">
        <f ca="1"/>
        <v>0</v>
      </c>
    </row>
    <row r="452" spans="6:14">
      <c r="F452">
        <v>0</v>
      </c>
      <c r="G452">
        <v>0</v>
      </c>
      <c r="H452">
        <v>0</v>
      </c>
      <c r="I452" s="36">
        <f ca="1"/>
        <v>0</v>
      </c>
      <c r="K452">
        <v>0</v>
      </c>
      <c r="L452">
        <v>0</v>
      </c>
      <c r="M452">
        <v>0</v>
      </c>
      <c r="N452" s="36">
        <f ca="1"/>
        <v>0</v>
      </c>
    </row>
    <row r="453" spans="6:14">
      <c r="F453">
        <v>0</v>
      </c>
      <c r="G453">
        <v>0</v>
      </c>
      <c r="H453">
        <v>0</v>
      </c>
      <c r="I453" s="36">
        <f ca="1"/>
        <v>0</v>
      </c>
      <c r="K453">
        <v>0</v>
      </c>
      <c r="L453">
        <v>0</v>
      </c>
      <c r="M453">
        <v>0</v>
      </c>
      <c r="N453" s="36">
        <f ca="1"/>
        <v>0</v>
      </c>
    </row>
    <row r="454" spans="6:14">
      <c r="F454">
        <v>0</v>
      </c>
      <c r="G454">
        <v>0</v>
      </c>
      <c r="H454">
        <v>0</v>
      </c>
      <c r="I454" s="36">
        <f ca="1"/>
        <v>0</v>
      </c>
      <c r="K454">
        <v>0</v>
      </c>
      <c r="L454">
        <v>0</v>
      </c>
      <c r="M454">
        <v>0</v>
      </c>
      <c r="N454" s="36">
        <f ca="1"/>
        <v>0</v>
      </c>
    </row>
    <row r="455" spans="6:14">
      <c r="F455">
        <v>0</v>
      </c>
      <c r="G455">
        <v>0</v>
      </c>
      <c r="H455">
        <v>0</v>
      </c>
      <c r="I455" s="36">
        <f ca="1"/>
        <v>0</v>
      </c>
      <c r="K455">
        <v>0</v>
      </c>
      <c r="L455">
        <v>0</v>
      </c>
      <c r="M455">
        <v>0</v>
      </c>
      <c r="N455" s="36">
        <f ca="1"/>
        <v>0</v>
      </c>
    </row>
    <row r="456" spans="6:14">
      <c r="F456">
        <v>0</v>
      </c>
      <c r="G456">
        <v>0</v>
      </c>
      <c r="H456">
        <v>0</v>
      </c>
      <c r="I456" s="36">
        <f ca="1"/>
        <v>0</v>
      </c>
      <c r="K456">
        <v>0</v>
      </c>
      <c r="L456">
        <v>0</v>
      </c>
      <c r="M456">
        <v>0</v>
      </c>
      <c r="N456" s="36">
        <f ca="1"/>
        <v>0</v>
      </c>
    </row>
    <row r="457" spans="6:14">
      <c r="F457">
        <v>0</v>
      </c>
      <c r="G457">
        <v>0</v>
      </c>
      <c r="H457">
        <v>0</v>
      </c>
      <c r="I457" s="36">
        <f ca="1"/>
        <v>0</v>
      </c>
      <c r="K457">
        <v>0</v>
      </c>
      <c r="L457">
        <v>0</v>
      </c>
      <c r="M457">
        <v>0</v>
      </c>
      <c r="N457" s="36">
        <f ca="1"/>
        <v>0</v>
      </c>
    </row>
    <row r="458" spans="6:14">
      <c r="F458">
        <v>0</v>
      </c>
      <c r="G458">
        <v>0</v>
      </c>
      <c r="H458">
        <v>0</v>
      </c>
      <c r="I458" s="36">
        <f ca="1"/>
        <v>0</v>
      </c>
      <c r="K458">
        <v>0</v>
      </c>
      <c r="L458">
        <v>0</v>
      </c>
      <c r="M458">
        <v>0</v>
      </c>
      <c r="N458" s="36">
        <f ca="1"/>
        <v>0</v>
      </c>
    </row>
    <row r="459" spans="6:14">
      <c r="F459">
        <v>0</v>
      </c>
      <c r="G459">
        <v>0</v>
      </c>
      <c r="H459">
        <v>0</v>
      </c>
      <c r="I459" s="36">
        <f ca="1"/>
        <v>0</v>
      </c>
      <c r="K459">
        <v>0</v>
      </c>
      <c r="L459">
        <v>0</v>
      </c>
      <c r="M459">
        <v>0</v>
      </c>
      <c r="N459" s="36">
        <f ca="1"/>
        <v>0</v>
      </c>
    </row>
    <row r="460" spans="6:14">
      <c r="F460">
        <v>0</v>
      </c>
      <c r="G460">
        <v>0</v>
      </c>
      <c r="H460">
        <v>0</v>
      </c>
      <c r="I460" s="36">
        <f ca="1"/>
        <v>0</v>
      </c>
      <c r="K460">
        <v>0</v>
      </c>
      <c r="L460">
        <v>0</v>
      </c>
      <c r="M460">
        <v>0</v>
      </c>
      <c r="N460" s="36">
        <f ca="1"/>
        <v>0</v>
      </c>
    </row>
    <row r="461" spans="6:14">
      <c r="F461">
        <v>0</v>
      </c>
      <c r="G461">
        <v>0</v>
      </c>
      <c r="H461">
        <v>0</v>
      </c>
      <c r="I461" s="36">
        <f ca="1"/>
        <v>0</v>
      </c>
      <c r="K461">
        <v>0</v>
      </c>
      <c r="L461">
        <v>0</v>
      </c>
      <c r="M461">
        <v>0</v>
      </c>
      <c r="N461" s="36">
        <f ca="1"/>
        <v>0</v>
      </c>
    </row>
    <row r="462" spans="6:14">
      <c r="F462">
        <v>0</v>
      </c>
      <c r="G462">
        <v>0</v>
      </c>
      <c r="H462">
        <v>0</v>
      </c>
      <c r="I462" s="36">
        <f ca="1"/>
        <v>0</v>
      </c>
      <c r="K462">
        <v>0</v>
      </c>
      <c r="L462">
        <v>0</v>
      </c>
      <c r="M462">
        <v>0</v>
      </c>
      <c r="N462" s="36">
        <f ca="1"/>
        <v>0</v>
      </c>
    </row>
    <row r="463" spans="6:14">
      <c r="F463">
        <v>0</v>
      </c>
      <c r="G463">
        <v>0</v>
      </c>
      <c r="H463">
        <v>0</v>
      </c>
      <c r="I463" s="36">
        <f ca="1"/>
        <v>0</v>
      </c>
      <c r="K463">
        <v>0</v>
      </c>
      <c r="L463">
        <v>0</v>
      </c>
      <c r="M463">
        <v>0</v>
      </c>
      <c r="N463" s="36">
        <f ca="1"/>
        <v>0</v>
      </c>
    </row>
    <row r="464" spans="6:14">
      <c r="F464">
        <v>0</v>
      </c>
      <c r="G464">
        <v>0</v>
      </c>
      <c r="H464">
        <v>0</v>
      </c>
      <c r="I464" s="36">
        <f ca="1"/>
        <v>0</v>
      </c>
      <c r="K464">
        <v>0</v>
      </c>
      <c r="L464">
        <v>0</v>
      </c>
      <c r="M464">
        <v>0</v>
      </c>
      <c r="N464" s="36">
        <f ca="1"/>
        <v>0</v>
      </c>
    </row>
    <row r="465" spans="6:14">
      <c r="F465">
        <v>0</v>
      </c>
      <c r="G465">
        <v>0</v>
      </c>
      <c r="H465">
        <v>0</v>
      </c>
      <c r="I465" s="36">
        <f ca="1"/>
        <v>0</v>
      </c>
      <c r="K465">
        <v>0</v>
      </c>
      <c r="L465">
        <v>0</v>
      </c>
      <c r="M465">
        <v>0</v>
      </c>
      <c r="N465" s="36">
        <f ca="1"/>
        <v>0</v>
      </c>
    </row>
    <row r="466" spans="6:14">
      <c r="F466">
        <v>0</v>
      </c>
      <c r="G466">
        <v>0</v>
      </c>
      <c r="H466">
        <v>0</v>
      </c>
      <c r="I466" s="36">
        <f ca="1"/>
        <v>0</v>
      </c>
      <c r="K466">
        <v>0</v>
      </c>
      <c r="L466">
        <v>0</v>
      </c>
      <c r="M466">
        <v>0</v>
      </c>
      <c r="N466" s="36">
        <f ca="1"/>
        <v>0</v>
      </c>
    </row>
    <row r="467" spans="6:14">
      <c r="F467">
        <v>0</v>
      </c>
      <c r="G467">
        <v>0</v>
      </c>
      <c r="H467">
        <v>0</v>
      </c>
      <c r="I467" s="36">
        <f ca="1"/>
        <v>0</v>
      </c>
      <c r="K467">
        <v>0</v>
      </c>
      <c r="L467">
        <v>0</v>
      </c>
      <c r="M467">
        <v>0</v>
      </c>
      <c r="N467" s="36">
        <f ca="1"/>
        <v>0</v>
      </c>
    </row>
    <row r="468" spans="6:14">
      <c r="F468">
        <v>0</v>
      </c>
      <c r="G468">
        <v>0</v>
      </c>
      <c r="H468">
        <v>0</v>
      </c>
      <c r="I468" s="36">
        <f ca="1"/>
        <v>0</v>
      </c>
      <c r="K468">
        <v>0</v>
      </c>
      <c r="L468">
        <v>0</v>
      </c>
      <c r="M468">
        <v>0</v>
      </c>
      <c r="N468" s="36">
        <f ca="1"/>
        <v>0</v>
      </c>
    </row>
    <row r="469" spans="6:14">
      <c r="F469">
        <v>0</v>
      </c>
      <c r="G469">
        <v>0</v>
      </c>
      <c r="H469">
        <v>0</v>
      </c>
      <c r="I469" s="36">
        <f ca="1"/>
        <v>0</v>
      </c>
      <c r="K469">
        <v>0</v>
      </c>
      <c r="L469">
        <v>0</v>
      </c>
      <c r="M469">
        <v>0</v>
      </c>
      <c r="N469" s="36">
        <f ca="1"/>
        <v>0</v>
      </c>
    </row>
    <row r="470" spans="6:14">
      <c r="F470">
        <v>0</v>
      </c>
      <c r="G470">
        <v>0</v>
      </c>
      <c r="H470">
        <v>0</v>
      </c>
      <c r="I470" s="36">
        <f ca="1"/>
        <v>0</v>
      </c>
      <c r="K470">
        <v>0</v>
      </c>
      <c r="L470">
        <v>0</v>
      </c>
      <c r="M470">
        <v>0</v>
      </c>
      <c r="N470" s="36">
        <f ca="1"/>
        <v>0</v>
      </c>
    </row>
    <row r="471" spans="6:14">
      <c r="F471">
        <v>0</v>
      </c>
      <c r="G471">
        <v>0</v>
      </c>
      <c r="H471">
        <v>0</v>
      </c>
      <c r="I471" s="36">
        <f ca="1"/>
        <v>0</v>
      </c>
      <c r="K471">
        <v>0</v>
      </c>
      <c r="L471">
        <v>0</v>
      </c>
      <c r="M471">
        <v>0</v>
      </c>
      <c r="N471" s="36">
        <f ca="1"/>
        <v>0</v>
      </c>
    </row>
    <row r="472" spans="6:14">
      <c r="F472">
        <v>0</v>
      </c>
      <c r="G472">
        <v>0</v>
      </c>
      <c r="H472">
        <v>0</v>
      </c>
      <c r="I472" s="36">
        <f ca="1"/>
        <v>0</v>
      </c>
      <c r="K472">
        <v>0</v>
      </c>
      <c r="L472">
        <v>0</v>
      </c>
      <c r="M472">
        <v>0</v>
      </c>
      <c r="N472" s="36">
        <f ca="1"/>
        <v>0</v>
      </c>
    </row>
    <row r="473" spans="6:14">
      <c r="F473">
        <v>0</v>
      </c>
      <c r="G473">
        <v>0</v>
      </c>
      <c r="H473">
        <v>0</v>
      </c>
      <c r="I473" s="36">
        <f ca="1"/>
        <v>0</v>
      </c>
      <c r="K473">
        <v>0</v>
      </c>
      <c r="L473">
        <v>0</v>
      </c>
      <c r="M473">
        <v>0</v>
      </c>
      <c r="N473" s="36">
        <f ca="1"/>
        <v>0</v>
      </c>
    </row>
    <row r="474" spans="6:14">
      <c r="F474">
        <v>0</v>
      </c>
      <c r="G474">
        <v>0</v>
      </c>
      <c r="H474">
        <v>0</v>
      </c>
      <c r="I474" s="36">
        <f ca="1"/>
        <v>0</v>
      </c>
      <c r="K474">
        <v>0</v>
      </c>
      <c r="L474">
        <v>0</v>
      </c>
      <c r="M474">
        <v>0</v>
      </c>
      <c r="N474" s="36">
        <f ca="1"/>
        <v>0</v>
      </c>
    </row>
    <row r="475" spans="6:14">
      <c r="F475">
        <v>0</v>
      </c>
      <c r="G475">
        <v>0</v>
      </c>
      <c r="H475">
        <v>0</v>
      </c>
      <c r="I475" s="36">
        <f ca="1"/>
        <v>0</v>
      </c>
      <c r="K475">
        <v>0</v>
      </c>
      <c r="L475">
        <v>0</v>
      </c>
      <c r="M475">
        <v>0</v>
      </c>
      <c r="N475" s="36">
        <f ca="1"/>
        <v>0</v>
      </c>
    </row>
    <row r="476" spans="6:14">
      <c r="F476">
        <v>0</v>
      </c>
      <c r="G476">
        <v>0</v>
      </c>
      <c r="H476">
        <v>0</v>
      </c>
      <c r="I476" s="36">
        <f ca="1"/>
        <v>0</v>
      </c>
      <c r="K476">
        <v>0</v>
      </c>
      <c r="L476">
        <v>0</v>
      </c>
      <c r="M476">
        <v>0</v>
      </c>
      <c r="N476" s="36">
        <f ca="1"/>
        <v>0</v>
      </c>
    </row>
    <row r="477" spans="6:14">
      <c r="F477">
        <v>0</v>
      </c>
      <c r="G477">
        <v>0</v>
      </c>
      <c r="H477">
        <v>0</v>
      </c>
      <c r="I477" s="36">
        <f ca="1"/>
        <v>0</v>
      </c>
      <c r="K477">
        <v>0</v>
      </c>
      <c r="L477">
        <v>0</v>
      </c>
      <c r="M477">
        <v>0</v>
      </c>
      <c r="N477" s="36">
        <f ca="1"/>
        <v>0</v>
      </c>
    </row>
    <row r="478" spans="6:14">
      <c r="F478">
        <v>0</v>
      </c>
      <c r="G478">
        <v>0</v>
      </c>
      <c r="H478">
        <v>0</v>
      </c>
      <c r="I478" s="36">
        <f ca="1"/>
        <v>0</v>
      </c>
      <c r="K478">
        <v>0</v>
      </c>
      <c r="L478">
        <v>0</v>
      </c>
      <c r="M478">
        <v>0</v>
      </c>
      <c r="N478" s="36">
        <f ca="1"/>
        <v>0</v>
      </c>
    </row>
    <row r="479" spans="6:14">
      <c r="F479">
        <v>0</v>
      </c>
      <c r="G479">
        <v>0</v>
      </c>
      <c r="H479">
        <v>0</v>
      </c>
      <c r="I479" s="36">
        <f ca="1"/>
        <v>0</v>
      </c>
      <c r="K479">
        <v>0</v>
      </c>
      <c r="L479">
        <v>0</v>
      </c>
      <c r="M479">
        <v>0</v>
      </c>
      <c r="N479" s="36">
        <f ca="1"/>
        <v>0</v>
      </c>
    </row>
    <row r="480" spans="6:14">
      <c r="F480">
        <v>0</v>
      </c>
      <c r="G480">
        <v>0</v>
      </c>
      <c r="H480">
        <v>0</v>
      </c>
      <c r="I480" s="36">
        <f ca="1"/>
        <v>0</v>
      </c>
      <c r="K480">
        <v>0</v>
      </c>
      <c r="L480">
        <v>0</v>
      </c>
      <c r="M480">
        <v>0</v>
      </c>
      <c r="N480" s="36">
        <f ca="1"/>
        <v>0</v>
      </c>
    </row>
    <row r="481" spans="6:14">
      <c r="F481">
        <v>0</v>
      </c>
      <c r="G481">
        <v>0</v>
      </c>
      <c r="H481">
        <v>0</v>
      </c>
      <c r="I481" s="36">
        <f ca="1"/>
        <v>0</v>
      </c>
      <c r="K481">
        <v>0</v>
      </c>
      <c r="L481">
        <v>0</v>
      </c>
      <c r="M481">
        <v>0</v>
      </c>
      <c r="N481" s="36">
        <f ca="1"/>
        <v>0</v>
      </c>
    </row>
    <row r="482" spans="6:14">
      <c r="F482">
        <v>0</v>
      </c>
      <c r="G482">
        <v>0</v>
      </c>
      <c r="H482">
        <v>0</v>
      </c>
      <c r="I482" s="36">
        <f ca="1"/>
        <v>0</v>
      </c>
      <c r="K482">
        <v>0</v>
      </c>
      <c r="L482">
        <v>0</v>
      </c>
      <c r="M482">
        <v>0</v>
      </c>
      <c r="N482" s="36">
        <f ca="1"/>
        <v>0</v>
      </c>
    </row>
    <row r="483" spans="6:14">
      <c r="F483">
        <v>0</v>
      </c>
      <c r="G483">
        <v>0</v>
      </c>
      <c r="H483">
        <v>0</v>
      </c>
      <c r="I483" s="36">
        <f ca="1"/>
        <v>0</v>
      </c>
      <c r="K483">
        <v>0</v>
      </c>
      <c r="L483">
        <v>0</v>
      </c>
      <c r="M483">
        <v>0</v>
      </c>
      <c r="N483" s="36">
        <f ca="1"/>
        <v>0</v>
      </c>
    </row>
    <row r="484" spans="6:14">
      <c r="F484">
        <v>0</v>
      </c>
      <c r="G484">
        <v>0</v>
      </c>
      <c r="H484">
        <v>0</v>
      </c>
      <c r="I484" s="36">
        <f ca="1"/>
        <v>0</v>
      </c>
      <c r="K484">
        <v>0</v>
      </c>
      <c r="L484">
        <v>0</v>
      </c>
      <c r="M484">
        <v>0</v>
      </c>
      <c r="N484" s="36">
        <f ca="1"/>
        <v>0</v>
      </c>
    </row>
    <row r="485" spans="6:14">
      <c r="F485">
        <v>0</v>
      </c>
      <c r="G485">
        <v>0</v>
      </c>
      <c r="H485">
        <v>0</v>
      </c>
      <c r="I485" s="36">
        <f ca="1"/>
        <v>0</v>
      </c>
      <c r="K485">
        <v>0</v>
      </c>
      <c r="L485">
        <v>0</v>
      </c>
      <c r="M485">
        <v>0</v>
      </c>
      <c r="N485" s="36">
        <f ca="1"/>
        <v>0</v>
      </c>
    </row>
    <row r="486" spans="6:14">
      <c r="F486">
        <v>0</v>
      </c>
      <c r="G486">
        <v>0</v>
      </c>
      <c r="H486">
        <v>0</v>
      </c>
      <c r="I486" s="36">
        <f ca="1"/>
        <v>0</v>
      </c>
      <c r="K486">
        <v>0</v>
      </c>
      <c r="L486">
        <v>0</v>
      </c>
      <c r="M486">
        <v>0</v>
      </c>
      <c r="N486" s="36">
        <f ca="1"/>
        <v>0</v>
      </c>
    </row>
    <row r="487" spans="6:14">
      <c r="F487">
        <v>0</v>
      </c>
      <c r="G487">
        <v>0</v>
      </c>
      <c r="H487">
        <v>0</v>
      </c>
      <c r="I487" s="36">
        <f ca="1"/>
        <v>0</v>
      </c>
      <c r="K487">
        <v>0</v>
      </c>
      <c r="L487">
        <v>0</v>
      </c>
      <c r="M487">
        <v>0</v>
      </c>
      <c r="N487" s="36">
        <f ca="1"/>
        <v>0</v>
      </c>
    </row>
    <row r="488" spans="6:14">
      <c r="F488">
        <v>0</v>
      </c>
      <c r="G488">
        <v>0</v>
      </c>
      <c r="H488">
        <v>0</v>
      </c>
      <c r="I488" s="36">
        <f ca="1"/>
        <v>0</v>
      </c>
      <c r="K488">
        <v>0</v>
      </c>
      <c r="L488">
        <v>0</v>
      </c>
      <c r="M488">
        <v>0</v>
      </c>
      <c r="N488" s="36">
        <f ca="1"/>
        <v>0</v>
      </c>
    </row>
    <row r="489" spans="6:14">
      <c r="F489">
        <v>0</v>
      </c>
      <c r="G489">
        <v>0</v>
      </c>
      <c r="H489">
        <v>0</v>
      </c>
      <c r="I489" s="36">
        <f ca="1"/>
        <v>0</v>
      </c>
      <c r="K489">
        <v>0</v>
      </c>
      <c r="L489">
        <v>0</v>
      </c>
      <c r="M489">
        <v>0</v>
      </c>
      <c r="N489" s="36">
        <f ca="1"/>
        <v>0</v>
      </c>
    </row>
    <row r="490" spans="6:14">
      <c r="F490">
        <v>0</v>
      </c>
      <c r="G490">
        <v>0</v>
      </c>
      <c r="H490">
        <v>0</v>
      </c>
      <c r="I490" s="36">
        <f ca="1"/>
        <v>0</v>
      </c>
      <c r="K490">
        <v>0</v>
      </c>
      <c r="L490">
        <v>0</v>
      </c>
      <c r="M490">
        <v>0</v>
      </c>
      <c r="N490" s="36">
        <f ca="1"/>
        <v>0</v>
      </c>
    </row>
    <row r="491" spans="6:14">
      <c r="F491">
        <v>0</v>
      </c>
      <c r="G491">
        <v>0</v>
      </c>
      <c r="H491">
        <v>0</v>
      </c>
      <c r="I491" s="36">
        <f ca="1"/>
        <v>0</v>
      </c>
      <c r="K491">
        <v>0</v>
      </c>
      <c r="L491">
        <v>0</v>
      </c>
      <c r="M491">
        <v>0</v>
      </c>
      <c r="N491" s="36">
        <f ca="1"/>
        <v>0</v>
      </c>
    </row>
    <row r="492" spans="6:14">
      <c r="F492">
        <v>0</v>
      </c>
      <c r="G492">
        <v>0</v>
      </c>
      <c r="H492">
        <v>0</v>
      </c>
      <c r="I492" s="36">
        <f ca="1"/>
        <v>0</v>
      </c>
      <c r="K492">
        <v>0</v>
      </c>
      <c r="L492">
        <v>0</v>
      </c>
      <c r="M492">
        <v>0</v>
      </c>
      <c r="N492" s="36">
        <f ca="1"/>
        <v>0</v>
      </c>
    </row>
    <row r="493" spans="6:14">
      <c r="F493">
        <v>0</v>
      </c>
      <c r="G493">
        <v>0</v>
      </c>
      <c r="H493">
        <v>0</v>
      </c>
      <c r="I493" s="36">
        <f ca="1"/>
        <v>0</v>
      </c>
      <c r="K493">
        <v>0</v>
      </c>
      <c r="L493">
        <v>0</v>
      </c>
      <c r="M493">
        <v>0</v>
      </c>
      <c r="N493" s="36">
        <f ca="1"/>
        <v>0</v>
      </c>
    </row>
    <row r="494" spans="6:14">
      <c r="F494">
        <v>0</v>
      </c>
      <c r="G494">
        <v>0</v>
      </c>
      <c r="H494">
        <v>0</v>
      </c>
      <c r="I494" s="36">
        <f ca="1"/>
        <v>0</v>
      </c>
      <c r="K494">
        <v>0</v>
      </c>
      <c r="L494">
        <v>0</v>
      </c>
      <c r="M494">
        <v>0</v>
      </c>
      <c r="N494" s="36">
        <f ca="1"/>
        <v>0</v>
      </c>
    </row>
    <row r="495" spans="6:14">
      <c r="F495">
        <v>0</v>
      </c>
      <c r="G495">
        <v>0</v>
      </c>
      <c r="H495">
        <v>0</v>
      </c>
      <c r="I495" s="36">
        <f ca="1"/>
        <v>0</v>
      </c>
      <c r="K495">
        <v>0</v>
      </c>
      <c r="L495">
        <v>0</v>
      </c>
      <c r="M495">
        <v>0</v>
      </c>
      <c r="N495" s="36">
        <f ca="1"/>
        <v>0</v>
      </c>
    </row>
    <row r="496" spans="6:14">
      <c r="F496">
        <v>0</v>
      </c>
      <c r="G496">
        <v>0</v>
      </c>
      <c r="H496">
        <v>0</v>
      </c>
      <c r="I496" s="36">
        <f ca="1"/>
        <v>0</v>
      </c>
      <c r="K496">
        <v>0</v>
      </c>
      <c r="L496">
        <v>0</v>
      </c>
      <c r="M496">
        <v>0</v>
      </c>
      <c r="N496" s="36">
        <f ca="1"/>
        <v>0</v>
      </c>
    </row>
    <row r="497" spans="6:14">
      <c r="F497">
        <v>0</v>
      </c>
      <c r="G497">
        <v>0</v>
      </c>
      <c r="H497">
        <v>0</v>
      </c>
      <c r="I497" s="36">
        <f ca="1"/>
        <v>0</v>
      </c>
      <c r="K497">
        <v>0</v>
      </c>
      <c r="L497">
        <v>0</v>
      </c>
      <c r="M497">
        <v>0</v>
      </c>
      <c r="N497" s="36">
        <f ca="1"/>
        <v>0</v>
      </c>
    </row>
    <row r="498" spans="6:14">
      <c r="F498">
        <v>0</v>
      </c>
      <c r="G498">
        <v>0</v>
      </c>
      <c r="H498">
        <v>0</v>
      </c>
      <c r="I498" s="36">
        <f ca="1"/>
        <v>0</v>
      </c>
      <c r="K498">
        <v>0</v>
      </c>
      <c r="L498">
        <v>0</v>
      </c>
      <c r="M498">
        <v>0</v>
      </c>
      <c r="N498" s="36">
        <f ca="1"/>
        <v>0</v>
      </c>
    </row>
    <row r="499" spans="6:14">
      <c r="F499">
        <v>0</v>
      </c>
      <c r="G499">
        <v>0</v>
      </c>
      <c r="H499">
        <v>0</v>
      </c>
      <c r="I499" s="36">
        <f ca="1"/>
        <v>0</v>
      </c>
      <c r="K499">
        <v>0</v>
      </c>
      <c r="L499">
        <v>0</v>
      </c>
      <c r="M499">
        <v>0</v>
      </c>
      <c r="N499" s="36">
        <f ca="1"/>
        <v>0</v>
      </c>
    </row>
    <row r="500" spans="6:14">
      <c r="F500">
        <v>0</v>
      </c>
      <c r="G500">
        <v>0</v>
      </c>
      <c r="H500">
        <v>0</v>
      </c>
      <c r="I500" s="36">
        <f ca="1"/>
        <v>0</v>
      </c>
      <c r="K500">
        <v>0</v>
      </c>
      <c r="L500">
        <v>0</v>
      </c>
      <c r="M500">
        <v>0</v>
      </c>
      <c r="N500" s="36">
        <f ca="1"/>
        <v>0</v>
      </c>
    </row>
    <row r="501" spans="6:14">
      <c r="F501">
        <v>0</v>
      </c>
      <c r="G501">
        <v>0</v>
      </c>
      <c r="H501">
        <v>0</v>
      </c>
      <c r="I501" s="36">
        <f ca="1"/>
        <v>0</v>
      </c>
      <c r="K501">
        <v>0</v>
      </c>
      <c r="L501">
        <v>0</v>
      </c>
      <c r="M501">
        <v>0</v>
      </c>
      <c r="N501" s="36">
        <f ca="1"/>
        <v>0</v>
      </c>
    </row>
    <row r="502" spans="6:14">
      <c r="F502">
        <v>0</v>
      </c>
      <c r="G502">
        <v>0</v>
      </c>
      <c r="H502">
        <v>0</v>
      </c>
      <c r="I502" s="36">
        <f ca="1"/>
        <v>0</v>
      </c>
      <c r="K502">
        <v>0</v>
      </c>
      <c r="L502">
        <v>0</v>
      </c>
      <c r="M502">
        <v>0</v>
      </c>
      <c r="N502" s="36">
        <f ca="1"/>
        <v>0</v>
      </c>
    </row>
    <row r="503" spans="6:14">
      <c r="F503">
        <v>0</v>
      </c>
      <c r="G503">
        <v>0</v>
      </c>
      <c r="H503">
        <v>0</v>
      </c>
      <c r="I503" s="36">
        <f ca="1"/>
        <v>0</v>
      </c>
      <c r="K503">
        <v>0</v>
      </c>
      <c r="L503">
        <v>0</v>
      </c>
      <c r="M503">
        <v>0</v>
      </c>
      <c r="N503" s="36">
        <f ca="1"/>
        <v>0</v>
      </c>
    </row>
    <row r="504" spans="6:14">
      <c r="F504">
        <v>0</v>
      </c>
      <c r="G504">
        <v>0</v>
      </c>
      <c r="H504">
        <v>0</v>
      </c>
      <c r="I504" s="36">
        <f ca="1"/>
        <v>0</v>
      </c>
      <c r="K504">
        <v>0</v>
      </c>
      <c r="L504">
        <v>0</v>
      </c>
      <c r="M504">
        <v>0</v>
      </c>
      <c r="N504" s="36">
        <f ca="1"/>
        <v>0</v>
      </c>
    </row>
    <row r="505" spans="6:14">
      <c r="F505">
        <v>0</v>
      </c>
      <c r="G505">
        <v>0</v>
      </c>
      <c r="H505">
        <v>0</v>
      </c>
      <c r="I505" s="36">
        <f ca="1"/>
        <v>0</v>
      </c>
      <c r="K505">
        <v>0</v>
      </c>
      <c r="L505">
        <v>0</v>
      </c>
      <c r="M505">
        <v>0</v>
      </c>
      <c r="N505" s="36">
        <f ca="1"/>
        <v>0</v>
      </c>
    </row>
    <row r="506" spans="6:14">
      <c r="F506">
        <v>0</v>
      </c>
      <c r="G506">
        <v>0</v>
      </c>
      <c r="H506">
        <v>0</v>
      </c>
      <c r="I506" s="36">
        <f ca="1"/>
        <v>0</v>
      </c>
      <c r="K506">
        <v>0</v>
      </c>
      <c r="L506">
        <v>0</v>
      </c>
      <c r="M506">
        <v>0</v>
      </c>
      <c r="N506" s="36">
        <f ca="1"/>
        <v>0</v>
      </c>
    </row>
    <row r="507" spans="6:14">
      <c r="F507">
        <v>0</v>
      </c>
      <c r="G507">
        <v>0</v>
      </c>
      <c r="H507">
        <v>0</v>
      </c>
      <c r="I507" s="36">
        <f ca="1"/>
        <v>0</v>
      </c>
      <c r="K507">
        <v>0</v>
      </c>
      <c r="L507">
        <v>0</v>
      </c>
      <c r="M507">
        <v>0</v>
      </c>
      <c r="N507" s="36">
        <f ca="1"/>
        <v>0</v>
      </c>
    </row>
    <row r="508" spans="6:14">
      <c r="F508">
        <v>0</v>
      </c>
      <c r="G508">
        <v>0</v>
      </c>
      <c r="H508">
        <v>0</v>
      </c>
      <c r="I508" s="36">
        <f ca="1"/>
        <v>0</v>
      </c>
      <c r="K508">
        <v>0</v>
      </c>
      <c r="L508">
        <v>0</v>
      </c>
      <c r="M508">
        <v>0</v>
      </c>
      <c r="N508" s="36">
        <f ca="1"/>
        <v>0</v>
      </c>
    </row>
    <row r="509" spans="6:14">
      <c r="F509">
        <v>0</v>
      </c>
      <c r="G509">
        <v>0</v>
      </c>
      <c r="H509">
        <v>0</v>
      </c>
      <c r="I509" s="36">
        <f ca="1"/>
        <v>0</v>
      </c>
      <c r="K509">
        <v>0</v>
      </c>
      <c r="L509">
        <v>0</v>
      </c>
      <c r="M509">
        <v>0</v>
      </c>
      <c r="N509" s="36">
        <f ca="1"/>
        <v>0</v>
      </c>
    </row>
    <row r="510" spans="6:14">
      <c r="F510">
        <v>0</v>
      </c>
      <c r="G510">
        <v>0</v>
      </c>
      <c r="H510">
        <v>0</v>
      </c>
      <c r="I510" s="36">
        <f ca="1"/>
        <v>0</v>
      </c>
      <c r="K510">
        <v>0</v>
      </c>
      <c r="L510">
        <v>0</v>
      </c>
      <c r="M510">
        <v>0</v>
      </c>
      <c r="N510" s="36">
        <f ca="1"/>
        <v>0</v>
      </c>
    </row>
    <row r="511" spans="6:14">
      <c r="F511">
        <v>0</v>
      </c>
      <c r="G511">
        <v>0</v>
      </c>
      <c r="H511">
        <v>0</v>
      </c>
      <c r="I511" s="36">
        <f ca="1"/>
        <v>0</v>
      </c>
      <c r="K511">
        <v>0</v>
      </c>
      <c r="L511">
        <v>0</v>
      </c>
      <c r="M511">
        <v>0</v>
      </c>
      <c r="N511" s="36">
        <f ca="1"/>
        <v>0</v>
      </c>
    </row>
    <row r="512" spans="6:14">
      <c r="F512">
        <v>0</v>
      </c>
      <c r="G512">
        <v>0</v>
      </c>
      <c r="H512">
        <v>0</v>
      </c>
      <c r="I512" s="36">
        <f ca="1"/>
        <v>0</v>
      </c>
      <c r="K512">
        <v>0</v>
      </c>
      <c r="L512">
        <v>0</v>
      </c>
      <c r="M512">
        <v>0</v>
      </c>
      <c r="N512" s="36">
        <f ca="1"/>
        <v>0</v>
      </c>
    </row>
    <row r="513" spans="6:14">
      <c r="F513">
        <v>0</v>
      </c>
      <c r="G513">
        <v>0</v>
      </c>
      <c r="H513">
        <v>0</v>
      </c>
      <c r="I513" s="36">
        <f ca="1"/>
        <v>0</v>
      </c>
      <c r="K513">
        <v>0</v>
      </c>
      <c r="L513">
        <v>0</v>
      </c>
      <c r="M513">
        <v>0</v>
      </c>
      <c r="N513" s="36">
        <f ca="1"/>
        <v>0</v>
      </c>
    </row>
    <row r="514" spans="6:14">
      <c r="F514">
        <v>0</v>
      </c>
      <c r="G514">
        <v>0</v>
      </c>
      <c r="H514">
        <v>0</v>
      </c>
      <c r="I514" s="36">
        <f ca="1"/>
        <v>0</v>
      </c>
      <c r="K514">
        <v>0</v>
      </c>
      <c r="L514">
        <v>0</v>
      </c>
      <c r="M514">
        <v>0</v>
      </c>
      <c r="N514" s="36">
        <f ca="1"/>
        <v>0</v>
      </c>
    </row>
    <row r="515" spans="6:14">
      <c r="F515">
        <v>0</v>
      </c>
      <c r="G515">
        <v>0</v>
      </c>
      <c r="H515">
        <v>0</v>
      </c>
      <c r="I515" s="36">
        <f ca="1"/>
        <v>0</v>
      </c>
      <c r="K515">
        <v>0</v>
      </c>
      <c r="L515">
        <v>0</v>
      </c>
      <c r="M515">
        <v>0</v>
      </c>
      <c r="N515" s="36">
        <f ca="1"/>
        <v>0</v>
      </c>
    </row>
    <row r="516" spans="6:14">
      <c r="F516">
        <v>0</v>
      </c>
      <c r="G516">
        <v>0</v>
      </c>
      <c r="H516">
        <v>0</v>
      </c>
      <c r="I516" s="36">
        <f ca="1"/>
        <v>0</v>
      </c>
      <c r="K516">
        <v>0</v>
      </c>
      <c r="L516">
        <v>0</v>
      </c>
      <c r="M516">
        <v>0</v>
      </c>
      <c r="N516" s="36">
        <f ca="1"/>
        <v>0</v>
      </c>
    </row>
    <row r="517" spans="6:14">
      <c r="F517">
        <v>0</v>
      </c>
      <c r="G517">
        <v>0</v>
      </c>
      <c r="H517">
        <v>0</v>
      </c>
      <c r="I517" s="36">
        <f ca="1"/>
        <v>0</v>
      </c>
      <c r="K517">
        <v>0</v>
      </c>
      <c r="L517">
        <v>0</v>
      </c>
      <c r="M517">
        <v>0</v>
      </c>
      <c r="N517" s="36">
        <f ca="1"/>
        <v>0</v>
      </c>
    </row>
    <row r="518" spans="6:14">
      <c r="F518">
        <v>0</v>
      </c>
      <c r="G518">
        <v>0</v>
      </c>
      <c r="H518">
        <v>0</v>
      </c>
      <c r="I518" s="36">
        <f ca="1"/>
        <v>0</v>
      </c>
      <c r="K518">
        <v>0</v>
      </c>
      <c r="L518">
        <v>0</v>
      </c>
      <c r="M518">
        <v>0</v>
      </c>
      <c r="N518" s="36">
        <f ca="1"/>
        <v>0</v>
      </c>
    </row>
    <row r="519" spans="6:14">
      <c r="F519">
        <v>0</v>
      </c>
      <c r="G519">
        <v>0</v>
      </c>
      <c r="H519">
        <v>0</v>
      </c>
      <c r="I519" s="36">
        <f ca="1"/>
        <v>0</v>
      </c>
      <c r="K519">
        <v>0</v>
      </c>
      <c r="L519">
        <v>0</v>
      </c>
      <c r="M519">
        <v>0</v>
      </c>
      <c r="N519" s="36">
        <f ca="1"/>
        <v>0</v>
      </c>
    </row>
    <row r="520" spans="6:14">
      <c r="F520">
        <v>0</v>
      </c>
      <c r="G520">
        <v>0</v>
      </c>
      <c r="H520">
        <v>0</v>
      </c>
      <c r="I520" s="36">
        <f ca="1"/>
        <v>0</v>
      </c>
      <c r="K520">
        <v>0</v>
      </c>
      <c r="L520">
        <v>0</v>
      </c>
      <c r="M520">
        <v>0</v>
      </c>
      <c r="N520" s="36">
        <f ca="1"/>
        <v>0</v>
      </c>
    </row>
    <row r="521" spans="6:14">
      <c r="F521">
        <v>0</v>
      </c>
      <c r="G521">
        <v>0</v>
      </c>
      <c r="H521">
        <v>0</v>
      </c>
      <c r="I521" s="36">
        <f ca="1"/>
        <v>0</v>
      </c>
      <c r="K521">
        <v>0</v>
      </c>
      <c r="L521">
        <v>0</v>
      </c>
      <c r="M521">
        <v>0</v>
      </c>
      <c r="N521" s="36">
        <f ca="1"/>
        <v>0</v>
      </c>
    </row>
    <row r="522" spans="6:14">
      <c r="F522">
        <v>0</v>
      </c>
      <c r="G522">
        <v>0</v>
      </c>
      <c r="H522">
        <v>0</v>
      </c>
      <c r="I522" s="36">
        <f ca="1"/>
        <v>0</v>
      </c>
      <c r="K522">
        <v>0</v>
      </c>
      <c r="L522">
        <v>0</v>
      </c>
      <c r="M522">
        <v>0</v>
      </c>
      <c r="N522" s="36">
        <f ca="1"/>
        <v>0</v>
      </c>
    </row>
    <row r="523" spans="6:14">
      <c r="F523">
        <v>0</v>
      </c>
      <c r="G523">
        <v>0</v>
      </c>
      <c r="H523">
        <v>0</v>
      </c>
      <c r="I523" s="36">
        <f ca="1"/>
        <v>0</v>
      </c>
      <c r="K523">
        <v>0</v>
      </c>
      <c r="L523">
        <v>0</v>
      </c>
      <c r="M523">
        <v>0</v>
      </c>
      <c r="N523" s="36">
        <f ca="1"/>
        <v>0</v>
      </c>
    </row>
    <row r="524" spans="6:14">
      <c r="F524">
        <v>0</v>
      </c>
      <c r="G524">
        <v>0</v>
      </c>
      <c r="H524">
        <v>0</v>
      </c>
      <c r="I524" s="36">
        <f ca="1"/>
        <v>0</v>
      </c>
      <c r="K524">
        <v>0</v>
      </c>
      <c r="L524">
        <v>0</v>
      </c>
      <c r="M524">
        <v>0</v>
      </c>
      <c r="N524" s="36">
        <f ca="1"/>
        <v>0</v>
      </c>
    </row>
    <row r="525" spans="6:14">
      <c r="F525">
        <v>0</v>
      </c>
      <c r="G525">
        <v>0</v>
      </c>
      <c r="H525">
        <v>0</v>
      </c>
      <c r="I525" s="36">
        <f ca="1"/>
        <v>0</v>
      </c>
      <c r="K525">
        <v>0</v>
      </c>
      <c r="L525">
        <v>0</v>
      </c>
      <c r="M525">
        <v>0</v>
      </c>
      <c r="N525" s="36">
        <f ca="1"/>
        <v>0</v>
      </c>
    </row>
    <row r="526" spans="6:14">
      <c r="F526">
        <v>0</v>
      </c>
      <c r="G526">
        <v>0</v>
      </c>
      <c r="H526">
        <v>0</v>
      </c>
      <c r="I526" s="36">
        <f ca="1"/>
        <v>0</v>
      </c>
      <c r="K526">
        <v>0</v>
      </c>
      <c r="L526">
        <v>0</v>
      </c>
      <c r="M526">
        <v>0</v>
      </c>
      <c r="N526" s="36">
        <f ca="1"/>
        <v>0</v>
      </c>
    </row>
    <row r="527" spans="6:14">
      <c r="F527">
        <v>0</v>
      </c>
      <c r="G527">
        <v>0</v>
      </c>
      <c r="H527">
        <v>0</v>
      </c>
      <c r="I527" s="36">
        <f ca="1"/>
        <v>0</v>
      </c>
      <c r="K527">
        <v>0</v>
      </c>
      <c r="L527">
        <v>0</v>
      </c>
      <c r="M527">
        <v>0</v>
      </c>
      <c r="N527" s="36">
        <f ca="1"/>
        <v>0</v>
      </c>
    </row>
    <row r="528" spans="6:14">
      <c r="F528">
        <v>0</v>
      </c>
      <c r="G528">
        <v>0</v>
      </c>
      <c r="H528">
        <v>0</v>
      </c>
      <c r="I528" s="36">
        <f ca="1"/>
        <v>0</v>
      </c>
      <c r="K528">
        <v>0</v>
      </c>
      <c r="L528">
        <v>0</v>
      </c>
      <c r="M528">
        <v>0</v>
      </c>
      <c r="N528" s="36">
        <f ca="1"/>
        <v>0</v>
      </c>
    </row>
    <row r="529" spans="6:14">
      <c r="F529">
        <v>0</v>
      </c>
      <c r="G529">
        <v>0</v>
      </c>
      <c r="H529">
        <v>0</v>
      </c>
      <c r="I529" s="36">
        <f ca="1"/>
        <v>0</v>
      </c>
      <c r="K529">
        <v>0</v>
      </c>
      <c r="L529">
        <v>0</v>
      </c>
      <c r="M529">
        <v>0</v>
      </c>
      <c r="N529" s="36">
        <f ca="1"/>
        <v>0</v>
      </c>
    </row>
    <row r="530" spans="6:14">
      <c r="F530">
        <v>0</v>
      </c>
      <c r="G530">
        <v>0</v>
      </c>
      <c r="H530">
        <v>0</v>
      </c>
      <c r="I530" s="36">
        <f ca="1"/>
        <v>0</v>
      </c>
      <c r="K530">
        <v>0</v>
      </c>
      <c r="L530">
        <v>0</v>
      </c>
      <c r="M530">
        <v>0</v>
      </c>
      <c r="N530" s="36">
        <f ca="1"/>
        <v>0</v>
      </c>
    </row>
    <row r="531" spans="6:14">
      <c r="F531">
        <v>0</v>
      </c>
      <c r="G531">
        <v>0</v>
      </c>
      <c r="H531">
        <v>0</v>
      </c>
      <c r="I531" s="36">
        <f ca="1"/>
        <v>0</v>
      </c>
      <c r="K531">
        <v>0</v>
      </c>
      <c r="L531">
        <v>0</v>
      </c>
      <c r="M531">
        <v>0</v>
      </c>
      <c r="N531" s="36">
        <f ca="1"/>
        <v>0</v>
      </c>
    </row>
    <row r="532" spans="6:14">
      <c r="F532">
        <v>0</v>
      </c>
      <c r="G532">
        <v>0</v>
      </c>
      <c r="H532">
        <v>0</v>
      </c>
      <c r="I532" s="36">
        <f ca="1"/>
        <v>0</v>
      </c>
      <c r="K532">
        <v>0</v>
      </c>
      <c r="L532">
        <v>0</v>
      </c>
      <c r="M532">
        <v>0</v>
      </c>
      <c r="N532" s="36">
        <f ca="1"/>
        <v>0</v>
      </c>
    </row>
    <row r="533" spans="6:14">
      <c r="F533">
        <v>0</v>
      </c>
      <c r="G533">
        <v>0</v>
      </c>
      <c r="H533">
        <v>0</v>
      </c>
      <c r="I533" s="36">
        <f ca="1"/>
        <v>0</v>
      </c>
      <c r="K533">
        <v>0</v>
      </c>
      <c r="L533">
        <v>0</v>
      </c>
      <c r="M533">
        <v>0</v>
      </c>
      <c r="N533" s="36">
        <f ca="1"/>
        <v>0</v>
      </c>
    </row>
    <row r="534" spans="6:14">
      <c r="F534">
        <v>0</v>
      </c>
      <c r="G534">
        <v>0</v>
      </c>
      <c r="H534">
        <v>0</v>
      </c>
      <c r="I534" s="36">
        <f ca="1"/>
        <v>0</v>
      </c>
      <c r="K534">
        <v>0</v>
      </c>
      <c r="L534">
        <v>0</v>
      </c>
      <c r="M534">
        <v>0</v>
      </c>
      <c r="N534" s="36">
        <f ca="1"/>
        <v>0</v>
      </c>
    </row>
    <row r="535" spans="6:14">
      <c r="F535">
        <v>0</v>
      </c>
      <c r="G535">
        <v>0</v>
      </c>
      <c r="H535">
        <v>0</v>
      </c>
      <c r="I535" s="36">
        <f ca="1"/>
        <v>0</v>
      </c>
      <c r="K535">
        <v>0</v>
      </c>
      <c r="L535">
        <v>0</v>
      </c>
      <c r="M535">
        <v>0</v>
      </c>
      <c r="N535" s="36">
        <f ca="1"/>
        <v>0</v>
      </c>
    </row>
    <row r="536" spans="6:14">
      <c r="F536">
        <v>0</v>
      </c>
      <c r="G536">
        <v>0</v>
      </c>
      <c r="H536">
        <v>0</v>
      </c>
      <c r="I536" s="36">
        <f ca="1"/>
        <v>0</v>
      </c>
      <c r="K536">
        <v>0</v>
      </c>
      <c r="L536">
        <v>0</v>
      </c>
      <c r="M536">
        <v>0</v>
      </c>
      <c r="N536" s="36">
        <f ca="1"/>
        <v>0</v>
      </c>
    </row>
    <row r="537" spans="6:14">
      <c r="F537">
        <v>0</v>
      </c>
      <c r="G537">
        <v>0</v>
      </c>
      <c r="H537">
        <v>0</v>
      </c>
      <c r="I537" s="36">
        <f ca="1"/>
        <v>0</v>
      </c>
      <c r="K537">
        <v>0</v>
      </c>
      <c r="L537">
        <v>0</v>
      </c>
      <c r="M537">
        <v>0</v>
      </c>
      <c r="N537" s="36">
        <f ca="1"/>
        <v>0</v>
      </c>
    </row>
    <row r="538" spans="6:14">
      <c r="F538">
        <v>0</v>
      </c>
      <c r="G538">
        <v>0</v>
      </c>
      <c r="H538">
        <v>0</v>
      </c>
      <c r="I538" s="36">
        <f ca="1"/>
        <v>0</v>
      </c>
      <c r="K538">
        <v>0</v>
      </c>
      <c r="L538">
        <v>0</v>
      </c>
      <c r="M538">
        <v>0</v>
      </c>
      <c r="N538" s="36">
        <f ca="1"/>
        <v>0</v>
      </c>
    </row>
    <row r="539" spans="6:14">
      <c r="F539">
        <v>0</v>
      </c>
      <c r="G539">
        <v>0</v>
      </c>
      <c r="H539">
        <v>0</v>
      </c>
      <c r="I539" s="36">
        <f ca="1"/>
        <v>0</v>
      </c>
      <c r="K539">
        <v>0</v>
      </c>
      <c r="L539">
        <v>0</v>
      </c>
      <c r="M539">
        <v>0</v>
      </c>
      <c r="N539" s="36">
        <f ca="1"/>
        <v>0</v>
      </c>
    </row>
    <row r="540" spans="6:14">
      <c r="F540">
        <v>0</v>
      </c>
      <c r="G540">
        <v>0</v>
      </c>
      <c r="H540">
        <v>0</v>
      </c>
      <c r="I540" s="36">
        <f ca="1"/>
        <v>0</v>
      </c>
      <c r="K540">
        <v>0</v>
      </c>
      <c r="L540">
        <v>0</v>
      </c>
      <c r="M540">
        <v>0</v>
      </c>
      <c r="N540" s="36">
        <f ca="1"/>
        <v>0</v>
      </c>
    </row>
    <row r="541" spans="6:14">
      <c r="F541">
        <v>0</v>
      </c>
      <c r="G541">
        <v>0</v>
      </c>
      <c r="H541">
        <v>0</v>
      </c>
      <c r="I541" s="36">
        <f ca="1"/>
        <v>0</v>
      </c>
      <c r="K541">
        <v>0</v>
      </c>
      <c r="L541">
        <v>0</v>
      </c>
      <c r="M541">
        <v>0</v>
      </c>
      <c r="N541" s="36">
        <f ca="1"/>
        <v>0</v>
      </c>
    </row>
    <row r="542" spans="6:14">
      <c r="F542">
        <v>0</v>
      </c>
      <c r="G542">
        <v>0</v>
      </c>
      <c r="H542">
        <v>0</v>
      </c>
      <c r="I542" s="36">
        <f ca="1"/>
        <v>0</v>
      </c>
      <c r="K542">
        <v>0</v>
      </c>
      <c r="L542">
        <v>0</v>
      </c>
      <c r="M542">
        <v>0</v>
      </c>
      <c r="N542" s="36">
        <f ca="1"/>
        <v>0</v>
      </c>
    </row>
    <row r="543" spans="6:14">
      <c r="F543">
        <v>0</v>
      </c>
      <c r="G543">
        <v>0</v>
      </c>
      <c r="H543">
        <v>0</v>
      </c>
      <c r="I543" s="36">
        <f ca="1"/>
        <v>0</v>
      </c>
      <c r="K543">
        <v>0</v>
      </c>
      <c r="L543">
        <v>0</v>
      </c>
      <c r="M543">
        <v>0</v>
      </c>
      <c r="N543" s="36">
        <f ca="1"/>
        <v>0</v>
      </c>
    </row>
    <row r="544" spans="6:14">
      <c r="F544">
        <v>0</v>
      </c>
      <c r="G544">
        <v>0</v>
      </c>
      <c r="H544">
        <v>0</v>
      </c>
      <c r="I544" s="36">
        <f ca="1"/>
        <v>0</v>
      </c>
      <c r="K544">
        <v>0</v>
      </c>
      <c r="L544">
        <v>0</v>
      </c>
      <c r="M544">
        <v>0</v>
      </c>
      <c r="N544" s="36">
        <f ca="1"/>
        <v>0</v>
      </c>
    </row>
    <row r="545" spans="6:14">
      <c r="F545">
        <v>0</v>
      </c>
      <c r="G545">
        <v>0</v>
      </c>
      <c r="H545">
        <v>0</v>
      </c>
      <c r="I545" s="36">
        <f ca="1"/>
        <v>0</v>
      </c>
      <c r="K545">
        <v>0</v>
      </c>
      <c r="L545">
        <v>0</v>
      </c>
      <c r="M545">
        <v>0</v>
      </c>
      <c r="N545" s="36">
        <f ca="1"/>
        <v>0</v>
      </c>
    </row>
    <row r="546" spans="6:14">
      <c r="F546">
        <v>0</v>
      </c>
      <c r="G546">
        <v>0</v>
      </c>
      <c r="H546">
        <v>0</v>
      </c>
      <c r="I546" s="36">
        <f ca="1"/>
        <v>0</v>
      </c>
      <c r="K546">
        <v>0</v>
      </c>
      <c r="L546">
        <v>0</v>
      </c>
      <c r="M546">
        <v>0</v>
      </c>
      <c r="N546" s="36">
        <f ca="1"/>
        <v>0</v>
      </c>
    </row>
    <row r="547" spans="6:14">
      <c r="F547">
        <v>0</v>
      </c>
      <c r="G547">
        <v>0</v>
      </c>
      <c r="H547">
        <v>0</v>
      </c>
      <c r="I547" s="36">
        <f ca="1"/>
        <v>0</v>
      </c>
      <c r="K547">
        <v>0</v>
      </c>
      <c r="L547">
        <v>0</v>
      </c>
      <c r="M547">
        <v>0</v>
      </c>
      <c r="N547" s="36">
        <f ca="1"/>
        <v>0</v>
      </c>
    </row>
    <row r="548" spans="6:14">
      <c r="F548">
        <v>0</v>
      </c>
      <c r="G548">
        <v>0</v>
      </c>
      <c r="H548">
        <v>0</v>
      </c>
      <c r="I548" s="36">
        <f ca="1"/>
        <v>0</v>
      </c>
      <c r="K548">
        <v>0</v>
      </c>
      <c r="L548">
        <v>0</v>
      </c>
      <c r="M548">
        <v>0</v>
      </c>
      <c r="N548" s="36">
        <f ca="1"/>
        <v>0</v>
      </c>
    </row>
    <row r="549" spans="6:14">
      <c r="F549">
        <v>0</v>
      </c>
      <c r="G549">
        <v>0</v>
      </c>
      <c r="H549">
        <v>0</v>
      </c>
      <c r="I549" s="36">
        <f ca="1"/>
        <v>0</v>
      </c>
      <c r="K549">
        <v>0</v>
      </c>
      <c r="L549">
        <v>0</v>
      </c>
      <c r="M549">
        <v>0</v>
      </c>
      <c r="N549" s="36">
        <f ca="1"/>
        <v>0</v>
      </c>
    </row>
    <row r="550" spans="6:14">
      <c r="F550">
        <v>0</v>
      </c>
      <c r="G550">
        <v>0</v>
      </c>
      <c r="H550">
        <v>0</v>
      </c>
      <c r="I550" s="36">
        <f ca="1"/>
        <v>0</v>
      </c>
      <c r="K550">
        <v>0</v>
      </c>
      <c r="L550">
        <v>0</v>
      </c>
      <c r="M550">
        <v>0</v>
      </c>
      <c r="N550" s="36">
        <f ca="1"/>
        <v>0</v>
      </c>
    </row>
    <row r="551" spans="6:14">
      <c r="F551">
        <v>0</v>
      </c>
      <c r="G551">
        <v>0</v>
      </c>
      <c r="H551">
        <v>0</v>
      </c>
      <c r="I551" s="36">
        <f ca="1"/>
        <v>0</v>
      </c>
      <c r="K551">
        <v>0</v>
      </c>
      <c r="L551">
        <v>0</v>
      </c>
      <c r="M551">
        <v>0</v>
      </c>
      <c r="N551" s="36">
        <f ca="1"/>
        <v>0</v>
      </c>
    </row>
    <row r="552" spans="6:14">
      <c r="F552">
        <v>0</v>
      </c>
      <c r="G552">
        <v>0</v>
      </c>
      <c r="H552">
        <v>0</v>
      </c>
      <c r="I552" s="36">
        <f ca="1"/>
        <v>0</v>
      </c>
      <c r="K552">
        <v>0</v>
      </c>
      <c r="L552">
        <v>0</v>
      </c>
      <c r="M552">
        <v>0</v>
      </c>
      <c r="N552" s="36">
        <f ca="1"/>
        <v>0</v>
      </c>
    </row>
    <row r="553" spans="6:14">
      <c r="F553">
        <v>0</v>
      </c>
      <c r="G553">
        <v>0</v>
      </c>
      <c r="H553">
        <v>0</v>
      </c>
      <c r="I553" s="36">
        <f ca="1"/>
        <v>0</v>
      </c>
      <c r="K553">
        <v>0</v>
      </c>
      <c r="L553">
        <v>0</v>
      </c>
      <c r="M553">
        <v>0</v>
      </c>
      <c r="N553" s="36">
        <f ca="1"/>
        <v>0</v>
      </c>
    </row>
    <row r="554" spans="6:14">
      <c r="F554">
        <v>0</v>
      </c>
      <c r="G554">
        <v>0</v>
      </c>
      <c r="H554">
        <v>0</v>
      </c>
      <c r="I554" s="36">
        <f ca="1"/>
        <v>0</v>
      </c>
      <c r="K554">
        <v>0</v>
      </c>
      <c r="L554">
        <v>0</v>
      </c>
      <c r="M554">
        <v>0</v>
      </c>
      <c r="N554" s="36">
        <f ca="1"/>
        <v>0</v>
      </c>
    </row>
    <row r="555" spans="6:14">
      <c r="F555">
        <v>0</v>
      </c>
      <c r="G555">
        <v>0</v>
      </c>
      <c r="H555">
        <v>0</v>
      </c>
      <c r="I555" s="36">
        <f ca="1"/>
        <v>0</v>
      </c>
      <c r="K555">
        <v>0</v>
      </c>
      <c r="L555">
        <v>0</v>
      </c>
      <c r="M555">
        <v>0</v>
      </c>
      <c r="N555" s="36">
        <f ca="1"/>
        <v>0</v>
      </c>
    </row>
    <row r="556" spans="6:14">
      <c r="F556">
        <v>0</v>
      </c>
      <c r="G556">
        <v>0</v>
      </c>
      <c r="H556">
        <v>0</v>
      </c>
      <c r="I556" s="36">
        <f ca="1"/>
        <v>0</v>
      </c>
      <c r="K556">
        <v>0</v>
      </c>
      <c r="L556">
        <v>0</v>
      </c>
      <c r="M556">
        <v>0</v>
      </c>
      <c r="N556" s="36">
        <f ca="1"/>
        <v>0</v>
      </c>
    </row>
    <row r="557" spans="6:14">
      <c r="F557">
        <v>0</v>
      </c>
      <c r="G557">
        <v>0</v>
      </c>
      <c r="H557">
        <v>0</v>
      </c>
      <c r="I557" s="36">
        <f ca="1"/>
        <v>0</v>
      </c>
      <c r="K557">
        <v>0</v>
      </c>
      <c r="L557">
        <v>0</v>
      </c>
      <c r="M557">
        <v>0</v>
      </c>
      <c r="N557" s="36">
        <f ca="1"/>
        <v>0</v>
      </c>
    </row>
    <row r="558" spans="6:14">
      <c r="F558">
        <v>0</v>
      </c>
      <c r="G558">
        <v>0</v>
      </c>
      <c r="H558">
        <v>0</v>
      </c>
      <c r="I558" s="36">
        <f ca="1"/>
        <v>0</v>
      </c>
      <c r="K558">
        <v>0</v>
      </c>
      <c r="L558">
        <v>0</v>
      </c>
      <c r="M558">
        <v>0</v>
      </c>
      <c r="N558" s="36">
        <f ca="1"/>
        <v>0</v>
      </c>
    </row>
    <row r="559" spans="6:14">
      <c r="F559">
        <v>0</v>
      </c>
      <c r="G559">
        <v>0</v>
      </c>
      <c r="H559">
        <v>0</v>
      </c>
      <c r="I559" s="36">
        <f ca="1"/>
        <v>0</v>
      </c>
      <c r="K559">
        <v>0</v>
      </c>
      <c r="L559">
        <v>0</v>
      </c>
      <c r="M559">
        <v>0</v>
      </c>
      <c r="N559" s="36">
        <f ca="1"/>
        <v>0</v>
      </c>
    </row>
    <row r="560" spans="6:14">
      <c r="F560">
        <v>0</v>
      </c>
      <c r="G560">
        <v>0</v>
      </c>
      <c r="H560">
        <v>0</v>
      </c>
      <c r="I560" s="36">
        <f ca="1"/>
        <v>0</v>
      </c>
      <c r="K560">
        <v>0</v>
      </c>
      <c r="L560">
        <v>0</v>
      </c>
      <c r="M560">
        <v>0</v>
      </c>
      <c r="N560" s="36">
        <f ca="1"/>
        <v>0</v>
      </c>
    </row>
    <row r="561" spans="6:14">
      <c r="F561">
        <v>0</v>
      </c>
      <c r="G561">
        <v>0</v>
      </c>
      <c r="H561">
        <v>0</v>
      </c>
      <c r="I561" s="36">
        <f ca="1"/>
        <v>0</v>
      </c>
      <c r="K561">
        <v>0</v>
      </c>
      <c r="L561">
        <v>0</v>
      </c>
      <c r="M561">
        <v>0</v>
      </c>
      <c r="N561" s="36">
        <f ca="1"/>
        <v>0</v>
      </c>
    </row>
    <row r="562" spans="6:14">
      <c r="F562">
        <v>0</v>
      </c>
      <c r="G562">
        <v>0</v>
      </c>
      <c r="H562">
        <v>0</v>
      </c>
      <c r="I562" s="36">
        <f ca="1"/>
        <v>0</v>
      </c>
      <c r="K562">
        <v>0</v>
      </c>
      <c r="L562">
        <v>0</v>
      </c>
      <c r="M562">
        <v>0</v>
      </c>
      <c r="N562" s="36">
        <f ca="1"/>
        <v>0</v>
      </c>
    </row>
    <row r="563" spans="6:14">
      <c r="F563">
        <v>0</v>
      </c>
      <c r="G563">
        <v>0</v>
      </c>
      <c r="H563">
        <v>0</v>
      </c>
      <c r="I563" s="36">
        <f ca="1"/>
        <v>0</v>
      </c>
      <c r="K563">
        <v>0</v>
      </c>
      <c r="L563">
        <v>0</v>
      </c>
      <c r="M563">
        <v>0</v>
      </c>
      <c r="N563" s="36">
        <f ca="1"/>
        <v>0</v>
      </c>
    </row>
    <row r="564" spans="6:14">
      <c r="F564">
        <v>0</v>
      </c>
      <c r="G564">
        <v>0</v>
      </c>
      <c r="H564">
        <v>0</v>
      </c>
      <c r="I564" s="36">
        <f ca="1"/>
        <v>0</v>
      </c>
      <c r="K564">
        <v>0</v>
      </c>
      <c r="L564">
        <v>0</v>
      </c>
      <c r="M564">
        <v>0</v>
      </c>
      <c r="N564" s="36">
        <f ca="1"/>
        <v>0</v>
      </c>
    </row>
    <row r="565" spans="6:14">
      <c r="F565">
        <v>0</v>
      </c>
      <c r="G565">
        <v>0</v>
      </c>
      <c r="H565">
        <v>0</v>
      </c>
      <c r="I565" s="36">
        <f ca="1"/>
        <v>0</v>
      </c>
      <c r="K565">
        <v>0</v>
      </c>
      <c r="L565">
        <v>0</v>
      </c>
      <c r="M565">
        <v>0</v>
      </c>
      <c r="N565" s="36">
        <f ca="1"/>
        <v>0</v>
      </c>
    </row>
    <row r="566" spans="6:14">
      <c r="F566">
        <v>0</v>
      </c>
      <c r="G566">
        <v>0</v>
      </c>
      <c r="H566">
        <v>0</v>
      </c>
      <c r="I566" s="36">
        <f ca="1"/>
        <v>0</v>
      </c>
      <c r="K566">
        <v>0</v>
      </c>
      <c r="L566">
        <v>0</v>
      </c>
      <c r="M566">
        <v>0</v>
      </c>
      <c r="N566" s="36">
        <f ca="1"/>
        <v>0</v>
      </c>
    </row>
    <row r="567" spans="6:14">
      <c r="F567">
        <v>0</v>
      </c>
      <c r="G567">
        <v>0</v>
      </c>
      <c r="H567">
        <v>0</v>
      </c>
      <c r="I567" s="36">
        <f ca="1"/>
        <v>0</v>
      </c>
      <c r="K567">
        <v>0</v>
      </c>
      <c r="L567">
        <v>0</v>
      </c>
      <c r="M567">
        <v>0</v>
      </c>
      <c r="N567" s="36">
        <f ca="1"/>
        <v>0</v>
      </c>
    </row>
    <row r="568" spans="6:14">
      <c r="F568">
        <v>0</v>
      </c>
      <c r="G568">
        <v>0</v>
      </c>
      <c r="H568">
        <v>0</v>
      </c>
      <c r="I568" s="36">
        <f ca="1"/>
        <v>0</v>
      </c>
      <c r="K568">
        <v>0</v>
      </c>
      <c r="L568">
        <v>0</v>
      </c>
      <c r="M568">
        <v>0</v>
      </c>
      <c r="N568" s="36">
        <f ca="1"/>
        <v>0</v>
      </c>
    </row>
    <row r="569" spans="6:14">
      <c r="F569">
        <v>0</v>
      </c>
      <c r="G569">
        <v>0</v>
      </c>
      <c r="H569">
        <v>0</v>
      </c>
      <c r="I569" s="36">
        <f ca="1"/>
        <v>0</v>
      </c>
      <c r="K569">
        <v>0</v>
      </c>
      <c r="L569">
        <v>0</v>
      </c>
      <c r="M569">
        <v>0</v>
      </c>
      <c r="N569" s="36">
        <f ca="1"/>
        <v>0</v>
      </c>
    </row>
    <row r="570" spans="6:14">
      <c r="F570">
        <v>0</v>
      </c>
      <c r="G570">
        <v>0</v>
      </c>
      <c r="H570">
        <v>0</v>
      </c>
      <c r="I570" s="36">
        <f ca="1"/>
        <v>0</v>
      </c>
      <c r="K570">
        <v>0</v>
      </c>
      <c r="L570">
        <v>0</v>
      </c>
      <c r="M570">
        <v>0</v>
      </c>
      <c r="N570" s="36">
        <f ca="1"/>
        <v>0</v>
      </c>
    </row>
    <row r="571" spans="6:14">
      <c r="F571">
        <v>0</v>
      </c>
      <c r="G571">
        <v>0</v>
      </c>
      <c r="H571">
        <v>0</v>
      </c>
      <c r="I571" s="36">
        <f ca="1"/>
        <v>0</v>
      </c>
      <c r="K571">
        <v>0</v>
      </c>
      <c r="L571">
        <v>0</v>
      </c>
      <c r="M571">
        <v>0</v>
      </c>
      <c r="N571" s="36">
        <f ca="1"/>
        <v>0</v>
      </c>
    </row>
    <row r="572" spans="6:14">
      <c r="F572">
        <v>0</v>
      </c>
      <c r="G572">
        <v>0</v>
      </c>
      <c r="H572">
        <v>0</v>
      </c>
      <c r="I572" s="36">
        <f ca="1"/>
        <v>0</v>
      </c>
      <c r="K572">
        <v>0</v>
      </c>
      <c r="L572">
        <v>0</v>
      </c>
      <c r="M572">
        <v>0</v>
      </c>
      <c r="N572" s="36">
        <f ca="1"/>
        <v>0</v>
      </c>
    </row>
    <row r="573" spans="6:14">
      <c r="F573">
        <v>0</v>
      </c>
      <c r="G573">
        <v>0</v>
      </c>
      <c r="H573">
        <v>0</v>
      </c>
      <c r="I573" s="36">
        <f ca="1"/>
        <v>0</v>
      </c>
      <c r="K573">
        <v>0</v>
      </c>
      <c r="L573">
        <v>0</v>
      </c>
      <c r="M573">
        <v>0</v>
      </c>
      <c r="N573" s="36">
        <f ca="1"/>
        <v>0</v>
      </c>
    </row>
    <row r="574" spans="6:14">
      <c r="F574">
        <v>0</v>
      </c>
      <c r="G574">
        <v>0</v>
      </c>
      <c r="H574">
        <v>0</v>
      </c>
      <c r="I574" s="36">
        <f ca="1"/>
        <v>0</v>
      </c>
      <c r="K574">
        <v>0</v>
      </c>
      <c r="L574">
        <v>0</v>
      </c>
      <c r="M574">
        <v>0</v>
      </c>
      <c r="N574" s="36">
        <f ca="1"/>
        <v>0</v>
      </c>
    </row>
    <row r="575" spans="6:14">
      <c r="F575">
        <v>0</v>
      </c>
      <c r="G575">
        <v>0</v>
      </c>
      <c r="H575">
        <v>0</v>
      </c>
      <c r="I575" s="36">
        <f ca="1"/>
        <v>0</v>
      </c>
      <c r="K575">
        <v>0</v>
      </c>
      <c r="L575">
        <v>0</v>
      </c>
      <c r="M575">
        <v>0</v>
      </c>
      <c r="N575" s="36">
        <f ca="1"/>
        <v>0</v>
      </c>
    </row>
    <row r="576" spans="6:14">
      <c r="F576">
        <v>0</v>
      </c>
      <c r="G576">
        <v>0</v>
      </c>
      <c r="H576">
        <v>0</v>
      </c>
      <c r="I576" s="36">
        <f ca="1"/>
        <v>0</v>
      </c>
      <c r="K576">
        <v>0</v>
      </c>
      <c r="L576">
        <v>0</v>
      </c>
      <c r="M576">
        <v>0</v>
      </c>
      <c r="N576" s="36">
        <f ca="1"/>
        <v>0</v>
      </c>
    </row>
    <row r="577" spans="6:14">
      <c r="F577">
        <v>0</v>
      </c>
      <c r="G577">
        <v>0</v>
      </c>
      <c r="H577">
        <v>0</v>
      </c>
      <c r="I577" s="36">
        <f ca="1"/>
        <v>0</v>
      </c>
      <c r="K577">
        <v>0</v>
      </c>
      <c r="L577">
        <v>0</v>
      </c>
      <c r="M577">
        <v>0</v>
      </c>
      <c r="N577" s="36">
        <f ca="1"/>
        <v>0</v>
      </c>
    </row>
    <row r="578" spans="6:14">
      <c r="F578">
        <v>0</v>
      </c>
      <c r="G578">
        <v>0</v>
      </c>
      <c r="H578">
        <v>0</v>
      </c>
      <c r="I578" s="36">
        <f ca="1"/>
        <v>0</v>
      </c>
      <c r="K578">
        <v>0</v>
      </c>
      <c r="L578">
        <v>0</v>
      </c>
      <c r="M578">
        <v>0</v>
      </c>
      <c r="N578" s="36">
        <f ca="1"/>
        <v>0</v>
      </c>
    </row>
    <row r="579" spans="6:14">
      <c r="F579">
        <v>0</v>
      </c>
      <c r="G579">
        <v>0</v>
      </c>
      <c r="H579">
        <v>0</v>
      </c>
      <c r="I579" s="36">
        <f ca="1"/>
        <v>0</v>
      </c>
      <c r="K579">
        <v>0</v>
      </c>
      <c r="L579">
        <v>0</v>
      </c>
      <c r="M579">
        <v>0</v>
      </c>
      <c r="N579" s="36">
        <f ca="1"/>
        <v>0</v>
      </c>
    </row>
    <row r="580" spans="6:14">
      <c r="F580">
        <v>0</v>
      </c>
      <c r="G580">
        <v>0</v>
      </c>
      <c r="H580">
        <v>0</v>
      </c>
      <c r="I580" s="36">
        <f ca="1"/>
        <v>0</v>
      </c>
      <c r="K580">
        <v>0</v>
      </c>
      <c r="L580">
        <v>0</v>
      </c>
      <c r="M580">
        <v>0</v>
      </c>
      <c r="N580" s="36">
        <f ca="1"/>
        <v>0</v>
      </c>
    </row>
    <row r="581" spans="6:14">
      <c r="F581">
        <v>0</v>
      </c>
      <c r="G581">
        <v>0</v>
      </c>
      <c r="H581">
        <v>0</v>
      </c>
      <c r="I581" s="36">
        <f ca="1"/>
        <v>0</v>
      </c>
      <c r="K581">
        <v>0</v>
      </c>
      <c r="L581">
        <v>0</v>
      </c>
      <c r="M581">
        <v>0</v>
      </c>
      <c r="N581" s="36">
        <f ca="1"/>
        <v>0</v>
      </c>
    </row>
    <row r="582" spans="6:14">
      <c r="F582">
        <v>0</v>
      </c>
      <c r="G582">
        <v>0</v>
      </c>
      <c r="H582">
        <v>0</v>
      </c>
      <c r="I582" s="36">
        <f ca="1"/>
        <v>0</v>
      </c>
      <c r="K582">
        <v>0</v>
      </c>
      <c r="L582">
        <v>0</v>
      </c>
      <c r="M582">
        <v>0</v>
      </c>
      <c r="N582" s="36">
        <f ca="1"/>
        <v>0</v>
      </c>
    </row>
    <row r="583" spans="6:14">
      <c r="F583">
        <v>0</v>
      </c>
      <c r="G583">
        <v>0</v>
      </c>
      <c r="H583">
        <v>0</v>
      </c>
      <c r="I583" s="36">
        <f ca="1"/>
        <v>0</v>
      </c>
      <c r="K583">
        <v>0</v>
      </c>
      <c r="L583">
        <v>0</v>
      </c>
      <c r="M583">
        <v>0</v>
      </c>
      <c r="N583" s="36">
        <f ca="1"/>
        <v>0</v>
      </c>
    </row>
    <row r="584" spans="6:14">
      <c r="F584">
        <v>0</v>
      </c>
      <c r="G584">
        <v>0</v>
      </c>
      <c r="H584">
        <v>0</v>
      </c>
      <c r="I584" s="36">
        <f ca="1"/>
        <v>0</v>
      </c>
      <c r="K584">
        <v>0</v>
      </c>
      <c r="L584">
        <v>0</v>
      </c>
      <c r="M584">
        <v>0</v>
      </c>
      <c r="N584" s="36">
        <f ca="1"/>
        <v>0</v>
      </c>
    </row>
    <row r="585" spans="6:14">
      <c r="F585">
        <v>0</v>
      </c>
      <c r="G585">
        <v>0</v>
      </c>
      <c r="H585">
        <v>0</v>
      </c>
      <c r="I585" s="36">
        <f ca="1"/>
        <v>0</v>
      </c>
      <c r="K585">
        <v>0</v>
      </c>
      <c r="L585">
        <v>0</v>
      </c>
      <c r="M585">
        <v>0</v>
      </c>
      <c r="N585" s="36">
        <f ca="1"/>
        <v>0</v>
      </c>
    </row>
    <row r="586" spans="6:14">
      <c r="F586">
        <v>0</v>
      </c>
      <c r="G586">
        <v>0</v>
      </c>
      <c r="H586">
        <v>0</v>
      </c>
      <c r="I586" s="36">
        <f ca="1"/>
        <v>0</v>
      </c>
      <c r="K586">
        <v>0</v>
      </c>
      <c r="L586">
        <v>0</v>
      </c>
      <c r="M586">
        <v>0</v>
      </c>
      <c r="N586" s="36">
        <f ca="1"/>
        <v>0</v>
      </c>
    </row>
    <row r="587" spans="6:14">
      <c r="F587">
        <v>0</v>
      </c>
      <c r="G587">
        <v>0</v>
      </c>
      <c r="H587">
        <v>0</v>
      </c>
      <c r="I587" s="36">
        <f ca="1"/>
        <v>0</v>
      </c>
      <c r="K587">
        <v>0</v>
      </c>
      <c r="L587">
        <v>0</v>
      </c>
      <c r="M587">
        <v>0</v>
      </c>
      <c r="N587" s="36">
        <f ca="1"/>
        <v>0</v>
      </c>
    </row>
    <row r="588" spans="6:14">
      <c r="F588">
        <v>0</v>
      </c>
      <c r="G588">
        <v>0</v>
      </c>
      <c r="H588">
        <v>0</v>
      </c>
      <c r="I588" s="36">
        <f ca="1"/>
        <v>0</v>
      </c>
      <c r="K588">
        <v>0</v>
      </c>
      <c r="L588">
        <v>0</v>
      </c>
      <c r="M588">
        <v>0</v>
      </c>
      <c r="N588" s="36">
        <f ca="1"/>
        <v>0</v>
      </c>
    </row>
    <row r="589" spans="6:14">
      <c r="F589">
        <v>0</v>
      </c>
      <c r="G589">
        <v>0</v>
      </c>
      <c r="H589">
        <v>0</v>
      </c>
      <c r="I589" s="36">
        <f ca="1"/>
        <v>0</v>
      </c>
      <c r="K589">
        <v>0</v>
      </c>
      <c r="L589">
        <v>0</v>
      </c>
      <c r="M589">
        <v>0</v>
      </c>
      <c r="N589" s="36">
        <f ca="1"/>
        <v>0</v>
      </c>
    </row>
    <row r="590" spans="6:14">
      <c r="F590">
        <v>0</v>
      </c>
      <c r="G590">
        <v>0</v>
      </c>
      <c r="H590">
        <v>0</v>
      </c>
      <c r="I590" s="36">
        <f ca="1"/>
        <v>0</v>
      </c>
      <c r="K590">
        <v>0</v>
      </c>
      <c r="L590">
        <v>0</v>
      </c>
      <c r="M590">
        <v>0</v>
      </c>
      <c r="N590" s="36">
        <f ca="1"/>
        <v>0</v>
      </c>
    </row>
    <row r="591" spans="6:14">
      <c r="F591">
        <v>0</v>
      </c>
      <c r="G591">
        <v>0</v>
      </c>
      <c r="H591">
        <v>0</v>
      </c>
      <c r="I591" s="36">
        <f ca="1"/>
        <v>0</v>
      </c>
      <c r="K591">
        <v>0</v>
      </c>
      <c r="L591">
        <v>0</v>
      </c>
      <c r="M591">
        <v>0</v>
      </c>
      <c r="N591" s="36">
        <f ca="1"/>
        <v>0</v>
      </c>
    </row>
    <row r="592" spans="6:14">
      <c r="F592">
        <v>0</v>
      </c>
      <c r="G592">
        <v>0</v>
      </c>
      <c r="H592">
        <v>0</v>
      </c>
      <c r="I592" s="36">
        <f ca="1"/>
        <v>0</v>
      </c>
      <c r="K592">
        <v>0</v>
      </c>
      <c r="L592">
        <v>0</v>
      </c>
      <c r="M592">
        <v>0</v>
      </c>
      <c r="N592" s="36">
        <f ca="1"/>
        <v>0</v>
      </c>
    </row>
    <row r="593" spans="6:14">
      <c r="F593">
        <v>0</v>
      </c>
      <c r="G593">
        <v>0</v>
      </c>
      <c r="H593">
        <v>0</v>
      </c>
      <c r="I593" s="36">
        <f ca="1"/>
        <v>0</v>
      </c>
      <c r="K593">
        <v>0</v>
      </c>
      <c r="L593">
        <v>0</v>
      </c>
      <c r="M593">
        <v>0</v>
      </c>
      <c r="N593" s="36">
        <f ca="1"/>
        <v>0</v>
      </c>
    </row>
    <row r="594" spans="6:14">
      <c r="F594">
        <v>0</v>
      </c>
      <c r="G594">
        <v>0</v>
      </c>
      <c r="H594">
        <v>0</v>
      </c>
      <c r="I594" s="36">
        <f ca="1"/>
        <v>0</v>
      </c>
      <c r="K594">
        <v>0</v>
      </c>
      <c r="L594">
        <v>0</v>
      </c>
      <c r="M594">
        <v>0</v>
      </c>
      <c r="N594" s="36">
        <f ca="1"/>
        <v>0</v>
      </c>
    </row>
    <row r="595" spans="6:14">
      <c r="F595">
        <v>0</v>
      </c>
      <c r="G595">
        <v>0</v>
      </c>
      <c r="H595">
        <v>0</v>
      </c>
      <c r="I595" s="36">
        <f ca="1"/>
        <v>0</v>
      </c>
      <c r="K595">
        <v>0</v>
      </c>
      <c r="L595">
        <v>0</v>
      </c>
      <c r="M595">
        <v>0</v>
      </c>
      <c r="N595" s="36">
        <f ca="1"/>
        <v>0</v>
      </c>
    </row>
    <row r="596" spans="6:14">
      <c r="F596">
        <v>0</v>
      </c>
      <c r="G596">
        <v>0</v>
      </c>
      <c r="H596">
        <v>0</v>
      </c>
      <c r="I596" s="36">
        <f ca="1"/>
        <v>0</v>
      </c>
      <c r="K596">
        <v>0</v>
      </c>
      <c r="L596">
        <v>0</v>
      </c>
      <c r="M596">
        <v>0</v>
      </c>
      <c r="N596" s="36">
        <f ca="1"/>
        <v>0</v>
      </c>
    </row>
    <row r="597" spans="6:14">
      <c r="F597">
        <v>0</v>
      </c>
      <c r="G597">
        <v>0</v>
      </c>
      <c r="H597">
        <v>0</v>
      </c>
      <c r="I597" s="36">
        <f ca="1"/>
        <v>0</v>
      </c>
      <c r="K597">
        <v>0</v>
      </c>
      <c r="L597">
        <v>0</v>
      </c>
      <c r="M597">
        <v>0</v>
      </c>
      <c r="N597" s="36">
        <f ca="1"/>
        <v>0</v>
      </c>
    </row>
    <row r="598" spans="6:14">
      <c r="F598">
        <v>0</v>
      </c>
      <c r="G598">
        <v>0</v>
      </c>
      <c r="H598">
        <v>0</v>
      </c>
      <c r="I598" s="36">
        <f ca="1"/>
        <v>0</v>
      </c>
      <c r="K598">
        <v>0</v>
      </c>
      <c r="L598">
        <v>0</v>
      </c>
      <c r="M598">
        <v>0</v>
      </c>
      <c r="N598" s="36">
        <f ca="1"/>
        <v>0</v>
      </c>
    </row>
    <row r="599" spans="6:14">
      <c r="F599">
        <v>0</v>
      </c>
      <c r="G599">
        <v>0</v>
      </c>
      <c r="H599">
        <v>0</v>
      </c>
      <c r="I599" s="36">
        <f ca="1"/>
        <v>0</v>
      </c>
      <c r="K599">
        <v>0</v>
      </c>
      <c r="L599">
        <v>0</v>
      </c>
      <c r="M599">
        <v>0</v>
      </c>
      <c r="N599" s="36">
        <f ca="1"/>
        <v>0</v>
      </c>
    </row>
    <row r="600" spans="6:14">
      <c r="F600">
        <v>0</v>
      </c>
      <c r="G600">
        <v>0</v>
      </c>
      <c r="H600">
        <v>0</v>
      </c>
      <c r="I600" s="36">
        <f ca="1"/>
        <v>0</v>
      </c>
      <c r="K600">
        <v>0</v>
      </c>
      <c r="L600">
        <v>0</v>
      </c>
      <c r="M600">
        <v>0</v>
      </c>
      <c r="N600" s="36">
        <f ca="1"/>
        <v>0</v>
      </c>
    </row>
    <row r="601" spans="6:14">
      <c r="F601">
        <v>0</v>
      </c>
      <c r="G601">
        <v>0</v>
      </c>
      <c r="H601">
        <v>0</v>
      </c>
      <c r="I601" s="36">
        <f ca="1"/>
        <v>0</v>
      </c>
      <c r="K601">
        <v>0</v>
      </c>
      <c r="L601">
        <v>0</v>
      </c>
      <c r="M601">
        <v>0</v>
      </c>
      <c r="N601" s="36">
        <f ca="1"/>
        <v>0</v>
      </c>
    </row>
    <row r="602" spans="6:14">
      <c r="F602">
        <v>0</v>
      </c>
      <c r="G602">
        <v>0</v>
      </c>
      <c r="H602">
        <v>0</v>
      </c>
      <c r="I602" s="36">
        <f ca="1"/>
        <v>0</v>
      </c>
      <c r="K602">
        <v>0</v>
      </c>
      <c r="L602">
        <v>0</v>
      </c>
      <c r="M602">
        <v>0</v>
      </c>
      <c r="N602" s="36">
        <f ca="1"/>
        <v>0</v>
      </c>
    </row>
    <row r="603" spans="6:14">
      <c r="F603">
        <v>0</v>
      </c>
      <c r="G603">
        <v>0</v>
      </c>
      <c r="H603">
        <v>0</v>
      </c>
      <c r="I603" s="36">
        <f ca="1"/>
        <v>0</v>
      </c>
      <c r="K603">
        <v>0</v>
      </c>
      <c r="L603">
        <v>0</v>
      </c>
      <c r="M603">
        <v>0</v>
      </c>
      <c r="N603" s="36">
        <f ca="1"/>
        <v>0</v>
      </c>
    </row>
    <row r="604" spans="6:14">
      <c r="F604">
        <v>0</v>
      </c>
      <c r="G604">
        <v>0</v>
      </c>
      <c r="H604">
        <v>0</v>
      </c>
      <c r="I604" s="36">
        <f ca="1"/>
        <v>0</v>
      </c>
      <c r="K604">
        <v>0</v>
      </c>
      <c r="L604">
        <v>0</v>
      </c>
      <c r="M604">
        <v>0</v>
      </c>
      <c r="N604" s="36">
        <f ca="1"/>
        <v>0</v>
      </c>
    </row>
    <row r="605" spans="6:14">
      <c r="F605">
        <v>0</v>
      </c>
      <c r="G605">
        <v>0</v>
      </c>
      <c r="H605">
        <v>0</v>
      </c>
      <c r="I605" s="36">
        <f ca="1"/>
        <v>0</v>
      </c>
      <c r="K605">
        <v>0</v>
      </c>
      <c r="L605">
        <v>0</v>
      </c>
      <c r="M605">
        <v>0</v>
      </c>
      <c r="N605" s="36">
        <f ca="1"/>
        <v>0</v>
      </c>
    </row>
    <row r="606" spans="6:14">
      <c r="F606">
        <v>0</v>
      </c>
      <c r="G606">
        <v>0</v>
      </c>
      <c r="H606">
        <v>0</v>
      </c>
      <c r="I606" s="36">
        <f ca="1"/>
        <v>0</v>
      </c>
      <c r="K606">
        <v>0</v>
      </c>
      <c r="L606">
        <v>0</v>
      </c>
      <c r="M606">
        <v>0</v>
      </c>
      <c r="N606" s="36">
        <f ca="1"/>
        <v>0</v>
      </c>
    </row>
    <row r="607" spans="6:14">
      <c r="F607">
        <v>0</v>
      </c>
      <c r="G607">
        <v>0</v>
      </c>
      <c r="H607">
        <v>0</v>
      </c>
      <c r="I607" s="36">
        <f ca="1"/>
        <v>0</v>
      </c>
      <c r="K607">
        <v>0</v>
      </c>
      <c r="L607">
        <v>0</v>
      </c>
      <c r="M607">
        <v>0</v>
      </c>
      <c r="N607" s="36">
        <f ca="1"/>
        <v>0</v>
      </c>
    </row>
    <row r="608" spans="6:14">
      <c r="F608">
        <v>0</v>
      </c>
      <c r="G608">
        <v>0</v>
      </c>
      <c r="H608">
        <v>0</v>
      </c>
      <c r="I608" s="36">
        <f ca="1"/>
        <v>0</v>
      </c>
      <c r="K608">
        <v>0</v>
      </c>
      <c r="L608">
        <v>0</v>
      </c>
      <c r="M608">
        <v>0</v>
      </c>
      <c r="N608" s="36">
        <f ca="1"/>
        <v>0</v>
      </c>
    </row>
    <row r="609" spans="6:14">
      <c r="F609">
        <v>0</v>
      </c>
      <c r="G609">
        <v>0</v>
      </c>
      <c r="H609">
        <v>0</v>
      </c>
      <c r="I609" s="36">
        <f ca="1"/>
        <v>0</v>
      </c>
      <c r="K609">
        <v>0</v>
      </c>
      <c r="L609">
        <v>0</v>
      </c>
      <c r="M609">
        <v>0</v>
      </c>
      <c r="N609" s="36">
        <f ca="1"/>
        <v>0</v>
      </c>
    </row>
    <row r="610" spans="6:14">
      <c r="F610">
        <v>0</v>
      </c>
      <c r="G610">
        <v>0</v>
      </c>
      <c r="H610">
        <v>0</v>
      </c>
      <c r="I610" s="36">
        <f ca="1"/>
        <v>0</v>
      </c>
      <c r="K610">
        <v>0</v>
      </c>
      <c r="L610">
        <v>0</v>
      </c>
      <c r="M610">
        <v>0</v>
      </c>
      <c r="N610" s="36">
        <f ca="1"/>
        <v>0</v>
      </c>
    </row>
    <row r="611" spans="6:14">
      <c r="F611">
        <v>0</v>
      </c>
      <c r="G611">
        <v>0</v>
      </c>
      <c r="H611">
        <v>0</v>
      </c>
      <c r="I611" s="36">
        <f ca="1"/>
        <v>0</v>
      </c>
      <c r="K611">
        <v>0</v>
      </c>
      <c r="L611">
        <v>0</v>
      </c>
      <c r="M611">
        <v>0</v>
      </c>
      <c r="N611" s="36">
        <f ca="1"/>
        <v>0</v>
      </c>
    </row>
    <row r="612" spans="6:14">
      <c r="F612">
        <v>0</v>
      </c>
      <c r="G612">
        <v>0</v>
      </c>
      <c r="H612">
        <v>0</v>
      </c>
      <c r="I612" s="36">
        <f ca="1"/>
        <v>0</v>
      </c>
      <c r="K612">
        <v>0</v>
      </c>
      <c r="L612">
        <v>0</v>
      </c>
      <c r="M612">
        <v>0</v>
      </c>
      <c r="N612" s="36">
        <f ca="1"/>
        <v>0</v>
      </c>
    </row>
    <row r="613" spans="6:14">
      <c r="F613">
        <v>0</v>
      </c>
      <c r="G613">
        <v>0</v>
      </c>
      <c r="H613">
        <v>0</v>
      </c>
      <c r="I613" s="36">
        <f ca="1"/>
        <v>0</v>
      </c>
      <c r="K613">
        <v>0</v>
      </c>
      <c r="L613">
        <v>0</v>
      </c>
      <c r="M613">
        <v>0</v>
      </c>
      <c r="N613" s="36">
        <f ca="1"/>
        <v>0</v>
      </c>
    </row>
    <row r="614" spans="6:14">
      <c r="F614">
        <v>0</v>
      </c>
      <c r="G614">
        <v>0</v>
      </c>
      <c r="H614">
        <v>0</v>
      </c>
      <c r="I614" s="36">
        <f ca="1"/>
        <v>0</v>
      </c>
      <c r="K614">
        <v>0</v>
      </c>
      <c r="L614">
        <v>0</v>
      </c>
      <c r="M614">
        <v>0</v>
      </c>
      <c r="N614" s="36">
        <f ca="1"/>
        <v>0</v>
      </c>
    </row>
    <row r="615" spans="6:14">
      <c r="F615">
        <v>0</v>
      </c>
      <c r="G615">
        <v>0</v>
      </c>
      <c r="H615">
        <v>0</v>
      </c>
      <c r="I615" s="36">
        <f ca="1"/>
        <v>0</v>
      </c>
      <c r="K615">
        <v>0</v>
      </c>
      <c r="L615">
        <v>0</v>
      </c>
      <c r="M615">
        <v>0</v>
      </c>
      <c r="N615" s="36">
        <f ca="1"/>
        <v>0</v>
      </c>
    </row>
    <row r="616" spans="6:14">
      <c r="F616">
        <v>0</v>
      </c>
      <c r="G616">
        <v>0</v>
      </c>
      <c r="H616">
        <v>0</v>
      </c>
      <c r="I616" s="36">
        <f ca="1"/>
        <v>0</v>
      </c>
      <c r="K616">
        <v>0</v>
      </c>
      <c r="L616">
        <v>0</v>
      </c>
      <c r="M616">
        <v>0</v>
      </c>
      <c r="N616" s="36">
        <f ca="1"/>
        <v>0</v>
      </c>
    </row>
    <row r="617" spans="6:14">
      <c r="F617">
        <v>0</v>
      </c>
      <c r="G617">
        <v>0</v>
      </c>
      <c r="H617">
        <v>0</v>
      </c>
      <c r="I617" s="36">
        <f ca="1"/>
        <v>0</v>
      </c>
      <c r="K617">
        <v>0</v>
      </c>
      <c r="L617">
        <v>0</v>
      </c>
      <c r="M617">
        <v>0</v>
      </c>
      <c r="N617" s="36">
        <f ca="1"/>
        <v>0</v>
      </c>
    </row>
    <row r="618" spans="6:14">
      <c r="F618">
        <v>0</v>
      </c>
      <c r="G618">
        <v>0</v>
      </c>
      <c r="H618">
        <v>0</v>
      </c>
      <c r="I618" s="36">
        <f ca="1"/>
        <v>0</v>
      </c>
      <c r="K618">
        <v>0</v>
      </c>
      <c r="L618">
        <v>0</v>
      </c>
      <c r="M618">
        <v>0</v>
      </c>
      <c r="N618" s="36">
        <f ca="1"/>
        <v>0</v>
      </c>
    </row>
    <row r="619" spans="6:14">
      <c r="F619">
        <v>0</v>
      </c>
      <c r="G619">
        <v>0</v>
      </c>
      <c r="H619">
        <v>0</v>
      </c>
      <c r="I619" s="36">
        <f ca="1"/>
        <v>0</v>
      </c>
      <c r="K619">
        <v>0</v>
      </c>
      <c r="L619">
        <v>0</v>
      </c>
      <c r="M619">
        <v>0</v>
      </c>
      <c r="N619" s="36">
        <f ca="1"/>
        <v>0</v>
      </c>
    </row>
    <row r="620" spans="6:14">
      <c r="F620">
        <v>0</v>
      </c>
      <c r="G620">
        <v>0</v>
      </c>
      <c r="H620">
        <v>0</v>
      </c>
      <c r="I620" s="36">
        <f ca="1"/>
        <v>0</v>
      </c>
      <c r="K620">
        <v>0</v>
      </c>
      <c r="L620">
        <v>0</v>
      </c>
      <c r="M620">
        <v>0</v>
      </c>
      <c r="N620" s="36">
        <f ca="1"/>
        <v>0</v>
      </c>
    </row>
    <row r="621" spans="6:14">
      <c r="F621">
        <v>0</v>
      </c>
      <c r="G621">
        <v>0</v>
      </c>
      <c r="H621">
        <v>0</v>
      </c>
      <c r="I621" s="36">
        <f ca="1"/>
        <v>0</v>
      </c>
      <c r="K621">
        <v>0</v>
      </c>
      <c r="L621">
        <v>0</v>
      </c>
      <c r="M621">
        <v>0</v>
      </c>
      <c r="N621" s="36">
        <f ca="1"/>
        <v>0</v>
      </c>
    </row>
    <row r="622" spans="6:14">
      <c r="F622">
        <v>0</v>
      </c>
      <c r="G622">
        <v>0</v>
      </c>
      <c r="H622">
        <v>0</v>
      </c>
      <c r="I622" s="36">
        <f ca="1"/>
        <v>0</v>
      </c>
      <c r="K622">
        <v>0</v>
      </c>
      <c r="L622">
        <v>0</v>
      </c>
      <c r="M622">
        <v>0</v>
      </c>
      <c r="N622" s="36">
        <f ca="1"/>
        <v>0</v>
      </c>
    </row>
    <row r="623" spans="6:14">
      <c r="F623">
        <v>0</v>
      </c>
      <c r="G623">
        <v>0</v>
      </c>
      <c r="H623">
        <v>0</v>
      </c>
      <c r="I623" s="36">
        <f ca="1"/>
        <v>0</v>
      </c>
      <c r="K623">
        <v>0</v>
      </c>
      <c r="L623">
        <v>0</v>
      </c>
      <c r="M623">
        <v>0</v>
      </c>
      <c r="N623" s="36">
        <f ca="1"/>
        <v>0</v>
      </c>
    </row>
    <row r="624" spans="6:14">
      <c r="F624">
        <v>0</v>
      </c>
      <c r="G624">
        <v>0</v>
      </c>
      <c r="H624">
        <v>0</v>
      </c>
      <c r="I624" s="36">
        <f ca="1"/>
        <v>0</v>
      </c>
      <c r="K624">
        <v>0</v>
      </c>
      <c r="L624">
        <v>0</v>
      </c>
      <c r="M624">
        <v>0</v>
      </c>
      <c r="N624" s="36">
        <f ca="1"/>
        <v>0</v>
      </c>
    </row>
    <row r="625" spans="6:14">
      <c r="F625">
        <v>0</v>
      </c>
      <c r="G625">
        <v>0</v>
      </c>
      <c r="H625">
        <v>0</v>
      </c>
      <c r="I625" s="36">
        <f ca="1"/>
        <v>0</v>
      </c>
      <c r="K625">
        <v>0</v>
      </c>
      <c r="L625">
        <v>0</v>
      </c>
      <c r="M625">
        <v>0</v>
      </c>
      <c r="N625" s="36">
        <f ca="1"/>
        <v>0</v>
      </c>
    </row>
    <row r="626" spans="6:14">
      <c r="F626">
        <v>0</v>
      </c>
      <c r="G626">
        <v>0</v>
      </c>
      <c r="H626">
        <v>0</v>
      </c>
      <c r="I626" s="36">
        <f ca="1"/>
        <v>0</v>
      </c>
      <c r="K626">
        <v>0</v>
      </c>
      <c r="L626">
        <v>0</v>
      </c>
      <c r="M626">
        <v>0</v>
      </c>
      <c r="N626" s="36">
        <f ca="1"/>
        <v>0</v>
      </c>
    </row>
    <row r="627" spans="6:14">
      <c r="F627">
        <v>0</v>
      </c>
      <c r="G627">
        <v>0</v>
      </c>
      <c r="H627">
        <v>0</v>
      </c>
      <c r="I627" s="36">
        <f ca="1"/>
        <v>0</v>
      </c>
      <c r="K627">
        <v>0</v>
      </c>
      <c r="L627">
        <v>0</v>
      </c>
      <c r="M627">
        <v>0</v>
      </c>
      <c r="N627" s="36">
        <f ca="1"/>
        <v>0</v>
      </c>
    </row>
    <row r="628" spans="6:14">
      <c r="F628">
        <v>0</v>
      </c>
      <c r="G628">
        <v>0</v>
      </c>
      <c r="H628">
        <v>0</v>
      </c>
      <c r="I628" s="36">
        <f ca="1"/>
        <v>0</v>
      </c>
      <c r="K628">
        <v>0</v>
      </c>
      <c r="L628">
        <v>0</v>
      </c>
      <c r="M628">
        <v>0</v>
      </c>
      <c r="N628" s="36">
        <f ca="1"/>
        <v>0</v>
      </c>
    </row>
    <row r="629" spans="6:14">
      <c r="F629">
        <v>0</v>
      </c>
      <c r="G629">
        <v>0</v>
      </c>
      <c r="H629">
        <v>0</v>
      </c>
      <c r="I629" s="36">
        <f ca="1"/>
        <v>0</v>
      </c>
      <c r="K629">
        <v>0</v>
      </c>
      <c r="L629">
        <v>0</v>
      </c>
      <c r="M629">
        <v>0</v>
      </c>
      <c r="N629" s="36">
        <f ca="1"/>
        <v>0</v>
      </c>
    </row>
    <row r="630" spans="6:14">
      <c r="F630">
        <v>0</v>
      </c>
      <c r="G630">
        <v>0</v>
      </c>
      <c r="H630">
        <v>0</v>
      </c>
      <c r="I630" s="36">
        <f ca="1"/>
        <v>0</v>
      </c>
      <c r="K630">
        <v>0</v>
      </c>
      <c r="L630">
        <v>0</v>
      </c>
      <c r="M630">
        <v>0</v>
      </c>
      <c r="N630" s="36">
        <f ca="1"/>
        <v>0</v>
      </c>
    </row>
    <row r="631" spans="6:14">
      <c r="F631">
        <v>0</v>
      </c>
      <c r="G631">
        <v>0</v>
      </c>
      <c r="H631">
        <v>0</v>
      </c>
      <c r="I631" s="36">
        <f ca="1"/>
        <v>0</v>
      </c>
      <c r="K631">
        <v>0</v>
      </c>
      <c r="L631">
        <v>0</v>
      </c>
      <c r="M631">
        <v>0</v>
      </c>
      <c r="N631" s="36">
        <f ca="1"/>
        <v>0</v>
      </c>
    </row>
    <row r="632" spans="6:14">
      <c r="F632">
        <v>0</v>
      </c>
      <c r="G632">
        <v>0</v>
      </c>
      <c r="H632">
        <v>0</v>
      </c>
      <c r="I632" s="36">
        <f ca="1"/>
        <v>0</v>
      </c>
      <c r="K632">
        <v>0</v>
      </c>
      <c r="L632">
        <v>0</v>
      </c>
      <c r="M632">
        <v>0</v>
      </c>
      <c r="N632" s="36">
        <f ca="1"/>
        <v>0</v>
      </c>
    </row>
    <row r="633" spans="6:14">
      <c r="F633">
        <v>0</v>
      </c>
      <c r="G633">
        <v>0</v>
      </c>
      <c r="H633">
        <v>0</v>
      </c>
      <c r="I633" s="36">
        <f ca="1"/>
        <v>0</v>
      </c>
      <c r="K633">
        <v>0</v>
      </c>
      <c r="L633">
        <v>0</v>
      </c>
      <c r="M633">
        <v>0</v>
      </c>
      <c r="N633" s="36">
        <f ca="1"/>
        <v>0</v>
      </c>
    </row>
    <row r="634" spans="6:14">
      <c r="F634">
        <v>0</v>
      </c>
      <c r="G634">
        <v>0</v>
      </c>
      <c r="H634">
        <v>0</v>
      </c>
      <c r="I634" s="36">
        <f ca="1"/>
        <v>0</v>
      </c>
      <c r="K634">
        <v>0</v>
      </c>
      <c r="L634">
        <v>0</v>
      </c>
      <c r="M634">
        <v>0</v>
      </c>
      <c r="N634" s="36">
        <f ca="1"/>
        <v>0</v>
      </c>
    </row>
    <row r="635" spans="6:14">
      <c r="F635">
        <v>0</v>
      </c>
      <c r="G635">
        <v>0</v>
      </c>
      <c r="H635">
        <v>0</v>
      </c>
      <c r="I635" s="36">
        <f ca="1"/>
        <v>0</v>
      </c>
      <c r="K635">
        <v>0</v>
      </c>
      <c r="L635">
        <v>0</v>
      </c>
      <c r="M635">
        <v>0</v>
      </c>
      <c r="N635" s="36">
        <f ca="1"/>
        <v>0</v>
      </c>
    </row>
    <row r="636" spans="6:14">
      <c r="F636">
        <v>0</v>
      </c>
      <c r="G636">
        <v>0</v>
      </c>
      <c r="H636">
        <v>0</v>
      </c>
      <c r="I636" s="36">
        <f ca="1"/>
        <v>0</v>
      </c>
      <c r="K636">
        <v>0</v>
      </c>
      <c r="L636">
        <v>0</v>
      </c>
      <c r="M636">
        <v>0</v>
      </c>
      <c r="N636" s="36">
        <f ca="1"/>
        <v>0</v>
      </c>
    </row>
    <row r="637" spans="6:14">
      <c r="F637">
        <v>0</v>
      </c>
      <c r="G637">
        <v>0</v>
      </c>
      <c r="H637">
        <v>0</v>
      </c>
      <c r="I637" s="36">
        <f ca="1"/>
        <v>0</v>
      </c>
      <c r="K637">
        <v>0</v>
      </c>
      <c r="L637">
        <v>0</v>
      </c>
      <c r="M637">
        <v>0</v>
      </c>
      <c r="N637" s="36">
        <f ca="1"/>
        <v>0</v>
      </c>
    </row>
    <row r="638" spans="6:14">
      <c r="F638">
        <v>0</v>
      </c>
      <c r="G638">
        <v>0</v>
      </c>
      <c r="H638">
        <v>0</v>
      </c>
      <c r="I638" s="36">
        <f ca="1"/>
        <v>0</v>
      </c>
      <c r="K638">
        <v>0</v>
      </c>
      <c r="L638">
        <v>0</v>
      </c>
      <c r="M638">
        <v>0</v>
      </c>
      <c r="N638" s="36">
        <f ca="1"/>
        <v>0</v>
      </c>
    </row>
    <row r="639" spans="6:14">
      <c r="F639">
        <v>0</v>
      </c>
      <c r="G639">
        <v>0</v>
      </c>
      <c r="H639">
        <v>0</v>
      </c>
      <c r="I639" s="36">
        <f ca="1"/>
        <v>0</v>
      </c>
      <c r="K639">
        <v>0</v>
      </c>
      <c r="L639">
        <v>0</v>
      </c>
      <c r="M639">
        <v>0</v>
      </c>
      <c r="N639" s="36">
        <f ca="1"/>
        <v>0</v>
      </c>
    </row>
    <row r="640" spans="6:14">
      <c r="F640">
        <v>0</v>
      </c>
      <c r="G640">
        <v>0</v>
      </c>
      <c r="H640">
        <v>0</v>
      </c>
      <c r="I640" s="36">
        <f ca="1"/>
        <v>0</v>
      </c>
      <c r="K640">
        <v>0</v>
      </c>
      <c r="L640">
        <v>0</v>
      </c>
      <c r="M640">
        <v>0</v>
      </c>
      <c r="N640" s="36">
        <f ca="1"/>
        <v>0</v>
      </c>
    </row>
    <row r="641" spans="6:14">
      <c r="F641">
        <v>0</v>
      </c>
      <c r="G641">
        <v>0</v>
      </c>
      <c r="H641">
        <v>0</v>
      </c>
      <c r="I641" s="36">
        <f ca="1"/>
        <v>0</v>
      </c>
      <c r="K641">
        <v>0</v>
      </c>
      <c r="L641">
        <v>0</v>
      </c>
      <c r="M641">
        <v>0</v>
      </c>
      <c r="N641" s="36">
        <f ca="1"/>
        <v>0</v>
      </c>
    </row>
    <row r="642" spans="6:14">
      <c r="F642">
        <v>0</v>
      </c>
      <c r="G642">
        <v>0</v>
      </c>
      <c r="H642">
        <v>0</v>
      </c>
      <c r="I642" s="36">
        <f ca="1"/>
        <v>0</v>
      </c>
      <c r="K642">
        <v>0</v>
      </c>
      <c r="L642">
        <v>0</v>
      </c>
      <c r="M642">
        <v>0</v>
      </c>
      <c r="N642" s="36">
        <f ca="1"/>
        <v>0</v>
      </c>
    </row>
    <row r="643" spans="6:14">
      <c r="F643">
        <v>0</v>
      </c>
      <c r="G643">
        <v>0</v>
      </c>
      <c r="H643">
        <v>0</v>
      </c>
      <c r="I643" s="36">
        <f ca="1"/>
        <v>0</v>
      </c>
      <c r="K643">
        <v>0</v>
      </c>
      <c r="L643">
        <v>0</v>
      </c>
      <c r="M643">
        <v>0</v>
      </c>
      <c r="N643" s="36">
        <f ca="1"/>
        <v>0</v>
      </c>
    </row>
    <row r="644" spans="6:14">
      <c r="F644">
        <v>0</v>
      </c>
      <c r="G644">
        <v>0</v>
      </c>
      <c r="H644">
        <v>0</v>
      </c>
      <c r="I644" s="36">
        <f ca="1"/>
        <v>0</v>
      </c>
      <c r="K644">
        <v>0</v>
      </c>
      <c r="L644">
        <v>0</v>
      </c>
      <c r="M644">
        <v>0</v>
      </c>
      <c r="N644" s="36">
        <f ca="1"/>
        <v>0</v>
      </c>
    </row>
    <row r="645" spans="6:14">
      <c r="F645">
        <v>0</v>
      </c>
      <c r="G645">
        <v>0</v>
      </c>
      <c r="H645">
        <v>0</v>
      </c>
      <c r="I645" s="36">
        <f ca="1"/>
        <v>0</v>
      </c>
      <c r="K645">
        <v>0</v>
      </c>
      <c r="L645">
        <v>0</v>
      </c>
      <c r="M645">
        <v>0</v>
      </c>
      <c r="N645" s="36">
        <f ca="1"/>
        <v>0</v>
      </c>
    </row>
    <row r="646" spans="6:14">
      <c r="F646">
        <v>0</v>
      </c>
      <c r="G646">
        <v>0</v>
      </c>
      <c r="H646">
        <v>0</v>
      </c>
      <c r="I646" s="36">
        <f ca="1"/>
        <v>0</v>
      </c>
      <c r="K646">
        <v>0</v>
      </c>
      <c r="L646">
        <v>0</v>
      </c>
      <c r="M646">
        <v>0</v>
      </c>
      <c r="N646" s="36">
        <f ca="1"/>
        <v>0</v>
      </c>
    </row>
    <row r="647" spans="6:14">
      <c r="F647">
        <v>0</v>
      </c>
      <c r="G647">
        <v>0</v>
      </c>
      <c r="H647">
        <v>0</v>
      </c>
      <c r="I647" s="36">
        <f ca="1"/>
        <v>0</v>
      </c>
      <c r="K647">
        <v>0</v>
      </c>
      <c r="L647">
        <v>0</v>
      </c>
      <c r="M647">
        <v>0</v>
      </c>
      <c r="N647" s="36">
        <f ca="1"/>
        <v>0</v>
      </c>
    </row>
    <row r="648" spans="6:14">
      <c r="F648">
        <v>0</v>
      </c>
      <c r="G648">
        <v>0</v>
      </c>
      <c r="H648">
        <v>0</v>
      </c>
      <c r="I648" s="36">
        <f ca="1"/>
        <v>0</v>
      </c>
      <c r="K648">
        <v>0</v>
      </c>
      <c r="L648">
        <v>0</v>
      </c>
      <c r="M648">
        <v>0</v>
      </c>
      <c r="N648" s="36">
        <f ca="1"/>
        <v>0</v>
      </c>
    </row>
    <row r="649" spans="6:14">
      <c r="F649">
        <v>0</v>
      </c>
      <c r="G649">
        <v>0</v>
      </c>
      <c r="H649">
        <v>0</v>
      </c>
      <c r="I649" s="36">
        <f ca="1"/>
        <v>0</v>
      </c>
      <c r="K649">
        <v>0</v>
      </c>
      <c r="L649">
        <v>0</v>
      </c>
      <c r="M649">
        <v>0</v>
      </c>
      <c r="N649" s="36">
        <f ca="1"/>
        <v>0</v>
      </c>
    </row>
    <row r="650" spans="6:14">
      <c r="F650">
        <v>0</v>
      </c>
      <c r="G650">
        <v>0</v>
      </c>
      <c r="H650">
        <v>0</v>
      </c>
      <c r="I650" s="36">
        <f ca="1"/>
        <v>0</v>
      </c>
      <c r="K650">
        <v>0</v>
      </c>
      <c r="L650">
        <v>0</v>
      </c>
      <c r="M650">
        <v>0</v>
      </c>
      <c r="N650" s="36">
        <f ca="1"/>
        <v>0</v>
      </c>
    </row>
    <row r="651" spans="6:14">
      <c r="F651">
        <v>0</v>
      </c>
      <c r="G651">
        <v>0</v>
      </c>
      <c r="H651">
        <v>0</v>
      </c>
      <c r="I651" s="36">
        <f ca="1"/>
        <v>0</v>
      </c>
      <c r="K651">
        <v>0</v>
      </c>
      <c r="L651">
        <v>0</v>
      </c>
      <c r="M651">
        <v>0</v>
      </c>
      <c r="N651" s="36">
        <f ca="1"/>
        <v>0</v>
      </c>
    </row>
    <row r="652" spans="6:14">
      <c r="F652">
        <v>0</v>
      </c>
      <c r="G652">
        <v>0</v>
      </c>
      <c r="H652">
        <v>0</v>
      </c>
      <c r="I652" s="36">
        <f ca="1"/>
        <v>0</v>
      </c>
      <c r="K652">
        <v>0</v>
      </c>
      <c r="L652">
        <v>0</v>
      </c>
      <c r="M652">
        <v>0</v>
      </c>
      <c r="N652" s="36">
        <f ca="1"/>
        <v>0</v>
      </c>
    </row>
    <row r="653" spans="6:14">
      <c r="F653">
        <v>0</v>
      </c>
      <c r="G653">
        <v>0</v>
      </c>
      <c r="H653">
        <v>0</v>
      </c>
      <c r="I653" s="36">
        <f ca="1"/>
        <v>0</v>
      </c>
      <c r="K653">
        <v>0</v>
      </c>
      <c r="L653">
        <v>0</v>
      </c>
      <c r="M653">
        <v>0</v>
      </c>
      <c r="N653" s="36">
        <f ca="1"/>
        <v>0</v>
      </c>
    </row>
    <row r="654" spans="6:14">
      <c r="F654">
        <v>0</v>
      </c>
      <c r="G654">
        <v>0</v>
      </c>
      <c r="H654">
        <v>0</v>
      </c>
      <c r="I654" s="36">
        <f ca="1"/>
        <v>0</v>
      </c>
      <c r="K654">
        <v>0</v>
      </c>
      <c r="L654">
        <v>0</v>
      </c>
      <c r="M654">
        <v>0</v>
      </c>
      <c r="N654" s="36">
        <f ca="1"/>
        <v>0</v>
      </c>
    </row>
    <row r="655" spans="6:14">
      <c r="F655">
        <v>0</v>
      </c>
      <c r="G655">
        <v>0</v>
      </c>
      <c r="H655">
        <v>0</v>
      </c>
      <c r="I655" s="36">
        <f ca="1"/>
        <v>0</v>
      </c>
      <c r="K655">
        <v>0</v>
      </c>
      <c r="L655">
        <v>0</v>
      </c>
      <c r="M655">
        <v>0</v>
      </c>
      <c r="N655" s="36">
        <f ca="1"/>
        <v>0</v>
      </c>
    </row>
    <row r="656" spans="6:14">
      <c r="F656">
        <v>0</v>
      </c>
      <c r="G656">
        <v>0</v>
      </c>
      <c r="H656">
        <v>0</v>
      </c>
      <c r="I656" s="36">
        <f ca="1"/>
        <v>0</v>
      </c>
      <c r="K656">
        <v>0</v>
      </c>
      <c r="L656">
        <v>0</v>
      </c>
      <c r="M656">
        <v>0</v>
      </c>
      <c r="N656" s="36">
        <f ca="1"/>
        <v>0</v>
      </c>
    </row>
    <row r="657" spans="6:14">
      <c r="F657">
        <v>0</v>
      </c>
      <c r="G657">
        <v>0</v>
      </c>
      <c r="H657">
        <v>0</v>
      </c>
      <c r="I657" s="36">
        <f ca="1"/>
        <v>0</v>
      </c>
      <c r="K657">
        <v>0</v>
      </c>
      <c r="L657">
        <v>0</v>
      </c>
      <c r="M657">
        <v>0</v>
      </c>
      <c r="N657" s="36">
        <f ca="1"/>
        <v>0</v>
      </c>
    </row>
    <row r="658" spans="6:14">
      <c r="F658">
        <v>0</v>
      </c>
      <c r="G658">
        <v>0</v>
      </c>
      <c r="H658">
        <v>0</v>
      </c>
      <c r="I658" s="36">
        <f ca="1"/>
        <v>0</v>
      </c>
      <c r="K658">
        <v>0</v>
      </c>
      <c r="L658">
        <v>0</v>
      </c>
      <c r="M658">
        <v>0</v>
      </c>
      <c r="N658" s="36">
        <f ca="1"/>
        <v>0</v>
      </c>
    </row>
    <row r="659" spans="6:14">
      <c r="F659">
        <v>0</v>
      </c>
      <c r="G659">
        <v>0</v>
      </c>
      <c r="H659">
        <v>0</v>
      </c>
      <c r="I659" s="36">
        <f ca="1"/>
        <v>0</v>
      </c>
      <c r="K659">
        <v>0</v>
      </c>
      <c r="L659">
        <v>0</v>
      </c>
      <c r="M659">
        <v>0</v>
      </c>
      <c r="N659" s="36">
        <f ca="1"/>
        <v>0</v>
      </c>
    </row>
    <row r="660" spans="6:14">
      <c r="F660">
        <v>0</v>
      </c>
      <c r="G660">
        <v>0</v>
      </c>
      <c r="H660">
        <v>0</v>
      </c>
      <c r="I660" s="36">
        <f ca="1"/>
        <v>0</v>
      </c>
      <c r="K660">
        <v>0</v>
      </c>
      <c r="L660">
        <v>0</v>
      </c>
      <c r="M660">
        <v>0</v>
      </c>
      <c r="N660" s="36">
        <f ca="1"/>
        <v>0</v>
      </c>
    </row>
    <row r="661" spans="6:14">
      <c r="F661">
        <v>0</v>
      </c>
      <c r="G661">
        <v>0</v>
      </c>
      <c r="H661">
        <v>0</v>
      </c>
      <c r="I661" s="36">
        <f ca="1"/>
        <v>0</v>
      </c>
      <c r="K661">
        <v>0</v>
      </c>
      <c r="L661">
        <v>0</v>
      </c>
      <c r="M661">
        <v>0</v>
      </c>
      <c r="N661" s="36">
        <f ca="1"/>
        <v>0</v>
      </c>
    </row>
    <row r="662" spans="6:14">
      <c r="F662">
        <v>0</v>
      </c>
      <c r="G662">
        <v>0</v>
      </c>
      <c r="H662">
        <v>0</v>
      </c>
      <c r="I662" s="36">
        <f ca="1"/>
        <v>0</v>
      </c>
      <c r="K662">
        <v>0</v>
      </c>
      <c r="L662">
        <v>0</v>
      </c>
      <c r="M662">
        <v>0</v>
      </c>
      <c r="N662" s="36">
        <f ca="1"/>
        <v>0</v>
      </c>
    </row>
    <row r="663" spans="6:14">
      <c r="F663">
        <v>0</v>
      </c>
      <c r="G663">
        <v>0</v>
      </c>
      <c r="H663">
        <v>0</v>
      </c>
      <c r="I663" s="36">
        <f ca="1"/>
        <v>0</v>
      </c>
      <c r="K663">
        <v>0</v>
      </c>
      <c r="L663">
        <v>0</v>
      </c>
      <c r="M663">
        <v>0</v>
      </c>
      <c r="N663" s="36">
        <f ca="1"/>
        <v>0</v>
      </c>
    </row>
    <row r="664" spans="6:14">
      <c r="F664">
        <v>0</v>
      </c>
      <c r="G664">
        <v>0</v>
      </c>
      <c r="H664">
        <v>0</v>
      </c>
      <c r="I664" s="36">
        <f ca="1"/>
        <v>0</v>
      </c>
      <c r="K664">
        <v>0</v>
      </c>
      <c r="L664">
        <v>0</v>
      </c>
      <c r="M664">
        <v>0</v>
      </c>
      <c r="N664" s="36">
        <f ca="1"/>
        <v>0</v>
      </c>
    </row>
    <row r="665" spans="6:14">
      <c r="F665">
        <v>0</v>
      </c>
      <c r="G665">
        <v>0</v>
      </c>
      <c r="H665">
        <v>0</v>
      </c>
      <c r="I665" s="36">
        <f ca="1"/>
        <v>0</v>
      </c>
      <c r="K665">
        <v>0</v>
      </c>
      <c r="L665">
        <v>0</v>
      </c>
      <c r="M665">
        <v>0</v>
      </c>
      <c r="N665" s="36">
        <f ca="1"/>
        <v>0</v>
      </c>
    </row>
    <row r="666" spans="6:14">
      <c r="F666">
        <v>0</v>
      </c>
      <c r="G666">
        <v>0</v>
      </c>
      <c r="H666">
        <v>0</v>
      </c>
      <c r="I666" s="36">
        <f ca="1"/>
        <v>0</v>
      </c>
      <c r="K666">
        <v>0</v>
      </c>
      <c r="L666">
        <v>0</v>
      </c>
      <c r="M666">
        <v>0</v>
      </c>
      <c r="N666" s="36">
        <f ca="1"/>
        <v>0</v>
      </c>
    </row>
    <row r="667" spans="6:14">
      <c r="F667">
        <v>0</v>
      </c>
      <c r="G667">
        <v>0</v>
      </c>
      <c r="H667">
        <v>0</v>
      </c>
      <c r="I667" s="36">
        <f ca="1"/>
        <v>0</v>
      </c>
      <c r="K667">
        <v>0</v>
      </c>
      <c r="L667">
        <v>0</v>
      </c>
      <c r="M667">
        <v>0</v>
      </c>
      <c r="N667" s="36">
        <f ca="1"/>
        <v>0</v>
      </c>
    </row>
    <row r="668" spans="6:14">
      <c r="F668">
        <v>0</v>
      </c>
      <c r="G668">
        <v>0</v>
      </c>
      <c r="H668">
        <v>0</v>
      </c>
      <c r="I668" s="36">
        <f ca="1"/>
        <v>0</v>
      </c>
      <c r="K668">
        <v>0</v>
      </c>
      <c r="L668">
        <v>0</v>
      </c>
      <c r="M668">
        <v>0</v>
      </c>
      <c r="N668" s="36">
        <f ca="1"/>
        <v>0</v>
      </c>
    </row>
    <row r="669" spans="6:14">
      <c r="F669">
        <v>0</v>
      </c>
      <c r="G669">
        <v>0</v>
      </c>
      <c r="H669">
        <v>0</v>
      </c>
      <c r="I669" s="36">
        <f ca="1"/>
        <v>0</v>
      </c>
      <c r="K669">
        <v>0</v>
      </c>
      <c r="L669">
        <v>0</v>
      </c>
      <c r="M669">
        <v>0</v>
      </c>
      <c r="N669" s="36">
        <f ca="1"/>
        <v>0</v>
      </c>
    </row>
    <row r="670" spans="6:14">
      <c r="F670">
        <v>0</v>
      </c>
      <c r="G670">
        <v>0</v>
      </c>
      <c r="H670">
        <v>0</v>
      </c>
      <c r="I670" s="36">
        <f ca="1"/>
        <v>0</v>
      </c>
      <c r="K670">
        <v>0</v>
      </c>
      <c r="L670">
        <v>0</v>
      </c>
      <c r="M670">
        <v>0</v>
      </c>
      <c r="N670" s="36">
        <f ca="1"/>
        <v>0</v>
      </c>
    </row>
    <row r="671" spans="6:14">
      <c r="F671">
        <v>0</v>
      </c>
      <c r="G671">
        <v>0</v>
      </c>
      <c r="H671">
        <v>0</v>
      </c>
      <c r="I671" s="36">
        <f ca="1"/>
        <v>0</v>
      </c>
      <c r="K671">
        <v>0</v>
      </c>
      <c r="L671">
        <v>0</v>
      </c>
      <c r="M671">
        <v>0</v>
      </c>
      <c r="N671" s="36">
        <f ca="1"/>
        <v>0</v>
      </c>
    </row>
    <row r="672" spans="6:14">
      <c r="F672">
        <v>0</v>
      </c>
      <c r="G672">
        <v>0</v>
      </c>
      <c r="H672">
        <v>0</v>
      </c>
      <c r="I672" s="36">
        <f ca="1"/>
        <v>0</v>
      </c>
      <c r="K672">
        <v>0</v>
      </c>
      <c r="L672">
        <v>0</v>
      </c>
      <c r="M672">
        <v>0</v>
      </c>
      <c r="N672" s="36">
        <f ca="1"/>
        <v>0</v>
      </c>
    </row>
    <row r="673" spans="6:14">
      <c r="F673">
        <v>0</v>
      </c>
      <c r="G673">
        <v>0</v>
      </c>
      <c r="H673">
        <v>0</v>
      </c>
      <c r="I673" s="36">
        <f ca="1"/>
        <v>0</v>
      </c>
      <c r="K673">
        <v>0</v>
      </c>
      <c r="L673">
        <v>0</v>
      </c>
      <c r="M673">
        <v>0</v>
      </c>
      <c r="N673" s="36">
        <f ca="1"/>
        <v>0</v>
      </c>
    </row>
    <row r="674" spans="6:14">
      <c r="F674">
        <v>0</v>
      </c>
      <c r="G674">
        <v>0</v>
      </c>
      <c r="H674">
        <v>0</v>
      </c>
      <c r="I674" s="36">
        <f ca="1"/>
        <v>0</v>
      </c>
      <c r="K674">
        <v>0</v>
      </c>
      <c r="L674">
        <v>0</v>
      </c>
      <c r="M674">
        <v>0</v>
      </c>
      <c r="N674" s="36">
        <f ca="1"/>
        <v>0</v>
      </c>
    </row>
    <row r="675" spans="6:14">
      <c r="F675">
        <v>0</v>
      </c>
      <c r="G675">
        <v>0</v>
      </c>
      <c r="H675">
        <v>0</v>
      </c>
      <c r="I675" s="36">
        <f ca="1"/>
        <v>0</v>
      </c>
      <c r="K675">
        <v>0</v>
      </c>
      <c r="L675">
        <v>0</v>
      </c>
      <c r="M675">
        <v>0</v>
      </c>
      <c r="N675" s="36">
        <f ca="1"/>
        <v>0</v>
      </c>
    </row>
    <row r="676" spans="6:14">
      <c r="F676">
        <v>0</v>
      </c>
      <c r="G676">
        <v>0</v>
      </c>
      <c r="H676">
        <v>0</v>
      </c>
      <c r="I676" s="36">
        <f ca="1"/>
        <v>0</v>
      </c>
      <c r="K676">
        <v>0</v>
      </c>
      <c r="L676">
        <v>0</v>
      </c>
      <c r="M676">
        <v>0</v>
      </c>
      <c r="N676" s="36">
        <f ca="1"/>
        <v>0</v>
      </c>
    </row>
    <row r="677" spans="6:14">
      <c r="F677">
        <v>0</v>
      </c>
      <c r="G677">
        <v>0</v>
      </c>
      <c r="H677">
        <v>0</v>
      </c>
      <c r="I677" s="36">
        <f ca="1"/>
        <v>0</v>
      </c>
      <c r="K677">
        <v>0</v>
      </c>
      <c r="L677">
        <v>0</v>
      </c>
      <c r="M677">
        <v>0</v>
      </c>
      <c r="N677" s="36">
        <f ca="1"/>
        <v>0</v>
      </c>
    </row>
    <row r="678" spans="6:14">
      <c r="F678">
        <v>0</v>
      </c>
      <c r="G678">
        <v>0</v>
      </c>
      <c r="H678">
        <v>0</v>
      </c>
      <c r="I678" s="36">
        <f ca="1"/>
        <v>0</v>
      </c>
      <c r="K678">
        <v>0</v>
      </c>
      <c r="L678">
        <v>0</v>
      </c>
      <c r="M678">
        <v>0</v>
      </c>
      <c r="N678" s="36">
        <f ca="1"/>
        <v>0</v>
      </c>
    </row>
    <row r="679" spans="6:14">
      <c r="F679">
        <v>0</v>
      </c>
      <c r="G679">
        <v>0</v>
      </c>
      <c r="H679">
        <v>0</v>
      </c>
      <c r="I679" s="36">
        <f ca="1"/>
        <v>0</v>
      </c>
      <c r="K679">
        <v>0</v>
      </c>
      <c r="L679">
        <v>0</v>
      </c>
      <c r="M679">
        <v>0</v>
      </c>
      <c r="N679" s="36">
        <f ca="1"/>
        <v>0</v>
      </c>
    </row>
    <row r="680" spans="6:14">
      <c r="F680">
        <v>0</v>
      </c>
      <c r="G680">
        <v>0</v>
      </c>
      <c r="H680">
        <v>0</v>
      </c>
      <c r="I680" s="36">
        <f ca="1"/>
        <v>0</v>
      </c>
      <c r="K680">
        <v>0</v>
      </c>
      <c r="L680">
        <v>0</v>
      </c>
      <c r="M680">
        <v>0</v>
      </c>
      <c r="N680" s="36">
        <f ca="1"/>
        <v>0</v>
      </c>
    </row>
    <row r="681" spans="6:14">
      <c r="F681">
        <v>0</v>
      </c>
      <c r="G681">
        <v>0</v>
      </c>
      <c r="H681">
        <v>0</v>
      </c>
      <c r="I681" s="36">
        <f ca="1"/>
        <v>0</v>
      </c>
      <c r="K681">
        <v>0</v>
      </c>
      <c r="L681">
        <v>0</v>
      </c>
      <c r="M681">
        <v>0</v>
      </c>
      <c r="N681" s="36">
        <f ca="1"/>
        <v>0</v>
      </c>
    </row>
    <row r="682" spans="6:14">
      <c r="F682">
        <v>0</v>
      </c>
      <c r="G682">
        <v>0</v>
      </c>
      <c r="H682">
        <v>0</v>
      </c>
      <c r="I682" s="36">
        <f ca="1"/>
        <v>0</v>
      </c>
      <c r="K682">
        <v>0</v>
      </c>
      <c r="L682">
        <v>0</v>
      </c>
      <c r="M682">
        <v>0</v>
      </c>
      <c r="N682" s="36">
        <f ca="1"/>
        <v>0</v>
      </c>
    </row>
    <row r="683" spans="6:14">
      <c r="F683">
        <v>0</v>
      </c>
      <c r="G683">
        <v>0</v>
      </c>
      <c r="H683">
        <v>0</v>
      </c>
      <c r="I683" s="36">
        <f ca="1"/>
        <v>0</v>
      </c>
      <c r="K683">
        <v>0</v>
      </c>
      <c r="L683">
        <v>0</v>
      </c>
      <c r="M683">
        <v>0</v>
      </c>
      <c r="N683" s="36">
        <f ca="1"/>
        <v>0</v>
      </c>
    </row>
    <row r="684" spans="6:14">
      <c r="F684">
        <v>0</v>
      </c>
      <c r="G684">
        <v>0</v>
      </c>
      <c r="H684">
        <v>0</v>
      </c>
      <c r="I684" s="36">
        <f ca="1"/>
        <v>0</v>
      </c>
      <c r="K684">
        <v>0</v>
      </c>
      <c r="L684">
        <v>0</v>
      </c>
      <c r="M684">
        <v>0</v>
      </c>
      <c r="N684" s="36">
        <f ca="1"/>
        <v>0</v>
      </c>
    </row>
    <row r="685" spans="6:14">
      <c r="F685">
        <v>0</v>
      </c>
      <c r="G685">
        <v>0</v>
      </c>
      <c r="H685">
        <v>0</v>
      </c>
      <c r="I685" s="36">
        <f ca="1"/>
        <v>0</v>
      </c>
      <c r="K685">
        <v>0</v>
      </c>
      <c r="L685">
        <v>0</v>
      </c>
      <c r="M685">
        <v>0</v>
      </c>
      <c r="N685" s="36">
        <f ca="1"/>
        <v>0</v>
      </c>
    </row>
    <row r="686" spans="6:14">
      <c r="F686">
        <v>0</v>
      </c>
      <c r="G686">
        <v>0</v>
      </c>
      <c r="H686">
        <v>0</v>
      </c>
      <c r="I686" s="36">
        <f ca="1"/>
        <v>0</v>
      </c>
      <c r="K686">
        <v>0</v>
      </c>
      <c r="L686">
        <v>0</v>
      </c>
      <c r="M686">
        <v>0</v>
      </c>
      <c r="N686" s="36">
        <f ca="1"/>
        <v>0</v>
      </c>
    </row>
    <row r="687" spans="6:14">
      <c r="F687">
        <v>0</v>
      </c>
      <c r="G687">
        <v>0</v>
      </c>
      <c r="H687">
        <v>0</v>
      </c>
      <c r="I687" s="36">
        <f ca="1"/>
        <v>0</v>
      </c>
      <c r="K687">
        <v>0</v>
      </c>
      <c r="L687">
        <v>0</v>
      </c>
      <c r="M687">
        <v>0</v>
      </c>
      <c r="N687" s="36">
        <f ca="1"/>
        <v>0</v>
      </c>
    </row>
    <row r="688" spans="6:14">
      <c r="F688">
        <v>0</v>
      </c>
      <c r="G688">
        <v>0</v>
      </c>
      <c r="H688">
        <v>0</v>
      </c>
      <c r="I688" s="36">
        <f ca="1"/>
        <v>0</v>
      </c>
      <c r="K688">
        <v>0</v>
      </c>
      <c r="L688">
        <v>0</v>
      </c>
      <c r="M688">
        <v>0</v>
      </c>
      <c r="N688" s="36">
        <f ca="1"/>
        <v>0</v>
      </c>
    </row>
    <row r="689" spans="6:14">
      <c r="F689">
        <v>0</v>
      </c>
      <c r="G689">
        <v>0</v>
      </c>
      <c r="H689">
        <v>0</v>
      </c>
      <c r="I689" s="36">
        <f ca="1"/>
        <v>0</v>
      </c>
      <c r="K689">
        <v>0</v>
      </c>
      <c r="L689">
        <v>0</v>
      </c>
      <c r="M689">
        <v>0</v>
      </c>
      <c r="N689" s="36">
        <f ca="1"/>
        <v>0</v>
      </c>
    </row>
    <row r="690" spans="6:14">
      <c r="F690">
        <v>0</v>
      </c>
      <c r="G690">
        <v>0</v>
      </c>
      <c r="H690">
        <v>0</v>
      </c>
      <c r="I690" s="36">
        <f ca="1"/>
        <v>0</v>
      </c>
      <c r="K690">
        <v>0</v>
      </c>
      <c r="L690">
        <v>0</v>
      </c>
      <c r="M690">
        <v>0</v>
      </c>
      <c r="N690" s="36">
        <f ca="1"/>
        <v>0</v>
      </c>
    </row>
    <row r="691" spans="6:14">
      <c r="F691">
        <v>0</v>
      </c>
      <c r="G691">
        <v>0</v>
      </c>
      <c r="H691">
        <v>0</v>
      </c>
      <c r="I691" s="36">
        <f ca="1"/>
        <v>0</v>
      </c>
      <c r="K691">
        <v>0</v>
      </c>
      <c r="L691">
        <v>0</v>
      </c>
      <c r="M691">
        <v>0</v>
      </c>
      <c r="N691" s="36">
        <f ca="1"/>
        <v>0</v>
      </c>
    </row>
    <row r="692" spans="6:14">
      <c r="F692">
        <v>0</v>
      </c>
      <c r="G692">
        <v>0</v>
      </c>
      <c r="H692">
        <v>0</v>
      </c>
      <c r="I692" s="36">
        <f ca="1"/>
        <v>0</v>
      </c>
      <c r="K692">
        <v>0</v>
      </c>
      <c r="L692">
        <v>0</v>
      </c>
      <c r="M692">
        <v>0</v>
      </c>
      <c r="N692" s="36">
        <f ca="1"/>
        <v>0</v>
      </c>
    </row>
    <row r="693" spans="6:14">
      <c r="F693">
        <v>0</v>
      </c>
      <c r="G693">
        <v>0</v>
      </c>
      <c r="H693">
        <v>0</v>
      </c>
      <c r="I693" s="36">
        <f ca="1"/>
        <v>0</v>
      </c>
      <c r="K693">
        <v>0</v>
      </c>
      <c r="L693">
        <v>0</v>
      </c>
      <c r="M693">
        <v>0</v>
      </c>
      <c r="N693" s="36">
        <f ca="1"/>
        <v>0</v>
      </c>
    </row>
    <row r="694" spans="6:14">
      <c r="F694">
        <v>0</v>
      </c>
      <c r="G694">
        <v>0</v>
      </c>
      <c r="H694">
        <v>0</v>
      </c>
      <c r="I694" s="36">
        <f ca="1"/>
        <v>0</v>
      </c>
      <c r="K694">
        <v>0</v>
      </c>
      <c r="L694">
        <v>0</v>
      </c>
      <c r="M694">
        <v>0</v>
      </c>
      <c r="N694" s="36">
        <f ca="1"/>
        <v>0</v>
      </c>
    </row>
    <row r="695" spans="6:14">
      <c r="F695">
        <v>0</v>
      </c>
      <c r="G695">
        <v>0</v>
      </c>
      <c r="H695">
        <v>0</v>
      </c>
      <c r="I695" s="36">
        <f ca="1"/>
        <v>0</v>
      </c>
      <c r="K695">
        <v>0</v>
      </c>
      <c r="L695">
        <v>0</v>
      </c>
      <c r="M695">
        <v>0</v>
      </c>
      <c r="N695" s="36">
        <f ca="1"/>
        <v>0</v>
      </c>
    </row>
    <row r="696" spans="6:14">
      <c r="F696">
        <v>0</v>
      </c>
      <c r="G696">
        <v>0</v>
      </c>
      <c r="H696">
        <v>0</v>
      </c>
      <c r="I696" s="36">
        <f ca="1"/>
        <v>0</v>
      </c>
      <c r="K696">
        <v>0</v>
      </c>
      <c r="L696">
        <v>0</v>
      </c>
      <c r="M696">
        <v>0</v>
      </c>
      <c r="N696" s="36">
        <f ca="1"/>
        <v>0</v>
      </c>
    </row>
    <row r="697" spans="6:14">
      <c r="F697">
        <v>0</v>
      </c>
      <c r="G697">
        <v>0</v>
      </c>
      <c r="H697">
        <v>0</v>
      </c>
      <c r="I697" s="36">
        <f ca="1"/>
        <v>0</v>
      </c>
      <c r="K697">
        <v>0</v>
      </c>
      <c r="L697">
        <v>0</v>
      </c>
      <c r="M697">
        <v>0</v>
      </c>
      <c r="N697" s="36">
        <f ca="1"/>
        <v>0</v>
      </c>
    </row>
    <row r="698" spans="6:14">
      <c r="F698">
        <v>0</v>
      </c>
      <c r="G698">
        <v>0</v>
      </c>
      <c r="H698">
        <v>0</v>
      </c>
      <c r="I698" s="36">
        <f ca="1"/>
        <v>0</v>
      </c>
      <c r="K698">
        <v>0</v>
      </c>
      <c r="L698">
        <v>0</v>
      </c>
      <c r="M698">
        <v>0</v>
      </c>
      <c r="N698" s="36">
        <f ca="1"/>
        <v>0</v>
      </c>
    </row>
    <row r="699" spans="6:14">
      <c r="F699">
        <v>0</v>
      </c>
      <c r="G699">
        <v>0</v>
      </c>
      <c r="H699">
        <v>0</v>
      </c>
      <c r="I699" s="36">
        <f ca="1"/>
        <v>0</v>
      </c>
      <c r="K699">
        <v>0</v>
      </c>
      <c r="L699">
        <v>0</v>
      </c>
      <c r="M699">
        <v>0</v>
      </c>
      <c r="N699" s="36">
        <f ca="1"/>
        <v>0</v>
      </c>
    </row>
    <row r="700" spans="6:14">
      <c r="F700">
        <v>0</v>
      </c>
      <c r="G700">
        <v>0</v>
      </c>
      <c r="H700">
        <v>0</v>
      </c>
      <c r="I700" s="36">
        <f ca="1"/>
        <v>0</v>
      </c>
      <c r="K700">
        <v>0</v>
      </c>
      <c r="L700">
        <v>0</v>
      </c>
      <c r="M700">
        <v>0</v>
      </c>
      <c r="N700" s="36">
        <f ca="1"/>
        <v>0</v>
      </c>
    </row>
    <row r="701" spans="6:14">
      <c r="F701">
        <v>0</v>
      </c>
      <c r="G701">
        <v>0</v>
      </c>
      <c r="H701">
        <v>0</v>
      </c>
      <c r="I701" s="36">
        <f ca="1"/>
        <v>0</v>
      </c>
      <c r="K701">
        <v>0</v>
      </c>
      <c r="L701">
        <v>0</v>
      </c>
      <c r="M701">
        <v>0</v>
      </c>
      <c r="N701" s="36">
        <f ca="1"/>
        <v>0</v>
      </c>
    </row>
    <row r="702" spans="6:14">
      <c r="F702">
        <v>0</v>
      </c>
      <c r="G702">
        <v>0</v>
      </c>
      <c r="H702">
        <v>0</v>
      </c>
      <c r="I702" s="36">
        <f ca="1"/>
        <v>0</v>
      </c>
      <c r="K702">
        <v>0</v>
      </c>
      <c r="L702">
        <v>0</v>
      </c>
      <c r="M702">
        <v>0</v>
      </c>
      <c r="N702" s="36">
        <f ca="1"/>
        <v>0</v>
      </c>
    </row>
    <row r="703" spans="6:14">
      <c r="F703">
        <v>0</v>
      </c>
      <c r="G703">
        <v>0</v>
      </c>
      <c r="H703">
        <v>0</v>
      </c>
      <c r="I703" s="36">
        <f ca="1"/>
        <v>0</v>
      </c>
      <c r="K703">
        <v>0</v>
      </c>
      <c r="L703">
        <v>0</v>
      </c>
      <c r="M703">
        <v>0</v>
      </c>
      <c r="N703" s="36">
        <f ca="1"/>
        <v>0</v>
      </c>
    </row>
    <row r="704" spans="6:14">
      <c r="F704">
        <v>0</v>
      </c>
      <c r="G704">
        <v>0</v>
      </c>
      <c r="H704">
        <v>0</v>
      </c>
      <c r="I704" s="36">
        <f ca="1"/>
        <v>0</v>
      </c>
      <c r="K704">
        <v>0</v>
      </c>
      <c r="L704">
        <v>0</v>
      </c>
      <c r="M704">
        <v>0</v>
      </c>
      <c r="N704" s="36">
        <f ca="1"/>
        <v>0</v>
      </c>
    </row>
    <row r="705" spans="6:14">
      <c r="F705">
        <v>0</v>
      </c>
      <c r="G705">
        <v>0</v>
      </c>
      <c r="H705">
        <v>0</v>
      </c>
      <c r="I705" s="36">
        <f ca="1"/>
        <v>0</v>
      </c>
      <c r="K705">
        <v>0</v>
      </c>
      <c r="L705">
        <v>0</v>
      </c>
      <c r="M705">
        <v>0</v>
      </c>
      <c r="N705" s="36">
        <f ca="1"/>
        <v>0</v>
      </c>
    </row>
    <row r="706" spans="6:14">
      <c r="F706">
        <v>0</v>
      </c>
      <c r="G706">
        <v>0</v>
      </c>
      <c r="H706">
        <v>0</v>
      </c>
      <c r="I706" s="36">
        <f ca="1"/>
        <v>0</v>
      </c>
      <c r="K706">
        <v>0</v>
      </c>
      <c r="L706">
        <v>0</v>
      </c>
      <c r="M706">
        <v>0</v>
      </c>
      <c r="N706" s="36">
        <f ca="1"/>
        <v>0</v>
      </c>
    </row>
    <row r="707" spans="6:14">
      <c r="F707">
        <v>0</v>
      </c>
      <c r="G707">
        <v>0</v>
      </c>
      <c r="H707">
        <v>0</v>
      </c>
      <c r="I707" s="36">
        <f ca="1"/>
        <v>0</v>
      </c>
      <c r="K707">
        <v>0</v>
      </c>
      <c r="L707">
        <v>0</v>
      </c>
      <c r="M707">
        <v>0</v>
      </c>
      <c r="N707" s="36">
        <f ca="1"/>
        <v>0</v>
      </c>
    </row>
    <row r="708" spans="6:14">
      <c r="F708">
        <v>0</v>
      </c>
      <c r="G708">
        <v>0</v>
      </c>
      <c r="H708">
        <v>0</v>
      </c>
      <c r="I708" s="36">
        <f ca="1"/>
        <v>0</v>
      </c>
      <c r="K708">
        <v>0</v>
      </c>
      <c r="L708">
        <v>0</v>
      </c>
      <c r="M708">
        <v>0</v>
      </c>
      <c r="N708" s="36">
        <f ca="1"/>
        <v>0</v>
      </c>
    </row>
    <row r="709" spans="6:14">
      <c r="F709">
        <v>0</v>
      </c>
      <c r="G709">
        <v>0</v>
      </c>
      <c r="H709">
        <v>0</v>
      </c>
      <c r="I709" s="36">
        <f ca="1"/>
        <v>0</v>
      </c>
      <c r="K709">
        <v>0</v>
      </c>
      <c r="L709">
        <v>0</v>
      </c>
      <c r="M709">
        <v>0</v>
      </c>
      <c r="N709" s="36">
        <f ca="1"/>
        <v>0</v>
      </c>
    </row>
    <row r="710" spans="6:14">
      <c r="F710">
        <v>0</v>
      </c>
      <c r="G710">
        <v>0</v>
      </c>
      <c r="H710">
        <v>0</v>
      </c>
      <c r="I710" s="36">
        <f ca="1"/>
        <v>0</v>
      </c>
      <c r="K710">
        <v>0</v>
      </c>
      <c r="L710">
        <v>0</v>
      </c>
      <c r="M710">
        <v>0</v>
      </c>
      <c r="N710" s="36">
        <f ca="1"/>
        <v>0</v>
      </c>
    </row>
    <row r="711" spans="6:14">
      <c r="F711">
        <v>0</v>
      </c>
      <c r="G711">
        <v>0</v>
      </c>
      <c r="H711">
        <v>0</v>
      </c>
      <c r="I711" s="36">
        <f ca="1"/>
        <v>0</v>
      </c>
      <c r="K711">
        <v>0</v>
      </c>
      <c r="L711">
        <v>0</v>
      </c>
      <c r="M711">
        <v>0</v>
      </c>
      <c r="N711" s="36">
        <f ca="1"/>
        <v>0</v>
      </c>
    </row>
    <row r="712" spans="6:14">
      <c r="F712">
        <v>0</v>
      </c>
      <c r="G712">
        <v>0</v>
      </c>
      <c r="H712">
        <v>0</v>
      </c>
      <c r="I712" s="36">
        <f ca="1"/>
        <v>0</v>
      </c>
      <c r="K712">
        <v>0</v>
      </c>
      <c r="L712">
        <v>0</v>
      </c>
      <c r="M712">
        <v>0</v>
      </c>
      <c r="N712" s="36">
        <f ca="1"/>
        <v>0</v>
      </c>
    </row>
    <row r="713" spans="6:14">
      <c r="F713">
        <v>0</v>
      </c>
      <c r="G713">
        <v>0</v>
      </c>
      <c r="H713">
        <v>0</v>
      </c>
      <c r="I713" s="36">
        <f ca="1"/>
        <v>0</v>
      </c>
      <c r="K713">
        <v>0</v>
      </c>
      <c r="L713">
        <v>0</v>
      </c>
      <c r="M713">
        <v>0</v>
      </c>
      <c r="N713" s="36">
        <f ca="1"/>
        <v>0</v>
      </c>
    </row>
    <row r="714" spans="6:14">
      <c r="F714">
        <v>0</v>
      </c>
      <c r="G714">
        <v>0</v>
      </c>
      <c r="H714">
        <v>0</v>
      </c>
      <c r="I714" s="36">
        <f ca="1"/>
        <v>0</v>
      </c>
      <c r="K714">
        <v>0</v>
      </c>
      <c r="L714">
        <v>0</v>
      </c>
      <c r="M714">
        <v>0</v>
      </c>
      <c r="N714" s="36">
        <f ca="1"/>
        <v>0</v>
      </c>
    </row>
    <row r="715" spans="6:14">
      <c r="F715">
        <v>0</v>
      </c>
      <c r="G715">
        <v>0</v>
      </c>
      <c r="H715">
        <v>0</v>
      </c>
      <c r="I715" s="36">
        <f ca="1"/>
        <v>0</v>
      </c>
      <c r="K715">
        <v>0</v>
      </c>
      <c r="L715">
        <v>0</v>
      </c>
      <c r="M715">
        <v>0</v>
      </c>
      <c r="N715" s="36">
        <f ca="1"/>
        <v>0</v>
      </c>
    </row>
    <row r="716" spans="6:14">
      <c r="F716">
        <v>0</v>
      </c>
      <c r="G716">
        <v>0</v>
      </c>
      <c r="H716">
        <v>0</v>
      </c>
      <c r="I716" s="36">
        <f ca="1"/>
        <v>0</v>
      </c>
      <c r="K716">
        <v>0</v>
      </c>
      <c r="L716">
        <v>0</v>
      </c>
      <c r="M716">
        <v>0</v>
      </c>
      <c r="N716" s="36">
        <f ca="1"/>
        <v>0</v>
      </c>
    </row>
    <row r="717" spans="6:14">
      <c r="F717">
        <v>0</v>
      </c>
      <c r="G717">
        <v>0</v>
      </c>
      <c r="H717">
        <v>0</v>
      </c>
      <c r="I717" s="36">
        <f ca="1"/>
        <v>0</v>
      </c>
      <c r="K717">
        <v>0</v>
      </c>
      <c r="L717">
        <v>0</v>
      </c>
      <c r="M717">
        <v>0</v>
      </c>
      <c r="N717" s="36">
        <f ca="1"/>
        <v>0</v>
      </c>
    </row>
    <row r="718" spans="6:14">
      <c r="F718">
        <v>0</v>
      </c>
      <c r="G718">
        <v>0</v>
      </c>
      <c r="H718">
        <v>0</v>
      </c>
      <c r="I718" s="36">
        <f ca="1"/>
        <v>0</v>
      </c>
      <c r="K718">
        <v>0</v>
      </c>
      <c r="L718">
        <v>0</v>
      </c>
      <c r="M718">
        <v>0</v>
      </c>
      <c r="N718" s="36">
        <f ca="1"/>
        <v>0</v>
      </c>
    </row>
    <row r="719" spans="6:14">
      <c r="F719">
        <v>0</v>
      </c>
      <c r="G719">
        <v>0</v>
      </c>
      <c r="H719">
        <v>0</v>
      </c>
      <c r="I719" s="36">
        <f ca="1"/>
        <v>0</v>
      </c>
      <c r="K719">
        <v>0</v>
      </c>
      <c r="L719">
        <v>0</v>
      </c>
      <c r="M719">
        <v>0</v>
      </c>
      <c r="N719" s="36">
        <f ca="1"/>
        <v>0</v>
      </c>
    </row>
    <row r="720" spans="6:14">
      <c r="F720">
        <v>0</v>
      </c>
      <c r="G720">
        <v>0</v>
      </c>
      <c r="H720">
        <v>0</v>
      </c>
      <c r="I720" s="36">
        <f ca="1"/>
        <v>0</v>
      </c>
      <c r="K720">
        <v>0</v>
      </c>
      <c r="L720">
        <v>0</v>
      </c>
      <c r="M720">
        <v>0</v>
      </c>
      <c r="N720" s="36">
        <f ca="1"/>
        <v>0</v>
      </c>
    </row>
    <row r="721" spans="6:14">
      <c r="F721">
        <v>0</v>
      </c>
      <c r="G721">
        <v>0</v>
      </c>
      <c r="H721">
        <v>0</v>
      </c>
      <c r="I721" s="36">
        <f ca="1"/>
        <v>0</v>
      </c>
      <c r="K721">
        <v>0</v>
      </c>
      <c r="L721">
        <v>0</v>
      </c>
      <c r="M721">
        <v>0</v>
      </c>
      <c r="N721" s="36">
        <f ca="1"/>
        <v>0</v>
      </c>
    </row>
    <row r="722" spans="6:14">
      <c r="F722">
        <v>0</v>
      </c>
      <c r="G722">
        <v>0</v>
      </c>
      <c r="H722">
        <v>0</v>
      </c>
      <c r="I722" s="36">
        <f ca="1"/>
        <v>0</v>
      </c>
      <c r="K722">
        <v>0</v>
      </c>
      <c r="L722">
        <v>0</v>
      </c>
      <c r="M722">
        <v>0</v>
      </c>
      <c r="N722" s="36">
        <f ca="1"/>
        <v>0</v>
      </c>
    </row>
    <row r="723" spans="6:14">
      <c r="F723">
        <v>0</v>
      </c>
      <c r="G723">
        <v>0</v>
      </c>
      <c r="H723">
        <v>0</v>
      </c>
      <c r="I723" s="36">
        <f ca="1"/>
        <v>0</v>
      </c>
      <c r="K723">
        <v>0</v>
      </c>
      <c r="L723">
        <v>0</v>
      </c>
      <c r="M723">
        <v>0</v>
      </c>
      <c r="N723" s="36">
        <f ca="1"/>
        <v>0</v>
      </c>
    </row>
    <row r="724" spans="6:14">
      <c r="F724">
        <v>0</v>
      </c>
      <c r="G724">
        <v>0</v>
      </c>
      <c r="H724">
        <v>0</v>
      </c>
      <c r="I724" s="36">
        <f ca="1"/>
        <v>0</v>
      </c>
      <c r="K724">
        <v>0</v>
      </c>
      <c r="L724">
        <v>0</v>
      </c>
      <c r="M724">
        <v>0</v>
      </c>
      <c r="N724" s="36">
        <f ca="1"/>
        <v>0</v>
      </c>
    </row>
    <row r="725" spans="6:14">
      <c r="F725">
        <v>0</v>
      </c>
      <c r="G725">
        <v>0</v>
      </c>
      <c r="H725">
        <v>0</v>
      </c>
      <c r="I725" s="36">
        <f ca="1"/>
        <v>0</v>
      </c>
      <c r="K725">
        <v>0</v>
      </c>
      <c r="L725">
        <v>0</v>
      </c>
      <c r="M725">
        <v>0</v>
      </c>
      <c r="N725" s="36">
        <f ca="1"/>
        <v>0</v>
      </c>
    </row>
    <row r="726" spans="6:14">
      <c r="F726">
        <v>0</v>
      </c>
      <c r="G726">
        <v>0</v>
      </c>
      <c r="H726">
        <v>0</v>
      </c>
      <c r="I726" s="36">
        <f ca="1"/>
        <v>0</v>
      </c>
      <c r="K726">
        <v>0</v>
      </c>
      <c r="L726">
        <v>0</v>
      </c>
      <c r="M726">
        <v>0</v>
      </c>
      <c r="N726" s="36">
        <f ca="1"/>
        <v>0</v>
      </c>
    </row>
    <row r="727" spans="6:14">
      <c r="F727">
        <v>0</v>
      </c>
      <c r="G727">
        <v>0</v>
      </c>
      <c r="H727">
        <v>0</v>
      </c>
      <c r="I727" s="36">
        <f ca="1"/>
        <v>0</v>
      </c>
      <c r="K727">
        <v>0</v>
      </c>
      <c r="L727">
        <v>0</v>
      </c>
      <c r="M727">
        <v>0</v>
      </c>
      <c r="N727" s="36">
        <f ca="1"/>
        <v>0</v>
      </c>
    </row>
    <row r="728" spans="6:14">
      <c r="F728">
        <v>0</v>
      </c>
      <c r="G728">
        <v>0</v>
      </c>
      <c r="H728">
        <v>0</v>
      </c>
      <c r="I728" s="36">
        <f ca="1"/>
        <v>0</v>
      </c>
      <c r="K728">
        <v>0</v>
      </c>
      <c r="L728">
        <v>0</v>
      </c>
      <c r="M728">
        <v>0</v>
      </c>
      <c r="N728" s="36">
        <f ca="1"/>
        <v>0</v>
      </c>
    </row>
    <row r="729" spans="6:14">
      <c r="F729">
        <v>0</v>
      </c>
      <c r="G729">
        <v>0</v>
      </c>
      <c r="H729">
        <v>0</v>
      </c>
      <c r="I729" s="36">
        <f ca="1"/>
        <v>0</v>
      </c>
      <c r="K729">
        <v>0</v>
      </c>
      <c r="L729">
        <v>0</v>
      </c>
      <c r="M729">
        <v>0</v>
      </c>
      <c r="N729" s="36">
        <f ca="1"/>
        <v>0</v>
      </c>
    </row>
    <row r="730" spans="6:14">
      <c r="F730">
        <v>0</v>
      </c>
      <c r="G730">
        <v>0</v>
      </c>
      <c r="H730">
        <v>0</v>
      </c>
      <c r="I730" s="36">
        <f ca="1"/>
        <v>0</v>
      </c>
      <c r="K730">
        <v>0</v>
      </c>
      <c r="L730">
        <v>0</v>
      </c>
      <c r="M730">
        <v>0</v>
      </c>
      <c r="N730" s="36">
        <f ca="1"/>
        <v>0</v>
      </c>
    </row>
    <row r="731" spans="6:14">
      <c r="F731">
        <v>0</v>
      </c>
      <c r="G731">
        <v>0</v>
      </c>
      <c r="H731">
        <v>0</v>
      </c>
      <c r="I731" s="36">
        <f ca="1"/>
        <v>0</v>
      </c>
      <c r="K731">
        <v>0</v>
      </c>
      <c r="L731">
        <v>0</v>
      </c>
      <c r="M731">
        <v>0</v>
      </c>
      <c r="N731" s="36">
        <f ca="1"/>
        <v>0</v>
      </c>
    </row>
    <row r="732" spans="6:14">
      <c r="F732">
        <v>0</v>
      </c>
      <c r="G732">
        <v>0</v>
      </c>
      <c r="H732">
        <v>0</v>
      </c>
      <c r="I732" s="36">
        <f ca="1"/>
        <v>0</v>
      </c>
      <c r="K732">
        <v>0</v>
      </c>
      <c r="L732">
        <v>0</v>
      </c>
      <c r="M732">
        <v>0</v>
      </c>
      <c r="N732" s="36">
        <f ca="1"/>
        <v>0</v>
      </c>
    </row>
    <row r="733" spans="6:14">
      <c r="F733">
        <v>0</v>
      </c>
      <c r="G733">
        <v>0</v>
      </c>
      <c r="H733">
        <v>0</v>
      </c>
      <c r="I733" s="36">
        <f ca="1"/>
        <v>0</v>
      </c>
      <c r="K733">
        <v>0</v>
      </c>
      <c r="L733">
        <v>0</v>
      </c>
      <c r="M733">
        <v>0</v>
      </c>
      <c r="N733" s="36">
        <f ca="1"/>
        <v>0</v>
      </c>
    </row>
    <row r="734" spans="6:14">
      <c r="F734">
        <v>0</v>
      </c>
      <c r="G734">
        <v>0</v>
      </c>
      <c r="H734">
        <v>0</v>
      </c>
      <c r="I734" s="36">
        <f ca="1"/>
        <v>0</v>
      </c>
      <c r="K734">
        <v>0</v>
      </c>
      <c r="L734">
        <v>0</v>
      </c>
      <c r="M734">
        <v>0</v>
      </c>
      <c r="N734" s="36">
        <f ca="1"/>
        <v>0</v>
      </c>
    </row>
    <row r="735" spans="6:14">
      <c r="F735">
        <v>0</v>
      </c>
      <c r="G735">
        <v>0</v>
      </c>
      <c r="H735">
        <v>0</v>
      </c>
      <c r="I735" s="36">
        <f ca="1"/>
        <v>0</v>
      </c>
      <c r="K735">
        <v>0</v>
      </c>
      <c r="L735">
        <v>0</v>
      </c>
      <c r="M735">
        <v>0</v>
      </c>
      <c r="N735" s="36">
        <f ca="1"/>
        <v>0</v>
      </c>
    </row>
    <row r="736" spans="6:14">
      <c r="F736">
        <v>0</v>
      </c>
      <c r="G736">
        <v>0</v>
      </c>
      <c r="H736">
        <v>0</v>
      </c>
      <c r="I736" s="36">
        <f ca="1"/>
        <v>0</v>
      </c>
      <c r="K736">
        <v>0</v>
      </c>
      <c r="L736">
        <v>0</v>
      </c>
      <c r="M736">
        <v>0</v>
      </c>
      <c r="N736" s="36">
        <f ca="1"/>
        <v>0</v>
      </c>
    </row>
    <row r="737" spans="6:14">
      <c r="F737">
        <v>0</v>
      </c>
      <c r="G737">
        <v>0</v>
      </c>
      <c r="H737">
        <v>0</v>
      </c>
      <c r="I737" s="36">
        <f ca="1"/>
        <v>0</v>
      </c>
      <c r="K737">
        <v>0</v>
      </c>
      <c r="L737">
        <v>0</v>
      </c>
      <c r="M737">
        <v>0</v>
      </c>
      <c r="N737" s="36">
        <f ca="1"/>
        <v>0</v>
      </c>
    </row>
    <row r="738" spans="6:14">
      <c r="F738">
        <v>0</v>
      </c>
      <c r="G738">
        <v>0</v>
      </c>
      <c r="H738">
        <v>0</v>
      </c>
      <c r="I738" s="36">
        <f ca="1"/>
        <v>0</v>
      </c>
      <c r="K738">
        <v>0</v>
      </c>
      <c r="L738">
        <v>0</v>
      </c>
      <c r="M738">
        <v>0</v>
      </c>
      <c r="N738" s="36">
        <f ca="1"/>
        <v>0</v>
      </c>
    </row>
    <row r="739" spans="6:14">
      <c r="F739">
        <v>0</v>
      </c>
      <c r="G739">
        <v>0</v>
      </c>
      <c r="H739">
        <v>0</v>
      </c>
      <c r="I739" s="36">
        <f ca="1"/>
        <v>0</v>
      </c>
      <c r="K739">
        <v>0</v>
      </c>
      <c r="L739">
        <v>0</v>
      </c>
      <c r="M739">
        <v>0</v>
      </c>
      <c r="N739" s="36">
        <f ca="1"/>
        <v>0</v>
      </c>
    </row>
    <row r="740" spans="6:14">
      <c r="F740">
        <v>0</v>
      </c>
      <c r="G740">
        <v>0</v>
      </c>
      <c r="H740">
        <v>0</v>
      </c>
      <c r="I740" s="36">
        <f ca="1"/>
        <v>0</v>
      </c>
      <c r="K740">
        <v>0</v>
      </c>
      <c r="L740">
        <v>0</v>
      </c>
      <c r="M740">
        <v>0</v>
      </c>
      <c r="N740" s="36">
        <f ca="1"/>
        <v>0</v>
      </c>
    </row>
    <row r="741" spans="6:14">
      <c r="F741">
        <v>0</v>
      </c>
      <c r="G741">
        <v>0</v>
      </c>
      <c r="H741">
        <v>0</v>
      </c>
      <c r="I741" s="36">
        <f ca="1"/>
        <v>0</v>
      </c>
      <c r="K741">
        <v>0</v>
      </c>
      <c r="L741">
        <v>0</v>
      </c>
      <c r="M741">
        <v>0</v>
      </c>
      <c r="N741" s="36">
        <f ca="1"/>
        <v>0</v>
      </c>
    </row>
    <row r="742" spans="6:14">
      <c r="F742">
        <v>0</v>
      </c>
      <c r="G742">
        <v>0</v>
      </c>
      <c r="H742">
        <v>0</v>
      </c>
      <c r="I742" s="36">
        <f ca="1"/>
        <v>0</v>
      </c>
      <c r="K742">
        <v>0</v>
      </c>
      <c r="L742">
        <v>0</v>
      </c>
      <c r="M742">
        <v>0</v>
      </c>
      <c r="N742" s="36">
        <f ca="1"/>
        <v>0</v>
      </c>
    </row>
    <row r="743" spans="6:14">
      <c r="F743">
        <v>0</v>
      </c>
      <c r="G743">
        <v>0</v>
      </c>
      <c r="H743">
        <v>0</v>
      </c>
      <c r="I743" s="36">
        <f ca="1"/>
        <v>0</v>
      </c>
      <c r="K743">
        <v>0</v>
      </c>
      <c r="L743">
        <v>0</v>
      </c>
      <c r="M743">
        <v>0</v>
      </c>
      <c r="N743" s="36">
        <f ca="1"/>
        <v>0</v>
      </c>
    </row>
    <row r="744" spans="6:14">
      <c r="F744">
        <v>0</v>
      </c>
      <c r="G744">
        <v>0</v>
      </c>
      <c r="H744">
        <v>0</v>
      </c>
      <c r="I744" s="36">
        <f ca="1"/>
        <v>0</v>
      </c>
      <c r="K744">
        <v>0</v>
      </c>
      <c r="L744">
        <v>0</v>
      </c>
      <c r="M744">
        <v>0</v>
      </c>
      <c r="N744" s="36">
        <f ca="1"/>
        <v>0</v>
      </c>
    </row>
    <row r="745" spans="6:14">
      <c r="F745">
        <v>0</v>
      </c>
      <c r="G745">
        <v>0</v>
      </c>
      <c r="H745">
        <v>0</v>
      </c>
      <c r="I745" s="36">
        <f ca="1"/>
        <v>0</v>
      </c>
      <c r="K745">
        <v>0</v>
      </c>
      <c r="L745">
        <v>0</v>
      </c>
      <c r="M745">
        <v>0</v>
      </c>
      <c r="N745" s="36">
        <f ca="1"/>
        <v>0</v>
      </c>
    </row>
    <row r="746" spans="6:14">
      <c r="F746">
        <v>0</v>
      </c>
      <c r="G746">
        <v>0</v>
      </c>
      <c r="H746">
        <v>0</v>
      </c>
      <c r="I746" s="36">
        <f ca="1"/>
        <v>0</v>
      </c>
      <c r="K746">
        <v>0</v>
      </c>
      <c r="L746">
        <v>0</v>
      </c>
      <c r="M746">
        <v>0</v>
      </c>
      <c r="N746" s="36">
        <f ca="1"/>
        <v>0</v>
      </c>
    </row>
    <row r="747" spans="6:14">
      <c r="F747">
        <v>0</v>
      </c>
      <c r="G747">
        <v>0</v>
      </c>
      <c r="H747">
        <v>0</v>
      </c>
      <c r="I747" s="36">
        <f ca="1"/>
        <v>0</v>
      </c>
      <c r="K747">
        <v>0</v>
      </c>
      <c r="L747">
        <v>0</v>
      </c>
      <c r="M747">
        <v>0</v>
      </c>
      <c r="N747" s="36">
        <f ca="1"/>
        <v>0</v>
      </c>
    </row>
    <row r="748" spans="6:14">
      <c r="F748">
        <v>0</v>
      </c>
      <c r="G748">
        <v>0</v>
      </c>
      <c r="H748">
        <v>0</v>
      </c>
      <c r="I748" s="36">
        <f ca="1"/>
        <v>0</v>
      </c>
      <c r="K748">
        <v>0</v>
      </c>
      <c r="L748">
        <v>0</v>
      </c>
      <c r="M748">
        <v>0</v>
      </c>
      <c r="N748" s="36">
        <f ca="1"/>
        <v>0</v>
      </c>
    </row>
    <row r="749" spans="6:14">
      <c r="F749">
        <v>0</v>
      </c>
      <c r="G749">
        <v>0</v>
      </c>
      <c r="H749">
        <v>0</v>
      </c>
      <c r="I749" s="36">
        <f ca="1"/>
        <v>0</v>
      </c>
      <c r="K749">
        <v>0</v>
      </c>
      <c r="L749">
        <v>0</v>
      </c>
      <c r="M749">
        <v>0</v>
      </c>
      <c r="N749" s="36">
        <f ca="1"/>
        <v>0</v>
      </c>
    </row>
    <row r="750" spans="6:14">
      <c r="F750">
        <v>0</v>
      </c>
      <c r="G750">
        <v>0</v>
      </c>
      <c r="H750">
        <v>0</v>
      </c>
      <c r="I750" s="36">
        <f ca="1"/>
        <v>0</v>
      </c>
      <c r="K750">
        <v>0</v>
      </c>
      <c r="L750">
        <v>0</v>
      </c>
      <c r="M750">
        <v>0</v>
      </c>
      <c r="N750" s="36">
        <f ca="1"/>
        <v>0</v>
      </c>
    </row>
    <row r="751" spans="6:14">
      <c r="F751">
        <v>0</v>
      </c>
      <c r="G751">
        <v>0</v>
      </c>
      <c r="H751">
        <v>0</v>
      </c>
      <c r="I751" s="36">
        <f ca="1"/>
        <v>0</v>
      </c>
      <c r="K751">
        <v>0</v>
      </c>
      <c r="L751">
        <v>0</v>
      </c>
      <c r="M751">
        <v>0</v>
      </c>
      <c r="N751" s="36">
        <f ca="1"/>
        <v>0</v>
      </c>
    </row>
    <row r="752" spans="6:14">
      <c r="F752">
        <v>0</v>
      </c>
      <c r="G752">
        <v>0</v>
      </c>
      <c r="H752">
        <v>0</v>
      </c>
      <c r="I752" s="36">
        <f ca="1"/>
        <v>0</v>
      </c>
      <c r="K752">
        <v>0</v>
      </c>
      <c r="L752">
        <v>0</v>
      </c>
      <c r="M752">
        <v>0</v>
      </c>
      <c r="N752" s="36">
        <f ca="1"/>
        <v>0</v>
      </c>
    </row>
    <row r="753" spans="6:14">
      <c r="F753">
        <v>0</v>
      </c>
      <c r="G753">
        <v>0</v>
      </c>
      <c r="H753">
        <v>0</v>
      </c>
      <c r="I753" s="36">
        <f ca="1"/>
        <v>0</v>
      </c>
      <c r="K753">
        <v>0</v>
      </c>
      <c r="L753">
        <v>0</v>
      </c>
      <c r="M753">
        <v>0</v>
      </c>
      <c r="N753" s="36">
        <f ca="1"/>
        <v>0</v>
      </c>
    </row>
    <row r="754" spans="6:14">
      <c r="F754">
        <v>0</v>
      </c>
      <c r="G754">
        <v>0</v>
      </c>
      <c r="H754">
        <v>0</v>
      </c>
      <c r="I754" s="36">
        <f ca="1"/>
        <v>0</v>
      </c>
      <c r="K754">
        <v>0</v>
      </c>
      <c r="L754">
        <v>0</v>
      </c>
      <c r="M754">
        <v>0</v>
      </c>
      <c r="N754" s="36">
        <f ca="1"/>
        <v>0</v>
      </c>
    </row>
    <row r="755" spans="6:14">
      <c r="F755">
        <v>0</v>
      </c>
      <c r="G755">
        <v>0</v>
      </c>
      <c r="H755">
        <v>0</v>
      </c>
      <c r="I755" s="36">
        <f ca="1"/>
        <v>0</v>
      </c>
      <c r="K755">
        <v>0</v>
      </c>
      <c r="L755">
        <v>0</v>
      </c>
      <c r="M755">
        <v>0</v>
      </c>
      <c r="N755" s="36">
        <f ca="1"/>
        <v>0</v>
      </c>
    </row>
    <row r="756" spans="6:14">
      <c r="F756">
        <v>0</v>
      </c>
      <c r="G756">
        <v>0</v>
      </c>
      <c r="H756">
        <v>0</v>
      </c>
      <c r="I756" s="36">
        <f ca="1"/>
        <v>0</v>
      </c>
      <c r="K756">
        <v>0</v>
      </c>
      <c r="L756">
        <v>0</v>
      </c>
      <c r="M756">
        <v>0</v>
      </c>
      <c r="N756" s="36">
        <f ca="1"/>
        <v>0</v>
      </c>
    </row>
    <row r="757" spans="6:14">
      <c r="F757">
        <v>0</v>
      </c>
      <c r="G757">
        <v>0</v>
      </c>
      <c r="H757">
        <v>0</v>
      </c>
      <c r="I757" s="36">
        <f ca="1"/>
        <v>0</v>
      </c>
      <c r="K757">
        <v>0</v>
      </c>
      <c r="L757">
        <v>0</v>
      </c>
      <c r="M757">
        <v>0</v>
      </c>
      <c r="N757" s="36">
        <f ca="1"/>
        <v>0</v>
      </c>
    </row>
    <row r="758" spans="6:14">
      <c r="F758">
        <v>0</v>
      </c>
      <c r="G758">
        <v>0</v>
      </c>
      <c r="H758">
        <v>0</v>
      </c>
      <c r="I758" s="36">
        <f ca="1"/>
        <v>0</v>
      </c>
      <c r="K758">
        <v>0</v>
      </c>
      <c r="L758">
        <v>0</v>
      </c>
      <c r="M758">
        <v>0</v>
      </c>
      <c r="N758" s="36">
        <f ca="1"/>
        <v>0</v>
      </c>
    </row>
    <row r="759" spans="6:14">
      <c r="F759">
        <v>0</v>
      </c>
      <c r="G759">
        <v>0</v>
      </c>
      <c r="H759">
        <v>0</v>
      </c>
      <c r="I759" s="36">
        <f ca="1"/>
        <v>0</v>
      </c>
      <c r="K759">
        <v>0</v>
      </c>
      <c r="L759">
        <v>0</v>
      </c>
      <c r="M759">
        <v>0</v>
      </c>
      <c r="N759" s="36">
        <f ca="1"/>
        <v>0</v>
      </c>
    </row>
    <row r="760" spans="6:14">
      <c r="F760">
        <v>0</v>
      </c>
      <c r="G760">
        <v>0</v>
      </c>
      <c r="H760">
        <v>0</v>
      </c>
      <c r="I760" s="36">
        <f ca="1"/>
        <v>0</v>
      </c>
      <c r="K760">
        <v>0</v>
      </c>
      <c r="L760">
        <v>0</v>
      </c>
      <c r="M760">
        <v>0</v>
      </c>
      <c r="N760" s="36">
        <f ca="1"/>
        <v>0</v>
      </c>
    </row>
    <row r="761" spans="6:14">
      <c r="F761">
        <v>0</v>
      </c>
      <c r="G761">
        <v>0</v>
      </c>
      <c r="H761">
        <v>0</v>
      </c>
      <c r="I761" s="36">
        <f ca="1"/>
        <v>0</v>
      </c>
      <c r="K761">
        <v>0</v>
      </c>
      <c r="L761">
        <v>0</v>
      </c>
      <c r="M761">
        <v>0</v>
      </c>
      <c r="N761" s="36">
        <f ca="1"/>
        <v>0</v>
      </c>
    </row>
    <row r="762" spans="6:14">
      <c r="F762">
        <v>0</v>
      </c>
      <c r="G762">
        <v>0</v>
      </c>
      <c r="H762">
        <v>0</v>
      </c>
      <c r="I762" s="36">
        <f ca="1"/>
        <v>0</v>
      </c>
      <c r="K762">
        <v>0</v>
      </c>
      <c r="L762">
        <v>0</v>
      </c>
      <c r="M762">
        <v>0</v>
      </c>
      <c r="N762" s="36">
        <f ca="1"/>
        <v>0</v>
      </c>
    </row>
    <row r="763" spans="6:14">
      <c r="F763">
        <v>0</v>
      </c>
      <c r="G763">
        <v>0</v>
      </c>
      <c r="H763">
        <v>0</v>
      </c>
      <c r="I763" s="36">
        <f ca="1"/>
        <v>0</v>
      </c>
      <c r="K763">
        <v>0</v>
      </c>
      <c r="L763">
        <v>0</v>
      </c>
      <c r="M763">
        <v>0</v>
      </c>
      <c r="N763" s="36">
        <f ca="1"/>
        <v>0</v>
      </c>
    </row>
    <row r="764" spans="6:14">
      <c r="F764">
        <v>0</v>
      </c>
      <c r="G764">
        <v>0</v>
      </c>
      <c r="H764">
        <v>0</v>
      </c>
      <c r="I764" s="36">
        <f ca="1"/>
        <v>0</v>
      </c>
      <c r="K764">
        <v>0</v>
      </c>
      <c r="L764">
        <v>0</v>
      </c>
      <c r="M764">
        <v>0</v>
      </c>
      <c r="N764" s="36">
        <f ca="1"/>
        <v>0</v>
      </c>
    </row>
    <row r="765" spans="6:14">
      <c r="F765">
        <v>0</v>
      </c>
      <c r="G765">
        <v>0</v>
      </c>
      <c r="H765">
        <v>0</v>
      </c>
      <c r="I765" s="36">
        <f ca="1"/>
        <v>0</v>
      </c>
      <c r="K765">
        <v>0</v>
      </c>
      <c r="L765">
        <v>0</v>
      </c>
      <c r="M765">
        <v>0</v>
      </c>
      <c r="N765" s="36">
        <f ca="1"/>
        <v>0</v>
      </c>
    </row>
    <row r="766" spans="6:14">
      <c r="F766">
        <v>0</v>
      </c>
      <c r="G766">
        <v>0</v>
      </c>
      <c r="H766">
        <v>0</v>
      </c>
      <c r="I766" s="36">
        <f ca="1"/>
        <v>0</v>
      </c>
      <c r="K766">
        <v>0</v>
      </c>
      <c r="L766">
        <v>0</v>
      </c>
      <c r="M766">
        <v>0</v>
      </c>
      <c r="N766" s="36">
        <f ca="1"/>
        <v>0</v>
      </c>
    </row>
    <row r="767" spans="6:14">
      <c r="F767">
        <v>0</v>
      </c>
      <c r="G767">
        <v>0</v>
      </c>
      <c r="H767">
        <v>0</v>
      </c>
      <c r="I767" s="36">
        <f ca="1"/>
        <v>0</v>
      </c>
      <c r="K767">
        <v>0</v>
      </c>
      <c r="L767">
        <v>0</v>
      </c>
      <c r="M767">
        <v>0</v>
      </c>
      <c r="N767" s="36">
        <f ca="1"/>
        <v>0</v>
      </c>
    </row>
    <row r="768" spans="6:14">
      <c r="F768">
        <v>0</v>
      </c>
      <c r="G768">
        <v>0</v>
      </c>
      <c r="H768">
        <v>0</v>
      </c>
      <c r="I768" s="36">
        <f ca="1"/>
        <v>0</v>
      </c>
      <c r="K768">
        <v>0</v>
      </c>
      <c r="L768">
        <v>0</v>
      </c>
      <c r="M768">
        <v>0</v>
      </c>
      <c r="N768" s="36">
        <f ca="1"/>
        <v>0</v>
      </c>
    </row>
    <row r="769" spans="6:14">
      <c r="F769">
        <v>0</v>
      </c>
      <c r="G769">
        <v>0</v>
      </c>
      <c r="H769">
        <v>0</v>
      </c>
      <c r="I769" s="36">
        <f ca="1"/>
        <v>0</v>
      </c>
      <c r="K769">
        <v>0</v>
      </c>
      <c r="L769">
        <v>0</v>
      </c>
      <c r="M769">
        <v>0</v>
      </c>
      <c r="N769" s="36">
        <f ca="1"/>
        <v>0</v>
      </c>
    </row>
    <row r="770" spans="6:14">
      <c r="F770">
        <v>0</v>
      </c>
      <c r="G770">
        <v>0</v>
      </c>
      <c r="H770">
        <v>0</v>
      </c>
      <c r="I770" s="36">
        <f ca="1"/>
        <v>0</v>
      </c>
      <c r="K770">
        <v>0</v>
      </c>
      <c r="L770">
        <v>0</v>
      </c>
      <c r="M770">
        <v>0</v>
      </c>
      <c r="N770" s="36">
        <f ca="1"/>
        <v>0</v>
      </c>
    </row>
    <row r="771" spans="6:14">
      <c r="F771">
        <v>0</v>
      </c>
      <c r="G771">
        <v>0</v>
      </c>
      <c r="H771">
        <v>0</v>
      </c>
      <c r="I771" s="36">
        <f ca="1"/>
        <v>0</v>
      </c>
      <c r="K771">
        <v>0</v>
      </c>
      <c r="L771">
        <v>0</v>
      </c>
      <c r="M771">
        <v>0</v>
      </c>
      <c r="N771" s="36">
        <f ca="1"/>
        <v>0</v>
      </c>
    </row>
    <row r="772" spans="6:14">
      <c r="F772">
        <v>0</v>
      </c>
      <c r="G772">
        <v>0</v>
      </c>
      <c r="H772">
        <v>0</v>
      </c>
      <c r="I772" s="36">
        <f ca="1"/>
        <v>0</v>
      </c>
      <c r="K772">
        <v>0</v>
      </c>
      <c r="L772">
        <v>0</v>
      </c>
      <c r="M772">
        <v>0</v>
      </c>
      <c r="N772" s="36">
        <f ca="1"/>
        <v>0</v>
      </c>
    </row>
    <row r="773" spans="6:14">
      <c r="F773">
        <v>0</v>
      </c>
      <c r="G773">
        <v>0</v>
      </c>
      <c r="H773">
        <v>0</v>
      </c>
      <c r="I773" s="36">
        <f ca="1"/>
        <v>0</v>
      </c>
      <c r="K773">
        <v>0</v>
      </c>
      <c r="L773">
        <v>0</v>
      </c>
      <c r="M773">
        <v>0</v>
      </c>
      <c r="N773" s="36">
        <f ca="1"/>
        <v>0</v>
      </c>
    </row>
    <row r="774" spans="6:14">
      <c r="F774">
        <v>0</v>
      </c>
      <c r="G774">
        <v>0</v>
      </c>
      <c r="H774">
        <v>0</v>
      </c>
      <c r="I774" s="36">
        <f ca="1"/>
        <v>0</v>
      </c>
      <c r="K774">
        <v>0</v>
      </c>
      <c r="L774">
        <v>0</v>
      </c>
      <c r="M774">
        <v>0</v>
      </c>
      <c r="N774" s="36">
        <f ca="1"/>
        <v>0</v>
      </c>
    </row>
    <row r="775" spans="6:14">
      <c r="F775">
        <v>0</v>
      </c>
      <c r="G775">
        <v>0</v>
      </c>
      <c r="H775">
        <v>0</v>
      </c>
      <c r="I775" s="36">
        <f ca="1"/>
        <v>0</v>
      </c>
      <c r="K775">
        <v>0</v>
      </c>
      <c r="L775">
        <v>0</v>
      </c>
      <c r="M775">
        <v>0</v>
      </c>
      <c r="N775" s="36">
        <f ca="1"/>
        <v>0</v>
      </c>
    </row>
    <row r="776" spans="6:14">
      <c r="F776">
        <v>0</v>
      </c>
      <c r="G776">
        <v>0</v>
      </c>
      <c r="H776">
        <v>0</v>
      </c>
      <c r="I776" s="36">
        <f ca="1"/>
        <v>0</v>
      </c>
      <c r="K776">
        <v>0</v>
      </c>
      <c r="L776">
        <v>0</v>
      </c>
      <c r="M776">
        <v>0</v>
      </c>
      <c r="N776" s="36">
        <f ca="1"/>
        <v>0</v>
      </c>
    </row>
    <row r="777" spans="6:14">
      <c r="F777">
        <v>0</v>
      </c>
      <c r="G777">
        <v>0</v>
      </c>
      <c r="H777">
        <v>0</v>
      </c>
      <c r="I777" s="36">
        <f ca="1"/>
        <v>0</v>
      </c>
      <c r="K777">
        <v>0</v>
      </c>
      <c r="L777">
        <v>0</v>
      </c>
      <c r="M777">
        <v>0</v>
      </c>
      <c r="N777" s="36">
        <f ca="1"/>
        <v>0</v>
      </c>
    </row>
    <row r="778" spans="6:14">
      <c r="F778">
        <v>0</v>
      </c>
      <c r="G778">
        <v>0</v>
      </c>
      <c r="H778">
        <v>0</v>
      </c>
      <c r="I778" s="36">
        <f ca="1"/>
        <v>0</v>
      </c>
      <c r="K778">
        <v>0</v>
      </c>
      <c r="L778">
        <v>0</v>
      </c>
      <c r="M778">
        <v>0</v>
      </c>
      <c r="N778" s="36">
        <f ca="1"/>
        <v>0</v>
      </c>
    </row>
    <row r="779" spans="6:14">
      <c r="F779">
        <v>0</v>
      </c>
      <c r="G779">
        <v>0</v>
      </c>
      <c r="H779">
        <v>0</v>
      </c>
      <c r="I779" s="36">
        <f ca="1"/>
        <v>0</v>
      </c>
      <c r="K779">
        <v>0</v>
      </c>
      <c r="L779">
        <v>0</v>
      </c>
      <c r="M779">
        <v>0</v>
      </c>
      <c r="N779" s="36">
        <f ca="1"/>
        <v>0</v>
      </c>
    </row>
    <row r="780" spans="6:14">
      <c r="F780">
        <v>0</v>
      </c>
      <c r="G780">
        <v>0</v>
      </c>
      <c r="H780">
        <v>0</v>
      </c>
      <c r="I780" s="36">
        <f ca="1"/>
        <v>0</v>
      </c>
      <c r="K780">
        <v>0</v>
      </c>
      <c r="L780">
        <v>0</v>
      </c>
      <c r="M780">
        <v>0</v>
      </c>
      <c r="N780" s="36">
        <f ca="1"/>
        <v>0</v>
      </c>
    </row>
    <row r="781" spans="6:14">
      <c r="F781">
        <v>0</v>
      </c>
      <c r="G781">
        <v>0</v>
      </c>
      <c r="H781">
        <v>0</v>
      </c>
      <c r="I781" s="36">
        <f ca="1"/>
        <v>0</v>
      </c>
      <c r="K781">
        <v>0</v>
      </c>
      <c r="L781">
        <v>0</v>
      </c>
      <c r="M781">
        <v>0</v>
      </c>
      <c r="N781" s="36">
        <f ca="1"/>
        <v>0</v>
      </c>
    </row>
    <row r="782" spans="6:14">
      <c r="F782">
        <v>0</v>
      </c>
      <c r="G782">
        <v>0</v>
      </c>
      <c r="H782">
        <v>0</v>
      </c>
      <c r="I782" s="36">
        <f ca="1"/>
        <v>0</v>
      </c>
      <c r="K782">
        <v>0</v>
      </c>
      <c r="L782">
        <v>0</v>
      </c>
      <c r="M782">
        <v>0</v>
      </c>
      <c r="N782" s="36">
        <f ca="1"/>
        <v>0</v>
      </c>
    </row>
    <row r="783" spans="6:14">
      <c r="F783">
        <v>0</v>
      </c>
      <c r="G783">
        <v>0</v>
      </c>
      <c r="H783">
        <v>0</v>
      </c>
      <c r="I783" s="36">
        <f ca="1"/>
        <v>0</v>
      </c>
      <c r="K783">
        <v>0</v>
      </c>
      <c r="L783">
        <v>0</v>
      </c>
      <c r="M783">
        <v>0</v>
      </c>
      <c r="N783" s="36">
        <f ca="1"/>
        <v>0</v>
      </c>
    </row>
    <row r="784" spans="6:14">
      <c r="F784">
        <v>0</v>
      </c>
      <c r="G784">
        <v>0</v>
      </c>
      <c r="H784">
        <v>0</v>
      </c>
      <c r="I784" s="36">
        <f ca="1"/>
        <v>0</v>
      </c>
      <c r="K784">
        <v>0</v>
      </c>
      <c r="L784">
        <v>0</v>
      </c>
      <c r="M784">
        <v>0</v>
      </c>
      <c r="N784" s="36">
        <f ca="1"/>
        <v>0</v>
      </c>
    </row>
    <row r="785" spans="6:14">
      <c r="F785">
        <v>0</v>
      </c>
      <c r="G785">
        <v>0</v>
      </c>
      <c r="H785">
        <v>0</v>
      </c>
      <c r="I785" s="36">
        <f ca="1"/>
        <v>0</v>
      </c>
      <c r="K785">
        <v>0</v>
      </c>
      <c r="L785">
        <v>0</v>
      </c>
      <c r="M785">
        <v>0</v>
      </c>
      <c r="N785" s="36">
        <f ca="1"/>
        <v>0</v>
      </c>
    </row>
    <row r="786" spans="6:14">
      <c r="F786">
        <v>0</v>
      </c>
      <c r="G786">
        <v>0</v>
      </c>
      <c r="H786">
        <v>0</v>
      </c>
      <c r="I786" s="36">
        <f ca="1"/>
        <v>0</v>
      </c>
      <c r="K786">
        <v>0</v>
      </c>
      <c r="L786">
        <v>0</v>
      </c>
      <c r="M786">
        <v>0</v>
      </c>
      <c r="N786" s="36">
        <f ca="1"/>
        <v>0</v>
      </c>
    </row>
    <row r="787" spans="6:14">
      <c r="F787">
        <v>0</v>
      </c>
      <c r="G787">
        <v>0</v>
      </c>
      <c r="H787">
        <v>0</v>
      </c>
      <c r="I787" s="36">
        <f ca="1"/>
        <v>0</v>
      </c>
      <c r="K787">
        <v>0</v>
      </c>
      <c r="L787">
        <v>0</v>
      </c>
      <c r="M787">
        <v>0</v>
      </c>
      <c r="N787" s="36">
        <f ca="1"/>
        <v>0</v>
      </c>
    </row>
    <row r="788" spans="6:14">
      <c r="F788">
        <v>0</v>
      </c>
      <c r="G788">
        <v>0</v>
      </c>
      <c r="H788">
        <v>0</v>
      </c>
      <c r="I788" s="36">
        <f ca="1"/>
        <v>0</v>
      </c>
      <c r="K788">
        <v>0</v>
      </c>
      <c r="L788">
        <v>0</v>
      </c>
      <c r="M788">
        <v>0</v>
      </c>
      <c r="N788" s="36">
        <f ca="1"/>
        <v>0</v>
      </c>
    </row>
    <row r="789" spans="6:14">
      <c r="F789">
        <v>0</v>
      </c>
      <c r="G789">
        <v>0</v>
      </c>
      <c r="H789">
        <v>0</v>
      </c>
      <c r="I789" s="36">
        <f ca="1"/>
        <v>0</v>
      </c>
      <c r="K789">
        <v>0</v>
      </c>
      <c r="L789">
        <v>0</v>
      </c>
      <c r="M789">
        <v>0</v>
      </c>
      <c r="N789" s="36">
        <f ca="1"/>
        <v>0</v>
      </c>
    </row>
    <row r="790" spans="6:14">
      <c r="F790">
        <v>0</v>
      </c>
      <c r="G790">
        <v>0</v>
      </c>
      <c r="H790">
        <v>0</v>
      </c>
      <c r="I790" s="36">
        <f ca="1"/>
        <v>0</v>
      </c>
      <c r="K790">
        <v>0</v>
      </c>
      <c r="L790">
        <v>0</v>
      </c>
      <c r="M790">
        <v>0</v>
      </c>
      <c r="N790" s="36">
        <f ca="1"/>
        <v>0</v>
      </c>
    </row>
    <row r="791" spans="6:14">
      <c r="F791">
        <v>0</v>
      </c>
      <c r="G791">
        <v>0</v>
      </c>
      <c r="H791">
        <v>0</v>
      </c>
      <c r="I791" s="36">
        <f ca="1"/>
        <v>0</v>
      </c>
      <c r="K791">
        <v>0</v>
      </c>
      <c r="L791">
        <v>0</v>
      </c>
      <c r="M791">
        <v>0</v>
      </c>
      <c r="N791" s="36">
        <f ca="1"/>
        <v>0</v>
      </c>
    </row>
    <row r="792" spans="6:14">
      <c r="F792">
        <v>0</v>
      </c>
      <c r="G792">
        <v>0</v>
      </c>
      <c r="H792">
        <v>0</v>
      </c>
      <c r="I792" s="36">
        <f ca="1"/>
        <v>0</v>
      </c>
      <c r="K792">
        <v>0</v>
      </c>
      <c r="L792">
        <v>0</v>
      </c>
      <c r="M792">
        <v>0</v>
      </c>
      <c r="N792" s="36">
        <f ca="1"/>
        <v>0</v>
      </c>
    </row>
    <row r="793" spans="6:14">
      <c r="F793">
        <v>0</v>
      </c>
      <c r="G793">
        <v>0</v>
      </c>
      <c r="H793">
        <v>0</v>
      </c>
      <c r="I793" s="36">
        <f ca="1"/>
        <v>0</v>
      </c>
      <c r="K793">
        <v>0</v>
      </c>
      <c r="L793">
        <v>0</v>
      </c>
      <c r="M793">
        <v>0</v>
      </c>
      <c r="N793" s="36">
        <f ca="1"/>
        <v>0</v>
      </c>
    </row>
    <row r="794" spans="6:14">
      <c r="F794">
        <v>0</v>
      </c>
      <c r="G794">
        <v>0</v>
      </c>
      <c r="H794">
        <v>0</v>
      </c>
      <c r="I794" s="36">
        <f ca="1"/>
        <v>0</v>
      </c>
      <c r="K794">
        <v>0</v>
      </c>
      <c r="L794">
        <v>0</v>
      </c>
      <c r="M794">
        <v>0</v>
      </c>
      <c r="N794" s="36">
        <f ca="1"/>
        <v>0</v>
      </c>
    </row>
    <row r="795" spans="6:14">
      <c r="F795">
        <v>0</v>
      </c>
      <c r="G795">
        <v>0</v>
      </c>
      <c r="H795">
        <v>0</v>
      </c>
      <c r="I795" s="36">
        <f ca="1"/>
        <v>0</v>
      </c>
      <c r="K795">
        <v>0</v>
      </c>
      <c r="L795">
        <v>0</v>
      </c>
      <c r="M795">
        <v>0</v>
      </c>
      <c r="N795" s="36">
        <f ca="1"/>
        <v>0</v>
      </c>
    </row>
    <row r="796" spans="6:14">
      <c r="F796">
        <v>0</v>
      </c>
      <c r="G796">
        <v>0</v>
      </c>
      <c r="H796">
        <v>0</v>
      </c>
      <c r="I796" s="36">
        <f ca="1"/>
        <v>0</v>
      </c>
      <c r="K796">
        <v>0</v>
      </c>
      <c r="L796">
        <v>0</v>
      </c>
      <c r="M796">
        <v>0</v>
      </c>
      <c r="N796" s="36">
        <f ca="1"/>
        <v>0</v>
      </c>
    </row>
    <row r="797" spans="6:14">
      <c r="F797">
        <v>0</v>
      </c>
      <c r="G797">
        <v>0</v>
      </c>
      <c r="H797">
        <v>0</v>
      </c>
      <c r="I797" s="36">
        <f ca="1"/>
        <v>0</v>
      </c>
      <c r="K797">
        <v>0</v>
      </c>
      <c r="L797">
        <v>0</v>
      </c>
      <c r="M797">
        <v>0</v>
      </c>
      <c r="N797" s="36">
        <f ca="1"/>
        <v>0</v>
      </c>
    </row>
    <row r="798" spans="6:14">
      <c r="F798">
        <v>0</v>
      </c>
      <c r="G798">
        <v>0</v>
      </c>
      <c r="H798">
        <v>0</v>
      </c>
      <c r="I798" s="36">
        <f ca="1"/>
        <v>0</v>
      </c>
      <c r="K798">
        <v>0</v>
      </c>
      <c r="L798">
        <v>0</v>
      </c>
      <c r="M798">
        <v>0</v>
      </c>
      <c r="N798" s="36">
        <f ca="1"/>
        <v>0</v>
      </c>
    </row>
    <row r="799" spans="6:14">
      <c r="F799">
        <v>0</v>
      </c>
      <c r="G799">
        <v>0</v>
      </c>
      <c r="H799">
        <v>0</v>
      </c>
      <c r="I799" s="36">
        <f ca="1"/>
        <v>0</v>
      </c>
      <c r="K799">
        <v>0</v>
      </c>
      <c r="L799">
        <v>0</v>
      </c>
      <c r="M799">
        <v>0</v>
      </c>
      <c r="N799" s="36">
        <f ca="1"/>
        <v>0</v>
      </c>
    </row>
    <row r="800" spans="6:14">
      <c r="F800">
        <v>0</v>
      </c>
      <c r="G800">
        <v>0</v>
      </c>
      <c r="H800">
        <v>0</v>
      </c>
      <c r="I800" s="36">
        <f ca="1"/>
        <v>0</v>
      </c>
      <c r="K800">
        <v>0</v>
      </c>
      <c r="L800">
        <v>0</v>
      </c>
      <c r="M800">
        <v>0</v>
      </c>
      <c r="N800" s="36">
        <f ca="1"/>
        <v>0</v>
      </c>
    </row>
    <row r="801" spans="6:14">
      <c r="F801">
        <v>0</v>
      </c>
      <c r="G801">
        <v>0</v>
      </c>
      <c r="H801">
        <v>0</v>
      </c>
      <c r="I801" s="36">
        <f ca="1"/>
        <v>0</v>
      </c>
      <c r="K801">
        <v>0</v>
      </c>
      <c r="L801">
        <v>0</v>
      </c>
      <c r="M801">
        <v>0</v>
      </c>
      <c r="N801" s="36">
        <f ca="1"/>
        <v>0</v>
      </c>
    </row>
    <row r="802" spans="6:14">
      <c r="F802">
        <v>0</v>
      </c>
      <c r="G802">
        <v>0</v>
      </c>
      <c r="H802">
        <v>0</v>
      </c>
      <c r="I802" s="36">
        <f ca="1"/>
        <v>0</v>
      </c>
      <c r="K802">
        <v>0</v>
      </c>
      <c r="L802">
        <v>0</v>
      </c>
      <c r="M802">
        <v>0</v>
      </c>
      <c r="N802" s="36">
        <f ca="1"/>
        <v>0</v>
      </c>
    </row>
    <row r="803" spans="6:14">
      <c r="F803">
        <v>0</v>
      </c>
      <c r="G803">
        <v>0</v>
      </c>
      <c r="H803">
        <v>0</v>
      </c>
      <c r="I803" s="36">
        <f ca="1"/>
        <v>0</v>
      </c>
      <c r="K803">
        <v>0</v>
      </c>
      <c r="L803">
        <v>0</v>
      </c>
      <c r="M803">
        <v>0</v>
      </c>
      <c r="N803" s="36">
        <f ca="1"/>
        <v>0</v>
      </c>
    </row>
    <row r="804" spans="6:14">
      <c r="F804">
        <v>0</v>
      </c>
      <c r="G804">
        <v>0</v>
      </c>
      <c r="H804">
        <v>0</v>
      </c>
      <c r="I804" s="36">
        <f ca="1"/>
        <v>0</v>
      </c>
      <c r="K804">
        <v>0</v>
      </c>
      <c r="L804">
        <v>0</v>
      </c>
      <c r="M804">
        <v>0</v>
      </c>
      <c r="N804" s="36">
        <f ca="1"/>
        <v>0</v>
      </c>
    </row>
    <row r="805" spans="6:14">
      <c r="F805">
        <v>0</v>
      </c>
      <c r="G805">
        <v>0</v>
      </c>
      <c r="H805">
        <v>0</v>
      </c>
      <c r="I805" s="36">
        <f ca="1"/>
        <v>0</v>
      </c>
      <c r="K805">
        <v>0</v>
      </c>
      <c r="L805">
        <v>0</v>
      </c>
      <c r="M805">
        <v>0</v>
      </c>
      <c r="N805" s="36">
        <f ca="1"/>
        <v>0</v>
      </c>
    </row>
    <row r="806" spans="6:14">
      <c r="F806">
        <v>0</v>
      </c>
      <c r="G806">
        <v>0</v>
      </c>
      <c r="H806">
        <v>0</v>
      </c>
      <c r="I806" s="36">
        <f ca="1"/>
        <v>0</v>
      </c>
      <c r="K806">
        <v>0</v>
      </c>
      <c r="L806">
        <v>0</v>
      </c>
      <c r="M806">
        <v>0</v>
      </c>
      <c r="N806" s="36">
        <f ca="1"/>
        <v>0</v>
      </c>
    </row>
    <row r="807" spans="6:14">
      <c r="F807">
        <v>0</v>
      </c>
      <c r="G807">
        <v>0</v>
      </c>
      <c r="H807">
        <v>0</v>
      </c>
      <c r="I807" s="36">
        <f ca="1"/>
        <v>0</v>
      </c>
      <c r="K807">
        <v>0</v>
      </c>
      <c r="L807">
        <v>0</v>
      </c>
      <c r="M807">
        <v>0</v>
      </c>
      <c r="N807" s="36">
        <f ca="1"/>
        <v>0</v>
      </c>
    </row>
    <row r="808" spans="6:14">
      <c r="F808">
        <v>0</v>
      </c>
      <c r="G808">
        <v>0</v>
      </c>
      <c r="H808">
        <v>0</v>
      </c>
      <c r="I808" s="36">
        <f ca="1"/>
        <v>0</v>
      </c>
      <c r="K808">
        <v>0</v>
      </c>
      <c r="L808">
        <v>0</v>
      </c>
      <c r="M808">
        <v>0</v>
      </c>
      <c r="N808" s="36">
        <f ca="1"/>
        <v>0</v>
      </c>
    </row>
    <row r="809" spans="6:14">
      <c r="F809">
        <v>0</v>
      </c>
      <c r="G809">
        <v>0</v>
      </c>
      <c r="H809">
        <v>0</v>
      </c>
      <c r="I809" s="36">
        <f ca="1"/>
        <v>0</v>
      </c>
      <c r="K809">
        <v>0</v>
      </c>
      <c r="L809">
        <v>0</v>
      </c>
      <c r="M809">
        <v>0</v>
      </c>
      <c r="N809" s="36">
        <f ca="1"/>
        <v>0</v>
      </c>
    </row>
    <row r="810" spans="6:14">
      <c r="F810">
        <v>0</v>
      </c>
      <c r="G810">
        <v>0</v>
      </c>
      <c r="H810">
        <v>0</v>
      </c>
      <c r="I810" s="36">
        <f ca="1"/>
        <v>0</v>
      </c>
      <c r="K810">
        <v>0</v>
      </c>
      <c r="L810">
        <v>0</v>
      </c>
      <c r="M810">
        <v>0</v>
      </c>
      <c r="N810" s="36">
        <f ca="1"/>
        <v>0</v>
      </c>
    </row>
    <row r="811" spans="6:14">
      <c r="F811">
        <v>0</v>
      </c>
      <c r="G811">
        <v>0</v>
      </c>
      <c r="H811">
        <v>0</v>
      </c>
      <c r="I811" s="36">
        <f ca="1"/>
        <v>0</v>
      </c>
      <c r="K811">
        <v>0</v>
      </c>
      <c r="L811">
        <v>0</v>
      </c>
      <c r="M811">
        <v>0</v>
      </c>
      <c r="N811" s="36">
        <f ca="1"/>
        <v>0</v>
      </c>
    </row>
    <row r="812" spans="6:14">
      <c r="F812">
        <v>0</v>
      </c>
      <c r="G812">
        <v>0</v>
      </c>
      <c r="H812">
        <v>0</v>
      </c>
      <c r="I812" s="36">
        <f ca="1"/>
        <v>0</v>
      </c>
      <c r="K812">
        <v>0</v>
      </c>
      <c r="L812">
        <v>0</v>
      </c>
      <c r="M812">
        <v>0</v>
      </c>
      <c r="N812" s="36">
        <f ca="1"/>
        <v>0</v>
      </c>
    </row>
    <row r="813" spans="6:14">
      <c r="F813">
        <v>0</v>
      </c>
      <c r="G813">
        <v>0</v>
      </c>
      <c r="H813">
        <v>0</v>
      </c>
      <c r="I813" s="36">
        <f ca="1"/>
        <v>0</v>
      </c>
      <c r="K813">
        <v>0</v>
      </c>
      <c r="L813">
        <v>0</v>
      </c>
      <c r="M813">
        <v>0</v>
      </c>
      <c r="N813" s="36">
        <f ca="1"/>
        <v>0</v>
      </c>
    </row>
    <row r="814" spans="6:14">
      <c r="F814">
        <v>0</v>
      </c>
      <c r="G814">
        <v>0</v>
      </c>
      <c r="H814">
        <v>0</v>
      </c>
      <c r="I814" s="36">
        <f ca="1"/>
        <v>0</v>
      </c>
      <c r="K814">
        <v>0</v>
      </c>
      <c r="L814">
        <v>0</v>
      </c>
      <c r="M814">
        <v>0</v>
      </c>
      <c r="N814" s="36">
        <f ca="1"/>
        <v>0</v>
      </c>
    </row>
    <row r="815" spans="6:14">
      <c r="F815">
        <v>0</v>
      </c>
      <c r="G815">
        <v>0</v>
      </c>
      <c r="H815">
        <v>0</v>
      </c>
      <c r="I815" s="36">
        <f ca="1"/>
        <v>0</v>
      </c>
      <c r="K815">
        <v>0</v>
      </c>
      <c r="L815">
        <v>0</v>
      </c>
      <c r="M815">
        <v>0</v>
      </c>
      <c r="N815" s="36">
        <f ca="1"/>
        <v>0</v>
      </c>
    </row>
    <row r="816" spans="6:14">
      <c r="F816">
        <v>0</v>
      </c>
      <c r="G816">
        <v>0</v>
      </c>
      <c r="H816">
        <v>0</v>
      </c>
      <c r="I816" s="36">
        <f ca="1"/>
        <v>0</v>
      </c>
      <c r="K816">
        <v>0</v>
      </c>
      <c r="L816">
        <v>0</v>
      </c>
      <c r="M816">
        <v>0</v>
      </c>
      <c r="N816" s="36">
        <f ca="1"/>
        <v>0</v>
      </c>
    </row>
    <row r="817" spans="6:14">
      <c r="F817">
        <v>0</v>
      </c>
      <c r="G817">
        <v>0</v>
      </c>
      <c r="H817">
        <v>0</v>
      </c>
      <c r="I817" s="36">
        <f ca="1"/>
        <v>0</v>
      </c>
      <c r="K817">
        <v>0</v>
      </c>
      <c r="L817">
        <v>0</v>
      </c>
      <c r="M817">
        <v>0</v>
      </c>
      <c r="N817" s="36">
        <f ca="1"/>
        <v>0</v>
      </c>
    </row>
    <row r="818" spans="6:14">
      <c r="F818">
        <v>0</v>
      </c>
      <c r="G818">
        <v>0</v>
      </c>
      <c r="H818">
        <v>0</v>
      </c>
      <c r="I818" s="36">
        <f ca="1"/>
        <v>0</v>
      </c>
      <c r="K818">
        <v>0</v>
      </c>
      <c r="L818">
        <v>0</v>
      </c>
      <c r="M818">
        <v>0</v>
      </c>
      <c r="N818" s="36">
        <f ca="1"/>
        <v>0</v>
      </c>
    </row>
    <row r="819" spans="6:14">
      <c r="F819">
        <v>0</v>
      </c>
      <c r="G819">
        <v>0</v>
      </c>
      <c r="H819">
        <v>0</v>
      </c>
      <c r="I819" s="36">
        <f ca="1"/>
        <v>0</v>
      </c>
      <c r="K819">
        <v>0</v>
      </c>
      <c r="L819">
        <v>0</v>
      </c>
      <c r="M819">
        <v>0</v>
      </c>
      <c r="N819" s="36">
        <f ca="1"/>
        <v>0</v>
      </c>
    </row>
    <row r="820" spans="6:14">
      <c r="F820">
        <v>0</v>
      </c>
      <c r="G820">
        <v>0</v>
      </c>
      <c r="H820">
        <v>0</v>
      </c>
      <c r="I820" s="36">
        <f ca="1"/>
        <v>0</v>
      </c>
      <c r="K820">
        <v>0</v>
      </c>
      <c r="L820">
        <v>0</v>
      </c>
      <c r="M820">
        <v>0</v>
      </c>
      <c r="N820" s="36">
        <f ca="1"/>
        <v>0</v>
      </c>
    </row>
    <row r="821" spans="6:14">
      <c r="F821">
        <v>0</v>
      </c>
      <c r="G821">
        <v>0</v>
      </c>
      <c r="H821">
        <v>0</v>
      </c>
      <c r="I821" s="36">
        <f ca="1"/>
        <v>0</v>
      </c>
      <c r="K821">
        <v>0</v>
      </c>
      <c r="L821">
        <v>0</v>
      </c>
      <c r="M821">
        <v>0</v>
      </c>
      <c r="N821" s="36">
        <f ca="1"/>
        <v>0</v>
      </c>
    </row>
    <row r="822" spans="6:14">
      <c r="F822">
        <v>0</v>
      </c>
      <c r="G822">
        <v>0</v>
      </c>
      <c r="H822">
        <v>0</v>
      </c>
      <c r="I822" s="36">
        <f ca="1"/>
        <v>0</v>
      </c>
      <c r="K822">
        <v>0</v>
      </c>
      <c r="L822">
        <v>0</v>
      </c>
      <c r="M822">
        <v>0</v>
      </c>
      <c r="N822" s="36">
        <f ca="1"/>
        <v>0</v>
      </c>
    </row>
    <row r="823" spans="6:14">
      <c r="F823">
        <v>0</v>
      </c>
      <c r="G823">
        <v>0</v>
      </c>
      <c r="H823">
        <v>0</v>
      </c>
      <c r="I823" s="36">
        <f ca="1"/>
        <v>0</v>
      </c>
      <c r="K823">
        <v>0</v>
      </c>
      <c r="L823">
        <v>0</v>
      </c>
      <c r="M823">
        <v>0</v>
      </c>
      <c r="N823" s="36">
        <f ca="1"/>
        <v>0</v>
      </c>
    </row>
    <row r="824" spans="6:14">
      <c r="F824">
        <v>0</v>
      </c>
      <c r="G824">
        <v>0</v>
      </c>
      <c r="H824">
        <v>0</v>
      </c>
      <c r="I824" s="36">
        <f ca="1"/>
        <v>0</v>
      </c>
      <c r="K824">
        <v>0</v>
      </c>
      <c r="L824">
        <v>0</v>
      </c>
      <c r="M824">
        <v>0</v>
      </c>
      <c r="N824" s="36">
        <f ca="1"/>
        <v>0</v>
      </c>
    </row>
    <row r="825" spans="6:14">
      <c r="F825">
        <v>0</v>
      </c>
      <c r="G825">
        <v>0</v>
      </c>
      <c r="H825">
        <v>0</v>
      </c>
      <c r="I825" s="36">
        <f ca="1"/>
        <v>0</v>
      </c>
      <c r="K825">
        <v>0</v>
      </c>
      <c r="L825">
        <v>0</v>
      </c>
      <c r="M825">
        <v>0</v>
      </c>
      <c r="N825" s="36">
        <f ca="1"/>
        <v>0</v>
      </c>
    </row>
    <row r="826" spans="6:14">
      <c r="F826">
        <v>0</v>
      </c>
      <c r="G826">
        <v>0</v>
      </c>
      <c r="H826">
        <v>0</v>
      </c>
      <c r="I826" s="36">
        <f ca="1"/>
        <v>0</v>
      </c>
      <c r="K826">
        <v>0</v>
      </c>
      <c r="L826">
        <v>0</v>
      </c>
      <c r="M826">
        <v>0</v>
      </c>
      <c r="N826" s="36">
        <f ca="1"/>
        <v>0</v>
      </c>
    </row>
    <row r="827" spans="6:14">
      <c r="F827">
        <v>0</v>
      </c>
      <c r="G827">
        <v>0</v>
      </c>
      <c r="H827">
        <v>0</v>
      </c>
      <c r="I827" s="36">
        <f ca="1"/>
        <v>0</v>
      </c>
      <c r="K827">
        <v>0</v>
      </c>
      <c r="L827">
        <v>0</v>
      </c>
      <c r="M827">
        <v>0</v>
      </c>
      <c r="N827" s="36">
        <f ca="1"/>
        <v>0</v>
      </c>
    </row>
    <row r="828" spans="6:14">
      <c r="F828">
        <v>0</v>
      </c>
      <c r="G828">
        <v>0</v>
      </c>
      <c r="H828">
        <v>0</v>
      </c>
      <c r="I828" s="36">
        <f ca="1"/>
        <v>0</v>
      </c>
      <c r="K828">
        <v>0</v>
      </c>
      <c r="L828">
        <v>0</v>
      </c>
      <c r="M828">
        <v>0</v>
      </c>
      <c r="N828" s="36">
        <f ca="1"/>
        <v>0</v>
      </c>
    </row>
    <row r="829" spans="6:14">
      <c r="F829">
        <v>0</v>
      </c>
      <c r="G829">
        <v>0</v>
      </c>
      <c r="H829">
        <v>0</v>
      </c>
      <c r="I829" s="36">
        <f ca="1"/>
        <v>0</v>
      </c>
      <c r="K829">
        <v>0</v>
      </c>
      <c r="L829">
        <v>0</v>
      </c>
      <c r="M829">
        <v>0</v>
      </c>
      <c r="N829" s="36">
        <f ca="1"/>
        <v>0</v>
      </c>
    </row>
    <row r="830" spans="6:14">
      <c r="F830">
        <v>0</v>
      </c>
      <c r="G830">
        <v>0</v>
      </c>
      <c r="H830">
        <v>0</v>
      </c>
      <c r="I830" s="36">
        <f ca="1"/>
        <v>0</v>
      </c>
      <c r="K830">
        <v>0</v>
      </c>
      <c r="L830">
        <v>0</v>
      </c>
      <c r="M830">
        <v>0</v>
      </c>
      <c r="N830" s="36">
        <f ca="1"/>
        <v>0</v>
      </c>
    </row>
    <row r="831" spans="6:14">
      <c r="F831">
        <v>0</v>
      </c>
      <c r="G831">
        <v>0</v>
      </c>
      <c r="H831">
        <v>0</v>
      </c>
      <c r="I831" s="36">
        <f ca="1"/>
        <v>0</v>
      </c>
      <c r="K831">
        <v>0</v>
      </c>
      <c r="L831">
        <v>0</v>
      </c>
      <c r="M831">
        <v>0</v>
      </c>
      <c r="N831" s="36">
        <f ca="1"/>
        <v>0</v>
      </c>
    </row>
    <row r="832" spans="6:14">
      <c r="F832">
        <v>0</v>
      </c>
      <c r="G832">
        <v>0</v>
      </c>
      <c r="H832">
        <v>0</v>
      </c>
      <c r="I832" s="36">
        <f ca="1"/>
        <v>0</v>
      </c>
      <c r="K832">
        <v>0</v>
      </c>
      <c r="L832">
        <v>0</v>
      </c>
      <c r="M832">
        <v>0</v>
      </c>
      <c r="N832" s="36">
        <f ca="1"/>
        <v>0</v>
      </c>
    </row>
    <row r="833" spans="6:14">
      <c r="F833">
        <v>0</v>
      </c>
      <c r="G833">
        <v>0</v>
      </c>
      <c r="H833">
        <v>0</v>
      </c>
      <c r="I833" s="36">
        <f ca="1"/>
        <v>0</v>
      </c>
      <c r="K833">
        <v>0</v>
      </c>
      <c r="L833">
        <v>0</v>
      </c>
      <c r="M833">
        <v>0</v>
      </c>
      <c r="N833" s="36">
        <f ca="1"/>
        <v>0</v>
      </c>
    </row>
    <row r="834" spans="6:14">
      <c r="F834">
        <v>0</v>
      </c>
      <c r="G834">
        <v>0</v>
      </c>
      <c r="H834">
        <v>0</v>
      </c>
      <c r="I834" s="36">
        <f ca="1"/>
        <v>0</v>
      </c>
      <c r="K834">
        <v>0</v>
      </c>
      <c r="L834">
        <v>0</v>
      </c>
      <c r="M834">
        <v>0</v>
      </c>
      <c r="N834" s="36">
        <f ca="1"/>
        <v>0</v>
      </c>
    </row>
    <row r="835" spans="6:14">
      <c r="F835">
        <v>0</v>
      </c>
      <c r="G835">
        <v>0</v>
      </c>
      <c r="H835">
        <v>0</v>
      </c>
      <c r="I835" s="36">
        <f ca="1"/>
        <v>0</v>
      </c>
      <c r="K835">
        <v>0</v>
      </c>
      <c r="L835">
        <v>0</v>
      </c>
      <c r="M835">
        <v>0</v>
      </c>
      <c r="N835" s="36">
        <f ca="1"/>
        <v>0</v>
      </c>
    </row>
    <row r="836" spans="6:14">
      <c r="F836">
        <v>0</v>
      </c>
      <c r="G836">
        <v>0</v>
      </c>
      <c r="H836">
        <v>0</v>
      </c>
      <c r="I836" s="36">
        <f ca="1"/>
        <v>0</v>
      </c>
      <c r="K836">
        <v>0</v>
      </c>
      <c r="L836">
        <v>0</v>
      </c>
      <c r="M836">
        <v>0</v>
      </c>
      <c r="N836" s="36">
        <f ca="1"/>
        <v>0</v>
      </c>
    </row>
    <row r="837" spans="6:14">
      <c r="F837">
        <v>0</v>
      </c>
      <c r="G837">
        <v>0</v>
      </c>
      <c r="H837">
        <v>0</v>
      </c>
      <c r="I837" s="36">
        <f ca="1"/>
        <v>0</v>
      </c>
      <c r="K837">
        <v>0</v>
      </c>
      <c r="L837">
        <v>0</v>
      </c>
      <c r="M837">
        <v>0</v>
      </c>
      <c r="N837" s="36">
        <f ca="1"/>
        <v>0</v>
      </c>
    </row>
    <row r="838" spans="6:14">
      <c r="F838">
        <v>0</v>
      </c>
      <c r="G838">
        <v>0</v>
      </c>
      <c r="H838">
        <v>0</v>
      </c>
      <c r="I838" s="36">
        <f ca="1"/>
        <v>0</v>
      </c>
      <c r="K838">
        <v>0</v>
      </c>
      <c r="L838">
        <v>0</v>
      </c>
      <c r="M838">
        <v>0</v>
      </c>
      <c r="N838" s="36">
        <f ca="1"/>
        <v>0</v>
      </c>
    </row>
    <row r="839" spans="6:14">
      <c r="F839">
        <v>0</v>
      </c>
      <c r="G839">
        <v>0</v>
      </c>
      <c r="H839">
        <v>0</v>
      </c>
      <c r="I839" s="36">
        <f ca="1"/>
        <v>0</v>
      </c>
      <c r="K839">
        <v>0</v>
      </c>
      <c r="L839">
        <v>0</v>
      </c>
      <c r="M839">
        <v>0</v>
      </c>
      <c r="N839" s="36">
        <f ca="1"/>
        <v>0</v>
      </c>
    </row>
    <row r="840" spans="6:14">
      <c r="F840">
        <v>0</v>
      </c>
      <c r="G840">
        <v>0</v>
      </c>
      <c r="H840">
        <v>0</v>
      </c>
      <c r="I840" s="36">
        <f ca="1"/>
        <v>0</v>
      </c>
      <c r="K840">
        <v>0</v>
      </c>
      <c r="L840">
        <v>0</v>
      </c>
      <c r="M840">
        <v>0</v>
      </c>
      <c r="N840" s="36">
        <f ca="1"/>
        <v>0</v>
      </c>
    </row>
    <row r="841" spans="6:14">
      <c r="F841">
        <v>0</v>
      </c>
      <c r="G841">
        <v>0</v>
      </c>
      <c r="H841">
        <v>0</v>
      </c>
      <c r="I841" s="36">
        <f ca="1"/>
        <v>0</v>
      </c>
      <c r="K841">
        <v>0</v>
      </c>
      <c r="L841">
        <v>0</v>
      </c>
      <c r="M841">
        <v>0</v>
      </c>
      <c r="N841" s="36">
        <f ca="1"/>
        <v>0</v>
      </c>
    </row>
    <row r="842" spans="6:14">
      <c r="F842">
        <v>0</v>
      </c>
      <c r="G842">
        <v>0</v>
      </c>
      <c r="H842">
        <v>0</v>
      </c>
      <c r="I842" s="36">
        <f ca="1"/>
        <v>0</v>
      </c>
      <c r="K842">
        <v>0</v>
      </c>
      <c r="L842">
        <v>0</v>
      </c>
      <c r="M842">
        <v>0</v>
      </c>
      <c r="N842" s="36">
        <f ca="1"/>
        <v>0</v>
      </c>
    </row>
    <row r="843" spans="6:14">
      <c r="F843">
        <v>0</v>
      </c>
      <c r="G843">
        <v>0</v>
      </c>
      <c r="H843">
        <v>0</v>
      </c>
      <c r="I843" s="36">
        <f ca="1"/>
        <v>0</v>
      </c>
      <c r="K843">
        <v>0</v>
      </c>
      <c r="L843">
        <v>0</v>
      </c>
      <c r="M843">
        <v>0</v>
      </c>
      <c r="N843" s="36">
        <f ca="1"/>
        <v>0</v>
      </c>
    </row>
    <row r="844" spans="6:14">
      <c r="F844">
        <v>0</v>
      </c>
      <c r="G844">
        <v>0</v>
      </c>
      <c r="H844">
        <v>0</v>
      </c>
      <c r="I844" s="36">
        <f ca="1"/>
        <v>0</v>
      </c>
      <c r="K844">
        <v>0</v>
      </c>
      <c r="L844">
        <v>0</v>
      </c>
      <c r="M844">
        <v>0</v>
      </c>
      <c r="N844" s="36">
        <f ca="1"/>
        <v>0</v>
      </c>
    </row>
    <row r="845" spans="6:14">
      <c r="F845">
        <v>0</v>
      </c>
      <c r="G845">
        <v>0</v>
      </c>
      <c r="H845">
        <v>0</v>
      </c>
      <c r="I845" s="36">
        <f ca="1"/>
        <v>0</v>
      </c>
      <c r="K845">
        <v>0</v>
      </c>
      <c r="L845">
        <v>0</v>
      </c>
      <c r="M845">
        <v>0</v>
      </c>
      <c r="N845" s="36">
        <f ca="1"/>
        <v>0</v>
      </c>
    </row>
    <row r="846" spans="6:14">
      <c r="F846">
        <v>0</v>
      </c>
      <c r="G846">
        <v>0</v>
      </c>
      <c r="H846">
        <v>0</v>
      </c>
      <c r="I846" s="36">
        <f ca="1"/>
        <v>0</v>
      </c>
      <c r="K846">
        <v>0</v>
      </c>
      <c r="L846">
        <v>0</v>
      </c>
      <c r="M846">
        <v>0</v>
      </c>
      <c r="N846" s="36">
        <f ca="1"/>
        <v>0</v>
      </c>
    </row>
    <row r="847" spans="6:14">
      <c r="F847">
        <v>0</v>
      </c>
      <c r="G847">
        <v>0</v>
      </c>
      <c r="H847">
        <v>0</v>
      </c>
      <c r="I847" s="36">
        <f ca="1"/>
        <v>0</v>
      </c>
      <c r="K847">
        <v>0</v>
      </c>
      <c r="L847">
        <v>0</v>
      </c>
      <c r="M847">
        <v>0</v>
      </c>
      <c r="N847" s="36">
        <f ca="1"/>
        <v>0</v>
      </c>
    </row>
    <row r="848" spans="6:14">
      <c r="F848">
        <v>0</v>
      </c>
      <c r="G848">
        <v>0</v>
      </c>
      <c r="H848">
        <v>0</v>
      </c>
      <c r="I848" s="36">
        <f ca="1"/>
        <v>0</v>
      </c>
      <c r="K848">
        <v>0</v>
      </c>
      <c r="L848">
        <v>0</v>
      </c>
      <c r="M848">
        <v>0</v>
      </c>
      <c r="N848" s="36">
        <f ca="1"/>
        <v>0</v>
      </c>
    </row>
    <row r="849" spans="6:14">
      <c r="F849">
        <v>0</v>
      </c>
      <c r="G849">
        <v>0</v>
      </c>
      <c r="H849">
        <v>0</v>
      </c>
      <c r="I849" s="36">
        <f ca="1"/>
        <v>0</v>
      </c>
      <c r="K849">
        <v>0</v>
      </c>
      <c r="L849">
        <v>0</v>
      </c>
      <c r="M849">
        <v>0</v>
      </c>
      <c r="N849" s="36">
        <f ca="1"/>
        <v>0</v>
      </c>
    </row>
    <row r="850" spans="6:14">
      <c r="F850">
        <v>0</v>
      </c>
      <c r="G850">
        <v>0</v>
      </c>
      <c r="H850">
        <v>0</v>
      </c>
      <c r="I850" s="36">
        <f ca="1"/>
        <v>0</v>
      </c>
      <c r="K850">
        <v>0</v>
      </c>
      <c r="L850">
        <v>0</v>
      </c>
      <c r="M850">
        <v>0</v>
      </c>
      <c r="N850" s="36">
        <f ca="1"/>
        <v>0</v>
      </c>
    </row>
    <row r="851" spans="6:14">
      <c r="F851">
        <v>0</v>
      </c>
      <c r="G851">
        <v>0</v>
      </c>
      <c r="H851">
        <v>0</v>
      </c>
      <c r="I851" s="36">
        <f ca="1"/>
        <v>0</v>
      </c>
      <c r="K851">
        <v>0</v>
      </c>
      <c r="L851">
        <v>0</v>
      </c>
      <c r="M851">
        <v>0</v>
      </c>
      <c r="N851" s="36">
        <f ca="1"/>
        <v>0</v>
      </c>
    </row>
    <row r="852" spans="6:14">
      <c r="F852">
        <v>0</v>
      </c>
      <c r="G852">
        <v>0</v>
      </c>
      <c r="H852">
        <v>0</v>
      </c>
      <c r="I852" s="36">
        <f ca="1"/>
        <v>0</v>
      </c>
      <c r="K852">
        <v>0</v>
      </c>
      <c r="L852">
        <v>0</v>
      </c>
      <c r="M852">
        <v>0</v>
      </c>
      <c r="N852" s="36">
        <f ca="1"/>
        <v>0</v>
      </c>
    </row>
    <row r="853" spans="6:14">
      <c r="F853">
        <v>0</v>
      </c>
      <c r="G853">
        <v>0</v>
      </c>
      <c r="H853">
        <v>0</v>
      </c>
      <c r="I853" s="36">
        <f ca="1"/>
        <v>0</v>
      </c>
      <c r="K853">
        <v>0</v>
      </c>
      <c r="L853">
        <v>0</v>
      </c>
      <c r="M853">
        <v>0</v>
      </c>
      <c r="N853" s="36">
        <f ca="1"/>
        <v>0</v>
      </c>
    </row>
    <row r="854" spans="6:14">
      <c r="F854">
        <v>0</v>
      </c>
      <c r="G854">
        <v>0</v>
      </c>
      <c r="H854">
        <v>0</v>
      </c>
      <c r="I854" s="36">
        <f ca="1"/>
        <v>0</v>
      </c>
      <c r="K854">
        <v>0</v>
      </c>
      <c r="L854">
        <v>0</v>
      </c>
      <c r="M854">
        <v>0</v>
      </c>
      <c r="N854" s="36">
        <f ca="1"/>
        <v>0</v>
      </c>
    </row>
    <row r="855" spans="6:14">
      <c r="F855">
        <v>0</v>
      </c>
      <c r="G855">
        <v>0</v>
      </c>
      <c r="H855">
        <v>0</v>
      </c>
      <c r="I855" s="36">
        <f ca="1"/>
        <v>0</v>
      </c>
      <c r="K855">
        <v>0</v>
      </c>
      <c r="L855">
        <v>0</v>
      </c>
      <c r="M855">
        <v>0</v>
      </c>
      <c r="N855" s="36">
        <f ca="1"/>
        <v>0</v>
      </c>
    </row>
    <row r="856" spans="6:14">
      <c r="F856">
        <v>0</v>
      </c>
      <c r="G856">
        <v>0</v>
      </c>
      <c r="H856">
        <v>0</v>
      </c>
      <c r="I856" s="36">
        <f ca="1"/>
        <v>0</v>
      </c>
      <c r="K856">
        <v>0</v>
      </c>
      <c r="L856">
        <v>0</v>
      </c>
      <c r="M856">
        <v>0</v>
      </c>
      <c r="N856" s="36">
        <f ca="1"/>
        <v>0</v>
      </c>
    </row>
    <row r="857" spans="6:14">
      <c r="F857">
        <v>0</v>
      </c>
      <c r="G857">
        <v>0</v>
      </c>
      <c r="H857">
        <v>0</v>
      </c>
      <c r="I857" s="36">
        <f ca="1"/>
        <v>0</v>
      </c>
      <c r="K857">
        <v>0</v>
      </c>
      <c r="L857">
        <v>0</v>
      </c>
      <c r="M857">
        <v>0</v>
      </c>
      <c r="N857" s="36">
        <f ca="1"/>
        <v>0</v>
      </c>
    </row>
    <row r="858" spans="6:14">
      <c r="F858">
        <v>0</v>
      </c>
      <c r="G858">
        <v>0</v>
      </c>
      <c r="H858">
        <v>0</v>
      </c>
      <c r="I858" s="36">
        <f ca="1"/>
        <v>0</v>
      </c>
      <c r="K858">
        <v>0</v>
      </c>
      <c r="L858">
        <v>0</v>
      </c>
      <c r="M858">
        <v>0</v>
      </c>
      <c r="N858" s="36">
        <f ca="1"/>
        <v>0</v>
      </c>
    </row>
    <row r="859" spans="6:14">
      <c r="F859">
        <v>0</v>
      </c>
      <c r="G859">
        <v>0</v>
      </c>
      <c r="H859">
        <v>0</v>
      </c>
      <c r="I859" s="36">
        <f ca="1"/>
        <v>0</v>
      </c>
      <c r="K859">
        <v>0</v>
      </c>
      <c r="L859">
        <v>0</v>
      </c>
      <c r="M859">
        <v>0</v>
      </c>
      <c r="N859" s="36">
        <f ca="1"/>
        <v>0</v>
      </c>
    </row>
    <row r="860" spans="6:14">
      <c r="F860">
        <v>0</v>
      </c>
      <c r="G860">
        <v>0</v>
      </c>
      <c r="H860">
        <v>0</v>
      </c>
      <c r="I860" s="36">
        <f ca="1"/>
        <v>0</v>
      </c>
      <c r="K860">
        <v>0</v>
      </c>
      <c r="L860">
        <v>0</v>
      </c>
      <c r="M860">
        <v>0</v>
      </c>
      <c r="N860" s="36">
        <f ca="1"/>
        <v>0</v>
      </c>
    </row>
    <row r="861" spans="6:14">
      <c r="F861">
        <v>0</v>
      </c>
      <c r="G861">
        <v>0</v>
      </c>
      <c r="H861">
        <v>0</v>
      </c>
      <c r="I861" s="36">
        <f ca="1"/>
        <v>0</v>
      </c>
      <c r="K861">
        <v>0</v>
      </c>
      <c r="L861">
        <v>0</v>
      </c>
      <c r="M861">
        <v>0</v>
      </c>
      <c r="N861" s="36">
        <f ca="1"/>
        <v>0</v>
      </c>
    </row>
    <row r="862" spans="6:14">
      <c r="F862">
        <v>0</v>
      </c>
      <c r="G862">
        <v>0</v>
      </c>
      <c r="H862">
        <v>0</v>
      </c>
      <c r="I862" s="36">
        <f ca="1"/>
        <v>0</v>
      </c>
      <c r="K862">
        <v>0</v>
      </c>
      <c r="L862">
        <v>0</v>
      </c>
      <c r="M862">
        <v>0</v>
      </c>
      <c r="N862" s="36">
        <f ca="1"/>
        <v>0</v>
      </c>
    </row>
    <row r="863" spans="6:14">
      <c r="F863">
        <v>0</v>
      </c>
      <c r="G863">
        <v>0</v>
      </c>
      <c r="H863">
        <v>0</v>
      </c>
      <c r="I863" s="36">
        <f ca="1"/>
        <v>0</v>
      </c>
      <c r="K863">
        <v>0</v>
      </c>
      <c r="L863">
        <v>0</v>
      </c>
      <c r="M863">
        <v>0</v>
      </c>
      <c r="N863" s="36">
        <f ca="1"/>
        <v>0</v>
      </c>
    </row>
    <row r="864" spans="6:14">
      <c r="F864">
        <v>0</v>
      </c>
      <c r="G864">
        <v>0</v>
      </c>
      <c r="H864">
        <v>0</v>
      </c>
      <c r="I864" s="36">
        <f ca="1"/>
        <v>0</v>
      </c>
      <c r="K864">
        <v>0</v>
      </c>
      <c r="L864">
        <v>0</v>
      </c>
      <c r="M864">
        <v>0</v>
      </c>
      <c r="N864" s="36">
        <f ca="1"/>
        <v>0</v>
      </c>
    </row>
    <row r="865" spans="6:14">
      <c r="F865">
        <v>0</v>
      </c>
      <c r="G865">
        <v>0</v>
      </c>
      <c r="H865">
        <v>0</v>
      </c>
      <c r="I865" s="36">
        <f ca="1"/>
        <v>0</v>
      </c>
      <c r="K865">
        <v>0</v>
      </c>
      <c r="L865">
        <v>0</v>
      </c>
      <c r="M865">
        <v>0</v>
      </c>
      <c r="N865" s="36">
        <f ca="1"/>
        <v>0</v>
      </c>
    </row>
    <row r="866" spans="6:14">
      <c r="F866">
        <v>0</v>
      </c>
      <c r="G866">
        <v>0</v>
      </c>
      <c r="H866">
        <v>0</v>
      </c>
      <c r="I866" s="36">
        <f ca="1"/>
        <v>0</v>
      </c>
      <c r="K866">
        <v>0</v>
      </c>
      <c r="L866">
        <v>0</v>
      </c>
      <c r="M866">
        <v>0</v>
      </c>
      <c r="N866" s="36">
        <f ca="1"/>
        <v>0</v>
      </c>
    </row>
    <row r="867" spans="6:14">
      <c r="F867">
        <v>0</v>
      </c>
      <c r="G867">
        <v>0</v>
      </c>
      <c r="H867">
        <v>0</v>
      </c>
      <c r="I867" s="36">
        <f ca="1"/>
        <v>0</v>
      </c>
      <c r="K867">
        <v>0</v>
      </c>
      <c r="L867">
        <v>0</v>
      </c>
      <c r="M867">
        <v>0</v>
      </c>
      <c r="N867" s="36">
        <f ca="1"/>
        <v>0</v>
      </c>
    </row>
    <row r="868" spans="6:14">
      <c r="F868">
        <v>0</v>
      </c>
      <c r="G868">
        <v>0</v>
      </c>
      <c r="H868">
        <v>0</v>
      </c>
      <c r="I868" s="36">
        <f ca="1"/>
        <v>0</v>
      </c>
      <c r="K868">
        <v>0</v>
      </c>
      <c r="L868">
        <v>0</v>
      </c>
      <c r="M868">
        <v>0</v>
      </c>
      <c r="N868" s="36">
        <f ca="1"/>
        <v>0</v>
      </c>
    </row>
    <row r="869" spans="6:14">
      <c r="F869">
        <v>0</v>
      </c>
      <c r="G869">
        <v>0</v>
      </c>
      <c r="H869">
        <v>0</v>
      </c>
      <c r="I869" s="36">
        <f ca="1"/>
        <v>0</v>
      </c>
      <c r="K869">
        <v>0</v>
      </c>
      <c r="L869">
        <v>0</v>
      </c>
      <c r="M869">
        <v>0</v>
      </c>
      <c r="N869" s="36">
        <f ca="1"/>
        <v>0</v>
      </c>
    </row>
    <row r="870" spans="6:14">
      <c r="F870">
        <v>0</v>
      </c>
      <c r="G870">
        <v>0</v>
      </c>
      <c r="H870">
        <v>0</v>
      </c>
      <c r="I870" s="36">
        <f ca="1"/>
        <v>0</v>
      </c>
      <c r="K870">
        <v>0</v>
      </c>
      <c r="L870">
        <v>0</v>
      </c>
      <c r="M870">
        <v>0</v>
      </c>
      <c r="N870" s="36">
        <f ca="1"/>
        <v>0</v>
      </c>
    </row>
    <row r="871" spans="6:14">
      <c r="F871">
        <v>0</v>
      </c>
      <c r="G871">
        <v>0</v>
      </c>
      <c r="H871">
        <v>0</v>
      </c>
      <c r="I871" s="36">
        <f ca="1"/>
        <v>0</v>
      </c>
      <c r="K871">
        <v>0</v>
      </c>
      <c r="L871">
        <v>0</v>
      </c>
      <c r="M871">
        <v>0</v>
      </c>
      <c r="N871" s="36">
        <f ca="1"/>
        <v>0</v>
      </c>
    </row>
    <row r="872" spans="6:14">
      <c r="F872">
        <v>0</v>
      </c>
      <c r="G872">
        <v>0</v>
      </c>
      <c r="H872">
        <v>0</v>
      </c>
      <c r="I872" s="36">
        <f ca="1"/>
        <v>0</v>
      </c>
      <c r="K872">
        <v>0</v>
      </c>
      <c r="L872">
        <v>0</v>
      </c>
      <c r="M872">
        <v>0</v>
      </c>
      <c r="N872" s="36">
        <f ca="1"/>
        <v>0</v>
      </c>
    </row>
    <row r="873" spans="6:14">
      <c r="F873">
        <v>0</v>
      </c>
      <c r="G873">
        <v>0</v>
      </c>
      <c r="H873">
        <v>0</v>
      </c>
      <c r="I873" s="36">
        <f ca="1"/>
        <v>0</v>
      </c>
      <c r="K873">
        <v>0</v>
      </c>
      <c r="L873">
        <v>0</v>
      </c>
      <c r="M873">
        <v>0</v>
      </c>
      <c r="N873" s="36">
        <f ca="1"/>
        <v>0</v>
      </c>
    </row>
    <row r="874" spans="6:14">
      <c r="F874">
        <v>0</v>
      </c>
      <c r="G874">
        <v>0</v>
      </c>
      <c r="H874">
        <v>0</v>
      </c>
      <c r="I874" s="36">
        <f ca="1"/>
        <v>0</v>
      </c>
      <c r="K874">
        <v>0</v>
      </c>
      <c r="L874">
        <v>0</v>
      </c>
      <c r="M874">
        <v>0</v>
      </c>
      <c r="N874" s="36">
        <f ca="1"/>
        <v>0</v>
      </c>
    </row>
    <row r="875" spans="6:14">
      <c r="F875">
        <v>0</v>
      </c>
      <c r="G875">
        <v>0</v>
      </c>
      <c r="H875">
        <v>0</v>
      </c>
      <c r="I875" s="36">
        <f ca="1"/>
        <v>0</v>
      </c>
      <c r="K875">
        <v>0</v>
      </c>
      <c r="L875">
        <v>0</v>
      </c>
      <c r="M875">
        <v>0</v>
      </c>
      <c r="N875" s="36">
        <f ca="1"/>
        <v>0</v>
      </c>
    </row>
    <row r="876" spans="6:14">
      <c r="F876">
        <v>0</v>
      </c>
      <c r="G876">
        <v>0</v>
      </c>
      <c r="H876">
        <v>0</v>
      </c>
      <c r="I876" s="36">
        <f ca="1"/>
        <v>0</v>
      </c>
      <c r="K876">
        <v>0</v>
      </c>
      <c r="L876">
        <v>0</v>
      </c>
      <c r="M876">
        <v>0</v>
      </c>
      <c r="N876" s="36">
        <f ca="1"/>
        <v>0</v>
      </c>
    </row>
    <row r="877" spans="6:14">
      <c r="F877">
        <v>0</v>
      </c>
      <c r="G877">
        <v>0</v>
      </c>
      <c r="H877">
        <v>0</v>
      </c>
      <c r="I877" s="36">
        <f ca="1"/>
        <v>0</v>
      </c>
      <c r="K877">
        <v>0</v>
      </c>
      <c r="L877">
        <v>0</v>
      </c>
      <c r="M877">
        <v>0</v>
      </c>
      <c r="N877" s="36">
        <f ca="1"/>
        <v>0</v>
      </c>
    </row>
    <row r="878" spans="6:14">
      <c r="F878">
        <v>0</v>
      </c>
      <c r="G878">
        <v>0</v>
      </c>
      <c r="H878">
        <v>0</v>
      </c>
      <c r="I878" s="36">
        <f ca="1"/>
        <v>0</v>
      </c>
      <c r="K878">
        <v>0</v>
      </c>
      <c r="L878">
        <v>0</v>
      </c>
      <c r="M878">
        <v>0</v>
      </c>
      <c r="N878" s="36">
        <f ca="1"/>
        <v>0</v>
      </c>
    </row>
    <row r="879" spans="6:14">
      <c r="F879">
        <v>0</v>
      </c>
      <c r="G879">
        <v>0</v>
      </c>
      <c r="H879">
        <v>0</v>
      </c>
      <c r="I879" s="36">
        <f ca="1"/>
        <v>0</v>
      </c>
      <c r="K879">
        <v>0</v>
      </c>
      <c r="L879">
        <v>0</v>
      </c>
      <c r="M879">
        <v>0</v>
      </c>
      <c r="N879" s="36">
        <f ca="1"/>
        <v>0</v>
      </c>
    </row>
    <row r="880" spans="6:14">
      <c r="F880">
        <v>0</v>
      </c>
      <c r="G880">
        <v>0</v>
      </c>
      <c r="H880">
        <v>0</v>
      </c>
      <c r="I880" s="36">
        <f ca="1"/>
        <v>0</v>
      </c>
      <c r="K880">
        <v>0</v>
      </c>
      <c r="L880">
        <v>0</v>
      </c>
      <c r="M880">
        <v>0</v>
      </c>
      <c r="N880" s="36">
        <f ca="1"/>
        <v>0</v>
      </c>
    </row>
    <row r="881" spans="6:14">
      <c r="F881">
        <v>0</v>
      </c>
      <c r="G881">
        <v>0</v>
      </c>
      <c r="H881">
        <v>0</v>
      </c>
      <c r="I881" s="36">
        <f ca="1"/>
        <v>0</v>
      </c>
      <c r="K881">
        <v>0</v>
      </c>
      <c r="L881">
        <v>0</v>
      </c>
      <c r="M881">
        <v>0</v>
      </c>
      <c r="N881" s="36">
        <f ca="1"/>
        <v>0</v>
      </c>
    </row>
    <row r="882" spans="6:14">
      <c r="F882">
        <v>0</v>
      </c>
      <c r="G882">
        <v>0</v>
      </c>
      <c r="H882">
        <v>0</v>
      </c>
      <c r="I882" s="36">
        <f ca="1"/>
        <v>0</v>
      </c>
      <c r="K882">
        <v>0</v>
      </c>
      <c r="L882">
        <v>0</v>
      </c>
      <c r="M882">
        <v>0</v>
      </c>
      <c r="N882" s="36">
        <f ca="1"/>
        <v>0</v>
      </c>
    </row>
    <row r="883" spans="6:14">
      <c r="F883">
        <v>0</v>
      </c>
      <c r="G883">
        <v>0</v>
      </c>
      <c r="H883">
        <v>0</v>
      </c>
      <c r="I883" s="36">
        <f ca="1"/>
        <v>0</v>
      </c>
      <c r="K883">
        <v>0</v>
      </c>
      <c r="L883">
        <v>0</v>
      </c>
      <c r="M883">
        <v>0</v>
      </c>
      <c r="N883" s="36">
        <f ca="1"/>
        <v>0</v>
      </c>
    </row>
    <row r="884" spans="6:14">
      <c r="F884">
        <v>0</v>
      </c>
      <c r="G884">
        <v>0</v>
      </c>
      <c r="H884">
        <v>0</v>
      </c>
      <c r="I884" s="36">
        <f ca="1"/>
        <v>0</v>
      </c>
      <c r="K884">
        <v>0</v>
      </c>
      <c r="L884">
        <v>0</v>
      </c>
      <c r="M884">
        <v>0</v>
      </c>
      <c r="N884" s="36">
        <f ca="1"/>
        <v>0</v>
      </c>
    </row>
    <row r="885" spans="6:14">
      <c r="F885">
        <v>0</v>
      </c>
      <c r="G885">
        <v>0</v>
      </c>
      <c r="H885">
        <v>0</v>
      </c>
      <c r="I885" s="36">
        <f ca="1"/>
        <v>0</v>
      </c>
      <c r="K885">
        <v>0</v>
      </c>
      <c r="L885">
        <v>0</v>
      </c>
      <c r="M885">
        <v>0</v>
      </c>
      <c r="N885" s="36">
        <f ca="1"/>
        <v>0</v>
      </c>
    </row>
    <row r="886" spans="6:14">
      <c r="F886">
        <v>0</v>
      </c>
      <c r="G886">
        <v>0</v>
      </c>
      <c r="H886">
        <v>0</v>
      </c>
      <c r="I886" s="36">
        <f ca="1"/>
        <v>0</v>
      </c>
      <c r="K886">
        <v>0</v>
      </c>
      <c r="L886">
        <v>0</v>
      </c>
      <c r="M886">
        <v>0</v>
      </c>
      <c r="N886" s="36">
        <f ca="1"/>
        <v>0</v>
      </c>
    </row>
    <row r="887" spans="6:14">
      <c r="F887">
        <v>0</v>
      </c>
      <c r="G887">
        <v>0</v>
      </c>
      <c r="H887">
        <v>0</v>
      </c>
      <c r="I887" s="36">
        <f ca="1"/>
        <v>0</v>
      </c>
      <c r="K887">
        <v>0</v>
      </c>
      <c r="L887">
        <v>0</v>
      </c>
      <c r="M887">
        <v>0</v>
      </c>
      <c r="N887" s="36">
        <f ca="1"/>
        <v>0</v>
      </c>
    </row>
    <row r="888" spans="6:14">
      <c r="F888">
        <v>0</v>
      </c>
      <c r="G888">
        <v>0</v>
      </c>
      <c r="H888">
        <v>0</v>
      </c>
      <c r="I888" s="36">
        <f ca="1"/>
        <v>0</v>
      </c>
      <c r="K888">
        <v>0</v>
      </c>
      <c r="L888">
        <v>0</v>
      </c>
      <c r="M888">
        <v>0</v>
      </c>
      <c r="N888" s="36">
        <f ca="1"/>
        <v>0</v>
      </c>
    </row>
    <row r="889" spans="6:14">
      <c r="F889">
        <v>0</v>
      </c>
      <c r="G889">
        <v>0</v>
      </c>
      <c r="H889">
        <v>0</v>
      </c>
      <c r="I889" s="36">
        <f ca="1"/>
        <v>0</v>
      </c>
      <c r="K889">
        <v>0</v>
      </c>
      <c r="L889">
        <v>0</v>
      </c>
      <c r="M889">
        <v>0</v>
      </c>
      <c r="N889" s="36">
        <f ca="1"/>
        <v>0</v>
      </c>
    </row>
    <row r="890" spans="6:14">
      <c r="F890">
        <v>0</v>
      </c>
      <c r="G890">
        <v>0</v>
      </c>
      <c r="H890">
        <v>0</v>
      </c>
      <c r="I890" s="36">
        <f ca="1"/>
        <v>0</v>
      </c>
      <c r="K890">
        <v>0</v>
      </c>
      <c r="L890">
        <v>0</v>
      </c>
      <c r="M890">
        <v>0</v>
      </c>
      <c r="N890" s="36">
        <f ca="1"/>
        <v>0</v>
      </c>
    </row>
    <row r="891" spans="6:14">
      <c r="F891">
        <v>0</v>
      </c>
      <c r="G891">
        <v>0</v>
      </c>
      <c r="H891">
        <v>0</v>
      </c>
      <c r="I891" s="36">
        <f ca="1"/>
        <v>0</v>
      </c>
      <c r="K891">
        <v>0</v>
      </c>
      <c r="L891">
        <v>0</v>
      </c>
      <c r="M891">
        <v>0</v>
      </c>
      <c r="N891" s="36">
        <f ca="1"/>
        <v>0</v>
      </c>
    </row>
    <row r="892" spans="6:14">
      <c r="F892">
        <v>0</v>
      </c>
      <c r="G892">
        <v>0</v>
      </c>
      <c r="H892">
        <v>0</v>
      </c>
      <c r="I892" s="36">
        <f ca="1"/>
        <v>0</v>
      </c>
      <c r="K892">
        <v>0</v>
      </c>
      <c r="L892">
        <v>0</v>
      </c>
      <c r="M892">
        <v>0</v>
      </c>
      <c r="N892" s="36">
        <f ca="1"/>
        <v>0</v>
      </c>
    </row>
    <row r="893" spans="6:14">
      <c r="F893">
        <v>0</v>
      </c>
      <c r="G893">
        <v>0</v>
      </c>
      <c r="H893">
        <v>0</v>
      </c>
      <c r="I893" s="36">
        <f ca="1"/>
        <v>0</v>
      </c>
      <c r="K893">
        <v>0</v>
      </c>
      <c r="L893">
        <v>0</v>
      </c>
      <c r="M893">
        <v>0</v>
      </c>
      <c r="N893" s="36">
        <f ca="1"/>
        <v>0</v>
      </c>
    </row>
    <row r="894" spans="6:14">
      <c r="F894">
        <v>0</v>
      </c>
      <c r="G894">
        <v>0</v>
      </c>
      <c r="H894">
        <v>0</v>
      </c>
      <c r="I894" s="36">
        <f ca="1"/>
        <v>0</v>
      </c>
      <c r="K894">
        <v>0</v>
      </c>
      <c r="L894">
        <v>0</v>
      </c>
      <c r="M894">
        <v>0</v>
      </c>
      <c r="N894" s="36">
        <f ca="1"/>
        <v>0</v>
      </c>
    </row>
    <row r="895" spans="6:14">
      <c r="F895">
        <v>0</v>
      </c>
      <c r="G895">
        <v>0</v>
      </c>
      <c r="H895">
        <v>0</v>
      </c>
      <c r="I895" s="36">
        <f ca="1"/>
        <v>0</v>
      </c>
      <c r="K895">
        <v>0</v>
      </c>
      <c r="L895">
        <v>0</v>
      </c>
      <c r="M895">
        <v>0</v>
      </c>
      <c r="N895" s="36">
        <f ca="1"/>
        <v>0</v>
      </c>
    </row>
    <row r="896" spans="6:14">
      <c r="F896">
        <v>0</v>
      </c>
      <c r="G896">
        <v>0</v>
      </c>
      <c r="H896">
        <v>0</v>
      </c>
      <c r="I896" s="36">
        <f ca="1"/>
        <v>0</v>
      </c>
      <c r="K896">
        <v>0</v>
      </c>
      <c r="L896">
        <v>0</v>
      </c>
      <c r="M896">
        <v>0</v>
      </c>
      <c r="N896" s="36">
        <f ca="1"/>
        <v>0</v>
      </c>
    </row>
    <row r="897" spans="6:14">
      <c r="F897">
        <v>0</v>
      </c>
      <c r="G897">
        <v>0</v>
      </c>
      <c r="H897">
        <v>0</v>
      </c>
      <c r="I897" s="36">
        <f ca="1"/>
        <v>0</v>
      </c>
      <c r="K897">
        <v>0</v>
      </c>
      <c r="L897">
        <v>0</v>
      </c>
      <c r="M897">
        <v>0</v>
      </c>
      <c r="N897" s="36">
        <f ca="1"/>
        <v>0</v>
      </c>
    </row>
    <row r="898" spans="6:14">
      <c r="F898">
        <v>0</v>
      </c>
      <c r="G898">
        <v>0</v>
      </c>
      <c r="H898">
        <v>0</v>
      </c>
      <c r="I898" s="36">
        <f ca="1"/>
        <v>0</v>
      </c>
      <c r="K898">
        <v>0</v>
      </c>
      <c r="L898">
        <v>0</v>
      </c>
      <c r="M898">
        <v>0</v>
      </c>
      <c r="N898" s="36">
        <f ca="1"/>
        <v>0</v>
      </c>
    </row>
    <row r="899" spans="6:14">
      <c r="F899">
        <v>0</v>
      </c>
      <c r="G899">
        <v>0</v>
      </c>
      <c r="H899">
        <v>0</v>
      </c>
      <c r="I899" s="36">
        <f ca="1"/>
        <v>0</v>
      </c>
      <c r="K899">
        <v>0</v>
      </c>
      <c r="L899">
        <v>0</v>
      </c>
      <c r="M899">
        <v>0</v>
      </c>
      <c r="N899" s="36">
        <f ca="1"/>
        <v>0</v>
      </c>
    </row>
    <row r="900" spans="6:14">
      <c r="F900">
        <v>0</v>
      </c>
      <c r="G900">
        <v>0</v>
      </c>
      <c r="H900">
        <v>0</v>
      </c>
      <c r="I900" s="36">
        <f ca="1"/>
        <v>0</v>
      </c>
      <c r="K900">
        <v>0</v>
      </c>
      <c r="L900">
        <v>0</v>
      </c>
      <c r="M900">
        <v>0</v>
      </c>
      <c r="N900" s="36">
        <f ca="1"/>
        <v>0</v>
      </c>
    </row>
    <row r="901" spans="6:14">
      <c r="F901">
        <v>0</v>
      </c>
      <c r="G901">
        <v>0</v>
      </c>
      <c r="H901">
        <v>0</v>
      </c>
      <c r="I901" s="36">
        <f ca="1"/>
        <v>0</v>
      </c>
      <c r="K901">
        <v>0</v>
      </c>
      <c r="L901">
        <v>0</v>
      </c>
      <c r="M901">
        <v>0</v>
      </c>
      <c r="N901" s="36">
        <f ca="1"/>
        <v>0</v>
      </c>
    </row>
    <row r="902" spans="6:14">
      <c r="F902">
        <v>0</v>
      </c>
      <c r="G902">
        <v>0</v>
      </c>
      <c r="H902">
        <v>0</v>
      </c>
      <c r="I902" s="36">
        <f ca="1"/>
        <v>0</v>
      </c>
      <c r="K902">
        <v>0</v>
      </c>
      <c r="L902">
        <v>0</v>
      </c>
      <c r="M902">
        <v>0</v>
      </c>
      <c r="N902" s="36">
        <f ca="1"/>
        <v>0</v>
      </c>
    </row>
    <row r="903" spans="6:14">
      <c r="F903">
        <v>0</v>
      </c>
      <c r="G903">
        <v>0</v>
      </c>
      <c r="H903">
        <v>0</v>
      </c>
      <c r="I903" s="36">
        <f ca="1"/>
        <v>0</v>
      </c>
      <c r="K903">
        <v>0</v>
      </c>
      <c r="L903">
        <v>0</v>
      </c>
      <c r="M903">
        <v>0</v>
      </c>
      <c r="N903" s="36">
        <f ca="1"/>
        <v>0</v>
      </c>
    </row>
    <row r="904" spans="6:14">
      <c r="F904">
        <v>0</v>
      </c>
      <c r="G904">
        <v>0</v>
      </c>
      <c r="H904">
        <v>0</v>
      </c>
      <c r="I904" s="36">
        <f ca="1"/>
        <v>0</v>
      </c>
      <c r="K904">
        <v>0</v>
      </c>
      <c r="L904">
        <v>0</v>
      </c>
      <c r="M904">
        <v>0</v>
      </c>
      <c r="N904" s="36">
        <f ca="1"/>
        <v>0</v>
      </c>
    </row>
    <row r="905" spans="6:14">
      <c r="F905">
        <v>0</v>
      </c>
      <c r="G905">
        <v>0</v>
      </c>
      <c r="H905">
        <v>0</v>
      </c>
      <c r="I905" s="36">
        <f ca="1"/>
        <v>0</v>
      </c>
      <c r="K905">
        <v>0</v>
      </c>
      <c r="L905">
        <v>0</v>
      </c>
      <c r="M905">
        <v>0</v>
      </c>
      <c r="N905" s="36">
        <f ca="1"/>
        <v>0</v>
      </c>
    </row>
    <row r="906" spans="6:14">
      <c r="F906">
        <v>0</v>
      </c>
      <c r="G906">
        <v>0</v>
      </c>
      <c r="H906">
        <v>0</v>
      </c>
      <c r="I906" s="36">
        <f ca="1"/>
        <v>0</v>
      </c>
      <c r="K906">
        <v>0</v>
      </c>
      <c r="L906">
        <v>0</v>
      </c>
      <c r="M906">
        <v>0</v>
      </c>
      <c r="N906" s="36">
        <f ca="1"/>
        <v>0</v>
      </c>
    </row>
    <row r="907" spans="6:14">
      <c r="F907">
        <v>0</v>
      </c>
      <c r="G907">
        <v>0</v>
      </c>
      <c r="H907">
        <v>0</v>
      </c>
      <c r="I907" s="36">
        <f ca="1"/>
        <v>0</v>
      </c>
      <c r="K907">
        <v>0</v>
      </c>
      <c r="L907">
        <v>0</v>
      </c>
      <c r="M907">
        <v>0</v>
      </c>
      <c r="N907" s="36">
        <f ca="1"/>
        <v>0</v>
      </c>
    </row>
    <row r="908" spans="6:14">
      <c r="F908">
        <v>0</v>
      </c>
      <c r="G908">
        <v>0</v>
      </c>
      <c r="H908">
        <v>0</v>
      </c>
      <c r="I908" s="36">
        <f ca="1"/>
        <v>0</v>
      </c>
      <c r="K908">
        <v>0</v>
      </c>
      <c r="L908">
        <v>0</v>
      </c>
      <c r="M908">
        <v>0</v>
      </c>
      <c r="N908" s="36">
        <f ca="1"/>
        <v>0</v>
      </c>
    </row>
    <row r="909" spans="6:14">
      <c r="F909">
        <v>0</v>
      </c>
      <c r="G909">
        <v>0</v>
      </c>
      <c r="H909">
        <v>0</v>
      </c>
      <c r="I909" s="36">
        <f ca="1"/>
        <v>0</v>
      </c>
      <c r="K909">
        <v>0</v>
      </c>
      <c r="L909">
        <v>0</v>
      </c>
      <c r="M909">
        <v>0</v>
      </c>
      <c r="N909" s="36">
        <f ca="1"/>
        <v>0</v>
      </c>
    </row>
    <row r="910" spans="6:14">
      <c r="F910">
        <v>0</v>
      </c>
      <c r="G910">
        <v>0</v>
      </c>
      <c r="H910">
        <v>0</v>
      </c>
      <c r="I910" s="36">
        <f ca="1"/>
        <v>0</v>
      </c>
      <c r="K910">
        <v>0</v>
      </c>
      <c r="L910">
        <v>0</v>
      </c>
      <c r="M910">
        <v>0</v>
      </c>
      <c r="N910" s="36">
        <f ca="1"/>
        <v>0</v>
      </c>
    </row>
    <row r="911" spans="6:14">
      <c r="F911">
        <v>0</v>
      </c>
      <c r="G911">
        <v>0</v>
      </c>
      <c r="H911">
        <v>0</v>
      </c>
      <c r="I911" s="36">
        <f ca="1"/>
        <v>0</v>
      </c>
      <c r="K911">
        <v>0</v>
      </c>
      <c r="L911">
        <v>0</v>
      </c>
      <c r="M911">
        <v>0</v>
      </c>
      <c r="N911" s="36">
        <f ca="1"/>
        <v>0</v>
      </c>
    </row>
    <row r="912" spans="6:14">
      <c r="F912">
        <v>0</v>
      </c>
      <c r="G912">
        <v>0</v>
      </c>
      <c r="H912">
        <v>0</v>
      </c>
      <c r="I912" s="36">
        <f ca="1"/>
        <v>0</v>
      </c>
      <c r="K912">
        <v>0</v>
      </c>
      <c r="L912">
        <v>0</v>
      </c>
      <c r="M912">
        <v>0</v>
      </c>
      <c r="N912" s="36">
        <f ca="1"/>
        <v>0</v>
      </c>
    </row>
    <row r="913" spans="6:14">
      <c r="F913">
        <v>0</v>
      </c>
      <c r="G913">
        <v>0</v>
      </c>
      <c r="H913">
        <v>0</v>
      </c>
      <c r="I913" s="36">
        <f ca="1"/>
        <v>0</v>
      </c>
      <c r="K913">
        <v>0</v>
      </c>
      <c r="L913">
        <v>0</v>
      </c>
      <c r="M913">
        <v>0</v>
      </c>
      <c r="N913" s="36">
        <f ca="1"/>
        <v>0</v>
      </c>
    </row>
    <row r="914" spans="6:14">
      <c r="F914">
        <v>0</v>
      </c>
      <c r="G914">
        <v>0</v>
      </c>
      <c r="H914">
        <v>0</v>
      </c>
      <c r="I914" s="36">
        <f ca="1"/>
        <v>0</v>
      </c>
      <c r="K914">
        <v>0</v>
      </c>
      <c r="L914">
        <v>0</v>
      </c>
      <c r="M914">
        <v>0</v>
      </c>
      <c r="N914" s="36">
        <f ca="1"/>
        <v>0</v>
      </c>
    </row>
    <row r="915" spans="6:14">
      <c r="F915">
        <v>0</v>
      </c>
      <c r="G915">
        <v>0</v>
      </c>
      <c r="H915">
        <v>0</v>
      </c>
      <c r="I915" s="36">
        <f ca="1"/>
        <v>0</v>
      </c>
      <c r="K915">
        <v>0</v>
      </c>
      <c r="L915">
        <v>0</v>
      </c>
      <c r="M915">
        <v>0</v>
      </c>
      <c r="N915" s="36">
        <f ca="1"/>
        <v>0</v>
      </c>
    </row>
    <row r="916" spans="6:14">
      <c r="F916">
        <v>0</v>
      </c>
      <c r="G916">
        <v>0</v>
      </c>
      <c r="H916">
        <v>0</v>
      </c>
      <c r="I916" s="36">
        <f ca="1"/>
        <v>0</v>
      </c>
      <c r="K916">
        <v>0</v>
      </c>
      <c r="L916">
        <v>0</v>
      </c>
      <c r="M916">
        <v>0</v>
      </c>
      <c r="N916" s="36">
        <f ca="1"/>
        <v>0</v>
      </c>
    </row>
    <row r="917" spans="6:14">
      <c r="F917">
        <v>0</v>
      </c>
      <c r="G917">
        <v>0</v>
      </c>
      <c r="H917">
        <v>0</v>
      </c>
      <c r="I917" s="36">
        <f ca="1"/>
        <v>0</v>
      </c>
      <c r="K917">
        <v>0</v>
      </c>
      <c r="L917">
        <v>0</v>
      </c>
      <c r="M917">
        <v>0</v>
      </c>
      <c r="N917" s="36">
        <f ca="1"/>
        <v>0</v>
      </c>
    </row>
    <row r="918" spans="6:14">
      <c r="F918">
        <v>0</v>
      </c>
      <c r="G918">
        <v>0</v>
      </c>
      <c r="H918">
        <v>0</v>
      </c>
      <c r="I918" s="36">
        <f ca="1"/>
        <v>0</v>
      </c>
      <c r="K918">
        <v>0</v>
      </c>
      <c r="L918">
        <v>0</v>
      </c>
      <c r="M918">
        <v>0</v>
      </c>
      <c r="N918" s="36">
        <f ca="1"/>
        <v>0</v>
      </c>
    </row>
    <row r="919" spans="6:14">
      <c r="F919">
        <v>0</v>
      </c>
      <c r="G919">
        <v>0</v>
      </c>
      <c r="H919">
        <v>0</v>
      </c>
      <c r="I919" s="36">
        <f ca="1"/>
        <v>0</v>
      </c>
      <c r="K919">
        <v>0</v>
      </c>
      <c r="L919">
        <v>0</v>
      </c>
      <c r="M919">
        <v>0</v>
      </c>
      <c r="N919" s="36">
        <f ca="1"/>
        <v>0</v>
      </c>
    </row>
    <row r="920" spans="6:14">
      <c r="F920">
        <v>0</v>
      </c>
      <c r="G920">
        <v>0</v>
      </c>
      <c r="H920">
        <v>0</v>
      </c>
      <c r="I920" s="36">
        <f ca="1"/>
        <v>0</v>
      </c>
      <c r="K920">
        <v>0</v>
      </c>
      <c r="L920">
        <v>0</v>
      </c>
      <c r="M920">
        <v>0</v>
      </c>
      <c r="N920" s="36">
        <f ca="1"/>
        <v>0</v>
      </c>
    </row>
    <row r="921" spans="6:14">
      <c r="F921">
        <v>0</v>
      </c>
      <c r="G921">
        <v>0</v>
      </c>
      <c r="H921">
        <v>0</v>
      </c>
      <c r="I921" s="36">
        <f ca="1"/>
        <v>0</v>
      </c>
      <c r="K921">
        <v>0</v>
      </c>
      <c r="L921">
        <v>0</v>
      </c>
      <c r="M921">
        <v>0</v>
      </c>
      <c r="N921" s="36">
        <f ca="1"/>
        <v>0</v>
      </c>
    </row>
    <row r="922" spans="6:14">
      <c r="F922">
        <v>0</v>
      </c>
      <c r="G922">
        <v>0</v>
      </c>
      <c r="H922">
        <v>0</v>
      </c>
      <c r="I922" s="36">
        <f ca="1"/>
        <v>0</v>
      </c>
      <c r="K922">
        <v>0</v>
      </c>
      <c r="L922">
        <v>0</v>
      </c>
      <c r="M922">
        <v>0</v>
      </c>
      <c r="N922" s="36">
        <f ca="1"/>
        <v>0</v>
      </c>
    </row>
    <row r="923" spans="6:14">
      <c r="F923">
        <v>0</v>
      </c>
      <c r="G923">
        <v>0</v>
      </c>
      <c r="H923">
        <v>0</v>
      </c>
      <c r="I923" s="36">
        <f ca="1"/>
        <v>0</v>
      </c>
      <c r="K923">
        <v>0</v>
      </c>
      <c r="L923">
        <v>0</v>
      </c>
      <c r="M923">
        <v>0</v>
      </c>
      <c r="N923" s="36">
        <f ca="1"/>
        <v>0</v>
      </c>
    </row>
    <row r="924" spans="6:14">
      <c r="F924">
        <v>0</v>
      </c>
      <c r="G924">
        <v>0</v>
      </c>
      <c r="H924">
        <v>0</v>
      </c>
      <c r="I924" s="36">
        <f ca="1"/>
        <v>0</v>
      </c>
      <c r="K924">
        <v>0</v>
      </c>
      <c r="L924">
        <v>0</v>
      </c>
      <c r="M924">
        <v>0</v>
      </c>
      <c r="N924" s="36">
        <f ca="1"/>
        <v>0</v>
      </c>
    </row>
    <row r="925" spans="6:14">
      <c r="F925">
        <v>0</v>
      </c>
      <c r="G925">
        <v>0</v>
      </c>
      <c r="H925">
        <v>0</v>
      </c>
      <c r="I925" s="36">
        <f ca="1"/>
        <v>0</v>
      </c>
      <c r="K925">
        <v>0</v>
      </c>
      <c r="L925">
        <v>0</v>
      </c>
      <c r="M925">
        <v>0</v>
      </c>
      <c r="N925" s="36">
        <f ca="1"/>
        <v>0</v>
      </c>
    </row>
    <row r="926" spans="6:14">
      <c r="F926">
        <v>0</v>
      </c>
      <c r="G926">
        <v>0</v>
      </c>
      <c r="H926">
        <v>0</v>
      </c>
      <c r="I926" s="36">
        <f ca="1"/>
        <v>0</v>
      </c>
      <c r="K926">
        <v>0</v>
      </c>
      <c r="L926">
        <v>0</v>
      </c>
      <c r="M926">
        <v>0</v>
      </c>
      <c r="N926" s="36">
        <f ca="1"/>
        <v>0</v>
      </c>
    </row>
    <row r="927" spans="6:14">
      <c r="F927">
        <v>0</v>
      </c>
      <c r="G927">
        <v>0</v>
      </c>
      <c r="H927">
        <v>0</v>
      </c>
      <c r="I927" s="36">
        <f ca="1"/>
        <v>0</v>
      </c>
      <c r="K927">
        <v>0</v>
      </c>
      <c r="L927">
        <v>0</v>
      </c>
      <c r="M927">
        <v>0</v>
      </c>
      <c r="N927" s="36">
        <f ca="1"/>
        <v>0</v>
      </c>
    </row>
    <row r="928" spans="6:14">
      <c r="F928">
        <v>0</v>
      </c>
      <c r="G928">
        <v>0</v>
      </c>
      <c r="H928">
        <v>0</v>
      </c>
      <c r="I928" s="36">
        <f ca="1"/>
        <v>0</v>
      </c>
      <c r="K928">
        <v>0</v>
      </c>
      <c r="L928">
        <v>0</v>
      </c>
      <c r="M928">
        <v>0</v>
      </c>
      <c r="N928" s="36">
        <f ca="1"/>
        <v>0</v>
      </c>
    </row>
    <row r="929" spans="6:14">
      <c r="F929">
        <v>0</v>
      </c>
      <c r="G929">
        <v>0</v>
      </c>
      <c r="H929">
        <v>0</v>
      </c>
      <c r="I929" s="36">
        <f ca="1"/>
        <v>0</v>
      </c>
      <c r="K929">
        <v>0</v>
      </c>
      <c r="L929">
        <v>0</v>
      </c>
      <c r="M929">
        <v>0</v>
      </c>
      <c r="N929" s="36">
        <f ca="1"/>
        <v>0</v>
      </c>
    </row>
    <row r="930" spans="6:14">
      <c r="F930">
        <v>0</v>
      </c>
      <c r="G930">
        <v>0</v>
      </c>
      <c r="H930">
        <v>0</v>
      </c>
      <c r="I930" s="36">
        <f ca="1"/>
        <v>0</v>
      </c>
      <c r="K930">
        <v>0</v>
      </c>
      <c r="L930">
        <v>0</v>
      </c>
      <c r="M930">
        <v>0</v>
      </c>
      <c r="N930" s="36">
        <f ca="1"/>
        <v>0</v>
      </c>
    </row>
    <row r="931" spans="6:14">
      <c r="F931">
        <v>0</v>
      </c>
      <c r="G931">
        <v>0</v>
      </c>
      <c r="H931">
        <v>0</v>
      </c>
      <c r="I931" s="36">
        <f ca="1"/>
        <v>0</v>
      </c>
      <c r="K931">
        <v>0</v>
      </c>
      <c r="L931">
        <v>0</v>
      </c>
      <c r="M931">
        <v>0</v>
      </c>
      <c r="N931" s="36">
        <f ca="1"/>
        <v>0</v>
      </c>
    </row>
    <row r="932" spans="6:14">
      <c r="F932">
        <v>0</v>
      </c>
      <c r="G932">
        <v>0</v>
      </c>
      <c r="H932">
        <v>0</v>
      </c>
      <c r="I932" s="36">
        <f ca="1"/>
        <v>0</v>
      </c>
      <c r="K932">
        <v>0</v>
      </c>
      <c r="L932">
        <v>0</v>
      </c>
      <c r="M932">
        <v>0</v>
      </c>
      <c r="N932" s="36">
        <f ca="1"/>
        <v>0</v>
      </c>
    </row>
    <row r="933" spans="6:14">
      <c r="F933">
        <v>0</v>
      </c>
      <c r="G933">
        <v>0</v>
      </c>
      <c r="H933">
        <v>0</v>
      </c>
      <c r="I933" s="36">
        <f ca="1"/>
        <v>0</v>
      </c>
      <c r="K933">
        <v>0</v>
      </c>
      <c r="L933">
        <v>0</v>
      </c>
      <c r="M933">
        <v>0</v>
      </c>
      <c r="N933" s="36">
        <f ca="1"/>
        <v>0</v>
      </c>
    </row>
    <row r="934" spans="6:14">
      <c r="F934">
        <v>0</v>
      </c>
      <c r="G934">
        <v>0</v>
      </c>
      <c r="H934">
        <v>0</v>
      </c>
      <c r="I934" s="36">
        <f ca="1"/>
        <v>0</v>
      </c>
      <c r="K934">
        <v>0</v>
      </c>
      <c r="L934">
        <v>0</v>
      </c>
      <c r="M934">
        <v>0</v>
      </c>
      <c r="N934" s="36">
        <f ca="1"/>
        <v>0</v>
      </c>
    </row>
    <row r="935" spans="6:14">
      <c r="F935">
        <v>0</v>
      </c>
      <c r="G935">
        <v>0</v>
      </c>
      <c r="H935">
        <v>0</v>
      </c>
      <c r="I935" s="36">
        <f ca="1"/>
        <v>0</v>
      </c>
      <c r="K935">
        <v>0</v>
      </c>
      <c r="L935">
        <v>0</v>
      </c>
      <c r="M935">
        <v>0</v>
      </c>
      <c r="N935" s="36">
        <f ca="1"/>
        <v>0</v>
      </c>
    </row>
    <row r="936" spans="6:14">
      <c r="F936">
        <v>0</v>
      </c>
      <c r="G936">
        <v>0</v>
      </c>
      <c r="H936">
        <v>0</v>
      </c>
      <c r="I936" s="36">
        <f ca="1"/>
        <v>0</v>
      </c>
      <c r="K936">
        <v>0</v>
      </c>
      <c r="L936">
        <v>0</v>
      </c>
      <c r="M936">
        <v>0</v>
      </c>
      <c r="N936" s="36">
        <f ca="1"/>
        <v>0</v>
      </c>
    </row>
    <row r="937" spans="6:14">
      <c r="F937">
        <v>0</v>
      </c>
      <c r="G937">
        <v>0</v>
      </c>
      <c r="H937">
        <v>0</v>
      </c>
      <c r="I937" s="36">
        <f ca="1"/>
        <v>0</v>
      </c>
      <c r="K937">
        <v>0</v>
      </c>
      <c r="L937">
        <v>0</v>
      </c>
      <c r="M937">
        <v>0</v>
      </c>
      <c r="N937" s="36">
        <f ca="1"/>
        <v>0</v>
      </c>
    </row>
    <row r="938" spans="6:14">
      <c r="F938">
        <v>0</v>
      </c>
      <c r="G938">
        <v>0</v>
      </c>
      <c r="H938">
        <v>0</v>
      </c>
      <c r="I938" s="36">
        <f ca="1"/>
        <v>0</v>
      </c>
      <c r="K938">
        <v>0</v>
      </c>
      <c r="L938">
        <v>0</v>
      </c>
      <c r="M938">
        <v>0</v>
      </c>
      <c r="N938" s="36">
        <f ca="1"/>
        <v>0</v>
      </c>
    </row>
    <row r="939" spans="6:14">
      <c r="F939">
        <v>0</v>
      </c>
      <c r="G939">
        <v>0</v>
      </c>
      <c r="H939">
        <v>0</v>
      </c>
      <c r="I939" s="36">
        <f ca="1"/>
        <v>0</v>
      </c>
      <c r="K939">
        <v>0</v>
      </c>
      <c r="L939">
        <v>0</v>
      </c>
      <c r="M939">
        <v>0</v>
      </c>
      <c r="N939" s="36">
        <f ca="1"/>
        <v>0</v>
      </c>
    </row>
    <row r="940" spans="6:14">
      <c r="F940">
        <v>0</v>
      </c>
      <c r="G940">
        <v>0</v>
      </c>
      <c r="H940">
        <v>0</v>
      </c>
      <c r="I940" s="36">
        <f ca="1"/>
        <v>0</v>
      </c>
      <c r="K940">
        <v>0</v>
      </c>
      <c r="L940">
        <v>0</v>
      </c>
      <c r="M940">
        <v>0</v>
      </c>
      <c r="N940" s="36">
        <f ca="1"/>
        <v>0</v>
      </c>
    </row>
    <row r="941" spans="6:14">
      <c r="F941">
        <v>0</v>
      </c>
      <c r="G941">
        <v>0</v>
      </c>
      <c r="H941">
        <v>0</v>
      </c>
      <c r="I941" s="36">
        <f ca="1"/>
        <v>0</v>
      </c>
      <c r="K941">
        <v>0</v>
      </c>
      <c r="L941">
        <v>0</v>
      </c>
      <c r="M941">
        <v>0</v>
      </c>
      <c r="N941" s="36">
        <f ca="1"/>
        <v>0</v>
      </c>
    </row>
    <row r="942" spans="6:14">
      <c r="F942">
        <v>0</v>
      </c>
      <c r="G942">
        <v>0</v>
      </c>
      <c r="H942">
        <v>0</v>
      </c>
      <c r="I942" s="36">
        <f ca="1"/>
        <v>0</v>
      </c>
      <c r="K942">
        <v>0</v>
      </c>
      <c r="L942">
        <v>0</v>
      </c>
      <c r="M942">
        <v>0</v>
      </c>
      <c r="N942" s="36">
        <f ca="1"/>
        <v>0</v>
      </c>
    </row>
    <row r="943" spans="6:14">
      <c r="F943">
        <v>0</v>
      </c>
      <c r="G943">
        <v>0</v>
      </c>
      <c r="H943">
        <v>0</v>
      </c>
      <c r="I943" s="36">
        <f ca="1"/>
        <v>0</v>
      </c>
      <c r="K943">
        <v>0</v>
      </c>
      <c r="L943">
        <v>0</v>
      </c>
      <c r="M943">
        <v>0</v>
      </c>
      <c r="N943" s="36">
        <f ca="1"/>
        <v>0</v>
      </c>
    </row>
    <row r="944" spans="6:14">
      <c r="F944">
        <v>0</v>
      </c>
      <c r="G944">
        <v>0</v>
      </c>
      <c r="H944">
        <v>0</v>
      </c>
      <c r="I944" s="36">
        <f ca="1"/>
        <v>0</v>
      </c>
      <c r="K944">
        <v>0</v>
      </c>
      <c r="L944">
        <v>0</v>
      </c>
      <c r="M944">
        <v>0</v>
      </c>
      <c r="N944" s="36">
        <f ca="1"/>
        <v>0</v>
      </c>
    </row>
    <row r="945" spans="6:14">
      <c r="F945">
        <v>0</v>
      </c>
      <c r="G945">
        <v>0</v>
      </c>
      <c r="H945">
        <v>0</v>
      </c>
      <c r="I945" s="36">
        <f ca="1"/>
        <v>0</v>
      </c>
      <c r="K945">
        <v>0</v>
      </c>
      <c r="L945">
        <v>0</v>
      </c>
      <c r="M945">
        <v>0</v>
      </c>
      <c r="N945" s="36">
        <f ca="1"/>
        <v>0</v>
      </c>
    </row>
    <row r="946" spans="6:14">
      <c r="F946">
        <v>0</v>
      </c>
      <c r="G946">
        <v>0</v>
      </c>
      <c r="H946">
        <v>0</v>
      </c>
      <c r="I946" s="36">
        <f ca="1"/>
        <v>0</v>
      </c>
      <c r="K946">
        <v>0</v>
      </c>
      <c r="L946">
        <v>0</v>
      </c>
      <c r="M946">
        <v>0</v>
      </c>
      <c r="N946" s="36">
        <f ca="1"/>
        <v>0</v>
      </c>
    </row>
    <row r="947" spans="6:14">
      <c r="F947">
        <v>0</v>
      </c>
      <c r="G947">
        <v>0</v>
      </c>
      <c r="H947">
        <v>0</v>
      </c>
      <c r="I947" s="36">
        <f ca="1"/>
        <v>0</v>
      </c>
      <c r="K947">
        <v>0</v>
      </c>
      <c r="L947">
        <v>0</v>
      </c>
      <c r="M947">
        <v>0</v>
      </c>
      <c r="N947" s="36">
        <f ca="1"/>
        <v>0</v>
      </c>
    </row>
    <row r="948" spans="6:14">
      <c r="F948">
        <v>0</v>
      </c>
      <c r="G948">
        <v>0</v>
      </c>
      <c r="H948">
        <v>0</v>
      </c>
      <c r="I948" s="36">
        <f ca="1"/>
        <v>0</v>
      </c>
      <c r="K948">
        <v>0</v>
      </c>
      <c r="L948">
        <v>0</v>
      </c>
      <c r="M948">
        <v>0</v>
      </c>
      <c r="N948" s="36">
        <f ca="1"/>
        <v>0</v>
      </c>
    </row>
    <row r="949" spans="6:14">
      <c r="F949">
        <v>0</v>
      </c>
      <c r="G949">
        <v>0</v>
      </c>
      <c r="H949">
        <v>0</v>
      </c>
      <c r="I949" s="36">
        <f ca="1"/>
        <v>0</v>
      </c>
      <c r="K949">
        <v>0</v>
      </c>
      <c r="L949">
        <v>0</v>
      </c>
      <c r="M949">
        <v>0</v>
      </c>
      <c r="N949" s="36">
        <f ca="1"/>
        <v>0</v>
      </c>
    </row>
    <row r="950" spans="6:14">
      <c r="F950">
        <v>0</v>
      </c>
      <c r="G950">
        <v>0</v>
      </c>
      <c r="H950">
        <v>0</v>
      </c>
      <c r="I950" s="36">
        <f ca="1"/>
        <v>0</v>
      </c>
      <c r="K950">
        <v>0</v>
      </c>
      <c r="L950">
        <v>0</v>
      </c>
      <c r="M950">
        <v>0</v>
      </c>
      <c r="N950" s="36">
        <f ca="1"/>
        <v>0</v>
      </c>
    </row>
    <row r="951" spans="6:14">
      <c r="F951">
        <v>0</v>
      </c>
      <c r="G951">
        <v>0</v>
      </c>
      <c r="H951">
        <v>0</v>
      </c>
      <c r="I951" s="36">
        <f ca="1"/>
        <v>0</v>
      </c>
      <c r="K951">
        <v>0</v>
      </c>
      <c r="L951">
        <v>0</v>
      </c>
      <c r="M951">
        <v>0</v>
      </c>
      <c r="N951" s="36">
        <f ca="1"/>
        <v>0</v>
      </c>
    </row>
    <row r="952" spans="6:14">
      <c r="F952">
        <v>0</v>
      </c>
      <c r="G952">
        <v>0</v>
      </c>
      <c r="H952">
        <v>0</v>
      </c>
      <c r="I952" s="36">
        <f ca="1"/>
        <v>0</v>
      </c>
      <c r="K952">
        <v>0</v>
      </c>
      <c r="L952">
        <v>0</v>
      </c>
      <c r="M952">
        <v>0</v>
      </c>
      <c r="N952" s="36">
        <f ca="1"/>
        <v>0</v>
      </c>
    </row>
    <row r="953" spans="6:14">
      <c r="F953">
        <v>0</v>
      </c>
      <c r="G953">
        <v>0</v>
      </c>
      <c r="H953">
        <v>0</v>
      </c>
      <c r="I953" s="36">
        <f ca="1"/>
        <v>0</v>
      </c>
      <c r="K953">
        <v>0</v>
      </c>
      <c r="L953">
        <v>0</v>
      </c>
      <c r="M953">
        <v>0</v>
      </c>
      <c r="N953" s="36">
        <f ca="1"/>
        <v>0</v>
      </c>
    </row>
    <row r="954" spans="6:14">
      <c r="F954">
        <v>0</v>
      </c>
      <c r="G954">
        <v>0</v>
      </c>
      <c r="H954">
        <v>0</v>
      </c>
      <c r="I954" s="36">
        <f ca="1"/>
        <v>0</v>
      </c>
      <c r="K954">
        <v>0</v>
      </c>
      <c r="L954">
        <v>0</v>
      </c>
      <c r="M954">
        <v>0</v>
      </c>
      <c r="N954" s="36">
        <f ca="1"/>
        <v>0</v>
      </c>
    </row>
    <row r="955" spans="6:14">
      <c r="F955">
        <v>0</v>
      </c>
      <c r="G955">
        <v>0</v>
      </c>
      <c r="H955">
        <v>0</v>
      </c>
      <c r="I955" s="36">
        <f ca="1"/>
        <v>0</v>
      </c>
      <c r="K955">
        <v>0</v>
      </c>
      <c r="L955">
        <v>0</v>
      </c>
      <c r="M955">
        <v>0</v>
      </c>
      <c r="N955" s="36">
        <f ca="1"/>
        <v>0</v>
      </c>
    </row>
    <row r="956" spans="6:14">
      <c r="F956">
        <v>0</v>
      </c>
      <c r="G956">
        <v>0</v>
      </c>
      <c r="H956">
        <v>0</v>
      </c>
      <c r="I956" s="36">
        <f ca="1"/>
        <v>0</v>
      </c>
      <c r="K956">
        <v>0</v>
      </c>
      <c r="L956">
        <v>0</v>
      </c>
      <c r="M956">
        <v>0</v>
      </c>
      <c r="N956" s="36">
        <f ca="1"/>
        <v>0</v>
      </c>
    </row>
    <row r="957" spans="6:14">
      <c r="F957">
        <v>0</v>
      </c>
      <c r="G957">
        <v>0</v>
      </c>
      <c r="H957">
        <v>0</v>
      </c>
      <c r="I957" s="36">
        <f ca="1"/>
        <v>0</v>
      </c>
      <c r="K957">
        <v>0</v>
      </c>
      <c r="L957">
        <v>0</v>
      </c>
      <c r="M957">
        <v>0</v>
      </c>
      <c r="N957" s="36">
        <f ca="1"/>
        <v>0</v>
      </c>
    </row>
    <row r="958" spans="6:14">
      <c r="F958">
        <v>0</v>
      </c>
      <c r="G958">
        <v>0</v>
      </c>
      <c r="H958">
        <v>0</v>
      </c>
      <c r="I958" s="36">
        <f ca="1"/>
        <v>0</v>
      </c>
      <c r="K958">
        <v>0</v>
      </c>
      <c r="L958">
        <v>0</v>
      </c>
      <c r="M958">
        <v>0</v>
      </c>
      <c r="N958" s="36">
        <f ca="1"/>
        <v>0</v>
      </c>
    </row>
    <row r="959" spans="6:14">
      <c r="F959">
        <v>0</v>
      </c>
      <c r="G959">
        <v>0</v>
      </c>
      <c r="H959">
        <v>0</v>
      </c>
      <c r="I959" s="36">
        <f ca="1"/>
        <v>0</v>
      </c>
      <c r="K959">
        <v>0</v>
      </c>
      <c r="L959">
        <v>0</v>
      </c>
      <c r="M959">
        <v>0</v>
      </c>
      <c r="N959" s="36">
        <f ca="1"/>
        <v>0</v>
      </c>
    </row>
    <row r="960" spans="6:14">
      <c r="F960">
        <v>0</v>
      </c>
      <c r="G960">
        <v>0</v>
      </c>
      <c r="H960">
        <v>0</v>
      </c>
      <c r="I960" s="36">
        <f ca="1"/>
        <v>0</v>
      </c>
      <c r="K960">
        <v>0</v>
      </c>
      <c r="L960">
        <v>0</v>
      </c>
      <c r="M960">
        <v>0</v>
      </c>
      <c r="N960" s="36">
        <f ca="1"/>
        <v>0</v>
      </c>
    </row>
    <row r="961" spans="6:14">
      <c r="F961">
        <v>0</v>
      </c>
      <c r="G961">
        <v>0</v>
      </c>
      <c r="H961">
        <v>0</v>
      </c>
      <c r="I961" s="36">
        <f ca="1"/>
        <v>0</v>
      </c>
      <c r="K961">
        <v>0</v>
      </c>
      <c r="L961">
        <v>0</v>
      </c>
      <c r="M961">
        <v>0</v>
      </c>
      <c r="N961" s="36">
        <f ca="1"/>
        <v>0</v>
      </c>
    </row>
    <row r="962" spans="6:14">
      <c r="F962">
        <v>0</v>
      </c>
      <c r="G962">
        <v>0</v>
      </c>
      <c r="H962">
        <v>0</v>
      </c>
      <c r="I962" s="36">
        <f ca="1"/>
        <v>0</v>
      </c>
      <c r="K962">
        <v>0</v>
      </c>
      <c r="L962">
        <v>0</v>
      </c>
      <c r="M962">
        <v>0</v>
      </c>
      <c r="N962" s="36">
        <f ca="1"/>
        <v>0</v>
      </c>
    </row>
    <row r="963" spans="6:14">
      <c r="F963">
        <v>0</v>
      </c>
      <c r="G963">
        <v>0</v>
      </c>
      <c r="H963">
        <v>0</v>
      </c>
      <c r="I963" s="36">
        <f ca="1"/>
        <v>0</v>
      </c>
      <c r="K963">
        <v>0</v>
      </c>
      <c r="L963">
        <v>0</v>
      </c>
      <c r="M963">
        <v>0</v>
      </c>
      <c r="N963" s="36">
        <f ca="1"/>
        <v>0</v>
      </c>
    </row>
    <row r="964" spans="6:14">
      <c r="F964">
        <v>0</v>
      </c>
      <c r="G964">
        <v>0</v>
      </c>
      <c r="H964">
        <v>0</v>
      </c>
      <c r="I964" s="36">
        <f ca="1"/>
        <v>0</v>
      </c>
      <c r="K964">
        <v>0</v>
      </c>
      <c r="L964">
        <v>0</v>
      </c>
      <c r="M964">
        <v>0</v>
      </c>
      <c r="N964" s="36">
        <f ca="1"/>
        <v>0</v>
      </c>
    </row>
    <row r="965" spans="6:14">
      <c r="F965">
        <v>0</v>
      </c>
      <c r="G965">
        <v>0</v>
      </c>
      <c r="H965">
        <v>0</v>
      </c>
      <c r="I965" s="36">
        <f ca="1"/>
        <v>0</v>
      </c>
      <c r="K965">
        <v>0</v>
      </c>
      <c r="L965">
        <v>0</v>
      </c>
      <c r="M965">
        <v>0</v>
      </c>
      <c r="N965" s="36">
        <f ca="1"/>
        <v>0</v>
      </c>
    </row>
    <row r="966" spans="6:14">
      <c r="F966">
        <v>0</v>
      </c>
      <c r="G966">
        <v>0</v>
      </c>
      <c r="H966">
        <v>0</v>
      </c>
      <c r="I966" s="36">
        <f ca="1"/>
        <v>0</v>
      </c>
      <c r="K966">
        <v>0</v>
      </c>
      <c r="L966">
        <v>0</v>
      </c>
      <c r="M966">
        <v>0</v>
      </c>
      <c r="N966" s="36">
        <f ca="1"/>
        <v>0</v>
      </c>
    </row>
    <row r="967" spans="6:14">
      <c r="F967">
        <v>0</v>
      </c>
      <c r="G967">
        <v>0</v>
      </c>
      <c r="H967">
        <v>0</v>
      </c>
      <c r="I967" s="36">
        <f ca="1"/>
        <v>0</v>
      </c>
      <c r="K967">
        <v>0</v>
      </c>
      <c r="L967">
        <v>0</v>
      </c>
      <c r="M967">
        <v>0</v>
      </c>
      <c r="N967" s="36">
        <f ca="1"/>
        <v>0</v>
      </c>
    </row>
    <row r="968" spans="6:14">
      <c r="F968">
        <v>0</v>
      </c>
      <c r="G968">
        <v>0</v>
      </c>
      <c r="H968">
        <v>0</v>
      </c>
      <c r="I968" s="36">
        <f ca="1"/>
        <v>0</v>
      </c>
      <c r="K968">
        <v>0</v>
      </c>
      <c r="L968">
        <v>0</v>
      </c>
      <c r="M968">
        <v>0</v>
      </c>
      <c r="N968" s="36">
        <f ca="1"/>
        <v>0</v>
      </c>
    </row>
    <row r="969" spans="6:14">
      <c r="F969">
        <v>0</v>
      </c>
      <c r="G969">
        <v>0</v>
      </c>
      <c r="H969">
        <v>0</v>
      </c>
      <c r="I969" s="36">
        <f ca="1"/>
        <v>0</v>
      </c>
      <c r="K969">
        <v>0</v>
      </c>
      <c r="L969">
        <v>0</v>
      </c>
      <c r="M969">
        <v>0</v>
      </c>
      <c r="N969" s="36">
        <f ca="1"/>
        <v>0</v>
      </c>
    </row>
    <row r="970" spans="6:14">
      <c r="F970">
        <v>0</v>
      </c>
      <c r="G970">
        <v>0</v>
      </c>
      <c r="H970">
        <v>0</v>
      </c>
      <c r="I970" s="36">
        <f ca="1"/>
        <v>0</v>
      </c>
      <c r="K970">
        <v>0</v>
      </c>
      <c r="L970">
        <v>0</v>
      </c>
      <c r="M970">
        <v>0</v>
      </c>
      <c r="N970" s="36">
        <f ca="1"/>
        <v>0</v>
      </c>
    </row>
    <row r="971" spans="6:14">
      <c r="F971">
        <v>0</v>
      </c>
      <c r="G971">
        <v>0</v>
      </c>
      <c r="H971">
        <v>0</v>
      </c>
      <c r="I971" s="36">
        <f ca="1"/>
        <v>0</v>
      </c>
      <c r="K971">
        <v>0</v>
      </c>
      <c r="L971">
        <v>0</v>
      </c>
      <c r="M971">
        <v>0</v>
      </c>
      <c r="N971" s="36">
        <f ca="1"/>
        <v>0</v>
      </c>
    </row>
    <row r="972" spans="6:14">
      <c r="F972">
        <v>0</v>
      </c>
      <c r="G972">
        <v>0</v>
      </c>
      <c r="H972">
        <v>0</v>
      </c>
      <c r="I972" s="36">
        <f ca="1"/>
        <v>0</v>
      </c>
      <c r="K972">
        <v>0</v>
      </c>
      <c r="L972">
        <v>0</v>
      </c>
      <c r="M972">
        <v>0</v>
      </c>
      <c r="N972" s="36">
        <f ca="1"/>
        <v>0</v>
      </c>
    </row>
    <row r="973" spans="6:14">
      <c r="F973">
        <v>0</v>
      </c>
      <c r="G973">
        <v>0</v>
      </c>
      <c r="H973">
        <v>0</v>
      </c>
      <c r="I973" s="36">
        <f ca="1"/>
        <v>0</v>
      </c>
      <c r="K973">
        <v>0</v>
      </c>
      <c r="L973">
        <v>0</v>
      </c>
      <c r="M973">
        <v>0</v>
      </c>
      <c r="N973" s="36">
        <f ca="1"/>
        <v>0</v>
      </c>
    </row>
    <row r="974" spans="6:14">
      <c r="F974">
        <v>0</v>
      </c>
      <c r="G974">
        <v>0</v>
      </c>
      <c r="H974">
        <v>0</v>
      </c>
      <c r="I974" s="36">
        <f ca="1"/>
        <v>0</v>
      </c>
      <c r="K974">
        <v>0</v>
      </c>
      <c r="L974">
        <v>0</v>
      </c>
      <c r="M974">
        <v>0</v>
      </c>
      <c r="N974" s="36">
        <f ca="1"/>
        <v>0</v>
      </c>
    </row>
    <row r="975" spans="6:14">
      <c r="F975">
        <v>0</v>
      </c>
      <c r="G975">
        <v>0</v>
      </c>
      <c r="H975">
        <v>0</v>
      </c>
      <c r="I975" s="36">
        <f ca="1"/>
        <v>0</v>
      </c>
      <c r="K975">
        <v>0</v>
      </c>
      <c r="L975">
        <v>0</v>
      </c>
      <c r="M975">
        <v>0</v>
      </c>
      <c r="N975" s="36">
        <f ca="1"/>
        <v>0</v>
      </c>
    </row>
    <row r="976" spans="6:14">
      <c r="F976">
        <v>0</v>
      </c>
      <c r="G976">
        <v>0</v>
      </c>
      <c r="H976">
        <v>0</v>
      </c>
      <c r="I976" s="36">
        <f ca="1"/>
        <v>0</v>
      </c>
      <c r="K976">
        <v>0</v>
      </c>
      <c r="L976">
        <v>0</v>
      </c>
      <c r="M976">
        <v>0</v>
      </c>
      <c r="N976" s="36">
        <f ca="1"/>
        <v>0</v>
      </c>
    </row>
    <row r="977" spans="6:14">
      <c r="F977">
        <v>0</v>
      </c>
      <c r="G977">
        <v>0</v>
      </c>
      <c r="H977">
        <v>0</v>
      </c>
      <c r="I977" s="36">
        <f ca="1"/>
        <v>0</v>
      </c>
      <c r="K977">
        <v>0</v>
      </c>
      <c r="L977">
        <v>0</v>
      </c>
      <c r="M977">
        <v>0</v>
      </c>
      <c r="N977" s="36">
        <f ca="1"/>
        <v>0</v>
      </c>
    </row>
    <row r="978" spans="6:14">
      <c r="F978">
        <v>0</v>
      </c>
      <c r="G978">
        <v>0</v>
      </c>
      <c r="H978">
        <v>0</v>
      </c>
      <c r="I978" s="36">
        <f ca="1"/>
        <v>0</v>
      </c>
      <c r="K978">
        <v>0</v>
      </c>
      <c r="L978">
        <v>0</v>
      </c>
      <c r="M978">
        <v>0</v>
      </c>
      <c r="N978" s="36">
        <f ca="1"/>
        <v>0</v>
      </c>
    </row>
    <row r="979" spans="6:14">
      <c r="F979">
        <v>0</v>
      </c>
      <c r="G979">
        <v>0</v>
      </c>
      <c r="H979">
        <v>0</v>
      </c>
      <c r="I979" s="36">
        <f ca="1"/>
        <v>0</v>
      </c>
      <c r="K979">
        <v>0</v>
      </c>
      <c r="L979">
        <v>0</v>
      </c>
      <c r="M979">
        <v>0</v>
      </c>
      <c r="N979" s="36">
        <f ca="1"/>
        <v>0</v>
      </c>
    </row>
    <row r="980" spans="6:14">
      <c r="F980">
        <v>0</v>
      </c>
      <c r="G980">
        <v>0</v>
      </c>
      <c r="H980">
        <v>0</v>
      </c>
      <c r="I980" s="36">
        <f ca="1"/>
        <v>0</v>
      </c>
      <c r="K980">
        <v>0</v>
      </c>
      <c r="L980">
        <v>0</v>
      </c>
      <c r="M980">
        <v>0</v>
      </c>
      <c r="N980" s="36">
        <f ca="1"/>
        <v>0</v>
      </c>
    </row>
    <row r="981" spans="6:14">
      <c r="F981">
        <v>0</v>
      </c>
      <c r="G981">
        <v>0</v>
      </c>
      <c r="H981">
        <v>0</v>
      </c>
      <c r="I981" s="36">
        <f ca="1"/>
        <v>0</v>
      </c>
      <c r="K981">
        <v>0</v>
      </c>
      <c r="L981">
        <v>0</v>
      </c>
      <c r="M981">
        <v>0</v>
      </c>
      <c r="N981" s="36">
        <f ca="1"/>
        <v>0</v>
      </c>
    </row>
    <row r="982" spans="6:14">
      <c r="F982">
        <v>0</v>
      </c>
      <c r="G982">
        <v>0</v>
      </c>
      <c r="H982">
        <v>0</v>
      </c>
      <c r="I982" s="36">
        <f ca="1"/>
        <v>0</v>
      </c>
      <c r="K982">
        <v>0</v>
      </c>
      <c r="L982">
        <v>0</v>
      </c>
      <c r="M982">
        <v>0</v>
      </c>
      <c r="N982" s="36">
        <f ca="1"/>
        <v>0</v>
      </c>
    </row>
    <row r="983" spans="6:14">
      <c r="F983">
        <v>0</v>
      </c>
      <c r="G983">
        <v>0</v>
      </c>
      <c r="H983">
        <v>0</v>
      </c>
      <c r="I983" s="36">
        <f ca="1"/>
        <v>0</v>
      </c>
      <c r="K983">
        <v>0</v>
      </c>
      <c r="L983">
        <v>0</v>
      </c>
      <c r="M983">
        <v>0</v>
      </c>
      <c r="N983" s="36">
        <f ca="1"/>
        <v>0</v>
      </c>
    </row>
    <row r="984" spans="6:14">
      <c r="F984">
        <v>0</v>
      </c>
      <c r="G984">
        <v>0</v>
      </c>
      <c r="H984">
        <v>0</v>
      </c>
      <c r="I984" s="36">
        <f ca="1"/>
        <v>0</v>
      </c>
      <c r="K984">
        <v>0</v>
      </c>
      <c r="L984">
        <v>0</v>
      </c>
      <c r="M984">
        <v>0</v>
      </c>
      <c r="N984" s="36">
        <f ca="1"/>
        <v>0</v>
      </c>
    </row>
    <row r="985" spans="6:14">
      <c r="F985">
        <v>0</v>
      </c>
      <c r="G985">
        <v>0</v>
      </c>
      <c r="H985">
        <v>0</v>
      </c>
      <c r="I985" s="36">
        <f ca="1"/>
        <v>0</v>
      </c>
      <c r="K985">
        <v>0</v>
      </c>
      <c r="L985">
        <v>0</v>
      </c>
      <c r="M985">
        <v>0</v>
      </c>
      <c r="N985" s="36">
        <f ca="1"/>
        <v>0</v>
      </c>
    </row>
    <row r="986" spans="6:14">
      <c r="F986">
        <v>0</v>
      </c>
      <c r="G986">
        <v>0</v>
      </c>
      <c r="H986">
        <v>0</v>
      </c>
      <c r="I986" s="36">
        <f ca="1"/>
        <v>0</v>
      </c>
      <c r="K986">
        <v>0</v>
      </c>
      <c r="L986">
        <v>0</v>
      </c>
      <c r="M986">
        <v>0</v>
      </c>
      <c r="N986" s="36">
        <f ca="1"/>
        <v>0</v>
      </c>
    </row>
    <row r="987" spans="6:14">
      <c r="F987">
        <v>0</v>
      </c>
      <c r="G987">
        <v>0</v>
      </c>
      <c r="H987">
        <v>0</v>
      </c>
      <c r="I987" s="36">
        <f ca="1"/>
        <v>0</v>
      </c>
      <c r="K987">
        <v>0</v>
      </c>
      <c r="L987">
        <v>0</v>
      </c>
      <c r="M987">
        <v>0</v>
      </c>
      <c r="N987" s="36">
        <f ca="1"/>
        <v>0</v>
      </c>
    </row>
    <row r="988" spans="6:14">
      <c r="F988">
        <v>0</v>
      </c>
      <c r="G988">
        <v>0</v>
      </c>
      <c r="H988">
        <v>0</v>
      </c>
      <c r="I988" s="36">
        <f ca="1"/>
        <v>0</v>
      </c>
      <c r="K988">
        <v>0</v>
      </c>
      <c r="L988">
        <v>0</v>
      </c>
      <c r="M988">
        <v>0</v>
      </c>
      <c r="N988" s="36">
        <f ca="1"/>
        <v>0</v>
      </c>
    </row>
    <row r="989" spans="6:14">
      <c r="F989">
        <v>0</v>
      </c>
      <c r="G989">
        <v>0</v>
      </c>
      <c r="H989">
        <v>0</v>
      </c>
      <c r="I989" s="36">
        <f ca="1"/>
        <v>0</v>
      </c>
      <c r="K989">
        <v>0</v>
      </c>
      <c r="L989">
        <v>0</v>
      </c>
      <c r="M989">
        <v>0</v>
      </c>
      <c r="N989" s="36">
        <f ca="1"/>
        <v>0</v>
      </c>
    </row>
    <row r="990" spans="6:14">
      <c r="F990">
        <v>0</v>
      </c>
      <c r="G990">
        <v>0</v>
      </c>
      <c r="H990">
        <v>0</v>
      </c>
      <c r="I990" s="36">
        <f ca="1"/>
        <v>0</v>
      </c>
      <c r="K990">
        <v>0</v>
      </c>
      <c r="L990">
        <v>0</v>
      </c>
      <c r="M990">
        <v>0</v>
      </c>
      <c r="N990" s="36">
        <f ca="1"/>
        <v>0</v>
      </c>
    </row>
    <row r="991" spans="6:14">
      <c r="F991">
        <v>0</v>
      </c>
      <c r="G991">
        <v>0</v>
      </c>
      <c r="H991">
        <v>0</v>
      </c>
      <c r="I991" s="36">
        <f ca="1"/>
        <v>0</v>
      </c>
      <c r="K991">
        <v>0</v>
      </c>
      <c r="L991">
        <v>0</v>
      </c>
      <c r="M991">
        <v>0</v>
      </c>
      <c r="N991" s="36">
        <f ca="1"/>
        <v>0</v>
      </c>
    </row>
    <row r="992" spans="6:14">
      <c r="F992">
        <v>0</v>
      </c>
      <c r="G992">
        <v>0</v>
      </c>
      <c r="H992">
        <v>0</v>
      </c>
      <c r="I992" s="36">
        <f ca="1"/>
        <v>0</v>
      </c>
      <c r="K992">
        <v>0</v>
      </c>
      <c r="L992">
        <v>0</v>
      </c>
      <c r="M992">
        <v>0</v>
      </c>
      <c r="N992" s="36">
        <f ca="1"/>
        <v>0</v>
      </c>
    </row>
    <row r="993" spans="6:14">
      <c r="F993">
        <v>0</v>
      </c>
      <c r="G993">
        <v>0</v>
      </c>
      <c r="H993">
        <v>0</v>
      </c>
      <c r="I993" s="36">
        <f ca="1"/>
        <v>0</v>
      </c>
      <c r="K993">
        <v>0</v>
      </c>
      <c r="L993">
        <v>0</v>
      </c>
      <c r="M993">
        <v>0</v>
      </c>
      <c r="N993" s="36">
        <f ca="1"/>
        <v>0</v>
      </c>
    </row>
    <row r="994" spans="6:14">
      <c r="F994">
        <v>0</v>
      </c>
      <c r="G994">
        <v>0</v>
      </c>
      <c r="H994">
        <v>0</v>
      </c>
      <c r="I994" s="36">
        <f ca="1"/>
        <v>0</v>
      </c>
      <c r="K994">
        <v>0</v>
      </c>
      <c r="L994">
        <v>0</v>
      </c>
      <c r="M994">
        <v>0</v>
      </c>
      <c r="N994" s="36">
        <f ca="1"/>
        <v>0</v>
      </c>
    </row>
    <row r="995" spans="6:14">
      <c r="F995">
        <v>0</v>
      </c>
      <c r="G995">
        <v>0</v>
      </c>
      <c r="H995">
        <v>0</v>
      </c>
      <c r="I995" s="36">
        <f ca="1"/>
        <v>0</v>
      </c>
      <c r="K995">
        <v>0</v>
      </c>
      <c r="L995">
        <v>0</v>
      </c>
      <c r="M995">
        <v>0</v>
      </c>
      <c r="N995" s="36">
        <f ca="1"/>
        <v>0</v>
      </c>
    </row>
    <row r="996" spans="6:14">
      <c r="F996">
        <v>0</v>
      </c>
      <c r="G996">
        <v>0</v>
      </c>
      <c r="H996">
        <v>0</v>
      </c>
      <c r="I996" s="36">
        <f ca="1"/>
        <v>0</v>
      </c>
      <c r="K996">
        <v>0</v>
      </c>
      <c r="L996">
        <v>0</v>
      </c>
      <c r="M996">
        <v>0</v>
      </c>
      <c r="N996" s="36">
        <f ca="1"/>
        <v>0</v>
      </c>
    </row>
    <row r="997" spans="6:14">
      <c r="F997">
        <v>0</v>
      </c>
      <c r="G997">
        <v>0</v>
      </c>
      <c r="H997">
        <v>0</v>
      </c>
      <c r="I997" s="36">
        <f ca="1"/>
        <v>0</v>
      </c>
      <c r="K997">
        <v>0</v>
      </c>
      <c r="L997">
        <v>0</v>
      </c>
      <c r="M997">
        <v>0</v>
      </c>
      <c r="N997" s="36">
        <f ca="1"/>
        <v>0</v>
      </c>
    </row>
    <row r="998" spans="6:14">
      <c r="F998">
        <v>0</v>
      </c>
      <c r="G998">
        <v>0</v>
      </c>
      <c r="H998">
        <v>0</v>
      </c>
      <c r="I998" s="36">
        <f ca="1"/>
        <v>0</v>
      </c>
      <c r="K998">
        <v>0</v>
      </c>
      <c r="L998">
        <v>0</v>
      </c>
      <c r="M998">
        <v>0</v>
      </c>
      <c r="N998" s="36">
        <f ca="1"/>
        <v>0</v>
      </c>
    </row>
    <row r="999" spans="6:14">
      <c r="F999">
        <v>0</v>
      </c>
      <c r="G999">
        <v>0</v>
      </c>
      <c r="H999">
        <v>0</v>
      </c>
      <c r="I999" s="36">
        <f ca="1"/>
        <v>0</v>
      </c>
      <c r="K999">
        <v>0</v>
      </c>
      <c r="L999">
        <v>0</v>
      </c>
      <c r="M999">
        <v>0</v>
      </c>
      <c r="N999" s="36">
        <f ca="1"/>
        <v>0</v>
      </c>
    </row>
    <row r="1000" spans="6:14">
      <c r="F1000">
        <v>0</v>
      </c>
      <c r="G1000">
        <v>0</v>
      </c>
      <c r="H1000">
        <v>0</v>
      </c>
      <c r="I1000" s="36">
        <f ca="1"/>
        <v>0</v>
      </c>
      <c r="K1000">
        <v>0</v>
      </c>
      <c r="L1000">
        <v>0</v>
      </c>
      <c r="M1000">
        <v>0</v>
      </c>
      <c r="N1000" s="36">
        <f ca="1"/>
        <v>0</v>
      </c>
    </row>
    <row r="1001" spans="6:14">
      <c r="F1001">
        <v>0</v>
      </c>
      <c r="G1001">
        <v>0</v>
      </c>
      <c r="H1001">
        <v>0</v>
      </c>
      <c r="I1001" s="36">
        <f ca="1"/>
        <v>0</v>
      </c>
      <c r="K1001">
        <v>0</v>
      </c>
      <c r="L1001">
        <v>0</v>
      </c>
      <c r="M1001">
        <v>0</v>
      </c>
      <c r="N1001" s="36">
        <f ca="1"/>
        <v>0</v>
      </c>
    </row>
    <row r="1002" spans="6:14">
      <c r="F1002">
        <v>0</v>
      </c>
      <c r="G1002">
        <v>0</v>
      </c>
      <c r="H1002">
        <v>0</v>
      </c>
      <c r="I1002" s="36">
        <f ca="1"/>
        <v>0</v>
      </c>
      <c r="K1002">
        <v>0</v>
      </c>
      <c r="L1002">
        <v>0</v>
      </c>
      <c r="M1002">
        <v>0</v>
      </c>
      <c r="N1002" s="36">
        <f ca="1"/>
        <v>0</v>
      </c>
    </row>
    <row r="1003" spans="6:14">
      <c r="I1003" s="36">
        <f ca="1"/>
        <v>0</v>
      </c>
      <c r="N1003" s="36">
        <f ca="1"/>
        <v>0</v>
      </c>
    </row>
  </sheetData>
  <dataValidations count="2">
    <dataValidation type="list" allowBlank="1" showInputMessage="1" showErrorMessage="1" sqref="D5" xr:uid="{56DF5DB5-B0B6-4DEC-AA89-D588076D85C2}">
      <formula1>"All Months,January,February,March,April,May,June,July,August,September,October,November,December"</formula1>
    </dataValidation>
    <dataValidation type="list" allowBlank="1" showInputMessage="1" showErrorMessage="1" sqref="B5" xr:uid="{E4B933F7-7905-42C9-9CE5-9F31DB4C5183}">
      <formula1>"Current Fiscal Year, Previous Fiscal 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F823-77DC-406C-936C-C0E50DCE61E8}">
  <dimension ref="A1:Z985"/>
  <sheetViews>
    <sheetView workbookViewId="0">
      <selection activeCell="C5" sqref="C5"/>
    </sheetView>
  </sheetViews>
  <sheetFormatPr defaultRowHeight="14.5"/>
  <cols>
    <col min="1" max="1" width="17.54296875" customWidth="1"/>
    <col min="2" max="2" width="18.7265625" customWidth="1"/>
    <col min="3" max="3" width="27.36328125" customWidth="1"/>
    <col min="4" max="4" width="15.7265625" customWidth="1"/>
    <col min="5" max="5" width="14.54296875" customWidth="1"/>
  </cols>
  <sheetData>
    <row r="1" spans="1:26" ht="39.5" thickBot="1">
      <c r="A1" s="7" t="s">
        <v>204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6.5" thickBot="1">
      <c r="A3" s="4">
        <v>18</v>
      </c>
      <c r="B3" s="5" t="s">
        <v>5</v>
      </c>
      <c r="C3" s="5" t="s">
        <v>6</v>
      </c>
      <c r="D3" s="5" t="s">
        <v>7</v>
      </c>
      <c r="E3" s="6" t="b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6.5" thickBot="1">
      <c r="A4" s="4">
        <v>13</v>
      </c>
      <c r="B4" s="5" t="s">
        <v>8</v>
      </c>
      <c r="C4" s="5" t="s">
        <v>9</v>
      </c>
      <c r="D4" s="5" t="s">
        <v>10</v>
      </c>
      <c r="E4" s="6" t="b">
        <v>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6.5" thickBot="1">
      <c r="A5" s="4">
        <v>29</v>
      </c>
      <c r="B5" s="5" t="s">
        <v>11</v>
      </c>
      <c r="C5" s="5" t="s">
        <v>12</v>
      </c>
      <c r="D5" s="5" t="s">
        <v>12</v>
      </c>
      <c r="E5" s="6" t="b"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thickBot="1">
      <c r="A6" s="4">
        <v>73</v>
      </c>
      <c r="B6" s="5" t="s">
        <v>13</v>
      </c>
      <c r="C6" s="5" t="s">
        <v>12</v>
      </c>
      <c r="D6" s="5" t="s">
        <v>12</v>
      </c>
      <c r="E6" s="6" t="b">
        <v>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thickBot="1">
      <c r="A7" s="4">
        <v>74</v>
      </c>
      <c r="B7" s="5" t="s">
        <v>14</v>
      </c>
      <c r="C7" s="5" t="s">
        <v>12</v>
      </c>
      <c r="D7" s="5" t="s">
        <v>12</v>
      </c>
      <c r="E7" s="6" t="b"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thickBot="1">
      <c r="A8" s="4">
        <v>75</v>
      </c>
      <c r="B8" s="5" t="s">
        <v>15</v>
      </c>
      <c r="C8" s="5" t="s">
        <v>12</v>
      </c>
      <c r="D8" s="5" t="s">
        <v>12</v>
      </c>
      <c r="E8" s="6" t="b"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6.5" thickBot="1">
      <c r="A9" s="4">
        <v>6</v>
      </c>
      <c r="B9" s="5" t="s">
        <v>16</v>
      </c>
      <c r="C9" s="5" t="s">
        <v>17</v>
      </c>
      <c r="D9" s="5" t="s">
        <v>18</v>
      </c>
      <c r="E9" s="6" t="b">
        <v>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6.5" thickBot="1">
      <c r="A10" s="4">
        <v>30</v>
      </c>
      <c r="B10" s="5" t="s">
        <v>19</v>
      </c>
      <c r="C10" s="5" t="s">
        <v>12</v>
      </c>
      <c r="D10" s="5" t="s">
        <v>12</v>
      </c>
      <c r="E10" s="6" t="b">
        <v>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thickBot="1">
      <c r="A11" s="4">
        <v>8</v>
      </c>
      <c r="B11" s="5" t="s">
        <v>20</v>
      </c>
      <c r="C11" s="5" t="s">
        <v>21</v>
      </c>
      <c r="D11" s="5" t="s">
        <v>10</v>
      </c>
      <c r="E11" s="6" t="b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thickBot="1">
      <c r="A12" s="4">
        <v>31</v>
      </c>
      <c r="B12" s="5" t="s">
        <v>22</v>
      </c>
      <c r="C12" s="5" t="s">
        <v>12</v>
      </c>
      <c r="D12" s="5" t="s">
        <v>12</v>
      </c>
      <c r="E12" s="6" t="b">
        <v>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thickBot="1">
      <c r="A13" s="4">
        <v>7</v>
      </c>
      <c r="B13" s="5" t="s">
        <v>23</v>
      </c>
      <c r="C13" s="5" t="s">
        <v>24</v>
      </c>
      <c r="D13" s="5" t="s">
        <v>10</v>
      </c>
      <c r="E13" s="6" t="b">
        <v>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thickBot="1">
      <c r="A14" s="4">
        <v>32</v>
      </c>
      <c r="B14" s="5" t="s">
        <v>25</v>
      </c>
      <c r="C14" s="5" t="s">
        <v>12</v>
      </c>
      <c r="D14" s="5"/>
      <c r="E14" s="6" t="b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>
      <c r="A15" s="4">
        <v>33</v>
      </c>
      <c r="B15" s="5" t="s">
        <v>26</v>
      </c>
      <c r="C15" s="5" t="s">
        <v>12</v>
      </c>
      <c r="D15" s="5" t="s">
        <v>12</v>
      </c>
      <c r="E15" s="6" t="b"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6.5" thickBot="1">
      <c r="A16" s="4">
        <v>34</v>
      </c>
      <c r="B16" s="5" t="s">
        <v>27</v>
      </c>
      <c r="C16" s="5" t="s">
        <v>12</v>
      </c>
      <c r="D16" s="5" t="s">
        <v>12</v>
      </c>
      <c r="E16" s="6" t="b">
        <v>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>
      <c r="A17" s="4">
        <v>28</v>
      </c>
      <c r="B17" s="5" t="s">
        <v>28</v>
      </c>
      <c r="C17" s="5" t="s">
        <v>29</v>
      </c>
      <c r="D17" s="5" t="s">
        <v>12</v>
      </c>
      <c r="E17" s="6" t="b"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>
      <c r="A18" s="4">
        <v>70</v>
      </c>
      <c r="B18" s="5" t="s">
        <v>30</v>
      </c>
      <c r="C18" s="5" t="s">
        <v>29</v>
      </c>
      <c r="D18" s="5" t="s">
        <v>12</v>
      </c>
      <c r="E18" s="6" t="b">
        <v>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6.5" thickBot="1">
      <c r="A19" s="4">
        <v>72</v>
      </c>
      <c r="B19" s="5" t="s">
        <v>31</v>
      </c>
      <c r="C19" s="5" t="s">
        <v>29</v>
      </c>
      <c r="D19" s="5" t="s">
        <v>12</v>
      </c>
      <c r="E19" s="6" t="b">
        <v>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>
      <c r="A20" s="4">
        <v>71</v>
      </c>
      <c r="B20" s="5" t="s">
        <v>32</v>
      </c>
      <c r="C20" s="5" t="s">
        <v>29</v>
      </c>
      <c r="D20" s="5" t="s">
        <v>12</v>
      </c>
      <c r="E20" s="6" t="b">
        <v>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6.5" thickBot="1">
      <c r="A21" s="4">
        <v>19</v>
      </c>
      <c r="B21" s="5" t="s">
        <v>33</v>
      </c>
      <c r="C21" s="5" t="s">
        <v>34</v>
      </c>
      <c r="D21" s="5" t="s">
        <v>7</v>
      </c>
      <c r="E21" s="6" t="b">
        <v>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thickBot="1">
      <c r="A22" s="4">
        <v>35</v>
      </c>
      <c r="B22" s="5" t="s">
        <v>35</v>
      </c>
      <c r="C22" s="5" t="s">
        <v>36</v>
      </c>
      <c r="D22" s="5" t="s">
        <v>12</v>
      </c>
      <c r="E22" s="6" t="b">
        <v>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thickBot="1">
      <c r="A23" s="4">
        <v>36</v>
      </c>
      <c r="B23" s="5" t="s">
        <v>37</v>
      </c>
      <c r="C23" s="5" t="s">
        <v>12</v>
      </c>
      <c r="D23" s="5" t="s">
        <v>12</v>
      </c>
      <c r="E23" s="6" t="b">
        <v>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6.5" thickBot="1">
      <c r="A24" s="4">
        <v>76</v>
      </c>
      <c r="B24" s="5" t="s">
        <v>38</v>
      </c>
      <c r="C24" s="5" t="s">
        <v>12</v>
      </c>
      <c r="D24" s="5" t="s">
        <v>12</v>
      </c>
      <c r="E24" s="6" t="b">
        <v>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6.5" thickBot="1">
      <c r="A25" s="4">
        <v>77</v>
      </c>
      <c r="B25" s="5" t="s">
        <v>39</v>
      </c>
      <c r="C25" s="5" t="s">
        <v>12</v>
      </c>
      <c r="D25" s="5" t="s">
        <v>12</v>
      </c>
      <c r="E25" s="6" t="b">
        <v>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6.5" thickBot="1">
      <c r="A26" s="4">
        <v>78</v>
      </c>
      <c r="B26" s="5" t="s">
        <v>40</v>
      </c>
      <c r="C26" s="5" t="s">
        <v>12</v>
      </c>
      <c r="D26" s="5" t="s">
        <v>12</v>
      </c>
      <c r="E26" s="6" t="b">
        <v>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9" thickBot="1">
      <c r="A27" s="4">
        <v>79</v>
      </c>
      <c r="B27" s="5" t="s">
        <v>41</v>
      </c>
      <c r="C27" s="5" t="s">
        <v>12</v>
      </c>
      <c r="D27" s="5" t="s">
        <v>12</v>
      </c>
      <c r="E27" s="6" t="b">
        <v>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6.5" thickBot="1">
      <c r="A28" s="4">
        <v>37</v>
      </c>
      <c r="B28" s="5" t="s">
        <v>42</v>
      </c>
      <c r="C28" s="5" t="s">
        <v>12</v>
      </c>
      <c r="D28" s="5" t="s">
        <v>12</v>
      </c>
      <c r="E28" s="6" t="b">
        <v>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>
      <c r="A29" s="4">
        <v>38</v>
      </c>
      <c r="B29" s="5" t="s">
        <v>43</v>
      </c>
      <c r="C29" s="5" t="s">
        <v>12</v>
      </c>
      <c r="D29" s="5" t="s">
        <v>12</v>
      </c>
      <c r="E29" s="6" t="b">
        <v>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6.5" thickBot="1">
      <c r="A30" s="4">
        <v>53</v>
      </c>
      <c r="B30" s="5" t="s">
        <v>44</v>
      </c>
      <c r="C30" s="5" t="s">
        <v>45</v>
      </c>
      <c r="D30" s="5"/>
      <c r="E30" s="6" t="b">
        <v>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6.5" thickBot="1">
      <c r="A31" s="4">
        <v>39</v>
      </c>
      <c r="B31" s="5" t="s">
        <v>46</v>
      </c>
      <c r="C31" s="5" t="s">
        <v>12</v>
      </c>
      <c r="D31" s="5"/>
      <c r="E31" s="6" t="b">
        <v>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>
      <c r="A32" s="4">
        <v>80</v>
      </c>
      <c r="B32" s="5" t="s">
        <v>47</v>
      </c>
      <c r="C32" s="5" t="s">
        <v>12</v>
      </c>
      <c r="D32" s="5" t="s">
        <v>12</v>
      </c>
      <c r="E32" s="6" t="b">
        <v>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6.5" thickBot="1">
      <c r="A33" s="4">
        <v>81</v>
      </c>
      <c r="B33" s="5" t="s">
        <v>48</v>
      </c>
      <c r="C33" s="5" t="s">
        <v>12</v>
      </c>
      <c r="D33" s="5"/>
      <c r="E33" s="6" t="b">
        <v>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>
      <c r="A34" s="4">
        <v>82</v>
      </c>
      <c r="B34" s="5" t="s">
        <v>49</v>
      </c>
      <c r="C34" s="5" t="s">
        <v>12</v>
      </c>
      <c r="D34" s="5"/>
      <c r="E34" s="6" t="b">
        <v>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6.5" thickBot="1">
      <c r="A35" s="4">
        <v>83</v>
      </c>
      <c r="B35" s="5" t="s">
        <v>50</v>
      </c>
      <c r="C35" s="5" t="s">
        <v>12</v>
      </c>
      <c r="D35" s="5" t="s">
        <v>12</v>
      </c>
      <c r="E35" s="6" t="b">
        <v>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thickBot="1">
      <c r="A36" s="4">
        <v>84</v>
      </c>
      <c r="B36" s="5" t="s">
        <v>51</v>
      </c>
      <c r="C36" s="5" t="s">
        <v>12</v>
      </c>
      <c r="D36" s="5"/>
      <c r="E36" s="6" t="b">
        <v>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thickBot="1">
      <c r="A37" s="4">
        <v>40</v>
      </c>
      <c r="B37" s="5" t="s">
        <v>52</v>
      </c>
      <c r="C37" s="5" t="s">
        <v>36</v>
      </c>
      <c r="D37" s="5"/>
      <c r="E37" s="6" t="b">
        <v>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>
      <c r="A38" s="4">
        <v>85</v>
      </c>
      <c r="B38" s="5" t="s">
        <v>53</v>
      </c>
      <c r="C38" s="5" t="s">
        <v>36</v>
      </c>
      <c r="D38" s="5"/>
      <c r="E38" s="6" t="b">
        <v>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6.5" thickBot="1">
      <c r="A39" s="4">
        <v>86</v>
      </c>
      <c r="B39" s="5" t="s">
        <v>54</v>
      </c>
      <c r="C39" s="5" t="s">
        <v>36</v>
      </c>
      <c r="D39" s="5"/>
      <c r="E39" s="6" t="b">
        <v>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thickBot="1">
      <c r="A40" s="4">
        <v>87</v>
      </c>
      <c r="B40" s="5" t="s">
        <v>55</v>
      </c>
      <c r="C40" s="5" t="s">
        <v>36</v>
      </c>
      <c r="D40" s="5"/>
      <c r="E40" s="6" t="b">
        <v>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thickBot="1">
      <c r="A41" s="4">
        <v>88</v>
      </c>
      <c r="B41" s="5" t="s">
        <v>56</v>
      </c>
      <c r="C41" s="5" t="s">
        <v>36</v>
      </c>
      <c r="D41" s="5"/>
      <c r="E41" s="6" t="b">
        <v>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>
      <c r="A42" s="4">
        <v>89</v>
      </c>
      <c r="B42" s="5" t="s">
        <v>57</v>
      </c>
      <c r="C42" s="5" t="s">
        <v>36</v>
      </c>
      <c r="D42" s="5"/>
      <c r="E42" s="6" t="b">
        <v>1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6.5" thickBot="1">
      <c r="A43" s="4">
        <v>90</v>
      </c>
      <c r="B43" s="5" t="s">
        <v>58</v>
      </c>
      <c r="C43" s="5" t="s">
        <v>36</v>
      </c>
      <c r="D43" s="5"/>
      <c r="E43" s="6" t="b">
        <v>1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thickBot="1">
      <c r="A44" s="4">
        <v>41</v>
      </c>
      <c r="B44" s="5" t="s">
        <v>59</v>
      </c>
      <c r="C44" s="5" t="s">
        <v>12</v>
      </c>
      <c r="D44" s="5" t="s">
        <v>12</v>
      </c>
      <c r="E44" s="6" t="b">
        <v>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thickBot="1">
      <c r="A45" s="4">
        <v>91</v>
      </c>
      <c r="B45" s="5" t="s">
        <v>60</v>
      </c>
      <c r="C45" s="5" t="s">
        <v>12</v>
      </c>
      <c r="D45" s="5" t="s">
        <v>12</v>
      </c>
      <c r="E45" s="6" t="b">
        <v>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thickBot="1">
      <c r="A46" s="4">
        <v>92</v>
      </c>
      <c r="B46" s="5" t="s">
        <v>61</v>
      </c>
      <c r="C46" s="5" t="s">
        <v>12</v>
      </c>
      <c r="D46" s="5" t="s">
        <v>12</v>
      </c>
      <c r="E46" s="6" t="b">
        <v>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thickBot="1">
      <c r="A47" s="4">
        <v>93</v>
      </c>
      <c r="B47" s="5" t="s">
        <v>62</v>
      </c>
      <c r="C47" s="5" t="s">
        <v>12</v>
      </c>
      <c r="D47" s="5" t="s">
        <v>12</v>
      </c>
      <c r="E47" s="6" t="b">
        <v>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>
      <c r="A48" s="4">
        <v>94</v>
      </c>
      <c r="B48" s="5" t="s">
        <v>63</v>
      </c>
      <c r="C48" s="5" t="s">
        <v>12</v>
      </c>
      <c r="D48" s="5" t="s">
        <v>12</v>
      </c>
      <c r="E48" s="6" t="b">
        <v>1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thickBot="1">
      <c r="A49" s="4">
        <v>42</v>
      </c>
      <c r="B49" s="5" t="s">
        <v>64</v>
      </c>
      <c r="C49" s="5" t="s">
        <v>12</v>
      </c>
      <c r="D49" s="5" t="s">
        <v>12</v>
      </c>
      <c r="E49" s="6" t="b">
        <v>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thickBot="1">
      <c r="A50" s="4">
        <v>95</v>
      </c>
      <c r="B50" s="5" t="s">
        <v>65</v>
      </c>
      <c r="C50" s="5" t="s">
        <v>12</v>
      </c>
      <c r="D50" s="5" t="s">
        <v>12</v>
      </c>
      <c r="E50" s="6" t="b">
        <v>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>
      <c r="A51" s="4">
        <v>96</v>
      </c>
      <c r="B51" s="5" t="s">
        <v>66</v>
      </c>
      <c r="C51" s="5" t="s">
        <v>12</v>
      </c>
      <c r="D51" s="5" t="s">
        <v>12</v>
      </c>
      <c r="E51" s="6" t="b">
        <v>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thickBot="1">
      <c r="A52" s="4">
        <v>97</v>
      </c>
      <c r="B52" s="5" t="s">
        <v>55</v>
      </c>
      <c r="C52" s="5" t="s">
        <v>12</v>
      </c>
      <c r="D52" s="5" t="s">
        <v>12</v>
      </c>
      <c r="E52" s="6" t="b">
        <v>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thickBot="1">
      <c r="A53" s="4">
        <v>14</v>
      </c>
      <c r="B53" s="5" t="s">
        <v>67</v>
      </c>
      <c r="C53" s="5" t="s">
        <v>68</v>
      </c>
      <c r="D53" s="5" t="s">
        <v>10</v>
      </c>
      <c r="E53" s="6" t="b">
        <v>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thickBot="1">
      <c r="A54" s="4">
        <v>9</v>
      </c>
      <c r="B54" s="5" t="s">
        <v>69</v>
      </c>
      <c r="C54" s="5" t="s">
        <v>21</v>
      </c>
      <c r="D54" s="5" t="s">
        <v>10</v>
      </c>
      <c r="E54" s="6" t="b">
        <v>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6.5" thickBot="1">
      <c r="A55" s="4">
        <v>43</v>
      </c>
      <c r="B55" s="5" t="s">
        <v>70</v>
      </c>
      <c r="C55" s="5" t="s">
        <v>12</v>
      </c>
      <c r="D55" s="5" t="s">
        <v>12</v>
      </c>
      <c r="E55" s="6" t="b">
        <v>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thickBot="1">
      <c r="A56" s="4">
        <v>98</v>
      </c>
      <c r="B56" s="5" t="s">
        <v>71</v>
      </c>
      <c r="C56" s="5" t="s">
        <v>12</v>
      </c>
      <c r="D56" s="5" t="s">
        <v>12</v>
      </c>
      <c r="E56" s="6" t="b">
        <v>1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thickBot="1">
      <c r="A57" s="4">
        <v>99</v>
      </c>
      <c r="B57" s="5" t="s">
        <v>72</v>
      </c>
      <c r="C57" s="5" t="s">
        <v>12</v>
      </c>
      <c r="D57" s="5" t="s">
        <v>12</v>
      </c>
      <c r="E57" s="6" t="b">
        <v>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thickBot="1">
      <c r="A58" s="4">
        <v>20</v>
      </c>
      <c r="B58" s="5" t="s">
        <v>73</v>
      </c>
      <c r="C58" s="5" t="s">
        <v>34</v>
      </c>
      <c r="D58" s="5" t="s">
        <v>7</v>
      </c>
      <c r="E58" s="6" t="b">
        <v>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thickBot="1">
      <c r="A59" s="4">
        <v>15</v>
      </c>
      <c r="B59" s="5" t="s">
        <v>74</v>
      </c>
      <c r="C59" s="5" t="s">
        <v>68</v>
      </c>
      <c r="D59" s="5" t="s">
        <v>10</v>
      </c>
      <c r="E59" s="6" t="b">
        <v>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6.5" thickBot="1">
      <c r="A60" s="4">
        <v>23</v>
      </c>
      <c r="B60" s="5" t="s">
        <v>75</v>
      </c>
      <c r="C60" s="5" t="s">
        <v>76</v>
      </c>
      <c r="D60" s="5" t="s">
        <v>7</v>
      </c>
      <c r="E60" s="6" t="b">
        <v>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6.5" thickBot="1">
      <c r="A61" s="4">
        <v>10</v>
      </c>
      <c r="B61" s="5" t="s">
        <v>77</v>
      </c>
      <c r="C61" s="5" t="s">
        <v>21</v>
      </c>
      <c r="D61" s="5" t="s">
        <v>10</v>
      </c>
      <c r="E61" s="6" t="b">
        <v>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thickBot="1">
      <c r="A62" s="4">
        <v>60</v>
      </c>
      <c r="B62" s="5" t="s">
        <v>78</v>
      </c>
      <c r="C62" s="5" t="s">
        <v>21</v>
      </c>
      <c r="D62" s="5"/>
      <c r="E62" s="6" t="b">
        <v>1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thickBot="1">
      <c r="A63" s="4">
        <v>61</v>
      </c>
      <c r="B63" s="5" t="s">
        <v>79</v>
      </c>
      <c r="C63" s="5" t="s">
        <v>21</v>
      </c>
      <c r="D63" s="5"/>
      <c r="E63" s="6" t="b">
        <v>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6.5" thickBot="1">
      <c r="A64" s="4">
        <v>62</v>
      </c>
      <c r="B64" s="5" t="s">
        <v>80</v>
      </c>
      <c r="C64" s="5" t="s">
        <v>21</v>
      </c>
      <c r="D64" s="5"/>
      <c r="E64" s="6" t="b">
        <v>1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thickBot="1">
      <c r="A65" s="4">
        <v>63</v>
      </c>
      <c r="B65" s="5" t="s">
        <v>81</v>
      </c>
      <c r="C65" s="5" t="s">
        <v>21</v>
      </c>
      <c r="D65" s="5"/>
      <c r="E65" s="6" t="b">
        <v>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thickBot="1">
      <c r="A66" s="4">
        <v>64</v>
      </c>
      <c r="B66" s="5" t="s">
        <v>82</v>
      </c>
      <c r="C66" s="5" t="s">
        <v>21</v>
      </c>
      <c r="D66" s="5"/>
      <c r="E66" s="6" t="b">
        <v>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6.5" thickBot="1">
      <c r="A67" s="4">
        <v>65</v>
      </c>
      <c r="B67" s="5" t="s">
        <v>83</v>
      </c>
      <c r="C67" s="5" t="s">
        <v>21</v>
      </c>
      <c r="D67" s="5"/>
      <c r="E67" s="6" t="b">
        <v>1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thickBot="1">
      <c r="A68" s="4">
        <v>44</v>
      </c>
      <c r="B68" s="5" t="s">
        <v>84</v>
      </c>
      <c r="C68" s="5" t="s">
        <v>12</v>
      </c>
      <c r="D68" s="5" t="s">
        <v>12</v>
      </c>
      <c r="E68" s="6" t="b">
        <v>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thickBot="1">
      <c r="A69" s="4">
        <v>100</v>
      </c>
      <c r="B69" s="5" t="s">
        <v>85</v>
      </c>
      <c r="C69" s="5" t="s">
        <v>12</v>
      </c>
      <c r="D69" s="5" t="s">
        <v>12</v>
      </c>
      <c r="E69" s="6" t="b">
        <v>1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thickBot="1">
      <c r="A70" s="4">
        <v>101</v>
      </c>
      <c r="B70" s="5" t="s">
        <v>86</v>
      </c>
      <c r="C70" s="5" t="s">
        <v>12</v>
      </c>
      <c r="D70" s="5" t="s">
        <v>12</v>
      </c>
      <c r="E70" s="6" t="b">
        <v>1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thickBot="1">
      <c r="A71" s="4">
        <v>24</v>
      </c>
      <c r="B71" s="5" t="s">
        <v>87</v>
      </c>
      <c r="C71" s="5" t="s">
        <v>76</v>
      </c>
      <c r="D71" s="5" t="s">
        <v>7</v>
      </c>
      <c r="E71" s="6" t="b">
        <v>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thickBot="1">
      <c r="A72" s="4">
        <v>45</v>
      </c>
      <c r="B72" s="5" t="s">
        <v>88</v>
      </c>
      <c r="C72" s="5" t="s">
        <v>12</v>
      </c>
      <c r="D72" s="5" t="s">
        <v>12</v>
      </c>
      <c r="E72" s="6" t="b">
        <v>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6.5" thickBot="1">
      <c r="A73" s="4">
        <v>102</v>
      </c>
      <c r="B73" s="5" t="s">
        <v>89</v>
      </c>
      <c r="C73" s="5" t="s">
        <v>12</v>
      </c>
      <c r="D73" s="5" t="s">
        <v>12</v>
      </c>
      <c r="E73" s="6" t="b">
        <v>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thickBot="1">
      <c r="A74" s="4">
        <v>103</v>
      </c>
      <c r="B74" s="5" t="s">
        <v>90</v>
      </c>
      <c r="C74" s="5" t="s">
        <v>12</v>
      </c>
      <c r="D74" s="5" t="s">
        <v>12</v>
      </c>
      <c r="E74" s="6" t="b">
        <v>1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6.5" thickBot="1">
      <c r="A75" s="4">
        <v>104</v>
      </c>
      <c r="B75" s="5" t="s">
        <v>91</v>
      </c>
      <c r="C75" s="5" t="s">
        <v>12</v>
      </c>
      <c r="D75" s="5" t="s">
        <v>12</v>
      </c>
      <c r="E75" s="6" t="b">
        <v>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thickBot="1">
      <c r="A76" s="4">
        <v>105</v>
      </c>
      <c r="B76" s="5" t="s">
        <v>92</v>
      </c>
      <c r="C76" s="5" t="s">
        <v>12</v>
      </c>
      <c r="D76" s="5" t="s">
        <v>12</v>
      </c>
      <c r="E76" s="6" t="b">
        <v>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6.5" thickBot="1">
      <c r="A77" s="4">
        <v>106</v>
      </c>
      <c r="B77" s="5" t="s">
        <v>93</v>
      </c>
      <c r="C77" s="5" t="s">
        <v>12</v>
      </c>
      <c r="D77" s="5" t="s">
        <v>12</v>
      </c>
      <c r="E77" s="6" t="b">
        <v>1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thickBot="1">
      <c r="A78" s="4">
        <v>107</v>
      </c>
      <c r="B78" s="5" t="s">
        <v>94</v>
      </c>
      <c r="C78" s="5" t="s">
        <v>12</v>
      </c>
      <c r="D78" s="5" t="s">
        <v>12</v>
      </c>
      <c r="E78" s="6" t="b">
        <v>1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6.5" thickBot="1">
      <c r="A79" s="4">
        <v>54</v>
      </c>
      <c r="B79" s="5" t="s">
        <v>95</v>
      </c>
      <c r="C79" s="5" t="s">
        <v>45</v>
      </c>
      <c r="D79" s="5" t="s">
        <v>45</v>
      </c>
      <c r="E79" s="6" t="b">
        <v>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thickBot="1">
      <c r="A80" s="4">
        <v>27</v>
      </c>
      <c r="B80" s="5" t="s">
        <v>96</v>
      </c>
      <c r="C80" s="5" t="s">
        <v>97</v>
      </c>
      <c r="D80" s="5" t="s">
        <v>18</v>
      </c>
      <c r="E80" s="6" t="b">
        <v>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thickBot="1">
      <c r="A81" s="4">
        <v>66</v>
      </c>
      <c r="B81" s="5" t="s">
        <v>98</v>
      </c>
      <c r="C81" s="5" t="s">
        <v>97</v>
      </c>
      <c r="D81" s="5" t="s">
        <v>18</v>
      </c>
      <c r="E81" s="6" t="b">
        <v>1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thickBot="1">
      <c r="A82" s="4">
        <v>67</v>
      </c>
      <c r="B82" s="5" t="s">
        <v>99</v>
      </c>
      <c r="C82" s="5" t="s">
        <v>97</v>
      </c>
      <c r="D82" s="5" t="s">
        <v>18</v>
      </c>
      <c r="E82" s="6" t="b">
        <v>1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thickBot="1">
      <c r="A83" s="4">
        <v>68</v>
      </c>
      <c r="B83" s="5" t="s">
        <v>100</v>
      </c>
      <c r="C83" s="5" t="s">
        <v>97</v>
      </c>
      <c r="D83" s="5" t="s">
        <v>18</v>
      </c>
      <c r="E83" s="6" t="b">
        <v>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thickBot="1">
      <c r="A84" s="4">
        <v>69</v>
      </c>
      <c r="B84" s="5" t="s">
        <v>101</v>
      </c>
      <c r="C84" s="5" t="s">
        <v>97</v>
      </c>
      <c r="D84" s="5" t="s">
        <v>18</v>
      </c>
      <c r="E84" s="6" t="b">
        <v>1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>
      <c r="A85" s="4">
        <v>55</v>
      </c>
      <c r="B85" s="5" t="s">
        <v>102</v>
      </c>
      <c r="C85" s="5" t="s">
        <v>45</v>
      </c>
      <c r="D85" s="5" t="s">
        <v>45</v>
      </c>
      <c r="E85" s="6" t="b">
        <v>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>
      <c r="A86" s="4">
        <v>56</v>
      </c>
      <c r="B86" s="5" t="s">
        <v>103</v>
      </c>
      <c r="C86" s="5" t="s">
        <v>45</v>
      </c>
      <c r="D86" s="5" t="s">
        <v>45</v>
      </c>
      <c r="E86" s="6" t="b">
        <v>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>
      <c r="A87" s="4">
        <v>16</v>
      </c>
      <c r="B87" s="5" t="s">
        <v>104</v>
      </c>
      <c r="C87" s="5" t="s">
        <v>68</v>
      </c>
      <c r="D87" s="5" t="s">
        <v>10</v>
      </c>
      <c r="E87" s="6" t="b">
        <v>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>
      <c r="A88" s="4">
        <v>46</v>
      </c>
      <c r="B88" s="5" t="s">
        <v>105</v>
      </c>
      <c r="C88" s="5" t="s">
        <v>12</v>
      </c>
      <c r="D88" s="5" t="s">
        <v>12</v>
      </c>
      <c r="E88" s="6" t="b">
        <v>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>
      <c r="A89" s="4">
        <v>108</v>
      </c>
      <c r="B89" s="5" t="s">
        <v>106</v>
      </c>
      <c r="C89" s="5" t="s">
        <v>12</v>
      </c>
      <c r="D89" s="5" t="s">
        <v>12</v>
      </c>
      <c r="E89" s="6" t="b">
        <v>1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>
      <c r="A90" s="4">
        <v>57</v>
      </c>
      <c r="B90" s="5" t="s">
        <v>107</v>
      </c>
      <c r="C90" s="5" t="s">
        <v>45</v>
      </c>
      <c r="D90" s="5"/>
      <c r="E90" s="6" t="b">
        <v>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>
      <c r="A91" s="4">
        <v>130</v>
      </c>
      <c r="B91" s="5" t="s">
        <v>108</v>
      </c>
      <c r="C91" s="5" t="s">
        <v>45</v>
      </c>
      <c r="D91" s="5"/>
      <c r="E91" s="6" t="b">
        <v>1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6.5" thickBot="1">
      <c r="A92" s="4">
        <v>131</v>
      </c>
      <c r="B92" s="5" t="s">
        <v>109</v>
      </c>
      <c r="C92" s="5" t="s">
        <v>45</v>
      </c>
      <c r="D92" s="5"/>
      <c r="E92" s="6" t="b">
        <v>1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>
      <c r="A93" s="4">
        <v>132</v>
      </c>
      <c r="B93" s="5" t="s">
        <v>110</v>
      </c>
      <c r="C93" s="5" t="s">
        <v>45</v>
      </c>
      <c r="D93" s="5"/>
      <c r="E93" s="6" t="b">
        <v>1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>
      <c r="A94" s="4">
        <v>58</v>
      </c>
      <c r="B94" s="5" t="s">
        <v>111</v>
      </c>
      <c r="C94" s="5" t="s">
        <v>45</v>
      </c>
      <c r="D94" s="5"/>
      <c r="E94" s="6" t="b">
        <v>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6.5" thickBot="1">
      <c r="A95" s="4">
        <v>133</v>
      </c>
      <c r="B95" s="5" t="s">
        <v>112</v>
      </c>
      <c r="C95" s="5" t="s">
        <v>45</v>
      </c>
      <c r="D95" s="5"/>
      <c r="E95" s="6" t="b">
        <v>1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>
      <c r="A96" s="4">
        <v>134</v>
      </c>
      <c r="B96" s="5" t="s">
        <v>113</v>
      </c>
      <c r="C96" s="5" t="s">
        <v>45</v>
      </c>
      <c r="D96" s="5"/>
      <c r="E96" s="6" t="b">
        <v>1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>
      <c r="A97" s="4">
        <v>17</v>
      </c>
      <c r="B97" s="5" t="s">
        <v>114</v>
      </c>
      <c r="C97" s="5" t="s">
        <v>68</v>
      </c>
      <c r="D97" s="5" t="s">
        <v>10</v>
      </c>
      <c r="E97" s="6" t="b">
        <v>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>
      <c r="A98" s="4">
        <v>136</v>
      </c>
      <c r="B98" s="5" t="s">
        <v>115</v>
      </c>
      <c r="C98" s="5" t="s">
        <v>12</v>
      </c>
      <c r="D98" s="5" t="s">
        <v>12</v>
      </c>
      <c r="E98" s="6" t="b">
        <v>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6.5" thickBot="1">
      <c r="A99" s="4">
        <v>135</v>
      </c>
      <c r="B99" s="5" t="s">
        <v>116</v>
      </c>
      <c r="C99" s="5" t="s">
        <v>36</v>
      </c>
      <c r="D99" s="5" t="s">
        <v>12</v>
      </c>
      <c r="E99" s="6" t="b">
        <v>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>
      <c r="A100" s="4">
        <v>25</v>
      </c>
      <c r="B100" s="5" t="s">
        <v>117</v>
      </c>
      <c r="C100" s="5" t="s">
        <v>17</v>
      </c>
      <c r="D100" s="5" t="s">
        <v>18</v>
      </c>
      <c r="E100" s="6" t="b">
        <v>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6.5" thickBot="1">
      <c r="A101" s="4">
        <v>47</v>
      </c>
      <c r="B101" s="5" t="s">
        <v>58</v>
      </c>
      <c r="C101" s="5" t="s">
        <v>12</v>
      </c>
      <c r="D101" s="5" t="s">
        <v>12</v>
      </c>
      <c r="E101" s="6" t="b">
        <v>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>
      <c r="A102" s="4">
        <v>4</v>
      </c>
      <c r="B102" s="5" t="s">
        <v>118</v>
      </c>
      <c r="C102" s="5" t="s">
        <v>45</v>
      </c>
      <c r="D102" s="5" t="s">
        <v>45</v>
      </c>
      <c r="E102" s="6" t="b">
        <v>0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>
      <c r="A103" s="4">
        <v>5</v>
      </c>
      <c r="B103" s="5" t="s">
        <v>119</v>
      </c>
      <c r="C103" s="5" t="s">
        <v>17</v>
      </c>
      <c r="D103" s="5" t="s">
        <v>18</v>
      </c>
      <c r="E103" s="6" t="b">
        <v>0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6.5" thickBot="1">
      <c r="A104" s="4">
        <v>26</v>
      </c>
      <c r="B104" s="5" t="s">
        <v>120</v>
      </c>
      <c r="C104" s="5" t="s">
        <v>17</v>
      </c>
      <c r="D104" s="5" t="s">
        <v>18</v>
      </c>
      <c r="E104" s="6" t="b">
        <v>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>
      <c r="A105" s="4">
        <v>21</v>
      </c>
      <c r="B105" s="5" t="s">
        <v>121</v>
      </c>
      <c r="C105" s="5" t="s">
        <v>34</v>
      </c>
      <c r="D105" s="5" t="s">
        <v>7</v>
      </c>
      <c r="E105" s="6" t="b">
        <v>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6.5" thickBot="1">
      <c r="A106" s="4">
        <v>22</v>
      </c>
      <c r="B106" s="5" t="s">
        <v>122</v>
      </c>
      <c r="C106" s="5" t="s">
        <v>34</v>
      </c>
      <c r="D106" s="5" t="s">
        <v>7</v>
      </c>
      <c r="E106" s="6" t="b">
        <v>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>
      <c r="A107" s="4">
        <v>59</v>
      </c>
      <c r="B107" s="5" t="s">
        <v>123</v>
      </c>
      <c r="C107" s="5" t="s">
        <v>45</v>
      </c>
      <c r="D107" s="5"/>
      <c r="E107" s="6" t="b">
        <v>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>
      <c r="A108" s="4">
        <v>48</v>
      </c>
      <c r="B108" s="5" t="s">
        <v>124</v>
      </c>
      <c r="C108" s="5" t="s">
        <v>12</v>
      </c>
      <c r="D108" s="5" t="s">
        <v>12</v>
      </c>
      <c r="E108" s="6" t="b">
        <v>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>
      <c r="A109" s="4">
        <v>109</v>
      </c>
      <c r="B109" s="5" t="s">
        <v>32</v>
      </c>
      <c r="C109" s="5" t="s">
        <v>12</v>
      </c>
      <c r="D109" s="5" t="s">
        <v>12</v>
      </c>
      <c r="E109" s="6" t="b">
        <v>1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>
      <c r="A110" s="4">
        <v>49</v>
      </c>
      <c r="B110" s="5" t="s">
        <v>125</v>
      </c>
      <c r="C110" s="5" t="s">
        <v>12</v>
      </c>
      <c r="D110" s="5" t="s">
        <v>12</v>
      </c>
      <c r="E110" s="6" t="b">
        <v>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>
      <c r="A111" s="4">
        <v>110</v>
      </c>
      <c r="B111" s="5" t="s">
        <v>126</v>
      </c>
      <c r="C111" s="5" t="s">
        <v>12</v>
      </c>
      <c r="D111" s="5" t="s">
        <v>12</v>
      </c>
      <c r="E111" s="6" t="b">
        <v>1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>
      <c r="A112" s="4">
        <v>111</v>
      </c>
      <c r="B112" s="5" t="s">
        <v>56</v>
      </c>
      <c r="C112" s="5" t="s">
        <v>12</v>
      </c>
      <c r="D112" s="5" t="s">
        <v>12</v>
      </c>
      <c r="E112" s="6" t="b">
        <v>1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6.5" thickBot="1">
      <c r="A113" s="4">
        <v>11</v>
      </c>
      <c r="B113" s="5" t="s">
        <v>127</v>
      </c>
      <c r="C113" s="5" t="s">
        <v>21</v>
      </c>
      <c r="D113" s="5" t="s">
        <v>10</v>
      </c>
      <c r="E113" s="6" t="b">
        <v>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>
      <c r="A114" s="4">
        <v>50</v>
      </c>
      <c r="B114" s="5" t="s">
        <v>128</v>
      </c>
      <c r="C114" s="5" t="s">
        <v>12</v>
      </c>
      <c r="D114" s="5" t="s">
        <v>12</v>
      </c>
      <c r="E114" s="6" t="b">
        <v>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>
      <c r="A115" s="4">
        <v>112</v>
      </c>
      <c r="B115" s="5" t="s">
        <v>129</v>
      </c>
      <c r="C115" s="5" t="s">
        <v>12</v>
      </c>
      <c r="D115" s="5" t="s">
        <v>12</v>
      </c>
      <c r="E115" s="6" t="b">
        <v>1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>
      <c r="A116" s="4">
        <v>113</v>
      </c>
      <c r="B116" s="5" t="s">
        <v>130</v>
      </c>
      <c r="C116" s="5" t="s">
        <v>12</v>
      </c>
      <c r="D116" s="5" t="s">
        <v>12</v>
      </c>
      <c r="E116" s="6" t="b">
        <v>1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>
      <c r="A117" s="4">
        <v>114</v>
      </c>
      <c r="B117" s="5" t="s">
        <v>131</v>
      </c>
      <c r="C117" s="5" t="s">
        <v>12</v>
      </c>
      <c r="D117" s="5" t="s">
        <v>12</v>
      </c>
      <c r="E117" s="6" t="b">
        <v>1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>
      <c r="A118" s="4">
        <v>115</v>
      </c>
      <c r="B118" s="5" t="s">
        <v>132</v>
      </c>
      <c r="C118" s="5" t="s">
        <v>12</v>
      </c>
      <c r="D118" s="5" t="s">
        <v>12</v>
      </c>
      <c r="E118" s="6" t="b">
        <v>1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6.5" thickBot="1">
      <c r="A119" s="4">
        <v>137</v>
      </c>
      <c r="B119" s="5" t="s">
        <v>133</v>
      </c>
      <c r="C119" s="5" t="s">
        <v>12</v>
      </c>
      <c r="D119" s="5" t="s">
        <v>12</v>
      </c>
      <c r="E119" s="6" t="b">
        <v>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6.5" thickBot="1">
      <c r="A120" s="4">
        <v>138</v>
      </c>
      <c r="B120" s="5" t="s">
        <v>134</v>
      </c>
      <c r="C120" s="5" t="s">
        <v>17</v>
      </c>
      <c r="D120" s="5" t="s">
        <v>18</v>
      </c>
      <c r="E120" s="6" t="b">
        <v>0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>
      <c r="A121" s="4">
        <v>3</v>
      </c>
      <c r="B121" s="5" t="s">
        <v>135</v>
      </c>
      <c r="C121" s="5" t="s">
        <v>68</v>
      </c>
      <c r="D121" s="5" t="s">
        <v>10</v>
      </c>
      <c r="E121" s="6" t="b">
        <v>0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6.5" thickBot="1">
      <c r="A122" s="4">
        <v>2</v>
      </c>
      <c r="B122" s="5" t="s">
        <v>136</v>
      </c>
      <c r="C122" s="5" t="s">
        <v>12</v>
      </c>
      <c r="D122" s="5" t="s">
        <v>12</v>
      </c>
      <c r="E122" s="6" t="b">
        <v>0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6.5" thickBot="1">
      <c r="A123" s="4">
        <v>1</v>
      </c>
      <c r="B123" s="5" t="s">
        <v>137</v>
      </c>
      <c r="C123" s="5" t="s">
        <v>17</v>
      </c>
      <c r="D123" s="5" t="s">
        <v>18</v>
      </c>
      <c r="E123" s="6" t="b">
        <v>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>
      <c r="A124" s="4">
        <v>51</v>
      </c>
      <c r="B124" s="5" t="s">
        <v>138</v>
      </c>
      <c r="C124" s="5" t="s">
        <v>12</v>
      </c>
      <c r="D124" s="5" t="s">
        <v>12</v>
      </c>
      <c r="E124" s="6" t="b">
        <v>0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6.5" thickBot="1">
      <c r="A125" s="4">
        <v>116</v>
      </c>
      <c r="B125" s="5" t="s">
        <v>139</v>
      </c>
      <c r="C125" s="5" t="s">
        <v>12</v>
      </c>
      <c r="D125" s="5" t="s">
        <v>12</v>
      </c>
      <c r="E125" s="6" t="b">
        <v>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>
      <c r="A126" s="4">
        <v>117</v>
      </c>
      <c r="B126" s="5" t="s">
        <v>140</v>
      </c>
      <c r="C126" s="5" t="s">
        <v>12</v>
      </c>
      <c r="D126" s="5" t="s">
        <v>12</v>
      </c>
      <c r="E126" s="6" t="b">
        <v>1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>
      <c r="A127" s="4">
        <v>118</v>
      </c>
      <c r="B127" s="5" t="s">
        <v>141</v>
      </c>
      <c r="C127" s="5" t="s">
        <v>12</v>
      </c>
      <c r="D127" s="5" t="s">
        <v>12</v>
      </c>
      <c r="E127" s="6" t="b">
        <v>1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6.5" thickBot="1">
      <c r="A128" s="4">
        <v>119</v>
      </c>
      <c r="B128" s="5" t="s">
        <v>142</v>
      </c>
      <c r="C128" s="5" t="s">
        <v>12</v>
      </c>
      <c r="D128" s="5" t="s">
        <v>12</v>
      </c>
      <c r="E128" s="6" t="b">
        <v>1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>
      <c r="A129" s="4">
        <v>120</v>
      </c>
      <c r="B129" s="5" t="s">
        <v>143</v>
      </c>
      <c r="C129" s="5" t="s">
        <v>12</v>
      </c>
      <c r="D129" s="5"/>
      <c r="E129" s="6" t="b">
        <v>1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>
      <c r="A130" s="4">
        <v>121</v>
      </c>
      <c r="B130" s="5" t="s">
        <v>144</v>
      </c>
      <c r="C130" s="5" t="s">
        <v>12</v>
      </c>
      <c r="D130" s="5" t="s">
        <v>12</v>
      </c>
      <c r="E130" s="6" t="b">
        <v>1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>
      <c r="A131" s="4">
        <v>52</v>
      </c>
      <c r="B131" s="5" t="s">
        <v>145</v>
      </c>
      <c r="C131" s="5" t="s">
        <v>36</v>
      </c>
      <c r="D131" s="5"/>
      <c r="E131" s="6" t="b">
        <v>0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>
      <c r="A132" s="4">
        <v>122</v>
      </c>
      <c r="B132" s="5" t="s">
        <v>146</v>
      </c>
      <c r="C132" s="5" t="s">
        <v>36</v>
      </c>
      <c r="D132" s="5"/>
      <c r="E132" s="6" t="b">
        <v>1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>
      <c r="A133" s="4">
        <v>123</v>
      </c>
      <c r="B133" s="5" t="s">
        <v>147</v>
      </c>
      <c r="C133" s="5" t="s">
        <v>36</v>
      </c>
      <c r="D133" s="5"/>
      <c r="E133" s="6" t="b">
        <v>1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>
      <c r="A134" s="4">
        <v>124</v>
      </c>
      <c r="B134" s="5" t="s">
        <v>148</v>
      </c>
      <c r="C134" s="5" t="s">
        <v>36</v>
      </c>
      <c r="D134" s="5"/>
      <c r="E134" s="6" t="b">
        <v>1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>
      <c r="A135" s="4">
        <v>125</v>
      </c>
      <c r="B135" s="5" t="s">
        <v>149</v>
      </c>
      <c r="C135" s="5" t="s">
        <v>36</v>
      </c>
      <c r="D135" s="5"/>
      <c r="E135" s="6" t="b">
        <v>1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6.5" thickBot="1">
      <c r="A136" s="4">
        <v>126</v>
      </c>
      <c r="B136" s="5" t="s">
        <v>150</v>
      </c>
      <c r="C136" s="5" t="s">
        <v>36</v>
      </c>
      <c r="D136" s="5"/>
      <c r="E136" s="6" t="b">
        <v>1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>
      <c r="A137" s="4">
        <v>127</v>
      </c>
      <c r="B137" s="5" t="s">
        <v>151</v>
      </c>
      <c r="C137" s="5" t="s">
        <v>36</v>
      </c>
      <c r="D137" s="5"/>
      <c r="E137" s="6" t="b">
        <v>1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>
      <c r="A138" s="4">
        <v>128</v>
      </c>
      <c r="B138" s="5" t="s">
        <v>152</v>
      </c>
      <c r="C138" s="5" t="s">
        <v>36</v>
      </c>
      <c r="D138" s="5"/>
      <c r="E138" s="6" t="b">
        <v>1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6.5" thickBot="1">
      <c r="A139" s="4">
        <v>129</v>
      </c>
      <c r="B139" s="5" t="s">
        <v>153</v>
      </c>
      <c r="C139" s="5" t="s">
        <v>36</v>
      </c>
      <c r="D139" s="5"/>
      <c r="E139" s="6" t="b">
        <v>1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>
      <c r="A140" s="4">
        <v>12</v>
      </c>
      <c r="B140" s="5" t="s">
        <v>154</v>
      </c>
      <c r="C140" s="5" t="s">
        <v>21</v>
      </c>
      <c r="D140" s="5" t="s">
        <v>10</v>
      </c>
      <c r="E140" s="6" t="b">
        <v>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>
      <c r="A141" s="4">
        <v>139</v>
      </c>
      <c r="B141" s="5" t="s">
        <v>155</v>
      </c>
      <c r="C141" s="5" t="s">
        <v>17</v>
      </c>
      <c r="D141" s="5" t="s">
        <v>18</v>
      </c>
      <c r="E141" s="6" t="b">
        <v>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>
      <c r="A142" s="4">
        <v>140</v>
      </c>
      <c r="B142" s="5" t="s">
        <v>156</v>
      </c>
      <c r="C142" s="5" t="s">
        <v>17</v>
      </c>
      <c r="D142" s="5" t="s">
        <v>18</v>
      </c>
      <c r="E142" s="6" t="b">
        <v>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>
      <c r="A143" s="4">
        <v>141</v>
      </c>
      <c r="B143" s="5" t="s">
        <v>157</v>
      </c>
      <c r="C143" s="5" t="s">
        <v>17</v>
      </c>
      <c r="D143" s="5" t="s">
        <v>18</v>
      </c>
      <c r="E143" s="6" t="b">
        <v>0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6.5" thickBot="1">
      <c r="A144" s="4">
        <v>142</v>
      </c>
      <c r="B144" s="5" t="s">
        <v>158</v>
      </c>
      <c r="C144" s="5" t="s">
        <v>17</v>
      </c>
      <c r="D144" s="5" t="s">
        <v>18</v>
      </c>
      <c r="E144" s="6" t="b">
        <v>0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>
      <c r="A145" s="4">
        <v>143</v>
      </c>
      <c r="B145" s="5" t="s">
        <v>159</v>
      </c>
      <c r="C145" s="5" t="s">
        <v>17</v>
      </c>
      <c r="D145" s="5" t="s">
        <v>18</v>
      </c>
      <c r="E145" s="6" t="b">
        <v>0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>
      <c r="A146" s="4">
        <v>144</v>
      </c>
      <c r="B146" s="5" t="s">
        <v>160</v>
      </c>
      <c r="C146" s="5" t="s">
        <v>12</v>
      </c>
      <c r="D146" s="5" t="s">
        <v>12</v>
      </c>
      <c r="E146" s="6" t="b">
        <v>0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>
      <c r="A147" s="4">
        <v>145</v>
      </c>
      <c r="B147" s="5" t="s">
        <v>59</v>
      </c>
      <c r="C147" s="5" t="s">
        <v>12</v>
      </c>
      <c r="D147" s="5" t="s">
        <v>12</v>
      </c>
      <c r="E147" s="6" t="b">
        <v>0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>
      <c r="A148" s="4">
        <v>146</v>
      </c>
      <c r="B148" s="5" t="s">
        <v>161</v>
      </c>
      <c r="C148" s="5" t="s">
        <v>12</v>
      </c>
      <c r="D148" s="5" t="s">
        <v>12</v>
      </c>
      <c r="E148" s="6" t="b">
        <v>0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6.5" thickBot="1">
      <c r="A149" s="4">
        <v>147</v>
      </c>
      <c r="B149" s="5" t="s">
        <v>162</v>
      </c>
      <c r="C149" s="5" t="s">
        <v>12</v>
      </c>
      <c r="D149" s="5" t="s">
        <v>12</v>
      </c>
      <c r="E149" s="6" t="b">
        <v>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6.5" thickBot="1">
      <c r="A150" s="4">
        <v>148</v>
      </c>
      <c r="B150" s="5" t="s">
        <v>163</v>
      </c>
      <c r="C150" s="5" t="s">
        <v>12</v>
      </c>
      <c r="D150" s="5" t="s">
        <v>12</v>
      </c>
      <c r="E150" s="6" t="b">
        <v>0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6.5" thickBot="1">
      <c r="A151" s="4">
        <v>149</v>
      </c>
      <c r="B151" s="5" t="s">
        <v>164</v>
      </c>
      <c r="C151" s="5" t="s">
        <v>12</v>
      </c>
      <c r="D151" s="5" t="s">
        <v>12</v>
      </c>
      <c r="E151" s="6" t="b">
        <v>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>
      <c r="A152" s="4">
        <v>150</v>
      </c>
      <c r="B152" s="5" t="s">
        <v>165</v>
      </c>
      <c r="C152" s="5" t="s">
        <v>12</v>
      </c>
      <c r="D152" s="5" t="s">
        <v>12</v>
      </c>
      <c r="E152" s="6" t="b">
        <v>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6.5" thickBot="1">
      <c r="A153" s="4">
        <v>151</v>
      </c>
      <c r="B153" s="5" t="s">
        <v>166</v>
      </c>
      <c r="C153" s="5" t="s">
        <v>36</v>
      </c>
      <c r="D153" s="5"/>
      <c r="E153" s="6" t="b">
        <v>0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33E2-FB1A-4F42-9491-4B070CA35D16}">
  <dimension ref="A1:U1004"/>
  <sheetViews>
    <sheetView workbookViewId="0">
      <selection activeCell="B2" sqref="B2"/>
    </sheetView>
  </sheetViews>
  <sheetFormatPr defaultRowHeight="14.5"/>
  <cols>
    <col min="1" max="1" width="13.6328125" customWidth="1"/>
    <col min="2" max="2" width="15.26953125" customWidth="1"/>
    <col min="3" max="3" width="19.36328125" customWidth="1"/>
    <col min="4" max="4" width="16.81640625" customWidth="1"/>
    <col min="5" max="5" width="17.6328125" customWidth="1"/>
    <col min="6" max="6" width="17.08984375" customWidth="1"/>
    <col min="7" max="7" width="19.6328125" customWidth="1"/>
    <col min="8" max="8" width="18.54296875" customWidth="1"/>
    <col min="9" max="9" width="19.26953125" customWidth="1"/>
    <col min="10" max="10" width="17.08984375" customWidth="1"/>
    <col min="11" max="11" width="19.90625" customWidth="1"/>
    <col min="12" max="12" width="20.6328125" customWidth="1"/>
    <col min="13" max="13" width="16.7265625" customWidth="1"/>
    <col min="14" max="14" width="22.6328125" customWidth="1"/>
    <col min="15" max="15" width="17.90625" customWidth="1"/>
  </cols>
  <sheetData>
    <row r="1" spans="1:21" ht="52.5" thickBot="1">
      <c r="A1" s="7" t="s">
        <v>204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9.5" thickBot="1">
      <c r="A2" s="2" t="s">
        <v>167</v>
      </c>
      <c r="B2" s="13">
        <v>45658</v>
      </c>
      <c r="C2" s="13">
        <v>45689</v>
      </c>
      <c r="D2" s="13">
        <v>45717</v>
      </c>
      <c r="E2" s="13">
        <v>45748</v>
      </c>
      <c r="F2" s="13">
        <v>45778</v>
      </c>
      <c r="G2" s="13">
        <v>45809</v>
      </c>
      <c r="H2" s="13">
        <v>45839</v>
      </c>
      <c r="I2" s="13">
        <v>45870</v>
      </c>
      <c r="J2" s="13">
        <v>45901</v>
      </c>
      <c r="K2" s="13">
        <v>45931</v>
      </c>
      <c r="L2" s="13">
        <v>45962</v>
      </c>
      <c r="M2" s="13">
        <v>45992</v>
      </c>
      <c r="N2" s="2" t="s">
        <v>168</v>
      </c>
      <c r="O2" s="8" t="s">
        <v>169</v>
      </c>
      <c r="P2" s="8" t="s">
        <v>170</v>
      </c>
      <c r="Q2" s="8" t="s">
        <v>171</v>
      </c>
      <c r="R2" s="9"/>
      <c r="S2" s="9"/>
      <c r="T2" s="9"/>
      <c r="U2" s="9"/>
    </row>
    <row r="3" spans="1:21" ht="15" thickBot="1">
      <c r="A3" s="5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1" t="str">
        <f>IF(A3 = "","",TRIM(A3))</f>
        <v>Income</v>
      </c>
      <c r="P3" s="21" t="str" cm="1">
        <f t="array" ref="P3">IF(A3 = "", "",IF(Q3="", "",
    IF(AND(COUNTIF($O$2:O2, "Gross Profit") &gt; 0, COUNTIF($O4:O$1000, "Total Expenses") &gt; 0),
        IF(COUNTIFS(Account!B:B, O3, Account!C:C, "Expense") &gt; 0,
            "Expense",
            IFERROR(INDEX(_xlfn._xlws.FILTER(Account!C:C, (Account!C:C&lt;&gt;"Expense") * (Account!B:B=O3)), 1), "")
        ),
        IFERROR(INDEX(_xlfn._xlws.FILTER(Account!C:C, (Account!C:C&lt;&gt;"Expense") * (Account!B:B=O3)), 1), "")
    )
))</f>
        <v/>
      </c>
      <c r="Q3" s="21" t="b">
        <f>IF(A3 = "", "",IFERROR(VLOOKUP(O3, Account!B:E, 4, FALSE)=FALSE, FALSE))</f>
        <v>0</v>
      </c>
      <c r="R3" s="5"/>
      <c r="S3" s="5"/>
      <c r="T3" s="5"/>
      <c r="U3" s="5"/>
    </row>
    <row r="4" spans="1:21" ht="15" thickBot="1">
      <c r="A4" s="5" t="s">
        <v>155</v>
      </c>
      <c r="B4" s="10">
        <v>2667.27</v>
      </c>
      <c r="C4" s="10">
        <v>2190.06</v>
      </c>
      <c r="D4" s="10">
        <v>2740.34</v>
      </c>
      <c r="E4" s="10">
        <v>2974.77</v>
      </c>
      <c r="F4" s="10">
        <v>2405.12</v>
      </c>
      <c r="G4" s="10">
        <v>2562.04</v>
      </c>
      <c r="H4" s="10">
        <v>2190.06</v>
      </c>
      <c r="I4" s="10">
        <v>2740.34</v>
      </c>
      <c r="J4" s="10">
        <v>2190.06</v>
      </c>
      <c r="K4" s="10">
        <v>2740.34</v>
      </c>
      <c r="L4" s="10">
        <v>2974.77</v>
      </c>
      <c r="M4" s="10">
        <v>2405.12</v>
      </c>
      <c r="N4" s="10">
        <v>30780.27</v>
      </c>
      <c r="O4" s="21" t="str">
        <f t="shared" ref="O4:O67" si="0">IF(A4 = "","",TRIM(A4))</f>
        <v>Design income</v>
      </c>
      <c r="P4" s="21" t="str" cm="1">
        <f t="array" ref="P4">IF(A4 = "", "",IF(Q4="", "",
    IF(AND(COUNTIF($O$2:O3, "Gross Profit") &gt; 0, COUNTIF($O5:O$1000, "Total Expenses") &gt; 0),
        IF(COUNTIFS(Account!B:B, O4, Account!C:C, "Expense") &gt; 0,
            "Expense",
            IFERROR(INDEX(_xlfn._xlws.FILTER(Account!C:C, (Account!C:C&lt;&gt;"Expense") * (Account!B:B=O4)), 1), "")
        ),
        IFERROR(INDEX(_xlfn._xlws.FILTER(Account!C:C, (Account!C:C&lt;&gt;"Expense") * (Account!B:B=O4)), 1), "")
    )
))</f>
        <v>Income</v>
      </c>
      <c r="Q4" s="21" t="b">
        <f>IF(A4 = "", "",IFERROR(VLOOKUP(O4, Account!B:E, 4, FALSE)=FALSE, FALSE))</f>
        <v>1</v>
      </c>
      <c r="R4" s="5"/>
      <c r="S4" s="5"/>
      <c r="T4" s="5"/>
      <c r="U4" s="5"/>
    </row>
    <row r="5" spans="1:21" ht="15" thickBot="1">
      <c r="A5" s="5" t="s">
        <v>156</v>
      </c>
      <c r="B5" s="10">
        <v>-76.08</v>
      </c>
      <c r="C5" s="10">
        <v>-97.15</v>
      </c>
      <c r="D5" s="10">
        <v>-92.52</v>
      </c>
      <c r="E5" s="10">
        <v>-71.180000000000007</v>
      </c>
      <c r="F5" s="10">
        <v>-82.45</v>
      </c>
      <c r="G5" s="10">
        <v>-86.9</v>
      </c>
      <c r="H5" s="10">
        <v>-97.15</v>
      </c>
      <c r="I5" s="10">
        <v>-92.52</v>
      </c>
      <c r="J5" s="10">
        <v>-97.15</v>
      </c>
      <c r="K5" s="10">
        <v>-92.52</v>
      </c>
      <c r="L5" s="10">
        <v>-71.180000000000007</v>
      </c>
      <c r="M5" s="10">
        <v>-82.45</v>
      </c>
      <c r="N5" s="10">
        <v>-1039.26</v>
      </c>
      <c r="O5" s="21" t="str">
        <f t="shared" si="0"/>
        <v>Discount</v>
      </c>
      <c r="P5" s="21" t="str" cm="1">
        <f t="array" ref="P5">IF(A5 = "", "",IF(Q5="", "",
    IF(AND(COUNTIF($O$2:O4, "Gross Profit") &gt; 0, COUNTIF($O6:O$1000, "Total Expenses") &gt; 0),
        IF(COUNTIFS(Account!B:B, O5, Account!C:C, "Expense") &gt; 0,
            "Expense",
            IFERROR(INDEX(_xlfn._xlws.FILTER(Account!C:C, (Account!C:C&lt;&gt;"Expense") * (Account!B:B=O5)), 1), "")
        ),
        IFERROR(INDEX(_xlfn._xlws.FILTER(Account!C:C, (Account!C:C&lt;&gt;"Expense") * (Account!B:B=O5)), 1), "")
    )
))</f>
        <v>Income</v>
      </c>
      <c r="Q5" s="21" t="b">
        <f>IF(A5 = "", "",IFERROR(VLOOKUP(O5, Account!B:E, 4, FALSE)=FALSE, FALSE))</f>
        <v>1</v>
      </c>
      <c r="R5" s="5"/>
      <c r="S5" s="5"/>
      <c r="T5" s="5"/>
      <c r="U5" s="5"/>
    </row>
    <row r="6" spans="1:21" ht="26.5" thickBot="1">
      <c r="A6" s="5" t="s">
        <v>157</v>
      </c>
      <c r="B6" s="10">
        <v>6548.22</v>
      </c>
      <c r="C6" s="10">
        <v>6079.15</v>
      </c>
      <c r="D6" s="10">
        <v>6355.92</v>
      </c>
      <c r="E6" s="10">
        <v>6496.09</v>
      </c>
      <c r="F6" s="10">
        <v>6700.32</v>
      </c>
      <c r="G6" s="10">
        <v>6068.01</v>
      </c>
      <c r="H6" s="10">
        <v>6079.15</v>
      </c>
      <c r="I6" s="10">
        <v>6355.92</v>
      </c>
      <c r="J6" s="10">
        <v>6079.15</v>
      </c>
      <c r="K6" s="10">
        <v>6355.92</v>
      </c>
      <c r="L6" s="10">
        <v>6496.09</v>
      </c>
      <c r="M6" s="10">
        <v>6700.32</v>
      </c>
      <c r="N6" s="10">
        <v>76314.23</v>
      </c>
      <c r="O6" s="21" t="str">
        <f t="shared" si="0"/>
        <v>Painting Services</v>
      </c>
      <c r="P6" s="21" t="str" cm="1">
        <f t="array" ref="P6">IF(A6 = "", "",IF(Q6="", "",
    IF(AND(COUNTIF($O$2:O5, "Gross Profit") &gt; 0, COUNTIF($O7:O$1000, "Total Expenses") &gt; 0),
        IF(COUNTIFS(Account!B:B, O6, Account!C:C, "Expense") &gt; 0,
            "Expense",
            IFERROR(INDEX(_xlfn._xlws.FILTER(Account!C:C, (Account!C:C&lt;&gt;"Expense") * (Account!B:B=O6)), 1), "")
        ),
        IFERROR(INDEX(_xlfn._xlws.FILTER(Account!C:C, (Account!C:C&lt;&gt;"Expense") * (Account!B:B=O6)), 1), "")
    )
))</f>
        <v>Income</v>
      </c>
      <c r="Q6" s="21" t="b">
        <f>IF(A6 = "", "",IFERROR(VLOOKUP(O6, Account!B:E, 4, FALSE)=FALSE, FALSE))</f>
        <v>1</v>
      </c>
      <c r="R6" s="5"/>
      <c r="S6" s="5"/>
      <c r="T6" s="5"/>
      <c r="U6" s="5"/>
    </row>
    <row r="7" spans="1:21" ht="26.5" thickBot="1">
      <c r="A7" s="5" t="s">
        <v>158</v>
      </c>
      <c r="B7" s="10">
        <v>1561.19</v>
      </c>
      <c r="C7" s="10">
        <v>1695.34</v>
      </c>
      <c r="D7" s="10">
        <v>1842.66</v>
      </c>
      <c r="E7" s="10">
        <v>1509.84</v>
      </c>
      <c r="F7" s="10">
        <v>1888.44</v>
      </c>
      <c r="G7" s="10">
        <v>1504.32</v>
      </c>
      <c r="H7" s="10">
        <v>1695.34</v>
      </c>
      <c r="I7" s="10">
        <v>1842.66</v>
      </c>
      <c r="J7" s="10">
        <v>1695.34</v>
      </c>
      <c r="K7" s="10">
        <v>1842.66</v>
      </c>
      <c r="L7" s="10">
        <v>1509.84</v>
      </c>
      <c r="M7" s="10">
        <v>1888.44</v>
      </c>
      <c r="N7" s="10">
        <v>20476.080000000002</v>
      </c>
      <c r="O7" s="21" t="str">
        <f t="shared" si="0"/>
        <v>Quick Tutorial Services</v>
      </c>
      <c r="P7" s="21" t="str" cm="1">
        <f t="array" ref="P7">IF(A7 = "", "",IF(Q7="", "",
    IF(AND(COUNTIF($O$2:O6, "Gross Profit") &gt; 0, COUNTIF($O8:O$1000, "Total Expenses") &gt; 0),
        IF(COUNTIFS(Account!B:B, O7, Account!C:C, "Expense") &gt; 0,
            "Expense",
            IFERROR(INDEX(_xlfn._xlws.FILTER(Account!C:C, (Account!C:C&lt;&gt;"Expense") * (Account!B:B=O7)), 1), "")
        ),
        IFERROR(INDEX(_xlfn._xlws.FILTER(Account!C:C, (Account!C:C&lt;&gt;"Expense") * (Account!B:B=O7)), 1), "")
    )
))</f>
        <v>Income</v>
      </c>
      <c r="Q7" s="21" t="b">
        <f>IF(A7 = "", "",IFERROR(VLOOKUP(O7, Account!B:E, 4, FALSE)=FALSE, FALSE))</f>
        <v>1</v>
      </c>
      <c r="R7" s="5"/>
      <c r="S7" s="5"/>
      <c r="T7" s="5"/>
      <c r="U7" s="5"/>
    </row>
    <row r="8" spans="1:21" ht="26.5" thickBot="1">
      <c r="A8" s="5" t="s">
        <v>120</v>
      </c>
      <c r="B8" s="10">
        <v>1746.76</v>
      </c>
      <c r="C8" s="10">
        <v>1728.61</v>
      </c>
      <c r="D8" s="10">
        <v>1534.58</v>
      </c>
      <c r="E8" s="10">
        <v>1992.1</v>
      </c>
      <c r="F8" s="10">
        <v>1549.46</v>
      </c>
      <c r="G8" s="10">
        <v>1564.72</v>
      </c>
      <c r="H8" s="10">
        <v>1728.61</v>
      </c>
      <c r="I8" s="10">
        <v>1534.58</v>
      </c>
      <c r="J8" s="10">
        <v>1728.61</v>
      </c>
      <c r="K8" s="10">
        <v>1534.58</v>
      </c>
      <c r="L8" s="10">
        <v>1992.1</v>
      </c>
      <c r="M8" s="10">
        <v>1549.46</v>
      </c>
      <c r="N8" s="10">
        <v>20184.18</v>
      </c>
      <c r="O8" s="21" t="str">
        <f t="shared" si="0"/>
        <v>Sales of Product Income</v>
      </c>
      <c r="P8" s="21" t="str" cm="1">
        <f t="array" ref="P8">IF(A8 = "", "",IF(Q8="", "",
    IF(AND(COUNTIF($O$2:O7, "Gross Profit") &gt; 0, COUNTIF($O9:O$1000, "Total Expenses") &gt; 0),
        IF(COUNTIFS(Account!B:B, O8, Account!C:C, "Expense") &gt; 0,
            "Expense",
            IFERROR(INDEX(_xlfn._xlws.FILTER(Account!C:C, (Account!C:C&lt;&gt;"Expense") * (Account!B:B=O8)), 1), "")
        ),
        IFERROR(INDEX(_xlfn._xlws.FILTER(Account!C:C, (Account!C:C&lt;&gt;"Expense") * (Account!B:B=O8)), 1), "")
    )
))</f>
        <v>Income</v>
      </c>
      <c r="Q8" s="21" t="b">
        <f>IF(A8 = "", "",IFERROR(VLOOKUP(O8, Account!B:E, 4, FALSE)=FALSE, FALSE))</f>
        <v>1</v>
      </c>
      <c r="R8" s="5"/>
      <c r="S8" s="5"/>
      <c r="T8" s="5"/>
      <c r="U8" s="5"/>
    </row>
    <row r="9" spans="1:21" ht="26.5" thickBot="1">
      <c r="A9" s="5" t="s">
        <v>159</v>
      </c>
      <c r="B9" s="10">
        <v>1861.46</v>
      </c>
      <c r="C9" s="10">
        <v>1772.94</v>
      </c>
      <c r="D9" s="10">
        <v>1999.99</v>
      </c>
      <c r="E9" s="10">
        <v>1875.43</v>
      </c>
      <c r="F9" s="10">
        <v>1640.8</v>
      </c>
      <c r="G9" s="10">
        <v>1881.92</v>
      </c>
      <c r="H9" s="10">
        <v>1772.94</v>
      </c>
      <c r="I9" s="10">
        <v>1999.99</v>
      </c>
      <c r="J9" s="10">
        <v>1772.94</v>
      </c>
      <c r="K9" s="10">
        <v>1999.99</v>
      </c>
      <c r="L9" s="10">
        <v>1875.43</v>
      </c>
      <c r="M9" s="10">
        <v>1640.8</v>
      </c>
      <c r="N9" s="10">
        <v>22094.639999999999</v>
      </c>
      <c r="O9" s="21" t="str">
        <f t="shared" si="0"/>
        <v>DrawingServices</v>
      </c>
      <c r="P9" s="21" t="str" cm="1">
        <f t="array" ref="P9">IF(A9 = "", "",IF(Q9="", "",
    IF(AND(COUNTIF($O$2:O8, "Gross Profit") &gt; 0, COUNTIF($O10:O$1000, "Total Expenses") &gt; 0),
        IF(COUNTIFS(Account!B:B, O9, Account!C:C, "Expense") &gt; 0,
            "Expense",
            IFERROR(INDEX(_xlfn._xlws.FILTER(Account!C:C, (Account!C:C&lt;&gt;"Expense") * (Account!B:B=O9)), 1), "")
        ),
        IFERROR(INDEX(_xlfn._xlws.FILTER(Account!C:C, (Account!C:C&lt;&gt;"Expense") * (Account!B:B=O9)), 1), "")
    )
))</f>
        <v>Income</v>
      </c>
      <c r="Q9" s="21" t="b">
        <f>IF(A9 = "", "",IFERROR(VLOOKUP(O9, Account!B:E, 4, FALSE)=FALSE, FALSE))</f>
        <v>1</v>
      </c>
      <c r="R9" s="5"/>
      <c r="S9" s="5"/>
      <c r="T9" s="5"/>
      <c r="U9" s="5"/>
    </row>
    <row r="10" spans="1:21" ht="15" thickBot="1">
      <c r="A10" s="11" t="s">
        <v>172</v>
      </c>
      <c r="B10" s="12">
        <v>14307.81</v>
      </c>
      <c r="C10" s="12">
        <v>13368.94</v>
      </c>
      <c r="D10" s="12">
        <v>14380.97</v>
      </c>
      <c r="E10" s="12">
        <v>14777.04</v>
      </c>
      <c r="F10" s="12">
        <v>14101.68</v>
      </c>
      <c r="G10" s="12">
        <v>13494.11</v>
      </c>
      <c r="H10" s="12">
        <v>13368.94</v>
      </c>
      <c r="I10" s="12">
        <v>14380.97</v>
      </c>
      <c r="J10" s="12">
        <v>13368.94</v>
      </c>
      <c r="K10" s="12">
        <v>14380.97</v>
      </c>
      <c r="L10" s="12">
        <v>14777.04</v>
      </c>
      <c r="M10" s="12">
        <v>14101.68</v>
      </c>
      <c r="N10" s="12">
        <v>168809.12</v>
      </c>
      <c r="O10" s="21" t="str">
        <f t="shared" si="0"/>
        <v>Total Income</v>
      </c>
      <c r="P10" s="21" t="str" cm="1">
        <f t="array" ref="P10">IF(A10 = "", "",IF(Q10="", "",
    IF(AND(COUNTIF($O$2:O9, "Gross Profit") &gt; 0, COUNTIF($O11:O$1000, "Total Expenses") &gt; 0),
        IF(COUNTIFS(Account!B:B, O10, Account!C:C, "Expense") &gt; 0,
            "Expense",
            IFERROR(INDEX(_xlfn._xlws.FILTER(Account!C:C, (Account!C:C&lt;&gt;"Expense") * (Account!B:B=O10)), 1), "")
        ),
        IFERROR(INDEX(_xlfn._xlws.FILTER(Account!C:C, (Account!C:C&lt;&gt;"Expense") * (Account!B:B=O10)), 1), "")
    )
))</f>
        <v/>
      </c>
      <c r="Q10" s="21" t="b">
        <f>IF(A10 = "", "",IFERROR(VLOOKUP(O10, Account!B:E, 4, FALSE)=FALSE, FALSE))</f>
        <v>0</v>
      </c>
      <c r="R10" s="5"/>
      <c r="S10" s="5"/>
      <c r="T10" s="5"/>
      <c r="U10" s="5"/>
    </row>
    <row r="11" spans="1:21" ht="39" thickBot="1">
      <c r="A11" s="5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1" t="str">
        <f t="shared" si="0"/>
        <v>Cost of Goods Sold</v>
      </c>
      <c r="P11" s="21" t="str" cm="1">
        <f t="array" ref="P11">IF(A11 = "", "",IF(Q11="", "",
    IF(AND(COUNTIF($O$2:O10, "Gross Profit") &gt; 0, COUNTIF($O12:O$1000, "Total Expenses") &gt; 0),
        IF(COUNTIFS(Account!B:B, O11, Account!C:C, "Expense") &gt; 0,
            "Expense",
            IFERROR(INDEX(_xlfn._xlws.FILTER(Account!C:C, (Account!C:C&lt;&gt;"Expense") * (Account!B:B=O11)), 1), "")
        ),
        IFERROR(INDEX(_xlfn._xlws.FILTER(Account!C:C, (Account!C:C&lt;&gt;"Expense") * (Account!B:B=O11)), 1), "")
    )
))</f>
        <v>Cost of Goods Sold</v>
      </c>
      <c r="Q11" s="21" t="b">
        <f>IF(A11 = "", "",IFERROR(VLOOKUP(O11, Account!B:E, 4, FALSE)=FALSE, FALSE))</f>
        <v>1</v>
      </c>
      <c r="R11" s="5"/>
      <c r="S11" s="5"/>
      <c r="T11" s="5"/>
      <c r="U11" s="5"/>
    </row>
    <row r="12" spans="1:21" ht="39" thickBot="1">
      <c r="A12" s="5" t="s">
        <v>29</v>
      </c>
      <c r="B12" s="10">
        <v>431.93</v>
      </c>
      <c r="C12" s="10">
        <v>425.47</v>
      </c>
      <c r="D12" s="10">
        <v>498.06</v>
      </c>
      <c r="E12" s="10">
        <v>426.38</v>
      </c>
      <c r="F12" s="10">
        <v>470.59</v>
      </c>
      <c r="G12" s="10">
        <v>490.33</v>
      </c>
      <c r="H12" s="10">
        <v>425.47</v>
      </c>
      <c r="I12" s="10">
        <v>498.06</v>
      </c>
      <c r="J12" s="10">
        <v>425.47</v>
      </c>
      <c r="K12" s="10">
        <v>498.06</v>
      </c>
      <c r="L12" s="10">
        <v>426.38</v>
      </c>
      <c r="M12" s="10">
        <v>470.59</v>
      </c>
      <c r="N12" s="10">
        <v>5486.75</v>
      </c>
      <c r="O12" s="21" t="str">
        <f t="shared" si="0"/>
        <v>Cost of Goods Sold</v>
      </c>
      <c r="P12" s="21" t="str" cm="1">
        <f t="array" ref="P12">IF(A12 = "", "",IF(Q12="", "",
    IF(AND(COUNTIF($O$2:O11, "Gross Profit") &gt; 0, COUNTIF($O13:O$1000, "Total Expenses") &gt; 0),
        IF(COUNTIFS(Account!B:B, O12, Account!C:C, "Expense") &gt; 0,
            "Expense",
            IFERROR(INDEX(_xlfn._xlws.FILTER(Account!C:C, (Account!C:C&lt;&gt;"Expense") * (Account!B:B=O12)), 1), "")
        ),
        IFERROR(INDEX(_xlfn._xlws.FILTER(Account!C:C, (Account!C:C&lt;&gt;"Expense") * (Account!B:B=O12)), 1), "")
    )
))</f>
        <v>Cost of Goods Sold</v>
      </c>
      <c r="Q12" s="21" t="b">
        <f>IF(A12 = "", "",IFERROR(VLOOKUP(O12, Account!B:E, 4, FALSE)=FALSE, FALSE))</f>
        <v>1</v>
      </c>
      <c r="R12" s="5"/>
      <c r="S12" s="5"/>
      <c r="T12" s="5"/>
      <c r="U12" s="5"/>
    </row>
    <row r="13" spans="1:21" ht="27" thickBot="1">
      <c r="A13" s="11" t="s">
        <v>173</v>
      </c>
      <c r="B13" s="12">
        <v>431.93</v>
      </c>
      <c r="C13" s="12">
        <v>425.47</v>
      </c>
      <c r="D13" s="12">
        <v>498.06</v>
      </c>
      <c r="E13" s="12">
        <v>426.38</v>
      </c>
      <c r="F13" s="12">
        <v>470.59</v>
      </c>
      <c r="G13" s="12">
        <v>490.33</v>
      </c>
      <c r="H13" s="12">
        <v>425.47</v>
      </c>
      <c r="I13" s="12">
        <v>498.06</v>
      </c>
      <c r="J13" s="12">
        <v>425.47</v>
      </c>
      <c r="K13" s="12">
        <v>498.06</v>
      </c>
      <c r="L13" s="12">
        <v>426.38</v>
      </c>
      <c r="M13" s="12">
        <v>470.59</v>
      </c>
      <c r="N13" s="12">
        <v>5486.75</v>
      </c>
      <c r="O13" s="21" t="str">
        <f t="shared" si="0"/>
        <v>Total Cost of Goods Sold</v>
      </c>
      <c r="P13" s="21" t="str" cm="1">
        <f t="array" ref="P13">IF(A13 = "", "",IF(Q13="", "",
    IF(AND(COUNTIF($O$2:O12, "Gross Profit") &gt; 0, COUNTIF($O14:O$1000, "Total Expenses") &gt; 0),
        IF(COUNTIFS(Account!B:B, O13, Account!C:C, "Expense") &gt; 0,
            "Expense",
            IFERROR(INDEX(_xlfn._xlws.FILTER(Account!C:C, (Account!C:C&lt;&gt;"Expense") * (Account!B:B=O13)), 1), "")
        ),
        IFERROR(INDEX(_xlfn._xlws.FILTER(Account!C:C, (Account!C:C&lt;&gt;"Expense") * (Account!B:B=O13)), 1), "")
    )
))</f>
        <v/>
      </c>
      <c r="Q13" s="21" t="b">
        <f>IF(A13 = "", "",IFERROR(VLOOKUP(O13, Account!B:E, 4, FALSE)=FALSE, FALSE))</f>
        <v>0</v>
      </c>
      <c r="R13" s="5"/>
      <c r="S13" s="5"/>
      <c r="T13" s="5"/>
      <c r="U13" s="5"/>
    </row>
    <row r="14" spans="1:21" ht="15" thickBot="1">
      <c r="A14" s="11" t="s">
        <v>174</v>
      </c>
      <c r="B14" s="12">
        <v>13875.88</v>
      </c>
      <c r="C14" s="12">
        <v>12943.48</v>
      </c>
      <c r="D14" s="12">
        <v>13882.92</v>
      </c>
      <c r="E14" s="12">
        <v>14350.66</v>
      </c>
      <c r="F14" s="12">
        <v>13631.09</v>
      </c>
      <c r="G14" s="12">
        <v>13003.79</v>
      </c>
      <c r="H14" s="12">
        <v>12943.48</v>
      </c>
      <c r="I14" s="12">
        <v>13882.92</v>
      </c>
      <c r="J14" s="12">
        <v>12943.48</v>
      </c>
      <c r="K14" s="12">
        <v>13882.92</v>
      </c>
      <c r="L14" s="12">
        <v>14350.66</v>
      </c>
      <c r="M14" s="12">
        <v>13631.09</v>
      </c>
      <c r="N14" s="12">
        <v>163322.37</v>
      </c>
      <c r="O14" s="21" t="str">
        <f t="shared" si="0"/>
        <v>Gross Profit</v>
      </c>
      <c r="P14" s="21" t="str" cm="1">
        <f t="array" ref="P14">IF(A14 = "", "",IF(Q14="", "",
    IF(AND(COUNTIF($O$2:O13, "Gross Profit") &gt; 0, COUNTIF($O15:O$1000, "Total Expenses") &gt; 0),
        IF(COUNTIFS(Account!B:B, O14, Account!C:C, "Expense") &gt; 0,
            "Expense",
            IFERROR(INDEX(_xlfn._xlws.FILTER(Account!C:C, (Account!C:C&lt;&gt;"Expense") * (Account!B:B=O14)), 1), "")
        ),
        IFERROR(INDEX(_xlfn._xlws.FILTER(Account!C:C, (Account!C:C&lt;&gt;"Expense") * (Account!B:B=O14)), 1), "")
    )
))</f>
        <v/>
      </c>
      <c r="Q14" s="21" t="b">
        <f>IF(A14 = "", "",IFERROR(VLOOKUP(O14, Account!B:E, 4, FALSE)=FALSE, FALSE))</f>
        <v>0</v>
      </c>
      <c r="R14" s="5"/>
      <c r="S14" s="5"/>
      <c r="T14" s="5"/>
      <c r="U14" s="5"/>
    </row>
    <row r="15" spans="1:21" ht="15" thickBot="1">
      <c r="A15" s="5" t="s">
        <v>175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21" t="str">
        <f t="shared" si="0"/>
        <v>Expenses</v>
      </c>
      <c r="P15" s="21" t="str" cm="1">
        <f t="array" ref="P15">IF(A15 = "", "",IF(Q15="", "",
    IF(AND(COUNTIF($O$2:O14, "Gross Profit") &gt; 0, COUNTIF($O16:O$1000, "Total Expenses") &gt; 0),
        IF(COUNTIFS(Account!B:B, O15, Account!C:C, "Expense") &gt; 0,
            "Expense",
            IFERROR(INDEX(_xlfn._xlws.FILTER(Account!C:C, (Account!C:C&lt;&gt;"Expense") * (Account!B:B=O15)), 1), "")
        ),
        IFERROR(INDEX(_xlfn._xlws.FILTER(Account!C:C, (Account!C:C&lt;&gt;"Expense") * (Account!B:B=O15)), 1), "")
    )
))</f>
        <v/>
      </c>
      <c r="Q15" s="21" t="b">
        <f>IF(A15 = "", "",IFERROR(VLOOKUP(O15, Account!B:E, 4, FALSE)=FALSE, FALSE))</f>
        <v>0</v>
      </c>
      <c r="R15" s="5"/>
      <c r="S15" s="5"/>
      <c r="T15" s="5"/>
      <c r="U15" s="5"/>
    </row>
    <row r="16" spans="1:21" ht="26.5" thickBot="1">
      <c r="A16" s="5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21" t="str">
        <f t="shared" si="0"/>
        <v>Advertising &amp; marketing</v>
      </c>
      <c r="P16" s="21" t="str" cm="1">
        <f t="array" ref="P16">IF(A16 = "", "",IF(Q16="", "",
    IF(AND(COUNTIF($O$2:O15, "Gross Profit") &gt; 0, COUNTIF($O17:O$1000, "Total Expenses") &gt; 0),
        IF(COUNTIFS(Account!B:B, O16, Account!C:C, "Expense") &gt; 0,
            "Expense",
            IFERROR(INDEX(_xlfn._xlws.FILTER(Account!C:C, (Account!C:C&lt;&gt;"Expense") * (Account!B:B=O16)), 1), "")
        ),
        IFERROR(INDEX(_xlfn._xlws.FILTER(Account!C:C, (Account!C:C&lt;&gt;"Expense") * (Account!B:B=O16)), 1), "")
    )
))</f>
        <v>Expense</v>
      </c>
      <c r="Q16" s="21" t="b">
        <f>IF(A16 = "", "",IFERROR(VLOOKUP(O16, Account!B:E, 4, FALSE)=FALSE, FALSE))</f>
        <v>1</v>
      </c>
      <c r="R16" s="5"/>
      <c r="S16" s="5"/>
      <c r="T16" s="5"/>
      <c r="U16" s="5"/>
    </row>
    <row r="17" spans="1:21" ht="15" thickBot="1">
      <c r="A17" s="5" t="s">
        <v>13</v>
      </c>
      <c r="B17" s="10">
        <v>73.98</v>
      </c>
      <c r="C17" s="10">
        <v>135.57</v>
      </c>
      <c r="D17" s="10">
        <v>96.02</v>
      </c>
      <c r="E17" s="10">
        <v>76.680000000000007</v>
      </c>
      <c r="F17" s="10">
        <v>114.76</v>
      </c>
      <c r="G17" s="10">
        <v>125.53</v>
      </c>
      <c r="H17" s="10">
        <v>135.57</v>
      </c>
      <c r="I17" s="10">
        <v>96.02</v>
      </c>
      <c r="J17" s="10">
        <v>135.57</v>
      </c>
      <c r="K17" s="10">
        <v>96.02</v>
      </c>
      <c r="L17" s="10">
        <v>76.680000000000007</v>
      </c>
      <c r="M17" s="10">
        <v>114.76</v>
      </c>
      <c r="N17" s="10">
        <v>1277.1400000000001</v>
      </c>
      <c r="O17" s="21" t="str">
        <f t="shared" si="0"/>
        <v>Listing fees</v>
      </c>
      <c r="P17" s="21" t="str" cm="1">
        <f t="array" ref="P17">IF(A17 = "", "",IF(Q17="", "",
    IF(AND(COUNTIF($O$2:O16, "Gross Profit") &gt; 0, COUNTIF($O18:O$1000, "Total Expenses") &gt; 0),
        IF(COUNTIFS(Account!B:B, O17, Account!C:C, "Expense") &gt; 0,
            "Expense",
            IFERROR(INDEX(_xlfn._xlws.FILTER(Account!C:C, (Account!C:C&lt;&gt;"Expense") * (Account!B:B=O17)), 1), "")
        ),
        IFERROR(INDEX(_xlfn._xlws.FILTER(Account!C:C, (Account!C:C&lt;&gt;"Expense") * (Account!B:B=O17)), 1), "")
    )
))</f>
        <v>Expense</v>
      </c>
      <c r="Q17" s="21" t="b">
        <f>IF(A17 = "", "",IFERROR(VLOOKUP(O17, Account!B:E, 4, FALSE)=FALSE, FALSE))</f>
        <v>0</v>
      </c>
      <c r="R17" s="5"/>
      <c r="S17" s="5"/>
      <c r="T17" s="5"/>
      <c r="U17" s="5"/>
    </row>
    <row r="18" spans="1:21" ht="15" thickBot="1">
      <c r="A18" s="5" t="s">
        <v>14</v>
      </c>
      <c r="B18" s="10">
        <v>33.24</v>
      </c>
      <c r="C18" s="10">
        <v>60.91</v>
      </c>
      <c r="D18" s="10">
        <v>43.14</v>
      </c>
      <c r="E18" s="10">
        <v>34.450000000000003</v>
      </c>
      <c r="F18" s="10">
        <v>51.56</v>
      </c>
      <c r="G18" s="10">
        <v>56.4</v>
      </c>
      <c r="H18" s="10">
        <v>60.91</v>
      </c>
      <c r="I18" s="10">
        <v>43.14</v>
      </c>
      <c r="J18" s="10">
        <v>60.91</v>
      </c>
      <c r="K18" s="10">
        <v>43.14</v>
      </c>
      <c r="L18" s="10">
        <v>34.450000000000003</v>
      </c>
      <c r="M18" s="10">
        <v>51.56</v>
      </c>
      <c r="N18" s="10">
        <v>573.79</v>
      </c>
      <c r="O18" s="21" t="str">
        <f t="shared" si="0"/>
        <v>Social media</v>
      </c>
      <c r="P18" s="21" t="str" cm="1">
        <f t="array" ref="P18">IF(A18 = "", "",IF(Q18="", "",
    IF(AND(COUNTIF($O$2:O17, "Gross Profit") &gt; 0, COUNTIF($O19:O$1000, "Total Expenses") &gt; 0),
        IF(COUNTIFS(Account!B:B, O18, Account!C:C, "Expense") &gt; 0,
            "Expense",
            IFERROR(INDEX(_xlfn._xlws.FILTER(Account!C:C, (Account!C:C&lt;&gt;"Expense") * (Account!B:B=O18)), 1), "")
        ),
        IFERROR(INDEX(_xlfn._xlws.FILTER(Account!C:C, (Account!C:C&lt;&gt;"Expense") * (Account!B:B=O18)), 1), "")
    )
))</f>
        <v>Expense</v>
      </c>
      <c r="Q18" s="21" t="b">
        <f>IF(A18 = "", "",IFERROR(VLOOKUP(O18, Account!B:E, 4, FALSE)=FALSE, FALSE))</f>
        <v>0</v>
      </c>
      <c r="R18" s="5"/>
      <c r="S18" s="5"/>
      <c r="T18" s="5"/>
      <c r="U18" s="5"/>
    </row>
    <row r="19" spans="1:21" ht="40" thickBot="1">
      <c r="A19" s="11" t="s">
        <v>176</v>
      </c>
      <c r="B19" s="12">
        <v>107.22</v>
      </c>
      <c r="C19" s="12">
        <v>196.48</v>
      </c>
      <c r="D19" s="12">
        <v>139.15</v>
      </c>
      <c r="E19" s="12">
        <v>111.12</v>
      </c>
      <c r="F19" s="12">
        <v>166.32</v>
      </c>
      <c r="G19" s="12">
        <v>181.93</v>
      </c>
      <c r="H19" s="12">
        <v>196.48</v>
      </c>
      <c r="I19" s="12">
        <v>139.15</v>
      </c>
      <c r="J19" s="12">
        <v>196.48</v>
      </c>
      <c r="K19" s="12">
        <v>139.15</v>
      </c>
      <c r="L19" s="12">
        <v>111.12</v>
      </c>
      <c r="M19" s="12">
        <v>166.32</v>
      </c>
      <c r="N19" s="12">
        <v>1850.93</v>
      </c>
      <c r="O19" s="21" t="str">
        <f t="shared" si="0"/>
        <v>Total Advertising &amp; marketing</v>
      </c>
      <c r="P19" s="21" t="str" cm="1">
        <f t="array" ref="P19">IF(A19 = "", "",IF(Q19="", "",
    IF(AND(COUNTIF($O$2:O18, "Gross Profit") &gt; 0, COUNTIF($O20:O$1000, "Total Expenses") &gt; 0),
        IF(COUNTIFS(Account!B:B, O19, Account!C:C, "Expense") &gt; 0,
            "Expense",
            IFERROR(INDEX(_xlfn._xlws.FILTER(Account!C:C, (Account!C:C&lt;&gt;"Expense") * (Account!B:B=O19)), 1), "")
        ),
        IFERROR(INDEX(_xlfn._xlws.FILTER(Account!C:C, (Account!C:C&lt;&gt;"Expense") * (Account!B:B=O19)), 1), "")
    )
))</f>
        <v/>
      </c>
      <c r="Q19" s="21" t="b">
        <f>IF(A19 = "", "",IFERROR(VLOOKUP(O19, Account!B:E, 4, FALSE)=FALSE, FALSE))</f>
        <v>0</v>
      </c>
      <c r="R19" s="5"/>
      <c r="S19" s="5"/>
      <c r="T19" s="5"/>
      <c r="U19" s="5"/>
    </row>
    <row r="20" spans="1:21" ht="15" thickBot="1">
      <c r="A20" s="5" t="s">
        <v>160</v>
      </c>
      <c r="B20" s="10">
        <v>549.69000000000005</v>
      </c>
      <c r="C20" s="10">
        <v>766.54</v>
      </c>
      <c r="D20" s="10">
        <v>525.53</v>
      </c>
      <c r="E20" s="10">
        <v>886.61</v>
      </c>
      <c r="F20" s="10">
        <v>616.09</v>
      </c>
      <c r="G20" s="10">
        <v>844.58</v>
      </c>
      <c r="H20" s="10">
        <v>766.54</v>
      </c>
      <c r="I20" s="10">
        <v>525.53</v>
      </c>
      <c r="J20" s="10">
        <v>766.54</v>
      </c>
      <c r="K20" s="10">
        <v>525.53</v>
      </c>
      <c r="L20" s="10">
        <v>886.61</v>
      </c>
      <c r="M20" s="10">
        <v>616.09</v>
      </c>
      <c r="N20" s="10">
        <v>8275.85</v>
      </c>
      <c r="O20" s="21" t="str">
        <f t="shared" si="0"/>
        <v>Automobile</v>
      </c>
      <c r="P20" s="21" t="str" cm="1">
        <f t="array" ref="P20">IF(A20 = "", "",IF(Q20="", "",
    IF(AND(COUNTIF($O$2:O19, "Gross Profit") &gt; 0, COUNTIF($O21:O$1000, "Total Expenses") &gt; 0),
        IF(COUNTIFS(Account!B:B, O20, Account!C:C, "Expense") &gt; 0,
            "Expense",
            IFERROR(INDEX(_xlfn._xlws.FILTER(Account!C:C, (Account!C:C&lt;&gt;"Expense") * (Account!B:B=O20)), 1), "")
        ),
        IFERROR(INDEX(_xlfn._xlws.FILTER(Account!C:C, (Account!C:C&lt;&gt;"Expense") * (Account!B:B=O20)), 1), "")
    )
))</f>
        <v>Expense</v>
      </c>
      <c r="Q20" s="21" t="b">
        <f>IF(A20 = "", "",IFERROR(VLOOKUP(O20, Account!B:E, 4, FALSE)=FALSE, FALSE))</f>
        <v>1</v>
      </c>
      <c r="R20" s="5"/>
      <c r="S20" s="5"/>
      <c r="T20" s="5"/>
      <c r="U20" s="5"/>
    </row>
    <row r="21" spans="1:21" ht="26.5" thickBot="1">
      <c r="A21" s="5" t="s">
        <v>43</v>
      </c>
      <c r="B21" s="10">
        <v>385.15</v>
      </c>
      <c r="C21" s="10">
        <v>334.24</v>
      </c>
      <c r="D21" s="10">
        <v>382.33</v>
      </c>
      <c r="E21" s="10">
        <v>334.08</v>
      </c>
      <c r="F21" s="10">
        <v>206.09</v>
      </c>
      <c r="G21" s="10">
        <v>266.7</v>
      </c>
      <c r="H21" s="10">
        <v>334.24</v>
      </c>
      <c r="I21" s="10">
        <v>382.33</v>
      </c>
      <c r="J21" s="10">
        <v>334.24</v>
      </c>
      <c r="K21" s="10">
        <v>382.33</v>
      </c>
      <c r="L21" s="10">
        <v>334.08</v>
      </c>
      <c r="M21" s="10">
        <v>206.09</v>
      </c>
      <c r="N21" s="10">
        <v>3881.89</v>
      </c>
      <c r="O21" s="21" t="str">
        <f t="shared" si="0"/>
        <v>Rented Equipment</v>
      </c>
      <c r="P21" s="21" t="str" cm="1">
        <f t="array" ref="P21">IF(A21 = "", "",IF(Q21="", "",
    IF(AND(COUNTIF($O$2:O20, "Gross Profit") &gt; 0, COUNTIF($O22:O$1000, "Total Expenses") &gt; 0),
        IF(COUNTIFS(Account!B:B, O21, Account!C:C, "Expense") &gt; 0,
            "Expense",
            IFERROR(INDEX(_xlfn._xlws.FILTER(Account!C:C, (Account!C:C&lt;&gt;"Expense") * (Account!B:B=O21)), 1), "")
        ),
        IFERROR(INDEX(_xlfn._xlws.FILTER(Account!C:C, (Account!C:C&lt;&gt;"Expense") * (Account!B:B=O21)), 1), "")
    )
))</f>
        <v>Expense</v>
      </c>
      <c r="Q21" s="21" t="b">
        <f>IF(A21 = "", "",IFERROR(VLOOKUP(O21, Account!B:E, 4, FALSE)=FALSE, FALSE))</f>
        <v>1</v>
      </c>
      <c r="R21" s="5"/>
      <c r="S21" s="5"/>
      <c r="T21" s="5"/>
      <c r="U21" s="5"/>
    </row>
    <row r="22" spans="1:21" ht="15" thickBot="1">
      <c r="A22" s="5" t="s">
        <v>59</v>
      </c>
      <c r="B22" s="10">
        <v>1080.42</v>
      </c>
      <c r="C22" s="10">
        <v>1046.92</v>
      </c>
      <c r="D22" s="10">
        <v>1011.66</v>
      </c>
      <c r="E22" s="10">
        <v>1097.8499999999999</v>
      </c>
      <c r="F22" s="10">
        <v>1005.98</v>
      </c>
      <c r="G22" s="10">
        <v>1012.41</v>
      </c>
      <c r="H22" s="10">
        <v>1046.92</v>
      </c>
      <c r="I22" s="10">
        <v>1011.66</v>
      </c>
      <c r="J22" s="10">
        <v>1046.92</v>
      </c>
      <c r="K22" s="10">
        <v>1011.66</v>
      </c>
      <c r="L22" s="10">
        <v>1097.8499999999999</v>
      </c>
      <c r="M22" s="10">
        <v>1005.98</v>
      </c>
      <c r="N22" s="10">
        <v>12476.21</v>
      </c>
      <c r="O22" s="21" t="str">
        <f t="shared" si="0"/>
        <v>Insurance</v>
      </c>
      <c r="P22" s="21" t="str" cm="1">
        <f t="array" ref="P22">IF(A22 = "", "",IF(Q22="", "",
    IF(AND(COUNTIF($O$2:O21, "Gross Profit") &gt; 0, COUNTIF($O23:O$1000, "Total Expenses") &gt; 0),
        IF(COUNTIFS(Account!B:B, O22, Account!C:C, "Expense") &gt; 0,
            "Expense",
            IFERROR(INDEX(_xlfn._xlws.FILTER(Account!C:C, (Account!C:C&lt;&gt;"Expense") * (Account!B:B=O22)), 1), "")
        ),
        IFERROR(INDEX(_xlfn._xlws.FILTER(Account!C:C, (Account!C:C&lt;&gt;"Expense") * (Account!B:B=O22)), 1), "")
    )
))</f>
        <v>Expense</v>
      </c>
      <c r="Q22" s="21" t="b">
        <f>IF(A22 = "", "",IFERROR(VLOOKUP(O22, Account!B:E, 4, FALSE)=FALSE, FALSE))</f>
        <v>1</v>
      </c>
      <c r="R22" s="5"/>
      <c r="S22" s="5"/>
      <c r="T22" s="5"/>
      <c r="U22" s="5"/>
    </row>
    <row r="23" spans="1:21" ht="15" thickBot="1">
      <c r="A23" s="5" t="s">
        <v>161</v>
      </c>
      <c r="B23" s="10">
        <v>649.28</v>
      </c>
      <c r="C23" s="10">
        <v>824.09</v>
      </c>
      <c r="D23" s="10">
        <v>614.96</v>
      </c>
      <c r="E23" s="10">
        <v>550.82000000000005</v>
      </c>
      <c r="F23" s="10">
        <v>802.91</v>
      </c>
      <c r="G23" s="10">
        <v>384.99</v>
      </c>
      <c r="H23" s="10">
        <v>824.09</v>
      </c>
      <c r="I23" s="10">
        <v>614.96</v>
      </c>
      <c r="J23" s="10">
        <v>824.09</v>
      </c>
      <c r="K23" s="10">
        <v>614.96</v>
      </c>
      <c r="L23" s="10">
        <v>550.82000000000005</v>
      </c>
      <c r="M23" s="10">
        <v>802.91</v>
      </c>
      <c r="N23" s="10">
        <v>8058.83</v>
      </c>
      <c r="O23" s="21" t="str">
        <f t="shared" si="0"/>
        <v>Job expenses</v>
      </c>
      <c r="P23" s="21" t="str" cm="1">
        <f t="array" ref="P23">IF(A23 = "", "",IF(Q23="", "",
    IF(AND(COUNTIF($O$2:O22, "Gross Profit") &gt; 0, COUNTIF($O24:O$1000, "Total Expenses") &gt; 0),
        IF(COUNTIFS(Account!B:B, O23, Account!C:C, "Expense") &gt; 0,
            "Expense",
            IFERROR(INDEX(_xlfn._xlws.FILTER(Account!C:C, (Account!C:C&lt;&gt;"Expense") * (Account!B:B=O23)), 1), "")
        ),
        IFERROR(INDEX(_xlfn._xlws.FILTER(Account!C:C, (Account!C:C&lt;&gt;"Expense") * (Account!B:B=O23)), 1), "")
    )
))</f>
        <v>Expense</v>
      </c>
      <c r="Q23" s="21" t="b">
        <f>IF(A23 = "", "",IFERROR(VLOOKUP(O23, Account!B:E, 4, FALSE)=FALSE, FALSE))</f>
        <v>1</v>
      </c>
      <c r="R23" s="5"/>
      <c r="S23" s="5"/>
      <c r="T23" s="5"/>
      <c r="U23" s="5"/>
    </row>
    <row r="24" spans="1:21" ht="39" thickBot="1">
      <c r="A24" s="5" t="s">
        <v>162</v>
      </c>
      <c r="B24" s="10">
        <v>1804.42</v>
      </c>
      <c r="C24" s="10">
        <v>1552.98</v>
      </c>
      <c r="D24" s="10">
        <v>1753.72</v>
      </c>
      <c r="E24" s="10">
        <v>1552.6</v>
      </c>
      <c r="F24" s="10">
        <v>1835.78</v>
      </c>
      <c r="G24" s="10">
        <v>1556.73</v>
      </c>
      <c r="H24" s="10">
        <v>1552.98</v>
      </c>
      <c r="I24" s="10">
        <v>1753.72</v>
      </c>
      <c r="J24" s="10">
        <v>1552.98</v>
      </c>
      <c r="K24" s="10">
        <v>1753.72</v>
      </c>
      <c r="L24" s="10">
        <v>1552.6</v>
      </c>
      <c r="M24" s="10">
        <v>1835.78</v>
      </c>
      <c r="N24" s="10">
        <v>20058</v>
      </c>
      <c r="O24" s="21" t="str">
        <f t="shared" si="0"/>
        <v>Legal and Professional Fees</v>
      </c>
      <c r="P24" s="21" t="str" cm="1">
        <f t="array" ref="P24">IF(A24 = "", "",IF(Q24="", "",
    IF(AND(COUNTIF($O$2:O23, "Gross Profit") &gt; 0, COUNTIF($O25:O$1000, "Total Expenses") &gt; 0),
        IF(COUNTIFS(Account!B:B, O24, Account!C:C, "Expense") &gt; 0,
            "Expense",
            IFERROR(INDEX(_xlfn._xlws.FILTER(Account!C:C, (Account!C:C&lt;&gt;"Expense") * (Account!B:B=O24)), 1), "")
        ),
        IFERROR(INDEX(_xlfn._xlws.FILTER(Account!C:C, (Account!C:C&lt;&gt;"Expense") * (Account!B:B=O24)), 1), "")
    )
))</f>
        <v>Expense</v>
      </c>
      <c r="Q24" s="21" t="b">
        <f>IF(A24 = "", "",IFERROR(VLOOKUP(O24, Account!B:E, 4, FALSE)=FALSE, FALSE))</f>
        <v>1</v>
      </c>
      <c r="R24" s="5"/>
      <c r="S24" s="5"/>
      <c r="T24" s="5"/>
      <c r="U24" s="5"/>
    </row>
    <row r="25" spans="1:21" ht="26.5" thickBot="1">
      <c r="A25" s="5" t="s">
        <v>163</v>
      </c>
      <c r="B25" s="10">
        <v>688.75</v>
      </c>
      <c r="C25" s="10">
        <v>984.63</v>
      </c>
      <c r="D25" s="10">
        <v>561.79</v>
      </c>
      <c r="E25" s="10">
        <v>954.33</v>
      </c>
      <c r="F25" s="10">
        <v>603.83000000000004</v>
      </c>
      <c r="G25" s="10">
        <v>611.44000000000005</v>
      </c>
      <c r="H25" s="10">
        <v>984.63</v>
      </c>
      <c r="I25" s="10">
        <v>561.79</v>
      </c>
      <c r="J25" s="10">
        <v>984.63</v>
      </c>
      <c r="K25" s="10">
        <v>561.79</v>
      </c>
      <c r="L25" s="10">
        <v>954.33</v>
      </c>
      <c r="M25" s="10">
        <v>603.83000000000004</v>
      </c>
      <c r="N25" s="10">
        <v>9055.75</v>
      </c>
      <c r="O25" s="21" t="str">
        <f t="shared" si="0"/>
        <v>Maintenance and Repair</v>
      </c>
      <c r="P25" s="21" t="str" cm="1">
        <f t="array" ref="P25">IF(A25 = "", "",IF(Q25="", "",
    IF(AND(COUNTIF($O$2:O24, "Gross Profit") &gt; 0, COUNTIF($O26:O$1000, "Total Expenses") &gt; 0),
        IF(COUNTIFS(Account!B:B, O25, Account!C:C, "Expense") &gt; 0,
            "Expense",
            IFERROR(INDEX(_xlfn._xlws.FILTER(Account!C:C, (Account!C:C&lt;&gt;"Expense") * (Account!B:B=O25)), 1), "")
        ),
        IFERROR(INDEX(_xlfn._xlws.FILTER(Account!C:C, (Account!C:C&lt;&gt;"Expense") * (Account!B:B=O25)), 1), "")
    )
))</f>
        <v>Expense</v>
      </c>
      <c r="Q25" s="21" t="b">
        <f>IF(A25 = "", "",IFERROR(VLOOKUP(O25, Account!B:E, 4, FALSE)=FALSE, FALSE))</f>
        <v>1</v>
      </c>
      <c r="R25" s="5"/>
      <c r="S25" s="5"/>
      <c r="T25" s="5"/>
      <c r="U25" s="5"/>
    </row>
    <row r="26" spans="1:21" ht="15" thickBot="1">
      <c r="A26" s="5" t="s">
        <v>84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0">
        <v>0</v>
      </c>
      <c r="O26" s="21" t="str">
        <f t="shared" si="0"/>
        <v>Meals</v>
      </c>
      <c r="P26" s="21" t="str" cm="1">
        <f t="array" ref="P26">IF(A26 = "", "",IF(Q26="", "",
    IF(AND(COUNTIF($O$2:O25, "Gross Profit") &gt; 0, COUNTIF($O27:O$1000, "Total Expenses") &gt; 0),
        IF(COUNTIFS(Account!B:B, O26, Account!C:C, "Expense") &gt; 0,
            "Expense",
            IFERROR(INDEX(_xlfn._xlws.FILTER(Account!C:C, (Account!C:C&lt;&gt;"Expense") * (Account!B:B=O26)), 1), "")
        ),
        IFERROR(INDEX(_xlfn._xlws.FILTER(Account!C:C, (Account!C:C&lt;&gt;"Expense") * (Account!B:B=O26)), 1), "")
    )
))</f>
        <v>Expense</v>
      </c>
      <c r="Q26" s="21" t="b">
        <f>IF(A26 = "", "",IFERROR(VLOOKUP(O26, Account!B:E, 4, FALSE)=FALSE, FALSE))</f>
        <v>1</v>
      </c>
      <c r="R26" s="5"/>
      <c r="S26" s="5"/>
      <c r="T26" s="5"/>
      <c r="U26" s="5"/>
    </row>
    <row r="27" spans="1:21" ht="26.5" thickBot="1">
      <c r="A27" s="5" t="s">
        <v>85</v>
      </c>
      <c r="B27" s="10">
        <v>629.70000000000005</v>
      </c>
      <c r="C27" s="10">
        <v>595.61</v>
      </c>
      <c r="D27" s="10">
        <v>635.37</v>
      </c>
      <c r="E27" s="10">
        <v>608.13</v>
      </c>
      <c r="F27" s="10">
        <v>606.71</v>
      </c>
      <c r="G27" s="10">
        <v>600.64</v>
      </c>
      <c r="H27" s="10">
        <v>595.61</v>
      </c>
      <c r="I27" s="10">
        <v>635.37</v>
      </c>
      <c r="J27" s="10">
        <v>595.61</v>
      </c>
      <c r="K27" s="10">
        <v>635.37</v>
      </c>
      <c r="L27" s="10">
        <v>608.13</v>
      </c>
      <c r="M27" s="10">
        <v>606.71</v>
      </c>
      <c r="N27" s="10">
        <v>7352.96</v>
      </c>
      <c r="O27" s="21" t="str">
        <f t="shared" si="0"/>
        <v>Meals with clients</v>
      </c>
      <c r="P27" s="21" t="str" cm="1">
        <f t="array" ref="P27">IF(A27 = "", "",IF(Q27="", "",
    IF(AND(COUNTIF($O$2:O26, "Gross Profit") &gt; 0, COUNTIF($O28:O$1000, "Total Expenses") &gt; 0),
        IF(COUNTIFS(Account!B:B, O27, Account!C:C, "Expense") &gt; 0,
            "Expense",
            IFERROR(INDEX(_xlfn._xlws.FILTER(Account!C:C, (Account!C:C&lt;&gt;"Expense") * (Account!B:B=O27)), 1), "")
        ),
        IFERROR(INDEX(_xlfn._xlws.FILTER(Account!C:C, (Account!C:C&lt;&gt;"Expense") * (Account!B:B=O27)), 1), "")
    )
))</f>
        <v>Expense</v>
      </c>
      <c r="Q27" s="21" t="b">
        <f>IF(A27 = "", "",IFERROR(VLOOKUP(O27, Account!B:E, 4, FALSE)=FALSE, FALSE))</f>
        <v>0</v>
      </c>
      <c r="R27" s="5"/>
      <c r="S27" s="5"/>
      <c r="T27" s="5"/>
      <c r="U27" s="5"/>
    </row>
    <row r="28" spans="1:21" ht="15" thickBot="1">
      <c r="A28" s="5" t="s">
        <v>86</v>
      </c>
      <c r="B28" s="10">
        <v>157.41999999999999</v>
      </c>
      <c r="C28" s="10">
        <v>148.9</v>
      </c>
      <c r="D28" s="10">
        <v>158.84</v>
      </c>
      <c r="E28" s="10">
        <v>152.03</v>
      </c>
      <c r="F28" s="10">
        <v>151.68</v>
      </c>
      <c r="G28" s="10">
        <v>150.16</v>
      </c>
      <c r="H28" s="10">
        <v>148.9</v>
      </c>
      <c r="I28" s="10">
        <v>158.84</v>
      </c>
      <c r="J28" s="10">
        <v>148.9</v>
      </c>
      <c r="K28" s="10">
        <v>158.84</v>
      </c>
      <c r="L28" s="10">
        <v>152.03</v>
      </c>
      <c r="M28" s="10">
        <v>151.68</v>
      </c>
      <c r="N28" s="10">
        <v>1838.24</v>
      </c>
      <c r="O28" s="21" t="str">
        <f t="shared" si="0"/>
        <v>Travel meals</v>
      </c>
      <c r="P28" s="21" t="str" cm="1">
        <f t="array" ref="P28">IF(A28 = "", "",IF(Q28="", "",
    IF(AND(COUNTIF($O$2:O27, "Gross Profit") &gt; 0, COUNTIF($O29:O$1000, "Total Expenses") &gt; 0),
        IF(COUNTIFS(Account!B:B, O28, Account!C:C, "Expense") &gt; 0,
            "Expense",
            IFERROR(INDEX(_xlfn._xlws.FILTER(Account!C:C, (Account!C:C&lt;&gt;"Expense") * (Account!B:B=O28)), 1), "")
        ),
        IFERROR(INDEX(_xlfn._xlws.FILTER(Account!C:C, (Account!C:C&lt;&gt;"Expense") * (Account!B:B=O28)), 1), "")
    )
))</f>
        <v>Expense</v>
      </c>
      <c r="Q28" s="21" t="b">
        <f>IF(A28 = "", "",IFERROR(VLOOKUP(O28, Account!B:E, 4, FALSE)=FALSE, FALSE))</f>
        <v>0</v>
      </c>
      <c r="R28" s="5"/>
      <c r="S28" s="5"/>
      <c r="T28" s="5"/>
      <c r="U28" s="5"/>
    </row>
    <row r="29" spans="1:21" ht="15" thickBot="1">
      <c r="A29" s="11" t="s">
        <v>177</v>
      </c>
      <c r="B29" s="12">
        <v>787.12</v>
      </c>
      <c r="C29" s="12">
        <v>744.51</v>
      </c>
      <c r="D29" s="12">
        <v>794.21</v>
      </c>
      <c r="E29" s="12">
        <v>760.16</v>
      </c>
      <c r="F29" s="12">
        <v>758.39</v>
      </c>
      <c r="G29" s="12">
        <v>750.81</v>
      </c>
      <c r="H29" s="12">
        <v>744.51</v>
      </c>
      <c r="I29" s="12">
        <v>794.21</v>
      </c>
      <c r="J29" s="12">
        <v>744.51</v>
      </c>
      <c r="K29" s="12">
        <v>794.21</v>
      </c>
      <c r="L29" s="12">
        <v>760.16</v>
      </c>
      <c r="M29" s="12">
        <v>758.39</v>
      </c>
      <c r="N29" s="12">
        <v>9191.2000000000007</v>
      </c>
      <c r="O29" s="21" t="str">
        <f t="shared" si="0"/>
        <v>Total Meals</v>
      </c>
      <c r="P29" s="21" t="str" cm="1">
        <f t="array" ref="P29">IF(A29 = "", "",IF(Q29="", "",
    IF(AND(COUNTIF($O$2:O28, "Gross Profit") &gt; 0, COUNTIF($O30:O$1000, "Total Expenses") &gt; 0),
        IF(COUNTIFS(Account!B:B, O29, Account!C:C, "Expense") &gt; 0,
            "Expense",
            IFERROR(INDEX(_xlfn._xlws.FILTER(Account!C:C, (Account!C:C&lt;&gt;"Expense") * (Account!B:B=O29)), 1), "")
        ),
        IFERROR(INDEX(_xlfn._xlws.FILTER(Account!C:C, (Account!C:C&lt;&gt;"Expense") * (Account!B:B=O29)), 1), "")
    )
))</f>
        <v/>
      </c>
      <c r="Q29" s="21" t="b">
        <f>IF(A29 = "", "",IFERROR(VLOOKUP(O29, Account!B:E, 4, FALSE)=FALSE, FALSE))</f>
        <v>0</v>
      </c>
      <c r="R29" s="5"/>
      <c r="S29" s="5"/>
      <c r="T29" s="5"/>
      <c r="U29" s="5"/>
    </row>
    <row r="30" spans="1:21" ht="26.5" thickBot="1">
      <c r="A30" s="5" t="s">
        <v>178</v>
      </c>
      <c r="B30" s="10">
        <v>405.39</v>
      </c>
      <c r="C30" s="10">
        <v>402.08</v>
      </c>
      <c r="D30" s="10">
        <v>476.68</v>
      </c>
      <c r="E30" s="10">
        <v>464.74</v>
      </c>
      <c r="F30" s="10">
        <v>434.15</v>
      </c>
      <c r="G30" s="10">
        <v>412.95</v>
      </c>
      <c r="H30" s="10">
        <v>402.08</v>
      </c>
      <c r="I30" s="10">
        <v>476.68</v>
      </c>
      <c r="J30" s="10">
        <v>402.08</v>
      </c>
      <c r="K30" s="10">
        <v>476.68</v>
      </c>
      <c r="L30" s="10">
        <v>464.74</v>
      </c>
      <c r="M30" s="10">
        <v>434.15</v>
      </c>
      <c r="N30" s="10">
        <v>5252.4</v>
      </c>
      <c r="O30" s="21" t="str">
        <f t="shared" si="0"/>
        <v>Office Expenses</v>
      </c>
      <c r="P30" s="21" t="str" cm="1">
        <f t="array" ref="P30">IF(A30 = "", "",IF(Q30="", "",
    IF(AND(COUNTIF($O$2:O29, "Gross Profit") &gt; 0, COUNTIF($O31:O$1000, "Total Expenses") &gt; 0),
        IF(COUNTIFS(Account!B:B, O30, Account!C:C, "Expense") &gt; 0,
            "Expense",
            IFERROR(INDEX(_xlfn._xlws.FILTER(Account!C:C, (Account!C:C&lt;&gt;"Expense") * (Account!B:B=O30)), 1), "")
        ),
        IFERROR(INDEX(_xlfn._xlws.FILTER(Account!C:C, (Account!C:C&lt;&gt;"Expense") * (Account!B:B=O30)), 1), "")
    )
))</f>
        <v>Expense</v>
      </c>
      <c r="Q30" s="21" t="b">
        <f>IF(A30 = "", "",IFERROR(VLOOKUP(O30, Account!B:E, 4, FALSE)=FALSE, FALSE))</f>
        <v>1</v>
      </c>
      <c r="R30" s="5"/>
      <c r="S30" s="5"/>
      <c r="T30" s="5"/>
      <c r="U30" s="5"/>
    </row>
    <row r="31" spans="1:21" ht="15" thickBot="1">
      <c r="A31" s="5" t="s">
        <v>165</v>
      </c>
      <c r="B31" s="10">
        <v>1071.7</v>
      </c>
      <c r="C31" s="10">
        <v>1074.68</v>
      </c>
      <c r="D31" s="10">
        <v>1013.13</v>
      </c>
      <c r="E31" s="10">
        <v>1075.6199999999999</v>
      </c>
      <c r="F31" s="10">
        <v>1074.51</v>
      </c>
      <c r="G31" s="10">
        <v>1046.04</v>
      </c>
      <c r="H31" s="10">
        <v>1074.68</v>
      </c>
      <c r="I31" s="10">
        <v>1013.13</v>
      </c>
      <c r="J31" s="10">
        <v>1074.68</v>
      </c>
      <c r="K31" s="10">
        <v>1013.13</v>
      </c>
      <c r="L31" s="10">
        <v>1075.6199999999999</v>
      </c>
      <c r="M31" s="10">
        <v>1074.51</v>
      </c>
      <c r="N31" s="10">
        <v>12681.43</v>
      </c>
      <c r="O31" s="21" t="str">
        <f t="shared" si="0"/>
        <v>Rent or Lease</v>
      </c>
      <c r="P31" s="21" t="str" cm="1">
        <f t="array" ref="P31">IF(A31 = "", "",IF(Q31="", "",
    IF(AND(COUNTIF($O$2:O30, "Gross Profit") &gt; 0, COUNTIF($O32:O$1000, "Total Expenses") &gt; 0),
        IF(COUNTIFS(Account!B:B, O31, Account!C:C, "Expense") &gt; 0,
            "Expense",
            IFERROR(INDEX(_xlfn._xlws.FILTER(Account!C:C, (Account!C:C&lt;&gt;"Expense") * (Account!B:B=O31)), 1), "")
        ),
        IFERROR(INDEX(_xlfn._xlws.FILTER(Account!C:C, (Account!C:C&lt;&gt;"Expense") * (Account!B:B=O31)), 1), "")
    )
))</f>
        <v>Expense</v>
      </c>
      <c r="Q31" s="21" t="b">
        <f>IF(A31 = "", "",IFERROR(VLOOKUP(O31, Account!B:E, 4, FALSE)=FALSE, FALSE))</f>
        <v>1</v>
      </c>
      <c r="R31" s="5"/>
      <c r="S31" s="5"/>
      <c r="T31" s="5"/>
      <c r="U31" s="5"/>
    </row>
    <row r="32" spans="1:21" ht="15" thickBot="1">
      <c r="A32" s="5" t="s">
        <v>138</v>
      </c>
      <c r="B32" s="10">
        <v>1012.35</v>
      </c>
      <c r="C32" s="10">
        <v>1062.3499999999999</v>
      </c>
      <c r="D32" s="10">
        <v>1050.02</v>
      </c>
      <c r="E32" s="10">
        <v>1029.22</v>
      </c>
      <c r="F32" s="10">
        <v>1019.62</v>
      </c>
      <c r="G32" s="10">
        <v>1052.8800000000001</v>
      </c>
      <c r="H32" s="10">
        <v>1062.3499999999999</v>
      </c>
      <c r="I32" s="10">
        <v>1050.02</v>
      </c>
      <c r="J32" s="10">
        <v>1062.3499999999999</v>
      </c>
      <c r="K32" s="10">
        <v>1050.02</v>
      </c>
      <c r="L32" s="10">
        <v>1029.22</v>
      </c>
      <c r="M32" s="10">
        <v>1019.62</v>
      </c>
      <c r="N32" s="10">
        <v>12500</v>
      </c>
      <c r="O32" s="21" t="str">
        <f t="shared" si="0"/>
        <v>Utilities</v>
      </c>
      <c r="P32" s="21" t="str" cm="1">
        <f t="array" ref="P32">IF(A32 = "", "",IF(Q32="", "",
    IF(AND(COUNTIF($O$2:O31, "Gross Profit") &gt; 0, COUNTIF($O33:O$1000, "Total Expenses") &gt; 0),
        IF(COUNTIFS(Account!B:B, O32, Account!C:C, "Expense") &gt; 0,
            "Expense",
            IFERROR(INDEX(_xlfn._xlws.FILTER(Account!C:C, (Account!C:C&lt;&gt;"Expense") * (Account!B:B=O32)), 1), "")
        ),
        IFERROR(INDEX(_xlfn._xlws.FILTER(Account!C:C, (Account!C:C&lt;&gt;"Expense") * (Account!B:B=O32)), 1), "")
    )
))</f>
        <v>Expense</v>
      </c>
      <c r="Q32" s="21" t="b">
        <f>IF(A32 = "", "",IFERROR(VLOOKUP(O32, Account!B:E, 4, FALSE)=FALSE, FALSE))</f>
        <v>1</v>
      </c>
      <c r="R32" s="5"/>
      <c r="S32" s="5"/>
      <c r="T32" s="5"/>
      <c r="U32" s="5"/>
    </row>
    <row r="33" spans="1:21" ht="27" thickBot="1">
      <c r="A33" s="11" t="s">
        <v>179</v>
      </c>
      <c r="B33" s="12">
        <v>8541.48</v>
      </c>
      <c r="C33" s="12">
        <v>8989.49</v>
      </c>
      <c r="D33" s="12">
        <v>8323.17</v>
      </c>
      <c r="E33" s="12">
        <v>8817.15</v>
      </c>
      <c r="F33" s="12">
        <v>8523.65</v>
      </c>
      <c r="G33" s="12">
        <v>8121.44</v>
      </c>
      <c r="H33" s="12">
        <v>8989.49</v>
      </c>
      <c r="I33" s="12">
        <v>8323.17</v>
      </c>
      <c r="J33" s="12">
        <v>8989.49</v>
      </c>
      <c r="K33" s="12">
        <v>8323.17</v>
      </c>
      <c r="L33" s="12">
        <v>8817.15</v>
      </c>
      <c r="M33" s="12">
        <v>8523.65</v>
      </c>
      <c r="N33" s="12">
        <v>103282.5</v>
      </c>
      <c r="O33" s="21" t="str">
        <f t="shared" si="0"/>
        <v>Total Expenses</v>
      </c>
      <c r="P33" s="21" t="str" cm="1">
        <f t="array" ref="P33">IF(A33 = "", "",IF(Q33="", "",
    IF(AND(COUNTIF($O$2:O32, "Gross Profit") &gt; 0, COUNTIF($O34:O$1000, "Total Expenses") &gt; 0),
        IF(COUNTIFS(Account!B:B, O33, Account!C:C, "Expense") &gt; 0,
            "Expense",
            IFERROR(INDEX(_xlfn._xlws.FILTER(Account!C:C, (Account!C:C&lt;&gt;"Expense") * (Account!B:B=O33)), 1), "")
        ),
        IFERROR(INDEX(_xlfn._xlws.FILTER(Account!C:C, (Account!C:C&lt;&gt;"Expense") * (Account!B:B=O33)), 1), "")
    )
))</f>
        <v/>
      </c>
      <c r="Q33" s="21" t="b">
        <f>IF(A33 = "", "",IFERROR(VLOOKUP(O33, Account!B:E, 4, FALSE)=FALSE, FALSE))</f>
        <v>0</v>
      </c>
      <c r="R33" s="5"/>
      <c r="S33" s="5"/>
      <c r="T33" s="5"/>
      <c r="U33" s="5"/>
    </row>
    <row r="34" spans="1:21" ht="27" thickBot="1">
      <c r="A34" s="11" t="s">
        <v>180</v>
      </c>
      <c r="B34" s="12">
        <v>5334.4</v>
      </c>
      <c r="C34" s="12">
        <v>3953.98</v>
      </c>
      <c r="D34" s="12">
        <v>5559.75</v>
      </c>
      <c r="E34" s="12">
        <v>5533.52</v>
      </c>
      <c r="F34" s="12">
        <v>5107.4399999999996</v>
      </c>
      <c r="G34" s="12">
        <v>4882.3500000000004</v>
      </c>
      <c r="H34" s="12">
        <v>3953.98</v>
      </c>
      <c r="I34" s="12">
        <v>5559.75</v>
      </c>
      <c r="J34" s="12">
        <v>3953.98</v>
      </c>
      <c r="K34" s="12">
        <v>5559.75</v>
      </c>
      <c r="L34" s="12">
        <v>5533.52</v>
      </c>
      <c r="M34" s="12">
        <v>5107.4399999999996</v>
      </c>
      <c r="N34" s="12">
        <v>60039.87</v>
      </c>
      <c r="O34" s="21" t="str">
        <f t="shared" si="0"/>
        <v>Net Operating Income</v>
      </c>
      <c r="P34" s="21" t="str" cm="1">
        <f t="array" ref="P34">IF(A34 = "", "",IF(Q34="", "",
    IF(AND(COUNTIF($O$2:O33, "Gross Profit") &gt; 0, COUNTIF($O35:O$1000, "Total Expenses") &gt; 0),
        IF(COUNTIFS(Account!B:B, O34, Account!C:C, "Expense") &gt; 0,
            "Expense",
            IFERROR(INDEX(_xlfn._xlws.FILTER(Account!C:C, (Account!C:C&lt;&gt;"Expense") * (Account!B:B=O34)), 1), "")
        ),
        IFERROR(INDEX(_xlfn._xlws.FILTER(Account!C:C, (Account!C:C&lt;&gt;"Expense") * (Account!B:B=O34)), 1), "")
    )
))</f>
        <v/>
      </c>
      <c r="Q34" s="21" t="b">
        <f>IF(A34 = "", "",IFERROR(VLOOKUP(O34, Account!B:E, 4, FALSE)=FALSE, FALSE))</f>
        <v>0</v>
      </c>
      <c r="R34" s="5"/>
      <c r="S34" s="5"/>
      <c r="T34" s="5"/>
      <c r="U34" s="5"/>
    </row>
    <row r="35" spans="1:21" ht="26.5" thickBot="1">
      <c r="A35" s="5" t="s">
        <v>97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21" t="str">
        <f t="shared" si="0"/>
        <v>Other Income</v>
      </c>
      <c r="P35" s="21" t="str" cm="1">
        <f t="array" ref="P35">IF(A35 = "", "",IF(Q35="", "",
    IF(AND(COUNTIF($O$2:O34, "Gross Profit") &gt; 0, COUNTIF($O36:O$1000, "Total Expenses") &gt; 0),
        IF(COUNTIFS(Account!B:B, O35, Account!C:C, "Expense") &gt; 0,
            "Expense",
            IFERROR(INDEX(_xlfn._xlws.FILTER(Account!C:C, (Account!C:C&lt;&gt;"Expense") * (Account!B:B=O35)), 1), "")
        ),
        IFERROR(INDEX(_xlfn._xlws.FILTER(Account!C:C, (Account!C:C&lt;&gt;"Expense") * (Account!B:B=O35)), 1), "")
    )
))</f>
        <v>Other Income</v>
      </c>
      <c r="Q35" s="21" t="b">
        <f>IF(A35 = "", "",IFERROR(VLOOKUP(O35, Account!B:E, 4, FALSE)=FALSE, FALSE))</f>
        <v>1</v>
      </c>
      <c r="R35" s="5"/>
      <c r="S35" s="5"/>
      <c r="T35" s="5"/>
      <c r="U35" s="5"/>
    </row>
    <row r="36" spans="1:21" ht="26.5" thickBot="1">
      <c r="A36" s="5" t="s">
        <v>98</v>
      </c>
      <c r="B36" s="10">
        <v>518.29999999999995</v>
      </c>
      <c r="C36" s="10">
        <v>576.51</v>
      </c>
      <c r="D36" s="10">
        <v>568.59</v>
      </c>
      <c r="E36" s="10">
        <v>576.57000000000005</v>
      </c>
      <c r="F36" s="10">
        <v>504.07</v>
      </c>
      <c r="G36" s="10">
        <v>594.52</v>
      </c>
      <c r="H36" s="10">
        <v>576.51</v>
      </c>
      <c r="I36" s="10">
        <v>568.59</v>
      </c>
      <c r="J36" s="10">
        <v>576.51</v>
      </c>
      <c r="K36" s="10">
        <v>568.59</v>
      </c>
      <c r="L36" s="10">
        <v>576.57000000000005</v>
      </c>
      <c r="M36" s="10">
        <v>504.07</v>
      </c>
      <c r="N36" s="10">
        <v>6709.39</v>
      </c>
      <c r="O36" s="21" t="str">
        <f t="shared" si="0"/>
        <v>Credit card rewards</v>
      </c>
      <c r="P36" s="21" t="str" cm="1">
        <f t="array" ref="P36">IF(A36 = "", "",IF(Q36="", "",
    IF(AND(COUNTIF($O$2:O35, "Gross Profit") &gt; 0, COUNTIF($O37:O$1000, "Total Expenses") &gt; 0),
        IF(COUNTIFS(Account!B:B, O36, Account!C:C, "Expense") &gt; 0,
            "Expense",
            IFERROR(INDEX(_xlfn._xlws.FILTER(Account!C:C, (Account!C:C&lt;&gt;"Expense") * (Account!B:B=O36)), 1), "")
        ),
        IFERROR(INDEX(_xlfn._xlws.FILTER(Account!C:C, (Account!C:C&lt;&gt;"Expense") * (Account!B:B=O36)), 1), "")
    )
))</f>
        <v>Other Income</v>
      </c>
      <c r="Q36" s="21" t="b">
        <f>IF(A36 = "", "",IFERROR(VLOOKUP(O36, Account!B:E, 4, FALSE)=FALSE, FALSE))</f>
        <v>0</v>
      </c>
      <c r="R36" s="5"/>
      <c r="S36" s="5"/>
      <c r="T36" s="5"/>
      <c r="U36" s="5"/>
    </row>
    <row r="37" spans="1:21" ht="26.5" thickBot="1">
      <c r="A37" s="5" t="s">
        <v>100</v>
      </c>
      <c r="B37" s="10">
        <v>267.93</v>
      </c>
      <c r="C37" s="10">
        <v>280.83999999999997</v>
      </c>
      <c r="D37" s="10">
        <v>223.8</v>
      </c>
      <c r="E37" s="10">
        <v>240.28</v>
      </c>
      <c r="F37" s="10">
        <v>297.27</v>
      </c>
      <c r="G37" s="10">
        <v>300.56</v>
      </c>
      <c r="H37" s="10">
        <v>280.83999999999997</v>
      </c>
      <c r="I37" s="10">
        <v>223.8</v>
      </c>
      <c r="J37" s="10">
        <v>280.83999999999997</v>
      </c>
      <c r="K37" s="10">
        <v>223.8</v>
      </c>
      <c r="L37" s="10">
        <v>240.28</v>
      </c>
      <c r="M37" s="10">
        <v>297.27</v>
      </c>
      <c r="N37" s="10">
        <v>3157.53</v>
      </c>
      <c r="O37" s="21" t="str">
        <f t="shared" si="0"/>
        <v>Interest earned</v>
      </c>
      <c r="P37" s="21" t="str" cm="1">
        <f t="array" ref="P37">IF(A37 = "", "",IF(Q37="", "",
    IF(AND(COUNTIF($O$2:O36, "Gross Profit") &gt; 0, COUNTIF($O38:O$1000, "Total Expenses") &gt; 0),
        IF(COUNTIFS(Account!B:B, O37, Account!C:C, "Expense") &gt; 0,
            "Expense",
            IFERROR(INDEX(_xlfn._xlws.FILTER(Account!C:C, (Account!C:C&lt;&gt;"Expense") * (Account!B:B=O37)), 1), "")
        ),
        IFERROR(INDEX(_xlfn._xlws.FILTER(Account!C:C, (Account!C:C&lt;&gt;"Expense") * (Account!B:B=O37)), 1), "")
    )
))</f>
        <v>Other Income</v>
      </c>
      <c r="Q37" s="21" t="b">
        <f>IF(A37 = "", "",IFERROR(VLOOKUP(O37, Account!B:E, 4, FALSE)=FALSE, FALSE))</f>
        <v>0</v>
      </c>
      <c r="R37" s="5"/>
      <c r="S37" s="5"/>
      <c r="T37" s="5"/>
      <c r="U37" s="5"/>
    </row>
    <row r="38" spans="1:21" ht="27" thickBot="1">
      <c r="A38" s="11" t="s">
        <v>186</v>
      </c>
      <c r="B38" s="12">
        <v>786.23</v>
      </c>
      <c r="C38" s="12">
        <v>857.35</v>
      </c>
      <c r="D38" s="12">
        <v>792.39</v>
      </c>
      <c r="E38" s="12">
        <v>816.85</v>
      </c>
      <c r="F38" s="12">
        <v>801.34</v>
      </c>
      <c r="G38" s="12">
        <v>895.08</v>
      </c>
      <c r="H38" s="12">
        <v>857.35</v>
      </c>
      <c r="I38" s="12">
        <v>792.39</v>
      </c>
      <c r="J38" s="12">
        <v>857.35</v>
      </c>
      <c r="K38" s="12">
        <v>792.39</v>
      </c>
      <c r="L38" s="12">
        <v>816.85</v>
      </c>
      <c r="M38" s="12">
        <v>801.34</v>
      </c>
      <c r="N38" s="12">
        <v>9866.92</v>
      </c>
      <c r="O38" s="21" t="str">
        <f t="shared" si="0"/>
        <v>Total Other Income</v>
      </c>
      <c r="P38" s="21" t="str" cm="1">
        <f t="array" ref="P38">IF(A38 = "", "",IF(Q38="", "",
    IF(AND(COUNTIF($O$2:O37, "Gross Profit") &gt; 0, COUNTIF($O39:O$1000, "Total Expenses") &gt; 0),
        IF(COUNTIFS(Account!B:B, O38, Account!C:C, "Expense") &gt; 0,
            "Expense",
            IFERROR(INDEX(_xlfn._xlws.FILTER(Account!C:C, (Account!C:C&lt;&gt;"Expense") * (Account!B:B=O38)), 1), "")
        ),
        IFERROR(INDEX(_xlfn._xlws.FILTER(Account!C:C, (Account!C:C&lt;&gt;"Expense") * (Account!B:B=O38)), 1), "")
    )
))</f>
        <v/>
      </c>
      <c r="Q38" s="21" t="b">
        <f>IF(A38 = "", "",IFERROR(VLOOKUP(O38, Account!B:E, 4, FALSE)=FALSE, FALSE))</f>
        <v>0</v>
      </c>
      <c r="R38" s="5"/>
      <c r="S38" s="5"/>
      <c r="T38" s="5"/>
      <c r="U38" s="5"/>
    </row>
    <row r="39" spans="1:21" ht="26.5" thickBot="1">
      <c r="A39" s="5" t="s">
        <v>181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21" t="str">
        <f t="shared" si="0"/>
        <v>Other Expenses</v>
      </c>
      <c r="P39" s="21" t="str" cm="1">
        <f t="array" ref="P39">IF(A39 = "", "",IF(Q39="", "",
    IF(AND(COUNTIF($O$2:O38, "Gross Profit") &gt; 0, COUNTIF($O40:O$1000, "Total Expenses") &gt; 0),
        IF(COUNTIFS(Account!B:B, O39, Account!C:C, "Expense") &gt; 0,
            "Expense",
            IFERROR(INDEX(_xlfn._xlws.FILTER(Account!C:C, (Account!C:C&lt;&gt;"Expense") * (Account!B:B=O39)), 1), "")
        ),
        IFERROR(INDEX(_xlfn._xlws.FILTER(Account!C:C, (Account!C:C&lt;&gt;"Expense") * (Account!B:B=O39)), 1), "")
    )
))</f>
        <v/>
      </c>
      <c r="Q39" s="21" t="b">
        <f>IF(A39 = "", "",IFERROR(VLOOKUP(O39, Account!B:E, 4, FALSE)=FALSE, FALSE))</f>
        <v>0</v>
      </c>
      <c r="R39" s="5"/>
      <c r="S39" s="5"/>
      <c r="T39" s="5"/>
      <c r="U39" s="5"/>
    </row>
    <row r="40" spans="1:21" ht="26.5" thickBot="1">
      <c r="A40" s="5" t="s">
        <v>145</v>
      </c>
      <c r="B40" s="10">
        <v>130.44999999999999</v>
      </c>
      <c r="C40" s="10">
        <v>118.21</v>
      </c>
      <c r="D40" s="10">
        <v>145.25</v>
      </c>
      <c r="E40" s="10">
        <v>171.66</v>
      </c>
      <c r="F40" s="10">
        <v>154.75</v>
      </c>
      <c r="G40" s="10">
        <v>136.83000000000001</v>
      </c>
      <c r="H40" s="10">
        <v>118.21</v>
      </c>
      <c r="I40" s="10">
        <v>145.25</v>
      </c>
      <c r="J40" s="10">
        <v>118.21</v>
      </c>
      <c r="K40" s="10">
        <v>145.25</v>
      </c>
      <c r="L40" s="10">
        <v>171.66</v>
      </c>
      <c r="M40" s="10">
        <v>154.75</v>
      </c>
      <c r="N40" s="10">
        <v>1710.48</v>
      </c>
      <c r="O40" s="21" t="str">
        <f t="shared" si="0"/>
        <v>Vehicle expenses</v>
      </c>
      <c r="P40" s="21" t="str" cm="1">
        <f t="array" ref="P40">IF(A40 = "", "",IF(Q40="", "",
    IF(AND(COUNTIF($O$2:O39, "Gross Profit") &gt; 0, COUNTIF($O41:O$1000, "Total Expenses") &gt; 0),
        IF(COUNTIFS(Account!B:B, O40, Account!C:C, "Expense") &gt; 0,
            "Expense",
            IFERROR(INDEX(_xlfn._xlws.FILTER(Account!C:C, (Account!C:C&lt;&gt;"Expense") * (Account!B:B=O40)), 1), "")
        ),
        IFERROR(INDEX(_xlfn._xlws.FILTER(Account!C:C, (Account!C:C&lt;&gt;"Expense") * (Account!B:B=O40)), 1), "")
    )
))</f>
        <v>Other Expense</v>
      </c>
      <c r="Q40" s="21" t="b">
        <f>IF(A40 = "", "",IFERROR(VLOOKUP(O40, Account!B:E, 4, FALSE)=FALSE, FALSE))</f>
        <v>1</v>
      </c>
      <c r="R40" s="5"/>
      <c r="S40" s="5"/>
      <c r="T40" s="5"/>
      <c r="U40" s="5"/>
    </row>
    <row r="41" spans="1:21" ht="26.5" thickBot="1">
      <c r="A41" s="5" t="s">
        <v>166</v>
      </c>
      <c r="B41" s="10">
        <v>168.07</v>
      </c>
      <c r="C41" s="10">
        <v>161.72</v>
      </c>
      <c r="D41" s="10">
        <v>197.52</v>
      </c>
      <c r="E41" s="10">
        <v>147.68</v>
      </c>
      <c r="F41" s="10">
        <v>194.04</v>
      </c>
      <c r="G41" s="10">
        <v>102.01</v>
      </c>
      <c r="H41" s="10">
        <v>161.72</v>
      </c>
      <c r="I41" s="10">
        <v>197.52</v>
      </c>
      <c r="J41" s="10">
        <v>161.72</v>
      </c>
      <c r="K41" s="10">
        <v>197.52</v>
      </c>
      <c r="L41" s="10">
        <v>147.68</v>
      </c>
      <c r="M41" s="10">
        <v>194.04</v>
      </c>
      <c r="N41" s="10">
        <v>2031.23</v>
      </c>
      <c r="O41" s="21" t="str">
        <f t="shared" si="0"/>
        <v>Miscellaneous Expenses</v>
      </c>
      <c r="P41" s="21" t="str" cm="1">
        <f t="array" ref="P41">IF(A41 = "", "",IF(Q41="", "",
    IF(AND(COUNTIF($O$2:O40, "Gross Profit") &gt; 0, COUNTIF($O42:O$1000, "Total Expenses") &gt; 0),
        IF(COUNTIFS(Account!B:B, O41, Account!C:C, "Expense") &gt; 0,
            "Expense",
            IFERROR(INDEX(_xlfn._xlws.FILTER(Account!C:C, (Account!C:C&lt;&gt;"Expense") * (Account!B:B=O41)), 1), "")
        ),
        IFERROR(INDEX(_xlfn._xlws.FILTER(Account!C:C, (Account!C:C&lt;&gt;"Expense") * (Account!B:B=O41)), 1), "")
    )
))</f>
        <v>Other Expense</v>
      </c>
      <c r="Q41" s="21" t="b">
        <f>IF(A41 = "", "",IFERROR(VLOOKUP(O41, Account!B:E, 4, FALSE)=FALSE, FALSE))</f>
        <v>1</v>
      </c>
      <c r="R41" s="5"/>
      <c r="S41" s="5"/>
      <c r="T41" s="5"/>
      <c r="U41" s="5"/>
    </row>
    <row r="42" spans="1:21" ht="27" thickBot="1">
      <c r="A42" s="11" t="s">
        <v>183</v>
      </c>
      <c r="B42" s="12">
        <v>298.52</v>
      </c>
      <c r="C42" s="12">
        <v>279.93</v>
      </c>
      <c r="D42" s="12">
        <v>342.77</v>
      </c>
      <c r="E42" s="12">
        <v>319.33</v>
      </c>
      <c r="F42" s="12">
        <v>348.79</v>
      </c>
      <c r="G42" s="12">
        <v>238.84</v>
      </c>
      <c r="H42" s="12">
        <v>279.93</v>
      </c>
      <c r="I42" s="12">
        <v>342.77</v>
      </c>
      <c r="J42" s="12">
        <v>279.93</v>
      </c>
      <c r="K42" s="12">
        <v>342.77</v>
      </c>
      <c r="L42" s="12">
        <v>319.33</v>
      </c>
      <c r="M42" s="12">
        <v>348.79</v>
      </c>
      <c r="N42" s="12">
        <v>3741.71</v>
      </c>
      <c r="O42" s="21" t="str">
        <f t="shared" si="0"/>
        <v>Total Other Expenses</v>
      </c>
      <c r="P42" s="21" t="str" cm="1">
        <f t="array" ref="P42">IF(A42 = "", "",IF(Q42="", "",
    IF(AND(COUNTIF($O$2:O41, "Gross Profit") &gt; 0, COUNTIF($O43:O$1000, "Total Expenses") &gt; 0),
        IF(COUNTIFS(Account!B:B, O42, Account!C:C, "Expense") &gt; 0,
            "Expense",
            IFERROR(INDEX(_xlfn._xlws.FILTER(Account!C:C, (Account!C:C&lt;&gt;"Expense") * (Account!B:B=O42)), 1), "")
        ),
        IFERROR(INDEX(_xlfn._xlws.FILTER(Account!C:C, (Account!C:C&lt;&gt;"Expense") * (Account!B:B=O42)), 1), "")
    )
))</f>
        <v/>
      </c>
      <c r="Q42" s="21" t="b">
        <f>IF(A42 = "", "",IFERROR(VLOOKUP(O42, Account!B:E, 4, FALSE)=FALSE, FALSE))</f>
        <v>0</v>
      </c>
      <c r="R42" s="5"/>
      <c r="S42" s="5"/>
      <c r="T42" s="5"/>
      <c r="U42" s="5"/>
    </row>
    <row r="43" spans="1:21" ht="27" thickBot="1">
      <c r="A43" s="11" t="s">
        <v>184</v>
      </c>
      <c r="B43" s="12">
        <v>1063.29</v>
      </c>
      <c r="C43" s="12">
        <v>1084.6400000000001</v>
      </c>
      <c r="D43" s="12">
        <v>1130.6400000000001</v>
      </c>
      <c r="E43" s="12">
        <v>1127.21</v>
      </c>
      <c r="F43" s="12">
        <v>1122.69</v>
      </c>
      <c r="G43" s="12">
        <v>1021.6</v>
      </c>
      <c r="H43" s="12">
        <v>1084.6400000000001</v>
      </c>
      <c r="I43" s="12">
        <v>1130.6400000000001</v>
      </c>
      <c r="J43" s="12">
        <v>1084.6400000000001</v>
      </c>
      <c r="K43" s="12">
        <v>1130.6400000000001</v>
      </c>
      <c r="L43" s="12">
        <v>1127.21</v>
      </c>
      <c r="M43" s="12">
        <v>1122.69</v>
      </c>
      <c r="N43" s="12">
        <v>13230.54</v>
      </c>
      <c r="O43" s="21" t="str">
        <f t="shared" si="0"/>
        <v>Net Other Income</v>
      </c>
      <c r="P43" s="21" t="str" cm="1">
        <f t="array" ref="P43">IF(A43 = "", "",IF(Q43="", "",
    IF(AND(COUNTIF($O$2:O42, "Gross Profit") &gt; 0, COUNTIF($O44:O$1000, "Total Expenses") &gt; 0),
        IF(COUNTIFS(Account!B:B, O43, Account!C:C, "Expense") &gt; 0,
            "Expense",
            IFERROR(INDEX(_xlfn._xlws.FILTER(Account!C:C, (Account!C:C&lt;&gt;"Expense") * (Account!B:B=O43)), 1), "")
        ),
        IFERROR(INDEX(_xlfn._xlws.FILTER(Account!C:C, (Account!C:C&lt;&gt;"Expense") * (Account!B:B=O43)), 1), "")
    )
))</f>
        <v/>
      </c>
      <c r="Q43" s="21" t="b">
        <f>IF(A43 = "", "",IFERROR(VLOOKUP(O43, Account!B:E, 4, FALSE)=FALSE, FALSE))</f>
        <v>0</v>
      </c>
      <c r="R43" s="5"/>
      <c r="S43" s="5"/>
      <c r="T43" s="5"/>
      <c r="U43" s="5"/>
    </row>
    <row r="44" spans="1:21" ht="15" thickBot="1">
      <c r="A44" s="11" t="s">
        <v>185</v>
      </c>
      <c r="B44" s="12">
        <v>6397.69</v>
      </c>
      <c r="C44" s="12">
        <v>5038.62</v>
      </c>
      <c r="D44" s="12">
        <v>6690.39</v>
      </c>
      <c r="E44" s="12">
        <v>6660.73</v>
      </c>
      <c r="F44" s="12">
        <v>6230.13</v>
      </c>
      <c r="G44" s="12">
        <v>5903.95</v>
      </c>
      <c r="H44" s="12">
        <v>5038.62</v>
      </c>
      <c r="I44" s="12">
        <v>6690.39</v>
      </c>
      <c r="J44" s="12">
        <v>5038.62</v>
      </c>
      <c r="K44" s="12">
        <v>6690.39</v>
      </c>
      <c r="L44" s="12">
        <v>6660.73</v>
      </c>
      <c r="M44" s="12">
        <v>6230.13</v>
      </c>
      <c r="N44" s="12">
        <v>73270.41</v>
      </c>
      <c r="O44" s="21" t="str">
        <f t="shared" si="0"/>
        <v>Net Income</v>
      </c>
      <c r="P44" s="21" t="str" cm="1">
        <f t="array" ref="P44">IF(A44 = "", "",IF(Q44="", "",
    IF(AND(COUNTIF($O$2:O43, "Gross Profit") &gt; 0, COUNTIF($O45:O$1000, "Total Expenses") &gt; 0),
        IF(COUNTIFS(Account!B:B, O44, Account!C:C, "Expense") &gt; 0,
            "Expense",
            IFERROR(INDEX(_xlfn._xlws.FILTER(Account!C:C, (Account!C:C&lt;&gt;"Expense") * (Account!B:B=O44)), 1), "")
        ),
        IFERROR(INDEX(_xlfn._xlws.FILTER(Account!C:C, (Account!C:C&lt;&gt;"Expense") * (Account!B:B=O44)), 1), "")
    )
))</f>
        <v/>
      </c>
      <c r="Q44" s="21" t="b">
        <f>IF(A44 = "", "",IFERROR(VLOOKUP(O44, Account!B:E, 4, FALSE)=FALSE, FALSE))</f>
        <v>0</v>
      </c>
      <c r="R44" s="5"/>
      <c r="S44" s="5"/>
      <c r="T44" s="5"/>
      <c r="U44" s="5"/>
    </row>
    <row r="45" spans="1:21" ht="15" thickBo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21" t="str">
        <f t="shared" si="0"/>
        <v/>
      </c>
      <c r="P45" s="21" t="str" cm="1">
        <f t="array" ref="P45">IF(A45 = "", "",IF(Q45="", "",
    IF(AND(COUNTIF($O$2:O44, "Gross Profit") &gt; 0, COUNTIF($O46:O$1000, "Total Expenses") &gt; 0),
        IF(COUNTIFS(Account!B:B, O45, Account!C:C, "Expense") &gt; 0,
            "Expense",
            IFERROR(INDEX(_xlfn._xlws.FILTER(Account!C:C, (Account!C:C&lt;&gt;"Expense") * (Account!B:B=O45)), 1), "")
        ),
        IFERROR(INDEX(_xlfn._xlws.FILTER(Account!C:C, (Account!C:C&lt;&gt;"Expense") * (Account!B:B=O45)), 1), "")
    )
))</f>
        <v/>
      </c>
      <c r="Q45" s="21" t="str">
        <f>IF(A45 = "", "",IFERROR(VLOOKUP(O45, Account!B:E, 4, FALSE)=FALSE, FALSE))</f>
        <v/>
      </c>
      <c r="R45" s="5"/>
      <c r="S45" s="5"/>
      <c r="T45" s="5"/>
      <c r="U45" s="5"/>
    </row>
    <row r="46" spans="1:21" ht="15" thickBo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21" t="str">
        <f t="shared" si="0"/>
        <v/>
      </c>
      <c r="P46" s="21" t="str" cm="1">
        <f t="array" ref="P46">IF(A46 = "", "",IF(Q46="", "",
    IF(AND(COUNTIF($O$2:O45, "Gross Profit") &gt; 0, COUNTIF($O47:O$1000, "Total Expenses") &gt; 0),
        IF(COUNTIFS(Account!B:B, O46, Account!C:C, "Expense") &gt; 0,
            "Expense",
            IFERROR(INDEX(_xlfn._xlws.FILTER(Account!C:C, (Account!C:C&lt;&gt;"Expense") * (Account!B:B=O46)), 1), "")
        ),
        IFERROR(INDEX(_xlfn._xlws.FILTER(Account!C:C, (Account!C:C&lt;&gt;"Expense") * (Account!B:B=O46)), 1), "")
    )
))</f>
        <v/>
      </c>
      <c r="Q46" s="21" t="str">
        <f>IF(A46 = "", "",IFERROR(VLOOKUP(O46, Account!B:E, 4, FALSE)=FALSE, FALSE))</f>
        <v/>
      </c>
      <c r="R46" s="5"/>
      <c r="S46" s="5"/>
      <c r="T46" s="5"/>
      <c r="U46" s="5"/>
    </row>
    <row r="47" spans="1:21" ht="15" thickBo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21" t="str">
        <f t="shared" si="0"/>
        <v/>
      </c>
      <c r="P47" s="21" t="str" cm="1">
        <f t="array" ref="P47">IF(A47 = "", "",IF(Q47="", "",
    IF(AND(COUNTIF($O$2:O46, "Gross Profit") &gt; 0, COUNTIF($O48:O$1000, "Total Expenses") &gt; 0),
        IF(COUNTIFS(Account!B:B, O47, Account!C:C, "Expense") &gt; 0,
            "Expense",
            IFERROR(INDEX(_xlfn._xlws.FILTER(Account!C:C, (Account!C:C&lt;&gt;"Expense") * (Account!B:B=O47)), 1), "")
        ),
        IFERROR(INDEX(_xlfn._xlws.FILTER(Account!C:C, (Account!C:C&lt;&gt;"Expense") * (Account!B:B=O47)), 1), "")
    )
))</f>
        <v/>
      </c>
      <c r="Q47" s="21" t="str">
        <f>IF(A47 = "", "",IFERROR(VLOOKUP(O47, Account!B:E, 4, FALSE)=FALSE, FALSE))</f>
        <v/>
      </c>
      <c r="R47" s="5"/>
      <c r="S47" s="5"/>
      <c r="T47" s="5"/>
      <c r="U47" s="5"/>
    </row>
    <row r="48" spans="1:21" ht="15" thickBo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21" t="str">
        <f t="shared" si="0"/>
        <v/>
      </c>
      <c r="P48" s="21" t="str" cm="1">
        <f t="array" ref="P48">IF(A48 = "", "",IF(Q48="", "",
    IF(AND(COUNTIF($O$2:O47, "Gross Profit") &gt; 0, COUNTIF($O49:O$1000, "Total Expenses") &gt; 0),
        IF(COUNTIFS(Account!B:B, O48, Account!C:C, "Expense") &gt; 0,
            "Expense",
            IFERROR(INDEX(_xlfn._xlws.FILTER(Account!C:C, (Account!C:C&lt;&gt;"Expense") * (Account!B:B=O48)), 1), "")
        ),
        IFERROR(INDEX(_xlfn._xlws.FILTER(Account!C:C, (Account!C:C&lt;&gt;"Expense") * (Account!B:B=O48)), 1), "")
    )
))</f>
        <v/>
      </c>
      <c r="Q48" s="21" t="str">
        <f>IF(A48 = "", "",IFERROR(VLOOKUP(O48, Account!B:E, 4, FALSE)=FALSE, FALSE))</f>
        <v/>
      </c>
      <c r="R48" s="5"/>
      <c r="S48" s="5"/>
      <c r="T48" s="5"/>
      <c r="U48" s="5"/>
    </row>
    <row r="49" spans="1:21" ht="15" thickBo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21" t="str">
        <f t="shared" si="0"/>
        <v/>
      </c>
      <c r="P49" s="21" t="str" cm="1">
        <f t="array" ref="P49">IF(A49 = "", "",IF(Q49="", "",
    IF(AND(COUNTIF($O$2:O48, "Gross Profit") &gt; 0, COUNTIF($O50:O$1000, "Total Expenses") &gt; 0),
        IF(COUNTIFS(Account!B:B, O49, Account!C:C, "Expense") &gt; 0,
            "Expense",
            IFERROR(INDEX(_xlfn._xlws.FILTER(Account!C:C, (Account!C:C&lt;&gt;"Expense") * (Account!B:B=O49)), 1), "")
        ),
        IFERROR(INDEX(_xlfn._xlws.FILTER(Account!C:C, (Account!C:C&lt;&gt;"Expense") * (Account!B:B=O49)), 1), "")
    )
))</f>
        <v/>
      </c>
      <c r="Q49" s="21" t="str">
        <f>IF(A49 = "", "",IFERROR(VLOOKUP(O49, Account!B:E, 4, FALSE)=FALSE, FALSE))</f>
        <v/>
      </c>
      <c r="R49" s="5"/>
      <c r="S49" s="5"/>
      <c r="T49" s="5"/>
      <c r="U49" s="5"/>
    </row>
    <row r="50" spans="1:21" ht="15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21" t="str">
        <f t="shared" si="0"/>
        <v/>
      </c>
      <c r="P50" s="21" t="str" cm="1">
        <f t="array" ref="P50">IF(A50 = "", "",IF(Q50="", "",
    IF(AND(COUNTIF($O$2:O49, "Gross Profit") &gt; 0, COUNTIF($O51:O$1000, "Total Expenses") &gt; 0),
        IF(COUNTIFS(Account!B:B, O50, Account!C:C, "Expense") &gt; 0,
            "Expense",
            IFERROR(INDEX(_xlfn._xlws.FILTER(Account!C:C, (Account!C:C&lt;&gt;"Expense") * (Account!B:B=O50)), 1), "")
        ),
        IFERROR(INDEX(_xlfn._xlws.FILTER(Account!C:C, (Account!C:C&lt;&gt;"Expense") * (Account!B:B=O50)), 1), "")
    )
))</f>
        <v/>
      </c>
      <c r="Q50" s="21" t="str">
        <f>IF(A50 = "", "",IFERROR(VLOOKUP(O50, Account!B:E, 4, FALSE)=FALSE, FALSE))</f>
        <v/>
      </c>
      <c r="R50" s="5"/>
      <c r="S50" s="5"/>
      <c r="T50" s="5"/>
      <c r="U50" s="5"/>
    </row>
    <row r="51" spans="1:21" ht="15" thickBo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21" t="str">
        <f t="shared" si="0"/>
        <v/>
      </c>
      <c r="P51" s="21" t="str" cm="1">
        <f t="array" ref="P51">IF(A51 = "", "",IF(Q51="", "",
    IF(AND(COUNTIF($O$2:O50, "Gross Profit") &gt; 0, COUNTIF($O52:O$1000, "Total Expenses") &gt; 0),
        IF(COUNTIFS(Account!B:B, O51, Account!C:C, "Expense") &gt; 0,
            "Expense",
            IFERROR(INDEX(_xlfn._xlws.FILTER(Account!C:C, (Account!C:C&lt;&gt;"Expense") * (Account!B:B=O51)), 1), "")
        ),
        IFERROR(INDEX(_xlfn._xlws.FILTER(Account!C:C, (Account!C:C&lt;&gt;"Expense") * (Account!B:B=O51)), 1), "")
    )
))</f>
        <v/>
      </c>
      <c r="Q51" s="21" t="str">
        <f>IF(A51 = "", "",IFERROR(VLOOKUP(O51, Account!B:E, 4, FALSE)=FALSE, FALSE))</f>
        <v/>
      </c>
      <c r="R51" s="5"/>
      <c r="S51" s="5"/>
      <c r="T51" s="5"/>
      <c r="U51" s="5"/>
    </row>
    <row r="52" spans="1:21" ht="15" thickBo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21" t="str">
        <f t="shared" si="0"/>
        <v/>
      </c>
      <c r="P52" s="21" t="str" cm="1">
        <f t="array" ref="P52">IF(A52 = "", "",IF(Q52="", "",
    IF(AND(COUNTIF($O$2:O51, "Gross Profit") &gt; 0, COUNTIF($O53:O$1000, "Total Expenses") &gt; 0),
        IF(COUNTIFS(Account!B:B, O52, Account!C:C, "Expense") &gt; 0,
            "Expense",
            IFERROR(INDEX(_xlfn._xlws.FILTER(Account!C:C, (Account!C:C&lt;&gt;"Expense") * (Account!B:B=O52)), 1), "")
        ),
        IFERROR(INDEX(_xlfn._xlws.FILTER(Account!C:C, (Account!C:C&lt;&gt;"Expense") * (Account!B:B=O52)), 1), "")
    )
))</f>
        <v/>
      </c>
      <c r="Q52" s="21" t="str">
        <f>IF(A52 = "", "",IFERROR(VLOOKUP(O52, Account!B:E, 4, FALSE)=FALSE, FALSE))</f>
        <v/>
      </c>
      <c r="R52" s="5"/>
      <c r="S52" s="5"/>
      <c r="T52" s="5"/>
      <c r="U52" s="5"/>
    </row>
    <row r="53" spans="1:21" ht="15" thickBo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21" t="str">
        <f t="shared" si="0"/>
        <v/>
      </c>
      <c r="P53" s="21" t="str" cm="1">
        <f t="array" ref="P53">IF(A53 = "", "",IF(Q53="", "",
    IF(AND(COUNTIF($O$2:O52, "Gross Profit") &gt; 0, COUNTIF($O54:O$1000, "Total Expenses") &gt; 0),
        IF(COUNTIFS(Account!B:B, O53, Account!C:C, "Expense") &gt; 0,
            "Expense",
            IFERROR(INDEX(_xlfn._xlws.FILTER(Account!C:C, (Account!C:C&lt;&gt;"Expense") * (Account!B:B=O53)), 1), "")
        ),
        IFERROR(INDEX(_xlfn._xlws.FILTER(Account!C:C, (Account!C:C&lt;&gt;"Expense") * (Account!B:B=O53)), 1), "")
    )
))</f>
        <v/>
      </c>
      <c r="Q53" s="21" t="str">
        <f>IF(A53 = "", "",IFERROR(VLOOKUP(O53, Account!B:E, 4, FALSE)=FALSE, FALSE))</f>
        <v/>
      </c>
      <c r="R53" s="5"/>
      <c r="S53" s="5"/>
      <c r="T53" s="5"/>
      <c r="U53" s="5"/>
    </row>
    <row r="54" spans="1:21" ht="15" thickBo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21" t="str">
        <f t="shared" si="0"/>
        <v/>
      </c>
      <c r="P54" s="21" t="str" cm="1">
        <f t="array" ref="P54">IF(A54 = "", "",IF(Q54="", "",
    IF(AND(COUNTIF($O$2:O53, "Gross Profit") &gt; 0, COUNTIF($O55:O$1000, "Total Expenses") &gt; 0),
        IF(COUNTIFS(Account!B:B, O54, Account!C:C, "Expense") &gt; 0,
            "Expense",
            IFERROR(INDEX(_xlfn._xlws.FILTER(Account!C:C, (Account!C:C&lt;&gt;"Expense") * (Account!B:B=O54)), 1), "")
        ),
        IFERROR(INDEX(_xlfn._xlws.FILTER(Account!C:C, (Account!C:C&lt;&gt;"Expense") * (Account!B:B=O54)), 1), "")
    )
))</f>
        <v/>
      </c>
      <c r="Q54" s="21" t="str">
        <f>IF(A54 = "", "",IFERROR(VLOOKUP(O54, Account!B:E, 4, FALSE)=FALSE, FALSE))</f>
        <v/>
      </c>
      <c r="R54" s="5"/>
      <c r="S54" s="5"/>
      <c r="T54" s="5"/>
      <c r="U54" s="5"/>
    </row>
    <row r="55" spans="1:21" ht="15" thickBo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21" t="str">
        <f t="shared" si="0"/>
        <v/>
      </c>
      <c r="P55" s="21" t="str" cm="1">
        <f t="array" ref="P55">IF(A55 = "", "",IF(Q55="", "",
    IF(AND(COUNTIF($O$2:O54, "Gross Profit") &gt; 0, COUNTIF($O56:O$1000, "Total Expenses") &gt; 0),
        IF(COUNTIFS(Account!B:B, O55, Account!C:C, "Expense") &gt; 0,
            "Expense",
            IFERROR(INDEX(_xlfn._xlws.FILTER(Account!C:C, (Account!C:C&lt;&gt;"Expense") * (Account!B:B=O55)), 1), "")
        ),
        IFERROR(INDEX(_xlfn._xlws.FILTER(Account!C:C, (Account!C:C&lt;&gt;"Expense") * (Account!B:B=O55)), 1), "")
    )
))</f>
        <v/>
      </c>
      <c r="Q55" s="21" t="str">
        <f>IF(A55 = "", "",IFERROR(VLOOKUP(O55, Account!B:E, 4, FALSE)=FALSE, FALSE))</f>
        <v/>
      </c>
      <c r="R55" s="5"/>
      <c r="S55" s="5"/>
      <c r="T55" s="5"/>
      <c r="U55" s="5"/>
    </row>
    <row r="56" spans="1:21" ht="15" thickBo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21" t="str">
        <f t="shared" si="0"/>
        <v/>
      </c>
      <c r="P56" s="21" t="str" cm="1">
        <f t="array" ref="P56">IF(A56 = "", "",IF(Q56="", "",
    IF(AND(COUNTIF($O$2:O55, "Gross Profit") &gt; 0, COUNTIF($O57:O$1000, "Total Expenses") &gt; 0),
        IF(COUNTIFS(Account!B:B, O56, Account!C:C, "Expense") &gt; 0,
            "Expense",
            IFERROR(INDEX(_xlfn._xlws.FILTER(Account!C:C, (Account!C:C&lt;&gt;"Expense") * (Account!B:B=O56)), 1), "")
        ),
        IFERROR(INDEX(_xlfn._xlws.FILTER(Account!C:C, (Account!C:C&lt;&gt;"Expense") * (Account!B:B=O56)), 1), "")
    )
))</f>
        <v/>
      </c>
      <c r="Q56" s="21" t="str">
        <f>IF(A56 = "", "",IFERROR(VLOOKUP(O56, Account!B:E, 4, FALSE)=FALSE, FALSE))</f>
        <v/>
      </c>
      <c r="R56" s="5"/>
      <c r="S56" s="5"/>
      <c r="T56" s="5"/>
      <c r="U56" s="5"/>
    </row>
    <row r="57" spans="1:21" ht="15" thickBo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21" t="str">
        <f t="shared" si="0"/>
        <v/>
      </c>
      <c r="P57" s="21" t="str" cm="1">
        <f t="array" ref="P57">IF(A57 = "", "",IF(Q57="", "",
    IF(AND(COUNTIF($O$2:O56, "Gross Profit") &gt; 0, COUNTIF($O58:O$1000, "Total Expenses") &gt; 0),
        IF(COUNTIFS(Account!B:B, O57, Account!C:C, "Expense") &gt; 0,
            "Expense",
            IFERROR(INDEX(_xlfn._xlws.FILTER(Account!C:C, (Account!C:C&lt;&gt;"Expense") * (Account!B:B=O57)), 1), "")
        ),
        IFERROR(INDEX(_xlfn._xlws.FILTER(Account!C:C, (Account!C:C&lt;&gt;"Expense") * (Account!B:B=O57)), 1), "")
    )
))</f>
        <v/>
      </c>
      <c r="Q57" s="21" t="str">
        <f>IF(A57 = "", "",IFERROR(VLOOKUP(O57, Account!B:E, 4, FALSE)=FALSE, FALSE))</f>
        <v/>
      </c>
      <c r="R57" s="5"/>
      <c r="S57" s="5"/>
      <c r="T57" s="5"/>
      <c r="U57" s="5"/>
    </row>
    <row r="58" spans="1:21" ht="15" thickBo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21" t="str">
        <f t="shared" si="0"/>
        <v/>
      </c>
      <c r="P58" s="21" t="str" cm="1">
        <f t="array" ref="P58">IF(A58 = "", "",IF(Q58="", "",
    IF(AND(COUNTIF($O$2:O57, "Gross Profit") &gt; 0, COUNTIF($O59:O$1000, "Total Expenses") &gt; 0),
        IF(COUNTIFS(Account!B:B, O58, Account!C:C, "Expense") &gt; 0,
            "Expense",
            IFERROR(INDEX(_xlfn._xlws.FILTER(Account!C:C, (Account!C:C&lt;&gt;"Expense") * (Account!B:B=O58)), 1), "")
        ),
        IFERROR(INDEX(_xlfn._xlws.FILTER(Account!C:C, (Account!C:C&lt;&gt;"Expense") * (Account!B:B=O58)), 1), "")
    )
))</f>
        <v/>
      </c>
      <c r="Q58" s="21" t="str">
        <f>IF(A58 = "", "",IFERROR(VLOOKUP(O58, Account!B:E, 4, FALSE)=FALSE, FALSE))</f>
        <v/>
      </c>
      <c r="R58" s="5"/>
      <c r="S58" s="5"/>
      <c r="T58" s="5"/>
      <c r="U58" s="5"/>
    </row>
    <row r="59" spans="1:21" ht="15" thickBo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21" t="str">
        <f t="shared" si="0"/>
        <v/>
      </c>
      <c r="P59" s="21" t="str" cm="1">
        <f t="array" ref="P59">IF(A59 = "", "",IF(Q59="", "",
    IF(AND(COUNTIF($O$2:O58, "Gross Profit") &gt; 0, COUNTIF($O60:O$1000, "Total Expenses") &gt; 0),
        IF(COUNTIFS(Account!B:B, O59, Account!C:C, "Expense") &gt; 0,
            "Expense",
            IFERROR(INDEX(_xlfn._xlws.FILTER(Account!C:C, (Account!C:C&lt;&gt;"Expense") * (Account!B:B=O59)), 1), "")
        ),
        IFERROR(INDEX(_xlfn._xlws.FILTER(Account!C:C, (Account!C:C&lt;&gt;"Expense") * (Account!B:B=O59)), 1), "")
    )
))</f>
        <v/>
      </c>
      <c r="Q59" s="21" t="str">
        <f>IF(A59 = "", "",IFERROR(VLOOKUP(O59, Account!B:E, 4, FALSE)=FALSE, FALSE))</f>
        <v/>
      </c>
      <c r="R59" s="5"/>
      <c r="S59" s="5"/>
      <c r="T59" s="5"/>
      <c r="U59" s="5"/>
    </row>
    <row r="60" spans="1:21" ht="15" thickBo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21" t="str">
        <f t="shared" si="0"/>
        <v/>
      </c>
      <c r="P60" s="21" t="str" cm="1">
        <f t="array" ref="P60">IF(A60 = "", "",IF(Q60="", "",
    IF(AND(COUNTIF($O$2:O59, "Gross Profit") &gt; 0, COUNTIF($O61:O$1000, "Total Expenses") &gt; 0),
        IF(COUNTIFS(Account!B:B, O60, Account!C:C, "Expense") &gt; 0,
            "Expense",
            IFERROR(INDEX(_xlfn._xlws.FILTER(Account!C:C, (Account!C:C&lt;&gt;"Expense") * (Account!B:B=O60)), 1), "")
        ),
        IFERROR(INDEX(_xlfn._xlws.FILTER(Account!C:C, (Account!C:C&lt;&gt;"Expense") * (Account!B:B=O60)), 1), "")
    )
))</f>
        <v/>
      </c>
      <c r="Q60" s="21" t="str">
        <f>IF(A60 = "", "",IFERROR(VLOOKUP(O60, Account!B:E, 4, FALSE)=FALSE, FALSE))</f>
        <v/>
      </c>
      <c r="R60" s="5"/>
      <c r="S60" s="5"/>
      <c r="T60" s="5"/>
      <c r="U60" s="5"/>
    </row>
    <row r="61" spans="1:21" ht="15" thickBo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21" t="str">
        <f t="shared" si="0"/>
        <v/>
      </c>
      <c r="P61" s="21" t="str" cm="1">
        <f t="array" ref="P61">IF(A61 = "", "",IF(Q61="", "",
    IF(AND(COUNTIF($O$2:O60, "Gross Profit") &gt; 0, COUNTIF($O62:O$1000, "Total Expenses") &gt; 0),
        IF(COUNTIFS(Account!B:B, O61, Account!C:C, "Expense") &gt; 0,
            "Expense",
            IFERROR(INDEX(_xlfn._xlws.FILTER(Account!C:C, (Account!C:C&lt;&gt;"Expense") * (Account!B:B=O61)), 1), "")
        ),
        IFERROR(INDEX(_xlfn._xlws.FILTER(Account!C:C, (Account!C:C&lt;&gt;"Expense") * (Account!B:B=O61)), 1), "")
    )
))</f>
        <v/>
      </c>
      <c r="Q61" s="21" t="str">
        <f>IF(A61 = "", "",IFERROR(VLOOKUP(O61, Account!B:E, 4, FALSE)=FALSE, FALSE))</f>
        <v/>
      </c>
      <c r="R61" s="5"/>
      <c r="S61" s="5"/>
      <c r="T61" s="5"/>
      <c r="U61" s="5"/>
    </row>
    <row r="62" spans="1:21" ht="15" thickBo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21" t="str">
        <f t="shared" si="0"/>
        <v/>
      </c>
      <c r="P62" s="21" t="str" cm="1">
        <f t="array" ref="P62">IF(A62 = "", "",IF(Q62="", "",
    IF(AND(COUNTIF($O$2:O61, "Gross Profit") &gt; 0, COUNTIF($O63:O$1000, "Total Expenses") &gt; 0),
        IF(COUNTIFS(Account!B:B, O62, Account!C:C, "Expense") &gt; 0,
            "Expense",
            IFERROR(INDEX(_xlfn._xlws.FILTER(Account!C:C, (Account!C:C&lt;&gt;"Expense") * (Account!B:B=O62)), 1), "")
        ),
        IFERROR(INDEX(_xlfn._xlws.FILTER(Account!C:C, (Account!C:C&lt;&gt;"Expense") * (Account!B:B=O62)), 1), "")
    )
))</f>
        <v/>
      </c>
      <c r="Q62" s="21" t="str">
        <f>IF(A62 = "", "",IFERROR(VLOOKUP(O62, Account!B:E, 4, FALSE)=FALSE, FALSE))</f>
        <v/>
      </c>
      <c r="R62" s="5"/>
      <c r="S62" s="5"/>
      <c r="T62" s="5"/>
      <c r="U62" s="5"/>
    </row>
    <row r="63" spans="1:21" ht="15" thickBo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21" t="str">
        <f t="shared" si="0"/>
        <v/>
      </c>
      <c r="P63" s="21" t="str" cm="1">
        <f t="array" ref="P63">IF(A63 = "", "",IF(Q63="", "",
    IF(AND(COUNTIF($O$2:O62, "Gross Profit") &gt; 0, COUNTIF($O64:O$1000, "Total Expenses") &gt; 0),
        IF(COUNTIFS(Account!B:B, O63, Account!C:C, "Expense") &gt; 0,
            "Expense",
            IFERROR(INDEX(_xlfn._xlws.FILTER(Account!C:C, (Account!C:C&lt;&gt;"Expense") * (Account!B:B=O63)), 1), "")
        ),
        IFERROR(INDEX(_xlfn._xlws.FILTER(Account!C:C, (Account!C:C&lt;&gt;"Expense") * (Account!B:B=O63)), 1), "")
    )
))</f>
        <v/>
      </c>
      <c r="Q63" s="21" t="str">
        <f>IF(A63 = "", "",IFERROR(VLOOKUP(O63, Account!B:E, 4, FALSE)=FALSE, FALSE))</f>
        <v/>
      </c>
      <c r="R63" s="5"/>
      <c r="S63" s="5"/>
      <c r="T63" s="5"/>
      <c r="U63" s="5"/>
    </row>
    <row r="64" spans="1:21" ht="15" thickBo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21" t="str">
        <f t="shared" si="0"/>
        <v/>
      </c>
      <c r="P64" s="21" t="str" cm="1">
        <f t="array" ref="P64">IF(A64 = "", "",IF(Q64="", "",
    IF(AND(COUNTIF($O$2:O63, "Gross Profit") &gt; 0, COUNTIF($O65:O$1000, "Total Expenses") &gt; 0),
        IF(COUNTIFS(Account!B:B, O64, Account!C:C, "Expense") &gt; 0,
            "Expense",
            IFERROR(INDEX(_xlfn._xlws.FILTER(Account!C:C, (Account!C:C&lt;&gt;"Expense") * (Account!B:B=O64)), 1), "")
        ),
        IFERROR(INDEX(_xlfn._xlws.FILTER(Account!C:C, (Account!C:C&lt;&gt;"Expense") * (Account!B:B=O64)), 1), "")
    )
))</f>
        <v/>
      </c>
      <c r="Q64" s="21" t="str">
        <f>IF(A64 = "", "",IFERROR(VLOOKUP(O64, Account!B:E, 4, FALSE)=FALSE, FALSE))</f>
        <v/>
      </c>
      <c r="R64" s="5"/>
      <c r="S64" s="5"/>
      <c r="T64" s="5"/>
      <c r="U64" s="5"/>
    </row>
    <row r="65" spans="1:21" ht="15" thickBo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21" t="str">
        <f t="shared" si="0"/>
        <v/>
      </c>
      <c r="P65" s="21" t="str" cm="1">
        <f t="array" ref="P65">IF(A65 = "", "",IF(Q65="", "",
    IF(AND(COUNTIF($O$2:O64, "Gross Profit") &gt; 0, COUNTIF($O66:O$1000, "Total Expenses") &gt; 0),
        IF(COUNTIFS(Account!B:B, O65, Account!C:C, "Expense") &gt; 0,
            "Expense",
            IFERROR(INDEX(_xlfn._xlws.FILTER(Account!C:C, (Account!C:C&lt;&gt;"Expense") * (Account!B:B=O65)), 1), "")
        ),
        IFERROR(INDEX(_xlfn._xlws.FILTER(Account!C:C, (Account!C:C&lt;&gt;"Expense") * (Account!B:B=O65)), 1), "")
    )
))</f>
        <v/>
      </c>
      <c r="Q65" s="21" t="str">
        <f>IF(A65 = "", "",IFERROR(VLOOKUP(O65, Account!B:E, 4, FALSE)=FALSE, FALSE))</f>
        <v/>
      </c>
      <c r="R65" s="5"/>
      <c r="S65" s="5"/>
      <c r="T65" s="5"/>
      <c r="U65" s="5"/>
    </row>
    <row r="66" spans="1:21" ht="15" thickBo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21" t="str">
        <f t="shared" si="0"/>
        <v/>
      </c>
      <c r="P66" s="21" t="str" cm="1">
        <f t="array" ref="P66">IF(A66 = "", "",IF(Q66="", "",
    IF(AND(COUNTIF($O$2:O65, "Gross Profit") &gt; 0, COUNTIF($O67:O$1000, "Total Expenses") &gt; 0),
        IF(COUNTIFS(Account!B:B, O66, Account!C:C, "Expense") &gt; 0,
            "Expense",
            IFERROR(INDEX(_xlfn._xlws.FILTER(Account!C:C, (Account!C:C&lt;&gt;"Expense") * (Account!B:B=O66)), 1), "")
        ),
        IFERROR(INDEX(_xlfn._xlws.FILTER(Account!C:C, (Account!C:C&lt;&gt;"Expense") * (Account!B:B=O66)), 1), "")
    )
))</f>
        <v/>
      </c>
      <c r="Q66" s="21" t="str">
        <f>IF(A66 = "", "",IFERROR(VLOOKUP(O66, Account!B:E, 4, FALSE)=FALSE, FALSE))</f>
        <v/>
      </c>
      <c r="R66" s="5"/>
      <c r="S66" s="5"/>
      <c r="T66" s="5"/>
      <c r="U66" s="5"/>
    </row>
    <row r="67" spans="1:21" ht="15" thickBo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21" t="str">
        <f t="shared" si="0"/>
        <v/>
      </c>
      <c r="P67" s="21" t="str" cm="1">
        <f t="array" ref="P67">IF(A67 = "", "",IF(Q67="", "",
    IF(AND(COUNTIF($O$2:O66, "Gross Profit") &gt; 0, COUNTIF($O68:O$1000, "Total Expenses") &gt; 0),
        IF(COUNTIFS(Account!B:B, O67, Account!C:C, "Expense") &gt; 0,
            "Expense",
            IFERROR(INDEX(_xlfn._xlws.FILTER(Account!C:C, (Account!C:C&lt;&gt;"Expense") * (Account!B:B=O67)), 1), "")
        ),
        IFERROR(INDEX(_xlfn._xlws.FILTER(Account!C:C, (Account!C:C&lt;&gt;"Expense") * (Account!B:B=O67)), 1), "")
    )
))</f>
        <v/>
      </c>
      <c r="Q67" s="21" t="str">
        <f>IF(A67 = "", "",IFERROR(VLOOKUP(O67, Account!B:E, 4, FALSE)=FALSE, FALSE))</f>
        <v/>
      </c>
      <c r="R67" s="5"/>
      <c r="S67" s="5"/>
      <c r="T67" s="5"/>
      <c r="U67" s="5"/>
    </row>
    <row r="68" spans="1:21" ht="15" thickBo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21" t="str">
        <f t="shared" ref="O68:O131" si="1">IF(A68 = "","",TRIM(A68))</f>
        <v/>
      </c>
      <c r="P68" s="21" t="str" cm="1">
        <f t="array" ref="P68">IF(A68 = "", "",IF(Q68="", "",
    IF(AND(COUNTIF($O$2:O67, "Gross Profit") &gt; 0, COUNTIF($O69:O$1000, "Total Expenses") &gt; 0),
        IF(COUNTIFS(Account!B:B, O68, Account!C:C, "Expense") &gt; 0,
            "Expense",
            IFERROR(INDEX(_xlfn._xlws.FILTER(Account!C:C, (Account!C:C&lt;&gt;"Expense") * (Account!B:B=O68)), 1), "")
        ),
        IFERROR(INDEX(_xlfn._xlws.FILTER(Account!C:C, (Account!C:C&lt;&gt;"Expense") * (Account!B:B=O68)), 1), "")
    )
))</f>
        <v/>
      </c>
      <c r="Q68" s="21" t="str">
        <f>IF(A68 = "", "",IFERROR(VLOOKUP(O68, Account!B:E, 4, FALSE)=FALSE, FALSE))</f>
        <v/>
      </c>
      <c r="R68" s="5"/>
      <c r="S68" s="5"/>
      <c r="T68" s="5"/>
      <c r="U68" s="5"/>
    </row>
    <row r="69" spans="1:21" ht="15" thickBo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21" t="str">
        <f t="shared" si="1"/>
        <v/>
      </c>
      <c r="P69" s="21" t="str" cm="1">
        <f t="array" ref="P69">IF(A69 = "", "",IF(Q69="", "",
    IF(AND(COUNTIF($O$2:O68, "Gross Profit") &gt; 0, COUNTIF($O70:O$1000, "Total Expenses") &gt; 0),
        IF(COUNTIFS(Account!B:B, O69, Account!C:C, "Expense") &gt; 0,
            "Expense",
            IFERROR(INDEX(_xlfn._xlws.FILTER(Account!C:C, (Account!C:C&lt;&gt;"Expense") * (Account!B:B=O69)), 1), "")
        ),
        IFERROR(INDEX(_xlfn._xlws.FILTER(Account!C:C, (Account!C:C&lt;&gt;"Expense") * (Account!B:B=O69)), 1), "")
    )
))</f>
        <v/>
      </c>
      <c r="Q69" s="21" t="str">
        <f>IF(A69 = "", "",IFERROR(VLOOKUP(O69, Account!B:E, 4, FALSE)=FALSE, FALSE))</f>
        <v/>
      </c>
      <c r="R69" s="5"/>
      <c r="S69" s="5"/>
      <c r="T69" s="5"/>
      <c r="U69" s="5"/>
    </row>
    <row r="70" spans="1:21" ht="15" thickBo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21" t="str">
        <f t="shared" si="1"/>
        <v/>
      </c>
      <c r="P70" s="21" t="str" cm="1">
        <f t="array" ref="P70">IF(A70 = "", "",IF(Q70="", "",
    IF(AND(COUNTIF($O$2:O69, "Gross Profit") &gt; 0, COUNTIF($O71:O$1000, "Total Expenses") &gt; 0),
        IF(COUNTIFS(Account!B:B, O70, Account!C:C, "Expense") &gt; 0,
            "Expense",
            IFERROR(INDEX(_xlfn._xlws.FILTER(Account!C:C, (Account!C:C&lt;&gt;"Expense") * (Account!B:B=O70)), 1), "")
        ),
        IFERROR(INDEX(_xlfn._xlws.FILTER(Account!C:C, (Account!C:C&lt;&gt;"Expense") * (Account!B:B=O70)), 1), "")
    )
))</f>
        <v/>
      </c>
      <c r="Q70" s="21" t="str">
        <f>IF(A70 = "", "",IFERROR(VLOOKUP(O70, Account!B:E, 4, FALSE)=FALSE, FALSE))</f>
        <v/>
      </c>
      <c r="R70" s="5"/>
      <c r="S70" s="5"/>
      <c r="T70" s="5"/>
      <c r="U70" s="5"/>
    </row>
    <row r="71" spans="1:21" ht="15" thickBo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21" t="str">
        <f t="shared" si="1"/>
        <v/>
      </c>
      <c r="P71" s="21" t="str" cm="1">
        <f t="array" ref="P71">IF(A71 = "", "",IF(Q71="", "",
    IF(AND(COUNTIF($O$2:O70, "Gross Profit") &gt; 0, COUNTIF($O72:O$1000, "Total Expenses") &gt; 0),
        IF(COUNTIFS(Account!B:B, O71, Account!C:C, "Expense") &gt; 0,
            "Expense",
            IFERROR(INDEX(_xlfn._xlws.FILTER(Account!C:C, (Account!C:C&lt;&gt;"Expense") * (Account!B:B=O71)), 1), "")
        ),
        IFERROR(INDEX(_xlfn._xlws.FILTER(Account!C:C, (Account!C:C&lt;&gt;"Expense") * (Account!B:B=O71)), 1), "")
    )
))</f>
        <v/>
      </c>
      <c r="Q71" s="21" t="str">
        <f>IF(A71 = "", "",IFERROR(VLOOKUP(O71, Account!B:E, 4, FALSE)=FALSE, FALSE))</f>
        <v/>
      </c>
      <c r="R71" s="5"/>
      <c r="S71" s="5"/>
      <c r="T71" s="5"/>
      <c r="U71" s="5"/>
    </row>
    <row r="72" spans="1:21" ht="15" thickBo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21" t="str">
        <f t="shared" si="1"/>
        <v/>
      </c>
      <c r="P72" s="21" t="str" cm="1">
        <f t="array" ref="P72">IF(A72 = "", "",IF(Q72="", "",
    IF(AND(COUNTIF($O$2:O71, "Gross Profit") &gt; 0, COUNTIF($O73:O$1000, "Total Expenses") &gt; 0),
        IF(COUNTIFS(Account!B:B, O72, Account!C:C, "Expense") &gt; 0,
            "Expense",
            IFERROR(INDEX(_xlfn._xlws.FILTER(Account!C:C, (Account!C:C&lt;&gt;"Expense") * (Account!B:B=O72)), 1), "")
        ),
        IFERROR(INDEX(_xlfn._xlws.FILTER(Account!C:C, (Account!C:C&lt;&gt;"Expense") * (Account!B:B=O72)), 1), "")
    )
))</f>
        <v/>
      </c>
      <c r="Q72" s="21" t="str">
        <f>IF(A72 = "", "",IFERROR(VLOOKUP(O72, Account!B:E, 4, FALSE)=FALSE, FALSE))</f>
        <v/>
      </c>
      <c r="R72" s="5"/>
      <c r="S72" s="5"/>
      <c r="T72" s="5"/>
      <c r="U72" s="5"/>
    </row>
    <row r="73" spans="1:21" ht="15" thickBo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21" t="str">
        <f t="shared" si="1"/>
        <v/>
      </c>
      <c r="P73" s="21" t="str" cm="1">
        <f t="array" ref="P73">IF(A73 = "", "",IF(Q73="", "",
    IF(AND(COUNTIF($O$2:O72, "Gross Profit") &gt; 0, COUNTIF($O74:O$1000, "Total Expenses") &gt; 0),
        IF(COUNTIFS(Account!B:B, O73, Account!C:C, "Expense") &gt; 0,
            "Expense",
            IFERROR(INDEX(_xlfn._xlws.FILTER(Account!C:C, (Account!C:C&lt;&gt;"Expense") * (Account!B:B=O73)), 1), "")
        ),
        IFERROR(INDEX(_xlfn._xlws.FILTER(Account!C:C, (Account!C:C&lt;&gt;"Expense") * (Account!B:B=O73)), 1), "")
    )
))</f>
        <v/>
      </c>
      <c r="Q73" s="21" t="str">
        <f>IF(A73 = "", "",IFERROR(VLOOKUP(O73, Account!B:E, 4, FALSE)=FALSE, FALSE))</f>
        <v/>
      </c>
      <c r="R73" s="5"/>
      <c r="S73" s="5"/>
      <c r="T73" s="5"/>
      <c r="U73" s="5"/>
    </row>
    <row r="74" spans="1:21" ht="15" thickBo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21" t="str">
        <f t="shared" si="1"/>
        <v/>
      </c>
      <c r="P74" s="21" t="str" cm="1">
        <f t="array" ref="P74">IF(A74 = "", "",IF(Q74="", "",
    IF(AND(COUNTIF($O$2:O73, "Gross Profit") &gt; 0, COUNTIF($O75:O$1000, "Total Expenses") &gt; 0),
        IF(COUNTIFS(Account!B:B, O74, Account!C:C, "Expense") &gt; 0,
            "Expense",
            IFERROR(INDEX(_xlfn._xlws.FILTER(Account!C:C, (Account!C:C&lt;&gt;"Expense") * (Account!B:B=O74)), 1), "")
        ),
        IFERROR(INDEX(_xlfn._xlws.FILTER(Account!C:C, (Account!C:C&lt;&gt;"Expense") * (Account!B:B=O74)), 1), "")
    )
))</f>
        <v/>
      </c>
      <c r="Q74" s="21" t="str">
        <f>IF(A74 = "", "",IFERROR(VLOOKUP(O74, Account!B:E, 4, FALSE)=FALSE, FALSE))</f>
        <v/>
      </c>
      <c r="R74" s="5"/>
      <c r="S74" s="5"/>
      <c r="T74" s="5"/>
      <c r="U74" s="5"/>
    </row>
    <row r="75" spans="1:21" ht="15" thickBo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21" t="str">
        <f t="shared" si="1"/>
        <v/>
      </c>
      <c r="P75" s="21" t="str" cm="1">
        <f t="array" ref="P75">IF(A75 = "", "",IF(Q75="", "",
    IF(AND(COUNTIF($O$2:O74, "Gross Profit") &gt; 0, COUNTIF($O76:O$1000, "Total Expenses") &gt; 0),
        IF(COUNTIFS(Account!B:B, O75, Account!C:C, "Expense") &gt; 0,
            "Expense",
            IFERROR(INDEX(_xlfn._xlws.FILTER(Account!C:C, (Account!C:C&lt;&gt;"Expense") * (Account!B:B=O75)), 1), "")
        ),
        IFERROR(INDEX(_xlfn._xlws.FILTER(Account!C:C, (Account!C:C&lt;&gt;"Expense") * (Account!B:B=O75)), 1), "")
    )
))</f>
        <v/>
      </c>
      <c r="Q75" s="21" t="str">
        <f>IF(A75 = "", "",IFERROR(VLOOKUP(O75, Account!B:E, 4, FALSE)=FALSE, FALSE))</f>
        <v/>
      </c>
      <c r="R75" s="5"/>
      <c r="S75" s="5"/>
      <c r="T75" s="5"/>
      <c r="U75" s="5"/>
    </row>
    <row r="76" spans="1:21" ht="15" thickBo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21" t="str">
        <f t="shared" si="1"/>
        <v/>
      </c>
      <c r="P76" s="21" t="str" cm="1">
        <f t="array" ref="P76">IF(A76 = "", "",IF(Q76="", "",
    IF(AND(COUNTIF($O$2:O75, "Gross Profit") &gt; 0, COUNTIF($O77:O$1000, "Total Expenses") &gt; 0),
        IF(COUNTIFS(Account!B:B, O76, Account!C:C, "Expense") &gt; 0,
            "Expense",
            IFERROR(INDEX(_xlfn._xlws.FILTER(Account!C:C, (Account!C:C&lt;&gt;"Expense") * (Account!B:B=O76)), 1), "")
        ),
        IFERROR(INDEX(_xlfn._xlws.FILTER(Account!C:C, (Account!C:C&lt;&gt;"Expense") * (Account!B:B=O76)), 1), "")
    )
))</f>
        <v/>
      </c>
      <c r="Q76" s="21" t="str">
        <f>IF(A76 = "", "",IFERROR(VLOOKUP(O76, Account!B:E, 4, FALSE)=FALSE, FALSE))</f>
        <v/>
      </c>
      <c r="R76" s="5"/>
      <c r="S76" s="5"/>
      <c r="T76" s="5"/>
      <c r="U76" s="5"/>
    </row>
    <row r="77" spans="1:21" ht="15" thickBo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21" t="str">
        <f t="shared" si="1"/>
        <v/>
      </c>
      <c r="P77" s="21" t="str" cm="1">
        <f t="array" ref="P77">IF(A77 = "", "",IF(Q77="", "",
    IF(AND(COUNTIF($O$2:O76, "Gross Profit") &gt; 0, COUNTIF($O78:O$1000, "Total Expenses") &gt; 0),
        IF(COUNTIFS(Account!B:B, O77, Account!C:C, "Expense") &gt; 0,
            "Expense",
            IFERROR(INDEX(_xlfn._xlws.FILTER(Account!C:C, (Account!C:C&lt;&gt;"Expense") * (Account!B:B=O77)), 1), "")
        ),
        IFERROR(INDEX(_xlfn._xlws.FILTER(Account!C:C, (Account!C:C&lt;&gt;"Expense") * (Account!B:B=O77)), 1), "")
    )
))</f>
        <v/>
      </c>
      <c r="Q77" s="21" t="str">
        <f>IF(A77 = "", "",IFERROR(VLOOKUP(O77, Account!B:E, 4, FALSE)=FALSE, FALSE))</f>
        <v/>
      </c>
      <c r="R77" s="5"/>
      <c r="S77" s="5"/>
      <c r="T77" s="5"/>
      <c r="U77" s="5"/>
    </row>
    <row r="78" spans="1:21" ht="15" thickBo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21" t="str">
        <f t="shared" si="1"/>
        <v/>
      </c>
      <c r="P78" s="21" t="str" cm="1">
        <f t="array" ref="P78">IF(A78 = "", "",IF(Q78="", "",
    IF(AND(COUNTIF($O$2:O77, "Gross Profit") &gt; 0, COUNTIF($O79:O$1000, "Total Expenses") &gt; 0),
        IF(COUNTIFS(Account!B:B, O78, Account!C:C, "Expense") &gt; 0,
            "Expense",
            IFERROR(INDEX(_xlfn._xlws.FILTER(Account!C:C, (Account!C:C&lt;&gt;"Expense") * (Account!B:B=O78)), 1), "")
        ),
        IFERROR(INDEX(_xlfn._xlws.FILTER(Account!C:C, (Account!C:C&lt;&gt;"Expense") * (Account!B:B=O78)), 1), "")
    )
))</f>
        <v/>
      </c>
      <c r="Q78" s="21" t="str">
        <f>IF(A78 = "", "",IFERROR(VLOOKUP(O78, Account!B:E, 4, FALSE)=FALSE, FALSE))</f>
        <v/>
      </c>
      <c r="R78" s="5"/>
      <c r="S78" s="5"/>
      <c r="T78" s="5"/>
      <c r="U78" s="5"/>
    </row>
    <row r="79" spans="1:21" ht="15" thickBo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21" t="str">
        <f t="shared" si="1"/>
        <v/>
      </c>
      <c r="P79" s="21" t="str" cm="1">
        <f t="array" ref="P79">IF(A79 = "", "",IF(Q79="", "",
    IF(AND(COUNTIF($O$2:O78, "Gross Profit") &gt; 0, COUNTIF($O80:O$1000, "Total Expenses") &gt; 0),
        IF(COUNTIFS(Account!B:B, O79, Account!C:C, "Expense") &gt; 0,
            "Expense",
            IFERROR(INDEX(_xlfn._xlws.FILTER(Account!C:C, (Account!C:C&lt;&gt;"Expense") * (Account!B:B=O79)), 1), "")
        ),
        IFERROR(INDEX(_xlfn._xlws.FILTER(Account!C:C, (Account!C:C&lt;&gt;"Expense") * (Account!B:B=O79)), 1), "")
    )
))</f>
        <v/>
      </c>
      <c r="Q79" s="21" t="str">
        <f>IF(A79 = "", "",IFERROR(VLOOKUP(O79, Account!B:E, 4, FALSE)=FALSE, FALSE))</f>
        <v/>
      </c>
      <c r="R79" s="5"/>
      <c r="S79" s="5"/>
      <c r="T79" s="5"/>
      <c r="U79" s="5"/>
    </row>
    <row r="80" spans="1:21" ht="15" thickBo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21" t="str">
        <f t="shared" si="1"/>
        <v/>
      </c>
      <c r="P80" s="21" t="str" cm="1">
        <f t="array" ref="P80">IF(A80 = "", "",IF(Q80="", "",
    IF(AND(COUNTIF($O$2:O79, "Gross Profit") &gt; 0, COUNTIF($O81:O$1000, "Total Expenses") &gt; 0),
        IF(COUNTIFS(Account!B:B, O80, Account!C:C, "Expense") &gt; 0,
            "Expense",
            IFERROR(INDEX(_xlfn._xlws.FILTER(Account!C:C, (Account!C:C&lt;&gt;"Expense") * (Account!B:B=O80)), 1), "")
        ),
        IFERROR(INDEX(_xlfn._xlws.FILTER(Account!C:C, (Account!C:C&lt;&gt;"Expense") * (Account!B:B=O80)), 1), "")
    )
))</f>
        <v/>
      </c>
      <c r="Q80" s="21" t="str">
        <f>IF(A80 = "", "",IFERROR(VLOOKUP(O80, Account!B:E, 4, FALSE)=FALSE, FALSE))</f>
        <v/>
      </c>
      <c r="R80" s="5"/>
      <c r="S80" s="5"/>
      <c r="T80" s="5"/>
      <c r="U80" s="5"/>
    </row>
    <row r="81" spans="1:21" ht="15" thickBo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21" t="str">
        <f t="shared" si="1"/>
        <v/>
      </c>
      <c r="P81" s="21" t="str" cm="1">
        <f t="array" ref="P81">IF(A81 = "", "",IF(Q81="", "",
    IF(AND(COUNTIF($O$2:O80, "Gross Profit") &gt; 0, COUNTIF($O82:O$1000, "Total Expenses") &gt; 0),
        IF(COUNTIFS(Account!B:B, O81, Account!C:C, "Expense") &gt; 0,
            "Expense",
            IFERROR(INDEX(_xlfn._xlws.FILTER(Account!C:C, (Account!C:C&lt;&gt;"Expense") * (Account!B:B=O81)), 1), "")
        ),
        IFERROR(INDEX(_xlfn._xlws.FILTER(Account!C:C, (Account!C:C&lt;&gt;"Expense") * (Account!B:B=O81)), 1), "")
    )
))</f>
        <v/>
      </c>
      <c r="Q81" s="21" t="str">
        <f>IF(A81 = "", "",IFERROR(VLOOKUP(O81, Account!B:E, 4, FALSE)=FALSE, FALSE))</f>
        <v/>
      </c>
      <c r="R81" s="5"/>
      <c r="S81" s="5"/>
      <c r="T81" s="5"/>
      <c r="U81" s="5"/>
    </row>
    <row r="82" spans="1:21" ht="15" thickBo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21" t="str">
        <f t="shared" si="1"/>
        <v/>
      </c>
      <c r="P82" s="21" t="str" cm="1">
        <f t="array" ref="P82">IF(A82 = "", "",IF(Q82="", "",
    IF(AND(COUNTIF($O$2:O81, "Gross Profit") &gt; 0, COUNTIF($O83:O$1000, "Total Expenses") &gt; 0),
        IF(COUNTIFS(Account!B:B, O82, Account!C:C, "Expense") &gt; 0,
            "Expense",
            IFERROR(INDEX(_xlfn._xlws.FILTER(Account!C:C, (Account!C:C&lt;&gt;"Expense") * (Account!B:B=O82)), 1), "")
        ),
        IFERROR(INDEX(_xlfn._xlws.FILTER(Account!C:C, (Account!C:C&lt;&gt;"Expense") * (Account!B:B=O82)), 1), "")
    )
))</f>
        <v/>
      </c>
      <c r="Q82" s="21" t="str">
        <f>IF(A82 = "", "",IFERROR(VLOOKUP(O82, Account!B:E, 4, FALSE)=FALSE, FALSE))</f>
        <v/>
      </c>
      <c r="R82" s="5"/>
      <c r="S82" s="5"/>
      <c r="T82" s="5"/>
      <c r="U82" s="5"/>
    </row>
    <row r="83" spans="1:21" ht="15" thickBo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21" t="str">
        <f t="shared" si="1"/>
        <v/>
      </c>
      <c r="P83" s="21" t="str" cm="1">
        <f t="array" ref="P83">IF(A83 = "", "",IF(Q83="", "",
    IF(AND(COUNTIF($O$2:O82, "Gross Profit") &gt; 0, COUNTIF($O84:O$1000, "Total Expenses") &gt; 0),
        IF(COUNTIFS(Account!B:B, O83, Account!C:C, "Expense") &gt; 0,
            "Expense",
            IFERROR(INDEX(_xlfn._xlws.FILTER(Account!C:C, (Account!C:C&lt;&gt;"Expense") * (Account!B:B=O83)), 1), "")
        ),
        IFERROR(INDEX(_xlfn._xlws.FILTER(Account!C:C, (Account!C:C&lt;&gt;"Expense") * (Account!B:B=O83)), 1), "")
    )
))</f>
        <v/>
      </c>
      <c r="Q83" s="21" t="str">
        <f>IF(A83 = "", "",IFERROR(VLOOKUP(O83, Account!B:E, 4, FALSE)=FALSE, FALSE))</f>
        <v/>
      </c>
      <c r="R83" s="5"/>
      <c r="S83" s="5"/>
      <c r="T83" s="5"/>
      <c r="U83" s="5"/>
    </row>
    <row r="84" spans="1:21" ht="15" thickBo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21" t="str">
        <f t="shared" si="1"/>
        <v/>
      </c>
      <c r="P84" s="21" t="str" cm="1">
        <f t="array" ref="P84">IF(A84 = "", "",IF(Q84="", "",
    IF(AND(COUNTIF($O$2:O83, "Gross Profit") &gt; 0, COUNTIF($O85:O$1000, "Total Expenses") &gt; 0),
        IF(COUNTIFS(Account!B:B, O84, Account!C:C, "Expense") &gt; 0,
            "Expense",
            IFERROR(INDEX(_xlfn._xlws.FILTER(Account!C:C, (Account!C:C&lt;&gt;"Expense") * (Account!B:B=O84)), 1), "")
        ),
        IFERROR(INDEX(_xlfn._xlws.FILTER(Account!C:C, (Account!C:C&lt;&gt;"Expense") * (Account!B:B=O84)), 1), "")
    )
))</f>
        <v/>
      </c>
      <c r="Q84" s="21" t="str">
        <f>IF(A84 = "", "",IFERROR(VLOOKUP(O84, Account!B:E, 4, FALSE)=FALSE, FALSE))</f>
        <v/>
      </c>
      <c r="R84" s="5"/>
      <c r="S84" s="5"/>
      <c r="T84" s="5"/>
      <c r="U84" s="5"/>
    </row>
    <row r="85" spans="1:21" ht="15" thickBo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21" t="str">
        <f t="shared" si="1"/>
        <v/>
      </c>
      <c r="P85" s="21" t="str" cm="1">
        <f t="array" ref="P85">IF(A85 = "", "",IF(Q85="", "",
    IF(AND(COUNTIF($O$2:O84, "Gross Profit") &gt; 0, COUNTIF($O86:O$1000, "Total Expenses") &gt; 0),
        IF(COUNTIFS(Account!B:B, O85, Account!C:C, "Expense") &gt; 0,
            "Expense",
            IFERROR(INDEX(_xlfn._xlws.FILTER(Account!C:C, (Account!C:C&lt;&gt;"Expense") * (Account!B:B=O85)), 1), "")
        ),
        IFERROR(INDEX(_xlfn._xlws.FILTER(Account!C:C, (Account!C:C&lt;&gt;"Expense") * (Account!B:B=O85)), 1), "")
    )
))</f>
        <v/>
      </c>
      <c r="Q85" s="21" t="str">
        <f>IF(A85 = "", "",IFERROR(VLOOKUP(O85, Account!B:E, 4, FALSE)=FALSE, FALSE))</f>
        <v/>
      </c>
      <c r="R85" s="5"/>
      <c r="S85" s="5"/>
      <c r="T85" s="5"/>
      <c r="U85" s="5"/>
    </row>
    <row r="86" spans="1:21" ht="15" thickBo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21" t="str">
        <f t="shared" si="1"/>
        <v/>
      </c>
      <c r="P86" s="21" t="str" cm="1">
        <f t="array" ref="P86">IF(A86 = "", "",IF(Q86="", "",
    IF(AND(COUNTIF($O$2:O85, "Gross Profit") &gt; 0, COUNTIF($O87:O$1000, "Total Expenses") &gt; 0),
        IF(COUNTIFS(Account!B:B, O86, Account!C:C, "Expense") &gt; 0,
            "Expense",
            IFERROR(INDEX(_xlfn._xlws.FILTER(Account!C:C, (Account!C:C&lt;&gt;"Expense") * (Account!B:B=O86)), 1), "")
        ),
        IFERROR(INDEX(_xlfn._xlws.FILTER(Account!C:C, (Account!C:C&lt;&gt;"Expense") * (Account!B:B=O86)), 1), "")
    )
))</f>
        <v/>
      </c>
      <c r="Q86" s="21" t="str">
        <f>IF(A86 = "", "",IFERROR(VLOOKUP(O86, Account!B:E, 4, FALSE)=FALSE, FALSE))</f>
        <v/>
      </c>
      <c r="R86" s="5"/>
      <c r="S86" s="5"/>
      <c r="T86" s="5"/>
      <c r="U86" s="5"/>
    </row>
    <row r="87" spans="1:21" ht="15" thickBo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21" t="str">
        <f t="shared" si="1"/>
        <v/>
      </c>
      <c r="P87" s="21" t="str" cm="1">
        <f t="array" ref="P87">IF(A87 = "", "",IF(Q87="", "",
    IF(AND(COUNTIF($O$2:O86, "Gross Profit") &gt; 0, COUNTIF($O88:O$1000, "Total Expenses") &gt; 0),
        IF(COUNTIFS(Account!B:B, O87, Account!C:C, "Expense") &gt; 0,
            "Expense",
            IFERROR(INDEX(_xlfn._xlws.FILTER(Account!C:C, (Account!C:C&lt;&gt;"Expense") * (Account!B:B=O87)), 1), "")
        ),
        IFERROR(INDEX(_xlfn._xlws.FILTER(Account!C:C, (Account!C:C&lt;&gt;"Expense") * (Account!B:B=O87)), 1), "")
    )
))</f>
        <v/>
      </c>
      <c r="Q87" s="21" t="str">
        <f>IF(A87 = "", "",IFERROR(VLOOKUP(O87, Account!B:E, 4, FALSE)=FALSE, FALSE))</f>
        <v/>
      </c>
      <c r="R87" s="5"/>
      <c r="S87" s="5"/>
      <c r="T87" s="5"/>
      <c r="U87" s="5"/>
    </row>
    <row r="88" spans="1:21" ht="15" thickBo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21" t="str">
        <f t="shared" si="1"/>
        <v/>
      </c>
      <c r="P88" s="21" t="str" cm="1">
        <f t="array" ref="P88">IF(A88 = "", "",IF(Q88="", "",
    IF(AND(COUNTIF($O$2:O87, "Gross Profit") &gt; 0, COUNTIF($O89:O$1000, "Total Expenses") &gt; 0),
        IF(COUNTIFS(Account!B:B, O88, Account!C:C, "Expense") &gt; 0,
            "Expense",
            IFERROR(INDEX(_xlfn._xlws.FILTER(Account!C:C, (Account!C:C&lt;&gt;"Expense") * (Account!B:B=O88)), 1), "")
        ),
        IFERROR(INDEX(_xlfn._xlws.FILTER(Account!C:C, (Account!C:C&lt;&gt;"Expense") * (Account!B:B=O88)), 1), "")
    )
))</f>
        <v/>
      </c>
      <c r="Q88" s="21" t="str">
        <f>IF(A88 = "", "",IFERROR(VLOOKUP(O88, Account!B:E, 4, FALSE)=FALSE, FALSE))</f>
        <v/>
      </c>
      <c r="R88" s="5"/>
      <c r="S88" s="5"/>
      <c r="T88" s="5"/>
      <c r="U88" s="5"/>
    </row>
    <row r="89" spans="1:21" ht="15" thickBo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21" t="str">
        <f t="shared" si="1"/>
        <v/>
      </c>
      <c r="P89" s="21" t="str" cm="1">
        <f t="array" ref="P89">IF(A89 = "", "",IF(Q89="", "",
    IF(AND(COUNTIF($O$2:O88, "Gross Profit") &gt; 0, COUNTIF($O90:O$1000, "Total Expenses") &gt; 0),
        IF(COUNTIFS(Account!B:B, O89, Account!C:C, "Expense") &gt; 0,
            "Expense",
            IFERROR(INDEX(_xlfn._xlws.FILTER(Account!C:C, (Account!C:C&lt;&gt;"Expense") * (Account!B:B=O89)), 1), "")
        ),
        IFERROR(INDEX(_xlfn._xlws.FILTER(Account!C:C, (Account!C:C&lt;&gt;"Expense") * (Account!B:B=O89)), 1), "")
    )
))</f>
        <v/>
      </c>
      <c r="Q89" s="21" t="str">
        <f>IF(A89 = "", "",IFERROR(VLOOKUP(O89, Account!B:E, 4, FALSE)=FALSE, FALSE))</f>
        <v/>
      </c>
      <c r="R89" s="5"/>
      <c r="S89" s="5"/>
      <c r="T89" s="5"/>
      <c r="U89" s="5"/>
    </row>
    <row r="90" spans="1:21" ht="15" thickBo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21" t="str">
        <f t="shared" si="1"/>
        <v/>
      </c>
      <c r="P90" s="21" t="str" cm="1">
        <f t="array" ref="P90">IF(A90 = "", "",IF(Q90="", "",
    IF(AND(COUNTIF($O$2:O89, "Gross Profit") &gt; 0, COUNTIF($O91:O$1000, "Total Expenses") &gt; 0),
        IF(COUNTIFS(Account!B:B, O90, Account!C:C, "Expense") &gt; 0,
            "Expense",
            IFERROR(INDEX(_xlfn._xlws.FILTER(Account!C:C, (Account!C:C&lt;&gt;"Expense") * (Account!B:B=O90)), 1), "")
        ),
        IFERROR(INDEX(_xlfn._xlws.FILTER(Account!C:C, (Account!C:C&lt;&gt;"Expense") * (Account!B:B=O90)), 1), "")
    )
))</f>
        <v/>
      </c>
      <c r="Q90" s="21" t="str">
        <f>IF(A90 = "", "",IFERROR(VLOOKUP(O90, Account!B:E, 4, FALSE)=FALSE, FALSE))</f>
        <v/>
      </c>
      <c r="R90" s="5"/>
      <c r="S90" s="5"/>
      <c r="T90" s="5"/>
      <c r="U90" s="5"/>
    </row>
    <row r="91" spans="1:21" ht="15" thickBo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21" t="str">
        <f t="shared" si="1"/>
        <v/>
      </c>
      <c r="P91" s="21" t="str" cm="1">
        <f t="array" ref="P91">IF(A91 = "", "",IF(Q91="", "",
    IF(AND(COUNTIF($O$2:O90, "Gross Profit") &gt; 0, COUNTIF($O92:O$1000, "Total Expenses") &gt; 0),
        IF(COUNTIFS(Account!B:B, O91, Account!C:C, "Expense") &gt; 0,
            "Expense",
            IFERROR(INDEX(_xlfn._xlws.FILTER(Account!C:C, (Account!C:C&lt;&gt;"Expense") * (Account!B:B=O91)), 1), "")
        ),
        IFERROR(INDEX(_xlfn._xlws.FILTER(Account!C:C, (Account!C:C&lt;&gt;"Expense") * (Account!B:B=O91)), 1), "")
    )
))</f>
        <v/>
      </c>
      <c r="Q91" s="21" t="str">
        <f>IF(A91 = "", "",IFERROR(VLOOKUP(O91, Account!B:E, 4, FALSE)=FALSE, FALSE))</f>
        <v/>
      </c>
      <c r="R91" s="5"/>
      <c r="S91" s="5"/>
      <c r="T91" s="5"/>
      <c r="U91" s="5"/>
    </row>
    <row r="92" spans="1:21" ht="15" thickBo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21" t="str">
        <f t="shared" si="1"/>
        <v/>
      </c>
      <c r="P92" s="21" t="str" cm="1">
        <f t="array" ref="P92">IF(A92 = "", "",IF(Q92="", "",
    IF(AND(COUNTIF($O$2:O91, "Gross Profit") &gt; 0, COUNTIF($O93:O$1000, "Total Expenses") &gt; 0),
        IF(COUNTIFS(Account!B:B, O92, Account!C:C, "Expense") &gt; 0,
            "Expense",
            IFERROR(INDEX(_xlfn._xlws.FILTER(Account!C:C, (Account!C:C&lt;&gt;"Expense") * (Account!B:B=O92)), 1), "")
        ),
        IFERROR(INDEX(_xlfn._xlws.FILTER(Account!C:C, (Account!C:C&lt;&gt;"Expense") * (Account!B:B=O92)), 1), "")
    )
))</f>
        <v/>
      </c>
      <c r="Q92" s="21" t="str">
        <f>IF(A92 = "", "",IFERROR(VLOOKUP(O92, Account!B:E, 4, FALSE)=FALSE, FALSE))</f>
        <v/>
      </c>
      <c r="R92" s="5"/>
      <c r="S92" s="5"/>
      <c r="T92" s="5"/>
      <c r="U92" s="5"/>
    </row>
    <row r="93" spans="1:21" ht="15" thickBo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21" t="str">
        <f t="shared" si="1"/>
        <v/>
      </c>
      <c r="P93" s="21" t="str" cm="1">
        <f t="array" ref="P93">IF(A93 = "", "",IF(Q93="", "",
    IF(AND(COUNTIF($O$2:O92, "Gross Profit") &gt; 0, COUNTIF($O94:O$1000, "Total Expenses") &gt; 0),
        IF(COUNTIFS(Account!B:B, O93, Account!C:C, "Expense") &gt; 0,
            "Expense",
            IFERROR(INDEX(_xlfn._xlws.FILTER(Account!C:C, (Account!C:C&lt;&gt;"Expense") * (Account!B:B=O93)), 1), "")
        ),
        IFERROR(INDEX(_xlfn._xlws.FILTER(Account!C:C, (Account!C:C&lt;&gt;"Expense") * (Account!B:B=O93)), 1), "")
    )
))</f>
        <v/>
      </c>
      <c r="Q93" s="21" t="str">
        <f>IF(A93 = "", "",IFERROR(VLOOKUP(O93, Account!B:E, 4, FALSE)=FALSE, FALSE))</f>
        <v/>
      </c>
      <c r="R93" s="5"/>
      <c r="S93" s="5"/>
      <c r="T93" s="5"/>
      <c r="U93" s="5"/>
    </row>
    <row r="94" spans="1:21" ht="15" thickBo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21" t="str">
        <f t="shared" si="1"/>
        <v/>
      </c>
      <c r="P94" s="21" t="str" cm="1">
        <f t="array" ref="P94">IF(A94 = "", "",IF(Q94="", "",
    IF(AND(COUNTIF($O$2:O93, "Gross Profit") &gt; 0, COUNTIF($O95:O$1000, "Total Expenses") &gt; 0),
        IF(COUNTIFS(Account!B:B, O94, Account!C:C, "Expense") &gt; 0,
            "Expense",
            IFERROR(INDEX(_xlfn._xlws.FILTER(Account!C:C, (Account!C:C&lt;&gt;"Expense") * (Account!B:B=O94)), 1), "")
        ),
        IFERROR(INDEX(_xlfn._xlws.FILTER(Account!C:C, (Account!C:C&lt;&gt;"Expense") * (Account!B:B=O94)), 1), "")
    )
))</f>
        <v/>
      </c>
      <c r="Q94" s="21" t="str">
        <f>IF(A94 = "", "",IFERROR(VLOOKUP(O94, Account!B:E, 4, FALSE)=FALSE, FALSE))</f>
        <v/>
      </c>
      <c r="R94" s="5"/>
      <c r="S94" s="5"/>
      <c r="T94" s="5"/>
      <c r="U94" s="5"/>
    </row>
    <row r="95" spans="1:21" ht="15" thickBo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21" t="str">
        <f t="shared" si="1"/>
        <v/>
      </c>
      <c r="P95" s="21" t="str" cm="1">
        <f t="array" ref="P95">IF(A95 = "", "",IF(Q95="", "",
    IF(AND(COUNTIF($O$2:O94, "Gross Profit") &gt; 0, COUNTIF($O96:O$1000, "Total Expenses") &gt; 0),
        IF(COUNTIFS(Account!B:B, O95, Account!C:C, "Expense") &gt; 0,
            "Expense",
            IFERROR(INDEX(_xlfn._xlws.FILTER(Account!C:C, (Account!C:C&lt;&gt;"Expense") * (Account!B:B=O95)), 1), "")
        ),
        IFERROR(INDEX(_xlfn._xlws.FILTER(Account!C:C, (Account!C:C&lt;&gt;"Expense") * (Account!B:B=O95)), 1), "")
    )
))</f>
        <v/>
      </c>
      <c r="Q95" s="21" t="str">
        <f>IF(A95 = "", "",IFERROR(VLOOKUP(O95, Account!B:E, 4, FALSE)=FALSE, FALSE))</f>
        <v/>
      </c>
      <c r="R95" s="5"/>
      <c r="S95" s="5"/>
      <c r="T95" s="5"/>
      <c r="U95" s="5"/>
    </row>
    <row r="96" spans="1:21" ht="15" thickBo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21" t="str">
        <f t="shared" si="1"/>
        <v/>
      </c>
      <c r="P96" s="21" t="str" cm="1">
        <f t="array" ref="P96">IF(A96 = "", "",IF(Q96="", "",
    IF(AND(COUNTIF($O$2:O95, "Gross Profit") &gt; 0, COUNTIF($O97:O$1000, "Total Expenses") &gt; 0),
        IF(COUNTIFS(Account!B:B, O96, Account!C:C, "Expense") &gt; 0,
            "Expense",
            IFERROR(INDEX(_xlfn._xlws.FILTER(Account!C:C, (Account!C:C&lt;&gt;"Expense") * (Account!B:B=O96)), 1), "")
        ),
        IFERROR(INDEX(_xlfn._xlws.FILTER(Account!C:C, (Account!C:C&lt;&gt;"Expense") * (Account!B:B=O96)), 1), "")
    )
))</f>
        <v/>
      </c>
      <c r="Q96" s="21" t="str">
        <f>IF(A96 = "", "",IFERROR(VLOOKUP(O96, Account!B:E, 4, FALSE)=FALSE, FALSE))</f>
        <v/>
      </c>
      <c r="R96" s="5"/>
      <c r="S96" s="5"/>
      <c r="T96" s="5"/>
      <c r="U96" s="5"/>
    </row>
    <row r="97" spans="1:21" ht="15" thickBo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21" t="str">
        <f t="shared" si="1"/>
        <v/>
      </c>
      <c r="P97" s="21" t="str" cm="1">
        <f t="array" ref="P97">IF(A97 = "", "",IF(Q97="", "",
    IF(AND(COUNTIF($O$2:O96, "Gross Profit") &gt; 0, COUNTIF($O98:O$1000, "Total Expenses") &gt; 0),
        IF(COUNTIFS(Account!B:B, O97, Account!C:C, "Expense") &gt; 0,
            "Expense",
            IFERROR(INDEX(_xlfn._xlws.FILTER(Account!C:C, (Account!C:C&lt;&gt;"Expense") * (Account!B:B=O97)), 1), "")
        ),
        IFERROR(INDEX(_xlfn._xlws.FILTER(Account!C:C, (Account!C:C&lt;&gt;"Expense") * (Account!B:B=O97)), 1), "")
    )
))</f>
        <v/>
      </c>
      <c r="Q97" s="21" t="str">
        <f>IF(A97 = "", "",IFERROR(VLOOKUP(O97, Account!B:E, 4, FALSE)=FALSE, FALSE))</f>
        <v/>
      </c>
      <c r="R97" s="5"/>
      <c r="S97" s="5"/>
      <c r="T97" s="5"/>
      <c r="U97" s="5"/>
    </row>
    <row r="98" spans="1:21" ht="15" thickBo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21" t="str">
        <f t="shared" si="1"/>
        <v/>
      </c>
      <c r="P98" s="21" t="str" cm="1">
        <f t="array" ref="P98">IF(A98 = "", "",IF(Q98="", "",
    IF(AND(COUNTIF($O$2:O97, "Gross Profit") &gt; 0, COUNTIF($O99:O$1000, "Total Expenses") &gt; 0),
        IF(COUNTIFS(Account!B:B, O98, Account!C:C, "Expense") &gt; 0,
            "Expense",
            IFERROR(INDEX(_xlfn._xlws.FILTER(Account!C:C, (Account!C:C&lt;&gt;"Expense") * (Account!B:B=O98)), 1), "")
        ),
        IFERROR(INDEX(_xlfn._xlws.FILTER(Account!C:C, (Account!C:C&lt;&gt;"Expense") * (Account!B:B=O98)), 1), "")
    )
))</f>
        <v/>
      </c>
      <c r="Q98" s="21" t="str">
        <f>IF(A98 = "", "",IFERROR(VLOOKUP(O98, Account!B:E, 4, FALSE)=FALSE, FALSE))</f>
        <v/>
      </c>
      <c r="R98" s="5"/>
      <c r="S98" s="5"/>
      <c r="T98" s="5"/>
      <c r="U98" s="5"/>
    </row>
    <row r="99" spans="1:21" ht="15" thickBo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21" t="str">
        <f t="shared" si="1"/>
        <v/>
      </c>
      <c r="P99" s="21" t="str" cm="1">
        <f t="array" ref="P99">IF(A99 = "", "",IF(Q99="", "",
    IF(AND(COUNTIF($O$2:O98, "Gross Profit") &gt; 0, COUNTIF($O100:O$1000, "Total Expenses") &gt; 0),
        IF(COUNTIFS(Account!B:B, O99, Account!C:C, "Expense") &gt; 0,
            "Expense",
            IFERROR(INDEX(_xlfn._xlws.FILTER(Account!C:C, (Account!C:C&lt;&gt;"Expense") * (Account!B:B=O99)), 1), "")
        ),
        IFERROR(INDEX(_xlfn._xlws.FILTER(Account!C:C, (Account!C:C&lt;&gt;"Expense") * (Account!B:B=O99)), 1), "")
    )
))</f>
        <v/>
      </c>
      <c r="Q99" s="21" t="str">
        <f>IF(A99 = "", "",IFERROR(VLOOKUP(O99, Account!B:E, 4, FALSE)=FALSE, FALSE))</f>
        <v/>
      </c>
      <c r="R99" s="5"/>
      <c r="S99" s="5"/>
      <c r="T99" s="5"/>
      <c r="U99" s="5"/>
    </row>
    <row r="100" spans="1:21" ht="15" thickBo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21" t="str">
        <f t="shared" si="1"/>
        <v/>
      </c>
      <c r="P100" s="21" t="str" cm="1">
        <f t="array" ref="P100">IF(A100 = "", "",IF(Q100="", "",
    IF(AND(COUNTIF($O$2:O99, "Gross Profit") &gt; 0, COUNTIF($O101:O$1000, "Total Expenses") &gt; 0),
        IF(COUNTIFS(Account!B:B, O100, Account!C:C, "Expense") &gt; 0,
            "Expense",
            IFERROR(INDEX(_xlfn._xlws.FILTER(Account!C:C, (Account!C:C&lt;&gt;"Expense") * (Account!B:B=O100)), 1), "")
        ),
        IFERROR(INDEX(_xlfn._xlws.FILTER(Account!C:C, (Account!C:C&lt;&gt;"Expense") * (Account!B:B=O100)), 1), "")
    )
))</f>
        <v/>
      </c>
      <c r="Q100" s="21" t="str">
        <f>IF(A100 = "", "",IFERROR(VLOOKUP(O100, Account!B:E, 4, FALSE)=FALSE, FALSE))</f>
        <v/>
      </c>
      <c r="R100" s="5"/>
      <c r="S100" s="5"/>
      <c r="T100" s="5"/>
      <c r="U100" s="5"/>
    </row>
    <row r="101" spans="1:21" ht="15" thickBo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21" t="str">
        <f t="shared" si="1"/>
        <v/>
      </c>
      <c r="P101" s="21" t="str" cm="1">
        <f t="array" ref="P101">IF(A101 = "", "",IF(Q101="", "",
    IF(AND(COUNTIF($O$2:O100, "Gross Profit") &gt; 0, COUNTIF($O102:O$1000, "Total Expenses") &gt; 0),
        IF(COUNTIFS(Account!B:B, O101, Account!C:C, "Expense") &gt; 0,
            "Expense",
            IFERROR(INDEX(_xlfn._xlws.FILTER(Account!C:C, (Account!C:C&lt;&gt;"Expense") * (Account!B:B=O101)), 1), "")
        ),
        IFERROR(INDEX(_xlfn._xlws.FILTER(Account!C:C, (Account!C:C&lt;&gt;"Expense") * (Account!B:B=O101)), 1), "")
    )
))</f>
        <v/>
      </c>
      <c r="Q101" s="21" t="str">
        <f>IF(A101 = "", "",IFERROR(VLOOKUP(O101, Account!B:E, 4, FALSE)=FALSE, FALSE))</f>
        <v/>
      </c>
      <c r="R101" s="5"/>
      <c r="S101" s="5"/>
      <c r="T101" s="5"/>
      <c r="U101" s="5"/>
    </row>
    <row r="102" spans="1:21" ht="15" thickBo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21" t="str">
        <f t="shared" si="1"/>
        <v/>
      </c>
      <c r="P102" s="21" t="str" cm="1">
        <f t="array" ref="P102">IF(A102 = "", "",IF(Q102="", "",
    IF(AND(COUNTIF($O$2:O101, "Gross Profit") &gt; 0, COUNTIF($O103:O$1000, "Total Expenses") &gt; 0),
        IF(COUNTIFS(Account!B:B, O102, Account!C:C, "Expense") &gt; 0,
            "Expense",
            IFERROR(INDEX(_xlfn._xlws.FILTER(Account!C:C, (Account!C:C&lt;&gt;"Expense") * (Account!B:B=O102)), 1), "")
        ),
        IFERROR(INDEX(_xlfn._xlws.FILTER(Account!C:C, (Account!C:C&lt;&gt;"Expense") * (Account!B:B=O102)), 1), "")
    )
))</f>
        <v/>
      </c>
      <c r="Q102" s="21" t="str">
        <f>IF(A102 = "", "",IFERROR(VLOOKUP(O102, Account!B:E, 4, FALSE)=FALSE, FALSE))</f>
        <v/>
      </c>
      <c r="R102" s="5"/>
      <c r="S102" s="5"/>
      <c r="T102" s="5"/>
      <c r="U102" s="5"/>
    </row>
    <row r="103" spans="1:21" ht="15" thickBo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21" t="str">
        <f t="shared" si="1"/>
        <v/>
      </c>
      <c r="P103" s="21" t="str" cm="1">
        <f t="array" ref="P103">IF(A103 = "", "",IF(Q103="", "",
    IF(AND(COUNTIF($O$2:O102, "Gross Profit") &gt; 0, COUNTIF($O104:O$1000, "Total Expenses") &gt; 0),
        IF(COUNTIFS(Account!B:B, O103, Account!C:C, "Expense") &gt; 0,
            "Expense",
            IFERROR(INDEX(_xlfn._xlws.FILTER(Account!C:C, (Account!C:C&lt;&gt;"Expense") * (Account!B:B=O103)), 1), "")
        ),
        IFERROR(INDEX(_xlfn._xlws.FILTER(Account!C:C, (Account!C:C&lt;&gt;"Expense") * (Account!B:B=O103)), 1), "")
    )
))</f>
        <v/>
      </c>
      <c r="Q103" s="21" t="str">
        <f>IF(A103 = "", "",IFERROR(VLOOKUP(O103, Account!B:E, 4, FALSE)=FALSE, FALSE))</f>
        <v/>
      </c>
      <c r="R103" s="5"/>
      <c r="S103" s="5"/>
      <c r="T103" s="5"/>
      <c r="U103" s="5"/>
    </row>
    <row r="104" spans="1:21" ht="15" thickBo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21" t="str">
        <f t="shared" si="1"/>
        <v/>
      </c>
      <c r="P104" s="21" t="str" cm="1">
        <f t="array" ref="P104">IF(A104 = "", "",IF(Q104="", "",
    IF(AND(COUNTIF($O$2:O103, "Gross Profit") &gt; 0, COUNTIF($O105:O$1000, "Total Expenses") &gt; 0),
        IF(COUNTIFS(Account!B:B, O104, Account!C:C, "Expense") &gt; 0,
            "Expense",
            IFERROR(INDEX(_xlfn._xlws.FILTER(Account!C:C, (Account!C:C&lt;&gt;"Expense") * (Account!B:B=O104)), 1), "")
        ),
        IFERROR(INDEX(_xlfn._xlws.FILTER(Account!C:C, (Account!C:C&lt;&gt;"Expense") * (Account!B:B=O104)), 1), "")
    )
))</f>
        <v/>
      </c>
      <c r="Q104" s="21" t="str">
        <f>IF(A104 = "", "",IFERROR(VLOOKUP(O104, Account!B:E, 4, FALSE)=FALSE, FALSE))</f>
        <v/>
      </c>
      <c r="R104" s="5"/>
      <c r="S104" s="5"/>
      <c r="T104" s="5"/>
      <c r="U104" s="5"/>
    </row>
    <row r="105" spans="1:21" ht="15" thickBo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21" t="str">
        <f t="shared" si="1"/>
        <v/>
      </c>
      <c r="P105" s="21" t="str" cm="1">
        <f t="array" ref="P105">IF(A105 = "", "",IF(Q105="", "",
    IF(AND(COUNTIF($O$2:O104, "Gross Profit") &gt; 0, COUNTIF($O106:O$1000, "Total Expenses") &gt; 0),
        IF(COUNTIFS(Account!B:B, O105, Account!C:C, "Expense") &gt; 0,
            "Expense",
            IFERROR(INDEX(_xlfn._xlws.FILTER(Account!C:C, (Account!C:C&lt;&gt;"Expense") * (Account!B:B=O105)), 1), "")
        ),
        IFERROR(INDEX(_xlfn._xlws.FILTER(Account!C:C, (Account!C:C&lt;&gt;"Expense") * (Account!B:B=O105)), 1), "")
    )
))</f>
        <v/>
      </c>
      <c r="Q105" s="21" t="str">
        <f>IF(A105 = "", "",IFERROR(VLOOKUP(O105, Account!B:E, 4, FALSE)=FALSE, FALSE))</f>
        <v/>
      </c>
      <c r="R105" s="5"/>
      <c r="S105" s="5"/>
      <c r="T105" s="5"/>
      <c r="U105" s="5"/>
    </row>
    <row r="106" spans="1:21" ht="1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21" t="str">
        <f t="shared" si="1"/>
        <v/>
      </c>
      <c r="P106" s="21" t="str" cm="1">
        <f t="array" ref="P106">IF(A106 = "", "",IF(Q106="", "",
    IF(AND(COUNTIF($O$2:O105, "Gross Profit") &gt; 0, COUNTIF($O107:O$1000, "Total Expenses") &gt; 0),
        IF(COUNTIFS(Account!B:B, O106, Account!C:C, "Expense") &gt; 0,
            "Expense",
            IFERROR(INDEX(_xlfn._xlws.FILTER(Account!C:C, (Account!C:C&lt;&gt;"Expense") * (Account!B:B=O106)), 1), "")
        ),
        IFERROR(INDEX(_xlfn._xlws.FILTER(Account!C:C, (Account!C:C&lt;&gt;"Expense") * (Account!B:B=O106)), 1), "")
    )
))</f>
        <v/>
      </c>
      <c r="Q106" s="21" t="str">
        <f>IF(A106 = "", "",IFERROR(VLOOKUP(O106, Account!B:E, 4, FALSE)=FALSE, FALSE))</f>
        <v/>
      </c>
      <c r="R106" s="5"/>
      <c r="S106" s="5"/>
      <c r="T106" s="5"/>
      <c r="U106" s="5"/>
    </row>
    <row r="107" spans="1:21" ht="15" thickBo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21" t="str">
        <f t="shared" si="1"/>
        <v/>
      </c>
      <c r="P107" s="21" t="str" cm="1">
        <f t="array" ref="P107">IF(A107 = "", "",IF(Q107="", "",
    IF(AND(COUNTIF($O$2:O106, "Gross Profit") &gt; 0, COUNTIF($O108:O$1000, "Total Expenses") &gt; 0),
        IF(COUNTIFS(Account!B:B, O107, Account!C:C, "Expense") &gt; 0,
            "Expense",
            IFERROR(INDEX(_xlfn._xlws.FILTER(Account!C:C, (Account!C:C&lt;&gt;"Expense") * (Account!B:B=O107)), 1), "")
        ),
        IFERROR(INDEX(_xlfn._xlws.FILTER(Account!C:C, (Account!C:C&lt;&gt;"Expense") * (Account!B:B=O107)), 1), "")
    )
))</f>
        <v/>
      </c>
      <c r="Q107" s="21" t="str">
        <f>IF(A107 = "", "",IFERROR(VLOOKUP(O107, Account!B:E, 4, FALSE)=FALSE, FALSE))</f>
        <v/>
      </c>
      <c r="R107" s="5"/>
      <c r="S107" s="5"/>
      <c r="T107" s="5"/>
      <c r="U107" s="5"/>
    </row>
    <row r="108" spans="1:21" ht="15" thickBo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21" t="str">
        <f t="shared" si="1"/>
        <v/>
      </c>
      <c r="P108" s="21" t="str" cm="1">
        <f t="array" ref="P108">IF(A108 = "", "",IF(Q108="", "",
    IF(AND(COUNTIF($O$2:O107, "Gross Profit") &gt; 0, COUNTIF($O109:O$1000, "Total Expenses") &gt; 0),
        IF(COUNTIFS(Account!B:B, O108, Account!C:C, "Expense") &gt; 0,
            "Expense",
            IFERROR(INDEX(_xlfn._xlws.FILTER(Account!C:C, (Account!C:C&lt;&gt;"Expense") * (Account!B:B=O108)), 1), "")
        ),
        IFERROR(INDEX(_xlfn._xlws.FILTER(Account!C:C, (Account!C:C&lt;&gt;"Expense") * (Account!B:B=O108)), 1), "")
    )
))</f>
        <v/>
      </c>
      <c r="Q108" s="21" t="str">
        <f>IF(A108 = "", "",IFERROR(VLOOKUP(O108, Account!B:E, 4, FALSE)=FALSE, FALSE))</f>
        <v/>
      </c>
      <c r="R108" s="5"/>
      <c r="S108" s="5"/>
      <c r="T108" s="5"/>
      <c r="U108" s="5"/>
    </row>
    <row r="109" spans="1:21" ht="15" thickBo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21" t="str">
        <f t="shared" si="1"/>
        <v/>
      </c>
      <c r="P109" s="21" t="str" cm="1">
        <f t="array" ref="P109">IF(A109 = "", "",IF(Q109="", "",
    IF(AND(COUNTIF($O$2:O108, "Gross Profit") &gt; 0, COUNTIF($O110:O$1000, "Total Expenses") &gt; 0),
        IF(COUNTIFS(Account!B:B, O109, Account!C:C, "Expense") &gt; 0,
            "Expense",
            IFERROR(INDEX(_xlfn._xlws.FILTER(Account!C:C, (Account!C:C&lt;&gt;"Expense") * (Account!B:B=O109)), 1), "")
        ),
        IFERROR(INDEX(_xlfn._xlws.FILTER(Account!C:C, (Account!C:C&lt;&gt;"Expense") * (Account!B:B=O109)), 1), "")
    )
))</f>
        <v/>
      </c>
      <c r="Q109" s="21" t="str">
        <f>IF(A109 = "", "",IFERROR(VLOOKUP(O109, Account!B:E, 4, FALSE)=FALSE, FALSE))</f>
        <v/>
      </c>
      <c r="R109" s="5"/>
      <c r="S109" s="5"/>
      <c r="T109" s="5"/>
      <c r="U109" s="5"/>
    </row>
    <row r="110" spans="1:21" ht="15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21" t="str">
        <f t="shared" si="1"/>
        <v/>
      </c>
      <c r="P110" s="21" t="str" cm="1">
        <f t="array" ref="P110">IF(A110 = "", "",IF(Q110="", "",
    IF(AND(COUNTIF($O$2:O109, "Gross Profit") &gt; 0, COUNTIF($O111:O$1000, "Total Expenses") &gt; 0),
        IF(COUNTIFS(Account!B:B, O110, Account!C:C, "Expense") &gt; 0,
            "Expense",
            IFERROR(INDEX(_xlfn._xlws.FILTER(Account!C:C, (Account!C:C&lt;&gt;"Expense") * (Account!B:B=O110)), 1), "")
        ),
        IFERROR(INDEX(_xlfn._xlws.FILTER(Account!C:C, (Account!C:C&lt;&gt;"Expense") * (Account!B:B=O110)), 1), "")
    )
))</f>
        <v/>
      </c>
      <c r="Q110" s="21" t="str">
        <f>IF(A110 = "", "",IFERROR(VLOOKUP(O110, Account!B:E, 4, FALSE)=FALSE, FALSE))</f>
        <v/>
      </c>
      <c r="R110" s="5"/>
      <c r="S110" s="5"/>
      <c r="T110" s="5"/>
      <c r="U110" s="5"/>
    </row>
    <row r="111" spans="1:21" ht="15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21" t="str">
        <f t="shared" si="1"/>
        <v/>
      </c>
      <c r="P111" s="21" t="str" cm="1">
        <f t="array" ref="P111">IF(A111 = "", "",IF(Q111="", "",
    IF(AND(COUNTIF($O$2:O110, "Gross Profit") &gt; 0, COUNTIF($O112:O$1000, "Total Expenses") &gt; 0),
        IF(COUNTIFS(Account!B:B, O111, Account!C:C, "Expense") &gt; 0,
            "Expense",
            IFERROR(INDEX(_xlfn._xlws.FILTER(Account!C:C, (Account!C:C&lt;&gt;"Expense") * (Account!B:B=O111)), 1), "")
        ),
        IFERROR(INDEX(_xlfn._xlws.FILTER(Account!C:C, (Account!C:C&lt;&gt;"Expense") * (Account!B:B=O111)), 1), "")
    )
))</f>
        <v/>
      </c>
      <c r="Q111" s="21" t="str">
        <f>IF(A111 = "", "",IFERROR(VLOOKUP(O111, Account!B:E, 4, FALSE)=FALSE, FALSE))</f>
        <v/>
      </c>
      <c r="R111" s="5"/>
      <c r="S111" s="5"/>
      <c r="T111" s="5"/>
      <c r="U111" s="5"/>
    </row>
    <row r="112" spans="1:21" ht="15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21" t="str">
        <f t="shared" si="1"/>
        <v/>
      </c>
      <c r="P112" s="21" t="str" cm="1">
        <f t="array" ref="P112">IF(A112 = "", "",IF(Q112="", "",
    IF(AND(COUNTIF($O$2:O111, "Gross Profit") &gt; 0, COUNTIF($O113:O$1000, "Total Expenses") &gt; 0),
        IF(COUNTIFS(Account!B:B, O112, Account!C:C, "Expense") &gt; 0,
            "Expense",
            IFERROR(INDEX(_xlfn._xlws.FILTER(Account!C:C, (Account!C:C&lt;&gt;"Expense") * (Account!B:B=O112)), 1), "")
        ),
        IFERROR(INDEX(_xlfn._xlws.FILTER(Account!C:C, (Account!C:C&lt;&gt;"Expense") * (Account!B:B=O112)), 1), "")
    )
))</f>
        <v/>
      </c>
      <c r="Q112" s="21" t="str">
        <f>IF(A112 = "", "",IFERROR(VLOOKUP(O112, Account!B:E, 4, FALSE)=FALSE, FALSE))</f>
        <v/>
      </c>
      <c r="R112" s="5"/>
      <c r="S112" s="5"/>
      <c r="T112" s="5"/>
      <c r="U112" s="5"/>
    </row>
    <row r="113" spans="1:21" ht="15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21" t="str">
        <f t="shared" si="1"/>
        <v/>
      </c>
      <c r="P113" s="21" t="str" cm="1">
        <f t="array" ref="P113">IF(A113 = "", "",IF(Q113="", "",
    IF(AND(COUNTIF($O$2:O112, "Gross Profit") &gt; 0, COUNTIF($O114:O$1000, "Total Expenses") &gt; 0),
        IF(COUNTIFS(Account!B:B, O113, Account!C:C, "Expense") &gt; 0,
            "Expense",
            IFERROR(INDEX(_xlfn._xlws.FILTER(Account!C:C, (Account!C:C&lt;&gt;"Expense") * (Account!B:B=O113)), 1), "")
        ),
        IFERROR(INDEX(_xlfn._xlws.FILTER(Account!C:C, (Account!C:C&lt;&gt;"Expense") * (Account!B:B=O113)), 1), "")
    )
))</f>
        <v/>
      </c>
      <c r="Q113" s="21" t="str">
        <f>IF(A113 = "", "",IFERROR(VLOOKUP(O113, Account!B:E, 4, FALSE)=FALSE, FALSE))</f>
        <v/>
      </c>
      <c r="R113" s="5"/>
      <c r="S113" s="5"/>
      <c r="T113" s="5"/>
      <c r="U113" s="5"/>
    </row>
    <row r="114" spans="1:21" ht="15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21" t="str">
        <f t="shared" si="1"/>
        <v/>
      </c>
      <c r="P114" s="21" t="str" cm="1">
        <f t="array" ref="P114">IF(A114 = "", "",IF(Q114="", "",
    IF(AND(COUNTIF($O$2:O113, "Gross Profit") &gt; 0, COUNTIF($O115:O$1000, "Total Expenses") &gt; 0),
        IF(COUNTIFS(Account!B:B, O114, Account!C:C, "Expense") &gt; 0,
            "Expense",
            IFERROR(INDEX(_xlfn._xlws.FILTER(Account!C:C, (Account!C:C&lt;&gt;"Expense") * (Account!B:B=O114)), 1), "")
        ),
        IFERROR(INDEX(_xlfn._xlws.FILTER(Account!C:C, (Account!C:C&lt;&gt;"Expense") * (Account!B:B=O114)), 1), "")
    )
))</f>
        <v/>
      </c>
      <c r="Q114" s="21" t="str">
        <f>IF(A114 = "", "",IFERROR(VLOOKUP(O114, Account!B:E, 4, FALSE)=FALSE, FALSE))</f>
        <v/>
      </c>
      <c r="R114" s="5"/>
      <c r="S114" s="5"/>
      <c r="T114" s="5"/>
      <c r="U114" s="5"/>
    </row>
    <row r="115" spans="1:21" ht="15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21" t="str">
        <f t="shared" si="1"/>
        <v/>
      </c>
      <c r="P115" s="21" t="str" cm="1">
        <f t="array" ref="P115">IF(A115 = "", "",IF(Q115="", "",
    IF(AND(COUNTIF($O$2:O114, "Gross Profit") &gt; 0, COUNTIF($O116:O$1000, "Total Expenses") &gt; 0),
        IF(COUNTIFS(Account!B:B, O115, Account!C:C, "Expense") &gt; 0,
            "Expense",
            IFERROR(INDEX(_xlfn._xlws.FILTER(Account!C:C, (Account!C:C&lt;&gt;"Expense") * (Account!B:B=O115)), 1), "")
        ),
        IFERROR(INDEX(_xlfn._xlws.FILTER(Account!C:C, (Account!C:C&lt;&gt;"Expense") * (Account!B:B=O115)), 1), "")
    )
))</f>
        <v/>
      </c>
      <c r="Q115" s="21" t="str">
        <f>IF(A115 = "", "",IFERROR(VLOOKUP(O115, Account!B:E, 4, FALSE)=FALSE, FALSE))</f>
        <v/>
      </c>
      <c r="R115" s="5"/>
      <c r="S115" s="5"/>
      <c r="T115" s="5"/>
      <c r="U115" s="5"/>
    </row>
    <row r="116" spans="1:21" ht="15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21" t="str">
        <f t="shared" si="1"/>
        <v/>
      </c>
      <c r="P116" s="21" t="str" cm="1">
        <f t="array" ref="P116">IF(A116 = "", "",IF(Q116="", "",
    IF(AND(COUNTIF($O$2:O115, "Gross Profit") &gt; 0, COUNTIF($O117:O$1000, "Total Expenses") &gt; 0),
        IF(COUNTIFS(Account!B:B, O116, Account!C:C, "Expense") &gt; 0,
            "Expense",
            IFERROR(INDEX(_xlfn._xlws.FILTER(Account!C:C, (Account!C:C&lt;&gt;"Expense") * (Account!B:B=O116)), 1), "")
        ),
        IFERROR(INDEX(_xlfn._xlws.FILTER(Account!C:C, (Account!C:C&lt;&gt;"Expense") * (Account!B:B=O116)), 1), "")
    )
))</f>
        <v/>
      </c>
      <c r="Q116" s="21" t="str">
        <f>IF(A116 = "", "",IFERROR(VLOOKUP(O116, Account!B:E, 4, FALSE)=FALSE, FALSE))</f>
        <v/>
      </c>
      <c r="R116" s="5"/>
      <c r="S116" s="5"/>
      <c r="T116" s="5"/>
      <c r="U116" s="5"/>
    </row>
    <row r="117" spans="1:21" ht="15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21" t="str">
        <f t="shared" si="1"/>
        <v/>
      </c>
      <c r="P117" s="21" t="str" cm="1">
        <f t="array" ref="P117">IF(A117 = "", "",IF(Q117="", "",
    IF(AND(COUNTIF($O$2:O116, "Gross Profit") &gt; 0, COUNTIF($O118:O$1000, "Total Expenses") &gt; 0),
        IF(COUNTIFS(Account!B:B, O117, Account!C:C, "Expense") &gt; 0,
            "Expense",
            IFERROR(INDEX(_xlfn._xlws.FILTER(Account!C:C, (Account!C:C&lt;&gt;"Expense") * (Account!B:B=O117)), 1), "")
        ),
        IFERROR(INDEX(_xlfn._xlws.FILTER(Account!C:C, (Account!C:C&lt;&gt;"Expense") * (Account!B:B=O117)), 1), "")
    )
))</f>
        <v/>
      </c>
      <c r="Q117" s="21" t="str">
        <f>IF(A117 = "", "",IFERROR(VLOOKUP(O117, Account!B:E, 4, FALSE)=FALSE, FALSE))</f>
        <v/>
      </c>
      <c r="R117" s="5"/>
      <c r="S117" s="5"/>
      <c r="T117" s="5"/>
      <c r="U117" s="5"/>
    </row>
    <row r="118" spans="1:21" ht="15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21" t="str">
        <f t="shared" si="1"/>
        <v/>
      </c>
      <c r="P118" s="21" t="str" cm="1">
        <f t="array" ref="P118">IF(A118 = "", "",IF(Q118="", "",
    IF(AND(COUNTIF($O$2:O117, "Gross Profit") &gt; 0, COUNTIF($O119:O$1000, "Total Expenses") &gt; 0),
        IF(COUNTIFS(Account!B:B, O118, Account!C:C, "Expense") &gt; 0,
            "Expense",
            IFERROR(INDEX(_xlfn._xlws.FILTER(Account!C:C, (Account!C:C&lt;&gt;"Expense") * (Account!B:B=O118)), 1), "")
        ),
        IFERROR(INDEX(_xlfn._xlws.FILTER(Account!C:C, (Account!C:C&lt;&gt;"Expense") * (Account!B:B=O118)), 1), "")
    )
))</f>
        <v/>
      </c>
      <c r="Q118" s="21" t="str">
        <f>IF(A118 = "", "",IFERROR(VLOOKUP(O118, Account!B:E, 4, FALSE)=FALSE, FALSE))</f>
        <v/>
      </c>
      <c r="R118" s="5"/>
      <c r="S118" s="5"/>
      <c r="T118" s="5"/>
      <c r="U118" s="5"/>
    </row>
    <row r="119" spans="1:21" ht="15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21" t="str">
        <f t="shared" si="1"/>
        <v/>
      </c>
      <c r="P119" s="21" t="str" cm="1">
        <f t="array" ref="P119">IF(A119 = "", "",IF(Q119="", "",
    IF(AND(COUNTIF($O$2:O118, "Gross Profit") &gt; 0, COUNTIF($O120:O$1000, "Total Expenses") &gt; 0),
        IF(COUNTIFS(Account!B:B, O119, Account!C:C, "Expense") &gt; 0,
            "Expense",
            IFERROR(INDEX(_xlfn._xlws.FILTER(Account!C:C, (Account!C:C&lt;&gt;"Expense") * (Account!B:B=O119)), 1), "")
        ),
        IFERROR(INDEX(_xlfn._xlws.FILTER(Account!C:C, (Account!C:C&lt;&gt;"Expense") * (Account!B:B=O119)), 1), "")
    )
))</f>
        <v/>
      </c>
      <c r="Q119" s="21" t="str">
        <f>IF(A119 = "", "",IFERROR(VLOOKUP(O119, Account!B:E, 4, FALSE)=FALSE, FALSE))</f>
        <v/>
      </c>
      <c r="R119" s="5"/>
      <c r="S119" s="5"/>
      <c r="T119" s="5"/>
      <c r="U119" s="5"/>
    </row>
    <row r="120" spans="1:21" ht="15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21" t="str">
        <f t="shared" si="1"/>
        <v/>
      </c>
      <c r="P120" s="21" t="str" cm="1">
        <f t="array" ref="P120">IF(A120 = "", "",IF(Q120="", "",
    IF(AND(COUNTIF($O$2:O119, "Gross Profit") &gt; 0, COUNTIF($O121:O$1000, "Total Expenses") &gt; 0),
        IF(COUNTIFS(Account!B:B, O120, Account!C:C, "Expense") &gt; 0,
            "Expense",
            IFERROR(INDEX(_xlfn._xlws.FILTER(Account!C:C, (Account!C:C&lt;&gt;"Expense") * (Account!B:B=O120)), 1), "")
        ),
        IFERROR(INDEX(_xlfn._xlws.FILTER(Account!C:C, (Account!C:C&lt;&gt;"Expense") * (Account!B:B=O120)), 1), "")
    )
))</f>
        <v/>
      </c>
      <c r="Q120" s="21" t="str">
        <f>IF(A120 = "", "",IFERROR(VLOOKUP(O120, Account!B:E, 4, FALSE)=FALSE, FALSE))</f>
        <v/>
      </c>
      <c r="R120" s="5"/>
      <c r="S120" s="5"/>
      <c r="T120" s="5"/>
      <c r="U120" s="5"/>
    </row>
    <row r="121" spans="1:21" ht="15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21" t="str">
        <f t="shared" si="1"/>
        <v/>
      </c>
      <c r="P121" s="21" t="str" cm="1">
        <f t="array" ref="P121">IF(A121 = "", "",IF(Q121="", "",
    IF(AND(COUNTIF($O$2:O120, "Gross Profit") &gt; 0, COUNTIF($O122:O$1000, "Total Expenses") &gt; 0),
        IF(COUNTIFS(Account!B:B, O121, Account!C:C, "Expense") &gt; 0,
            "Expense",
            IFERROR(INDEX(_xlfn._xlws.FILTER(Account!C:C, (Account!C:C&lt;&gt;"Expense") * (Account!B:B=O121)), 1), "")
        ),
        IFERROR(INDEX(_xlfn._xlws.FILTER(Account!C:C, (Account!C:C&lt;&gt;"Expense") * (Account!B:B=O121)), 1), "")
    )
))</f>
        <v/>
      </c>
      <c r="Q121" s="21" t="str">
        <f>IF(A121 = "", "",IFERROR(VLOOKUP(O121, Account!B:E, 4, FALSE)=FALSE, FALSE))</f>
        <v/>
      </c>
      <c r="R121" s="5"/>
      <c r="S121" s="5"/>
      <c r="T121" s="5"/>
      <c r="U121" s="5"/>
    </row>
    <row r="122" spans="1:21" ht="15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21" t="str">
        <f t="shared" si="1"/>
        <v/>
      </c>
      <c r="P122" s="21" t="str" cm="1">
        <f t="array" ref="P122">IF(A122 = "", "",IF(Q122="", "",
    IF(AND(COUNTIF($O$2:O121, "Gross Profit") &gt; 0, COUNTIF($O123:O$1000, "Total Expenses") &gt; 0),
        IF(COUNTIFS(Account!B:B, O122, Account!C:C, "Expense") &gt; 0,
            "Expense",
            IFERROR(INDEX(_xlfn._xlws.FILTER(Account!C:C, (Account!C:C&lt;&gt;"Expense") * (Account!B:B=O122)), 1), "")
        ),
        IFERROR(INDEX(_xlfn._xlws.FILTER(Account!C:C, (Account!C:C&lt;&gt;"Expense") * (Account!B:B=O122)), 1), "")
    )
))</f>
        <v/>
      </c>
      <c r="Q122" s="21" t="str">
        <f>IF(A122 = "", "",IFERROR(VLOOKUP(O122, Account!B:E, 4, FALSE)=FALSE, FALSE))</f>
        <v/>
      </c>
      <c r="R122" s="5"/>
      <c r="S122" s="5"/>
      <c r="T122" s="5"/>
      <c r="U122" s="5"/>
    </row>
    <row r="123" spans="1:21" ht="15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21" t="str">
        <f t="shared" si="1"/>
        <v/>
      </c>
      <c r="P123" s="21" t="str" cm="1">
        <f t="array" ref="P123">IF(A123 = "", "",IF(Q123="", "",
    IF(AND(COUNTIF($O$2:O122, "Gross Profit") &gt; 0, COUNTIF($O124:O$1000, "Total Expenses") &gt; 0),
        IF(COUNTIFS(Account!B:B, O123, Account!C:C, "Expense") &gt; 0,
            "Expense",
            IFERROR(INDEX(_xlfn._xlws.FILTER(Account!C:C, (Account!C:C&lt;&gt;"Expense") * (Account!B:B=O123)), 1), "")
        ),
        IFERROR(INDEX(_xlfn._xlws.FILTER(Account!C:C, (Account!C:C&lt;&gt;"Expense") * (Account!B:B=O123)), 1), "")
    )
))</f>
        <v/>
      </c>
      <c r="Q123" s="21" t="str">
        <f>IF(A123 = "", "",IFERROR(VLOOKUP(O123, Account!B:E, 4, FALSE)=FALSE, FALSE))</f>
        <v/>
      </c>
      <c r="R123" s="5"/>
      <c r="S123" s="5"/>
      <c r="T123" s="5"/>
      <c r="U123" s="5"/>
    </row>
    <row r="124" spans="1:21" ht="15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21" t="str">
        <f t="shared" si="1"/>
        <v/>
      </c>
      <c r="P124" s="21" t="str" cm="1">
        <f t="array" ref="P124">IF(A124 = "", "",IF(Q124="", "",
    IF(AND(COUNTIF($O$2:O123, "Gross Profit") &gt; 0, COUNTIF($O125:O$1000, "Total Expenses") &gt; 0),
        IF(COUNTIFS(Account!B:B, O124, Account!C:C, "Expense") &gt; 0,
            "Expense",
            IFERROR(INDEX(_xlfn._xlws.FILTER(Account!C:C, (Account!C:C&lt;&gt;"Expense") * (Account!B:B=O124)), 1), "")
        ),
        IFERROR(INDEX(_xlfn._xlws.FILTER(Account!C:C, (Account!C:C&lt;&gt;"Expense") * (Account!B:B=O124)), 1), "")
    )
))</f>
        <v/>
      </c>
      <c r="Q124" s="21" t="str">
        <f>IF(A124 = "", "",IFERROR(VLOOKUP(O124, Account!B:E, 4, FALSE)=FALSE, FALSE))</f>
        <v/>
      </c>
      <c r="R124" s="5"/>
      <c r="S124" s="5"/>
      <c r="T124" s="5"/>
      <c r="U124" s="5"/>
    </row>
    <row r="125" spans="1:21" ht="15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21" t="str">
        <f t="shared" si="1"/>
        <v/>
      </c>
      <c r="P125" s="21" t="str" cm="1">
        <f t="array" ref="P125">IF(A125 = "", "",IF(Q125="", "",
    IF(AND(COUNTIF($O$2:O124, "Gross Profit") &gt; 0, COUNTIF($O126:O$1000, "Total Expenses") &gt; 0),
        IF(COUNTIFS(Account!B:B, O125, Account!C:C, "Expense") &gt; 0,
            "Expense",
            IFERROR(INDEX(_xlfn._xlws.FILTER(Account!C:C, (Account!C:C&lt;&gt;"Expense") * (Account!B:B=O125)), 1), "")
        ),
        IFERROR(INDEX(_xlfn._xlws.FILTER(Account!C:C, (Account!C:C&lt;&gt;"Expense") * (Account!B:B=O125)), 1), "")
    )
))</f>
        <v/>
      </c>
      <c r="Q125" s="21" t="str">
        <f>IF(A125 = "", "",IFERROR(VLOOKUP(O125, Account!B:E, 4, FALSE)=FALSE, FALSE))</f>
        <v/>
      </c>
      <c r="R125" s="5"/>
      <c r="S125" s="5"/>
      <c r="T125" s="5"/>
      <c r="U125" s="5"/>
    </row>
    <row r="126" spans="1:21" ht="15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21" t="str">
        <f t="shared" si="1"/>
        <v/>
      </c>
      <c r="P126" s="21" t="str" cm="1">
        <f t="array" ref="P126">IF(A126 = "", "",IF(Q126="", "",
    IF(AND(COUNTIF($O$2:O125, "Gross Profit") &gt; 0, COUNTIF($O127:O$1000, "Total Expenses") &gt; 0),
        IF(COUNTIFS(Account!B:B, O126, Account!C:C, "Expense") &gt; 0,
            "Expense",
            IFERROR(INDEX(_xlfn._xlws.FILTER(Account!C:C, (Account!C:C&lt;&gt;"Expense") * (Account!B:B=O126)), 1), "")
        ),
        IFERROR(INDEX(_xlfn._xlws.FILTER(Account!C:C, (Account!C:C&lt;&gt;"Expense") * (Account!B:B=O126)), 1), "")
    )
))</f>
        <v/>
      </c>
      <c r="Q126" s="21" t="str">
        <f>IF(A126 = "", "",IFERROR(VLOOKUP(O126, Account!B:E, 4, FALSE)=FALSE, FALSE))</f>
        <v/>
      </c>
      <c r="R126" s="5"/>
      <c r="S126" s="5"/>
      <c r="T126" s="5"/>
      <c r="U126" s="5"/>
    </row>
    <row r="127" spans="1:21" ht="15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21" t="str">
        <f t="shared" si="1"/>
        <v/>
      </c>
      <c r="P127" s="21" t="str" cm="1">
        <f t="array" ref="P127">IF(A127 = "", "",IF(Q127="", "",
    IF(AND(COUNTIF($O$2:O126, "Gross Profit") &gt; 0, COUNTIF($O128:O$1000, "Total Expenses") &gt; 0),
        IF(COUNTIFS(Account!B:B, O127, Account!C:C, "Expense") &gt; 0,
            "Expense",
            IFERROR(INDEX(_xlfn._xlws.FILTER(Account!C:C, (Account!C:C&lt;&gt;"Expense") * (Account!B:B=O127)), 1), "")
        ),
        IFERROR(INDEX(_xlfn._xlws.FILTER(Account!C:C, (Account!C:C&lt;&gt;"Expense") * (Account!B:B=O127)), 1), "")
    )
))</f>
        <v/>
      </c>
      <c r="Q127" s="21" t="str">
        <f>IF(A127 = "", "",IFERROR(VLOOKUP(O127, Account!B:E, 4, FALSE)=FALSE, FALSE))</f>
        <v/>
      </c>
      <c r="R127" s="5"/>
      <c r="S127" s="5"/>
      <c r="T127" s="5"/>
      <c r="U127" s="5"/>
    </row>
    <row r="128" spans="1:21" ht="15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21" t="str">
        <f t="shared" si="1"/>
        <v/>
      </c>
      <c r="P128" s="21" t="str" cm="1">
        <f t="array" ref="P128">IF(A128 = "", "",IF(Q128="", "",
    IF(AND(COUNTIF($O$2:O127, "Gross Profit") &gt; 0, COUNTIF($O129:O$1000, "Total Expenses") &gt; 0),
        IF(COUNTIFS(Account!B:B, O128, Account!C:C, "Expense") &gt; 0,
            "Expense",
            IFERROR(INDEX(_xlfn._xlws.FILTER(Account!C:C, (Account!C:C&lt;&gt;"Expense") * (Account!B:B=O128)), 1), "")
        ),
        IFERROR(INDEX(_xlfn._xlws.FILTER(Account!C:C, (Account!C:C&lt;&gt;"Expense") * (Account!B:B=O128)), 1), "")
    )
))</f>
        <v/>
      </c>
      <c r="Q128" s="21" t="str">
        <f>IF(A128 = "", "",IFERROR(VLOOKUP(O128, Account!B:E, 4, FALSE)=FALSE, FALSE))</f>
        <v/>
      </c>
      <c r="R128" s="5"/>
      <c r="S128" s="5"/>
      <c r="T128" s="5"/>
      <c r="U128" s="5"/>
    </row>
    <row r="129" spans="1:21" ht="15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21" t="str">
        <f t="shared" si="1"/>
        <v/>
      </c>
      <c r="P129" s="21" t="str" cm="1">
        <f t="array" ref="P129">IF(A129 = "", "",IF(Q129="", "",
    IF(AND(COUNTIF($O$2:O128, "Gross Profit") &gt; 0, COUNTIF($O130:O$1000, "Total Expenses") &gt; 0),
        IF(COUNTIFS(Account!B:B, O129, Account!C:C, "Expense") &gt; 0,
            "Expense",
            IFERROR(INDEX(_xlfn._xlws.FILTER(Account!C:C, (Account!C:C&lt;&gt;"Expense") * (Account!B:B=O129)), 1), "")
        ),
        IFERROR(INDEX(_xlfn._xlws.FILTER(Account!C:C, (Account!C:C&lt;&gt;"Expense") * (Account!B:B=O129)), 1), "")
    )
))</f>
        <v/>
      </c>
      <c r="Q129" s="21" t="str">
        <f>IF(A129 = "", "",IFERROR(VLOOKUP(O129, Account!B:E, 4, FALSE)=FALSE, FALSE))</f>
        <v/>
      </c>
      <c r="R129" s="5"/>
      <c r="S129" s="5"/>
      <c r="T129" s="5"/>
      <c r="U129" s="5"/>
    </row>
    <row r="130" spans="1:21" ht="15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21" t="str">
        <f t="shared" si="1"/>
        <v/>
      </c>
      <c r="P130" s="21" t="str" cm="1">
        <f t="array" ref="P130">IF(A130 = "", "",IF(Q130="", "",
    IF(AND(COUNTIF($O$2:O129, "Gross Profit") &gt; 0, COUNTIF($O131:O$1000, "Total Expenses") &gt; 0),
        IF(COUNTIFS(Account!B:B, O130, Account!C:C, "Expense") &gt; 0,
            "Expense",
            IFERROR(INDEX(_xlfn._xlws.FILTER(Account!C:C, (Account!C:C&lt;&gt;"Expense") * (Account!B:B=O130)), 1), "")
        ),
        IFERROR(INDEX(_xlfn._xlws.FILTER(Account!C:C, (Account!C:C&lt;&gt;"Expense") * (Account!B:B=O130)), 1), "")
    )
))</f>
        <v/>
      </c>
      <c r="Q130" s="21" t="str">
        <f>IF(A130 = "", "",IFERROR(VLOOKUP(O130, Account!B:E, 4, FALSE)=FALSE, FALSE))</f>
        <v/>
      </c>
      <c r="R130" s="5"/>
      <c r="S130" s="5"/>
      <c r="T130" s="5"/>
      <c r="U130" s="5"/>
    </row>
    <row r="131" spans="1:21" ht="15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21" t="str">
        <f t="shared" si="1"/>
        <v/>
      </c>
      <c r="P131" s="21" t="str" cm="1">
        <f t="array" ref="P131">IF(A131 = "", "",IF(Q131="", "",
    IF(AND(COUNTIF($O$2:O130, "Gross Profit") &gt; 0, COUNTIF($O132:O$1000, "Total Expenses") &gt; 0),
        IF(COUNTIFS(Account!B:B, O131, Account!C:C, "Expense") &gt; 0,
            "Expense",
            IFERROR(INDEX(_xlfn._xlws.FILTER(Account!C:C, (Account!C:C&lt;&gt;"Expense") * (Account!B:B=O131)), 1), "")
        ),
        IFERROR(INDEX(_xlfn._xlws.FILTER(Account!C:C, (Account!C:C&lt;&gt;"Expense") * (Account!B:B=O131)), 1), "")
    )
))</f>
        <v/>
      </c>
      <c r="Q131" s="21" t="str">
        <f>IF(A131 = "", "",IFERROR(VLOOKUP(O131, Account!B:E, 4, FALSE)=FALSE, FALSE))</f>
        <v/>
      </c>
      <c r="R131" s="5"/>
      <c r="S131" s="5"/>
      <c r="T131" s="5"/>
      <c r="U131" s="5"/>
    </row>
    <row r="132" spans="1:21" ht="15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21" t="str">
        <f t="shared" ref="O132:O195" si="2">IF(A132 = "","",TRIM(A132))</f>
        <v/>
      </c>
      <c r="P132" s="21" t="str" cm="1">
        <f t="array" ref="P132">IF(A132 = "", "",IF(Q132="", "",
    IF(AND(COUNTIF($O$2:O131, "Gross Profit") &gt; 0, COUNTIF($O133:O$1000, "Total Expenses") &gt; 0),
        IF(COUNTIFS(Account!B:B, O132, Account!C:C, "Expense") &gt; 0,
            "Expense",
            IFERROR(INDEX(_xlfn._xlws.FILTER(Account!C:C, (Account!C:C&lt;&gt;"Expense") * (Account!B:B=O132)), 1), "")
        ),
        IFERROR(INDEX(_xlfn._xlws.FILTER(Account!C:C, (Account!C:C&lt;&gt;"Expense") * (Account!B:B=O132)), 1), "")
    )
))</f>
        <v/>
      </c>
      <c r="Q132" s="21" t="str">
        <f>IF(A132 = "", "",IFERROR(VLOOKUP(O132, Account!B:E, 4, FALSE)=FALSE, FALSE))</f>
        <v/>
      </c>
      <c r="R132" s="5"/>
      <c r="S132" s="5"/>
      <c r="T132" s="5"/>
      <c r="U132" s="5"/>
    </row>
    <row r="133" spans="1:21" ht="15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21" t="str">
        <f t="shared" si="2"/>
        <v/>
      </c>
      <c r="P133" s="21" t="str" cm="1">
        <f t="array" ref="P133">IF(A133 = "", "",IF(Q133="", "",
    IF(AND(COUNTIF($O$2:O132, "Gross Profit") &gt; 0, COUNTIF($O134:O$1000, "Total Expenses") &gt; 0),
        IF(COUNTIFS(Account!B:B, O133, Account!C:C, "Expense") &gt; 0,
            "Expense",
            IFERROR(INDEX(_xlfn._xlws.FILTER(Account!C:C, (Account!C:C&lt;&gt;"Expense") * (Account!B:B=O133)), 1), "")
        ),
        IFERROR(INDEX(_xlfn._xlws.FILTER(Account!C:C, (Account!C:C&lt;&gt;"Expense") * (Account!B:B=O133)), 1), "")
    )
))</f>
        <v/>
      </c>
      <c r="Q133" s="21" t="str">
        <f>IF(A133 = "", "",IFERROR(VLOOKUP(O133, Account!B:E, 4, FALSE)=FALSE, FALSE))</f>
        <v/>
      </c>
      <c r="R133" s="5"/>
      <c r="S133" s="5"/>
      <c r="T133" s="5"/>
      <c r="U133" s="5"/>
    </row>
    <row r="134" spans="1:21" ht="15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21" t="str">
        <f t="shared" si="2"/>
        <v/>
      </c>
      <c r="P134" s="21" t="str" cm="1">
        <f t="array" ref="P134">IF(A134 = "", "",IF(Q134="", "",
    IF(AND(COUNTIF($O$2:O133, "Gross Profit") &gt; 0, COUNTIF($O135:O$1000, "Total Expenses") &gt; 0),
        IF(COUNTIFS(Account!B:B, O134, Account!C:C, "Expense") &gt; 0,
            "Expense",
            IFERROR(INDEX(_xlfn._xlws.FILTER(Account!C:C, (Account!C:C&lt;&gt;"Expense") * (Account!B:B=O134)), 1), "")
        ),
        IFERROR(INDEX(_xlfn._xlws.FILTER(Account!C:C, (Account!C:C&lt;&gt;"Expense") * (Account!B:B=O134)), 1), "")
    )
))</f>
        <v/>
      </c>
      <c r="Q134" s="21" t="str">
        <f>IF(A134 = "", "",IFERROR(VLOOKUP(O134, Account!B:E, 4, FALSE)=FALSE, FALSE))</f>
        <v/>
      </c>
      <c r="R134" s="5"/>
      <c r="S134" s="5"/>
      <c r="T134" s="5"/>
      <c r="U134" s="5"/>
    </row>
    <row r="135" spans="1:21" ht="15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21" t="str">
        <f t="shared" si="2"/>
        <v/>
      </c>
      <c r="P135" s="21" t="str" cm="1">
        <f t="array" ref="P135">IF(A135 = "", "",IF(Q135="", "",
    IF(AND(COUNTIF($O$2:O134, "Gross Profit") &gt; 0, COUNTIF($O136:O$1000, "Total Expenses") &gt; 0),
        IF(COUNTIFS(Account!B:B, O135, Account!C:C, "Expense") &gt; 0,
            "Expense",
            IFERROR(INDEX(_xlfn._xlws.FILTER(Account!C:C, (Account!C:C&lt;&gt;"Expense") * (Account!B:B=O135)), 1), "")
        ),
        IFERROR(INDEX(_xlfn._xlws.FILTER(Account!C:C, (Account!C:C&lt;&gt;"Expense") * (Account!B:B=O135)), 1), "")
    )
))</f>
        <v/>
      </c>
      <c r="Q135" s="21" t="str">
        <f>IF(A135 = "", "",IFERROR(VLOOKUP(O135, Account!B:E, 4, FALSE)=FALSE, FALSE))</f>
        <v/>
      </c>
      <c r="R135" s="5"/>
      <c r="S135" s="5"/>
      <c r="T135" s="5"/>
      <c r="U135" s="5"/>
    </row>
    <row r="136" spans="1:21" ht="15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21" t="str">
        <f t="shared" si="2"/>
        <v/>
      </c>
      <c r="P136" s="21" t="str" cm="1">
        <f t="array" ref="P136">IF(A136 = "", "",IF(Q136="", "",
    IF(AND(COUNTIF($O$2:O135, "Gross Profit") &gt; 0, COUNTIF($O137:O$1000, "Total Expenses") &gt; 0),
        IF(COUNTIFS(Account!B:B, O136, Account!C:C, "Expense") &gt; 0,
            "Expense",
            IFERROR(INDEX(_xlfn._xlws.FILTER(Account!C:C, (Account!C:C&lt;&gt;"Expense") * (Account!B:B=O136)), 1), "")
        ),
        IFERROR(INDEX(_xlfn._xlws.FILTER(Account!C:C, (Account!C:C&lt;&gt;"Expense") * (Account!B:B=O136)), 1), "")
    )
))</f>
        <v/>
      </c>
      <c r="Q136" s="21" t="str">
        <f>IF(A136 = "", "",IFERROR(VLOOKUP(O136, Account!B:E, 4, FALSE)=FALSE, FALSE))</f>
        <v/>
      </c>
      <c r="R136" s="5"/>
      <c r="S136" s="5"/>
      <c r="T136" s="5"/>
      <c r="U136" s="5"/>
    </row>
    <row r="137" spans="1:21" ht="15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21" t="str">
        <f t="shared" si="2"/>
        <v/>
      </c>
      <c r="P137" s="21" t="str" cm="1">
        <f t="array" ref="P137">IF(A137 = "", "",IF(Q137="", "",
    IF(AND(COUNTIF($O$2:O136, "Gross Profit") &gt; 0, COUNTIF($O138:O$1000, "Total Expenses") &gt; 0),
        IF(COUNTIFS(Account!B:B, O137, Account!C:C, "Expense") &gt; 0,
            "Expense",
            IFERROR(INDEX(_xlfn._xlws.FILTER(Account!C:C, (Account!C:C&lt;&gt;"Expense") * (Account!B:B=O137)), 1), "")
        ),
        IFERROR(INDEX(_xlfn._xlws.FILTER(Account!C:C, (Account!C:C&lt;&gt;"Expense") * (Account!B:B=O137)), 1), "")
    )
))</f>
        <v/>
      </c>
      <c r="Q137" s="21" t="str">
        <f>IF(A137 = "", "",IFERROR(VLOOKUP(O137, Account!B:E, 4, FALSE)=FALSE, FALSE))</f>
        <v/>
      </c>
      <c r="R137" s="5"/>
      <c r="S137" s="5"/>
      <c r="T137" s="5"/>
      <c r="U137" s="5"/>
    </row>
    <row r="138" spans="1:21" ht="15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21" t="str">
        <f t="shared" si="2"/>
        <v/>
      </c>
      <c r="P138" s="21" t="str" cm="1">
        <f t="array" ref="P138">IF(A138 = "", "",IF(Q138="", "",
    IF(AND(COUNTIF($O$2:O137, "Gross Profit") &gt; 0, COUNTIF($O139:O$1000, "Total Expenses") &gt; 0),
        IF(COUNTIFS(Account!B:B, O138, Account!C:C, "Expense") &gt; 0,
            "Expense",
            IFERROR(INDEX(_xlfn._xlws.FILTER(Account!C:C, (Account!C:C&lt;&gt;"Expense") * (Account!B:B=O138)), 1), "")
        ),
        IFERROR(INDEX(_xlfn._xlws.FILTER(Account!C:C, (Account!C:C&lt;&gt;"Expense") * (Account!B:B=O138)), 1), "")
    )
))</f>
        <v/>
      </c>
      <c r="Q138" s="21" t="str">
        <f>IF(A138 = "", "",IFERROR(VLOOKUP(O138, Account!B:E, 4, FALSE)=FALSE, FALSE))</f>
        <v/>
      </c>
      <c r="R138" s="5"/>
      <c r="S138" s="5"/>
      <c r="T138" s="5"/>
      <c r="U138" s="5"/>
    </row>
    <row r="139" spans="1:21" ht="15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21" t="str">
        <f t="shared" si="2"/>
        <v/>
      </c>
      <c r="P139" s="21" t="str" cm="1">
        <f t="array" ref="P139">IF(A139 = "", "",IF(Q139="", "",
    IF(AND(COUNTIF($O$2:O138, "Gross Profit") &gt; 0, COUNTIF($O140:O$1000, "Total Expenses") &gt; 0),
        IF(COUNTIFS(Account!B:B, O139, Account!C:C, "Expense") &gt; 0,
            "Expense",
            IFERROR(INDEX(_xlfn._xlws.FILTER(Account!C:C, (Account!C:C&lt;&gt;"Expense") * (Account!B:B=O139)), 1), "")
        ),
        IFERROR(INDEX(_xlfn._xlws.FILTER(Account!C:C, (Account!C:C&lt;&gt;"Expense") * (Account!B:B=O139)), 1), "")
    )
))</f>
        <v/>
      </c>
      <c r="Q139" s="21" t="str">
        <f>IF(A139 = "", "",IFERROR(VLOOKUP(O139, Account!B:E, 4, FALSE)=FALSE, FALSE))</f>
        <v/>
      </c>
      <c r="R139" s="5"/>
      <c r="S139" s="5"/>
      <c r="T139" s="5"/>
      <c r="U139" s="5"/>
    </row>
    <row r="140" spans="1:21" ht="15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21" t="str">
        <f t="shared" si="2"/>
        <v/>
      </c>
      <c r="P140" s="21" t="str" cm="1">
        <f t="array" ref="P140">IF(A140 = "", "",IF(Q140="", "",
    IF(AND(COUNTIF($O$2:O139, "Gross Profit") &gt; 0, COUNTIF($O141:O$1000, "Total Expenses") &gt; 0),
        IF(COUNTIFS(Account!B:B, O140, Account!C:C, "Expense") &gt; 0,
            "Expense",
            IFERROR(INDEX(_xlfn._xlws.FILTER(Account!C:C, (Account!C:C&lt;&gt;"Expense") * (Account!B:B=O140)), 1), "")
        ),
        IFERROR(INDEX(_xlfn._xlws.FILTER(Account!C:C, (Account!C:C&lt;&gt;"Expense") * (Account!B:B=O140)), 1), "")
    )
))</f>
        <v/>
      </c>
      <c r="Q140" s="21" t="str">
        <f>IF(A140 = "", "",IFERROR(VLOOKUP(O140, Account!B:E, 4, FALSE)=FALSE, FALSE))</f>
        <v/>
      </c>
      <c r="R140" s="5"/>
      <c r="S140" s="5"/>
      <c r="T140" s="5"/>
      <c r="U140" s="5"/>
    </row>
    <row r="141" spans="1:21" ht="15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21" t="str">
        <f t="shared" si="2"/>
        <v/>
      </c>
      <c r="P141" s="21" t="str" cm="1">
        <f t="array" ref="P141">IF(A141 = "", "",IF(Q141="", "",
    IF(AND(COUNTIF($O$2:O140, "Gross Profit") &gt; 0, COUNTIF($O142:O$1000, "Total Expenses") &gt; 0),
        IF(COUNTIFS(Account!B:B, O141, Account!C:C, "Expense") &gt; 0,
            "Expense",
            IFERROR(INDEX(_xlfn._xlws.FILTER(Account!C:C, (Account!C:C&lt;&gt;"Expense") * (Account!B:B=O141)), 1), "")
        ),
        IFERROR(INDEX(_xlfn._xlws.FILTER(Account!C:C, (Account!C:C&lt;&gt;"Expense") * (Account!B:B=O141)), 1), "")
    )
))</f>
        <v/>
      </c>
      <c r="Q141" s="21" t="str">
        <f>IF(A141 = "", "",IFERROR(VLOOKUP(O141, Account!B:E, 4, FALSE)=FALSE, FALSE))</f>
        <v/>
      </c>
      <c r="R141" s="5"/>
      <c r="S141" s="5"/>
      <c r="T141" s="5"/>
      <c r="U141" s="5"/>
    </row>
    <row r="142" spans="1:21" ht="15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21" t="str">
        <f t="shared" si="2"/>
        <v/>
      </c>
      <c r="P142" s="21" t="str" cm="1">
        <f t="array" ref="P142">IF(A142 = "", "",IF(Q142="", "",
    IF(AND(COUNTIF($O$2:O141, "Gross Profit") &gt; 0, COUNTIF($O143:O$1000, "Total Expenses") &gt; 0),
        IF(COUNTIFS(Account!B:B, O142, Account!C:C, "Expense") &gt; 0,
            "Expense",
            IFERROR(INDEX(_xlfn._xlws.FILTER(Account!C:C, (Account!C:C&lt;&gt;"Expense") * (Account!B:B=O142)), 1), "")
        ),
        IFERROR(INDEX(_xlfn._xlws.FILTER(Account!C:C, (Account!C:C&lt;&gt;"Expense") * (Account!B:B=O142)), 1), "")
    )
))</f>
        <v/>
      </c>
      <c r="Q142" s="21" t="str">
        <f>IF(A142 = "", "",IFERROR(VLOOKUP(O142, Account!B:E, 4, FALSE)=FALSE, FALSE))</f>
        <v/>
      </c>
      <c r="R142" s="5"/>
      <c r="S142" s="5"/>
      <c r="T142" s="5"/>
      <c r="U142" s="5"/>
    </row>
    <row r="143" spans="1:21" ht="15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21" t="str">
        <f t="shared" si="2"/>
        <v/>
      </c>
      <c r="P143" s="21" t="str" cm="1">
        <f t="array" ref="P143">IF(A143 = "", "",IF(Q143="", "",
    IF(AND(COUNTIF($O$2:O142, "Gross Profit") &gt; 0, COUNTIF($O144:O$1000, "Total Expenses") &gt; 0),
        IF(COUNTIFS(Account!B:B, O143, Account!C:C, "Expense") &gt; 0,
            "Expense",
            IFERROR(INDEX(_xlfn._xlws.FILTER(Account!C:C, (Account!C:C&lt;&gt;"Expense") * (Account!B:B=O143)), 1), "")
        ),
        IFERROR(INDEX(_xlfn._xlws.FILTER(Account!C:C, (Account!C:C&lt;&gt;"Expense") * (Account!B:B=O143)), 1), "")
    )
))</f>
        <v/>
      </c>
      <c r="Q143" s="21" t="str">
        <f>IF(A143 = "", "",IFERROR(VLOOKUP(O143, Account!B:E, 4, FALSE)=FALSE, FALSE))</f>
        <v/>
      </c>
      <c r="R143" s="5"/>
      <c r="S143" s="5"/>
      <c r="T143" s="5"/>
      <c r="U143" s="5"/>
    </row>
    <row r="144" spans="1:21" ht="15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21" t="str">
        <f t="shared" si="2"/>
        <v/>
      </c>
      <c r="P144" s="21" t="str" cm="1">
        <f t="array" ref="P144">IF(A144 = "", "",IF(Q144="", "",
    IF(AND(COUNTIF($O$2:O143, "Gross Profit") &gt; 0, COUNTIF($O145:O$1000, "Total Expenses") &gt; 0),
        IF(COUNTIFS(Account!B:B, O144, Account!C:C, "Expense") &gt; 0,
            "Expense",
            IFERROR(INDEX(_xlfn._xlws.FILTER(Account!C:C, (Account!C:C&lt;&gt;"Expense") * (Account!B:B=O144)), 1), "")
        ),
        IFERROR(INDEX(_xlfn._xlws.FILTER(Account!C:C, (Account!C:C&lt;&gt;"Expense") * (Account!B:B=O144)), 1), "")
    )
))</f>
        <v/>
      </c>
      <c r="Q144" s="21" t="str">
        <f>IF(A144 = "", "",IFERROR(VLOOKUP(O144, Account!B:E, 4, FALSE)=FALSE, FALSE))</f>
        <v/>
      </c>
      <c r="R144" s="5"/>
      <c r="S144" s="5"/>
      <c r="T144" s="5"/>
      <c r="U144" s="5"/>
    </row>
    <row r="145" spans="1:21" ht="15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21" t="str">
        <f t="shared" si="2"/>
        <v/>
      </c>
      <c r="P145" s="21" t="str" cm="1">
        <f t="array" ref="P145">IF(A145 = "", "",IF(Q145="", "",
    IF(AND(COUNTIF($O$2:O144, "Gross Profit") &gt; 0, COUNTIF($O146:O$1000, "Total Expenses") &gt; 0),
        IF(COUNTIFS(Account!B:B, O145, Account!C:C, "Expense") &gt; 0,
            "Expense",
            IFERROR(INDEX(_xlfn._xlws.FILTER(Account!C:C, (Account!C:C&lt;&gt;"Expense") * (Account!B:B=O145)), 1), "")
        ),
        IFERROR(INDEX(_xlfn._xlws.FILTER(Account!C:C, (Account!C:C&lt;&gt;"Expense") * (Account!B:B=O145)), 1), "")
    )
))</f>
        <v/>
      </c>
      <c r="Q145" s="21" t="str">
        <f>IF(A145 = "", "",IFERROR(VLOOKUP(O145, Account!B:E, 4, FALSE)=FALSE, FALSE))</f>
        <v/>
      </c>
      <c r="R145" s="5"/>
      <c r="S145" s="5"/>
      <c r="T145" s="5"/>
      <c r="U145" s="5"/>
    </row>
    <row r="146" spans="1:21" ht="15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21" t="str">
        <f t="shared" si="2"/>
        <v/>
      </c>
      <c r="P146" s="21" t="str" cm="1">
        <f t="array" ref="P146">IF(A146 = "", "",IF(Q146="", "",
    IF(AND(COUNTIF($O$2:O145, "Gross Profit") &gt; 0, COUNTIF($O147:O$1000, "Total Expenses") &gt; 0),
        IF(COUNTIFS(Account!B:B, O146, Account!C:C, "Expense") &gt; 0,
            "Expense",
            IFERROR(INDEX(_xlfn._xlws.FILTER(Account!C:C, (Account!C:C&lt;&gt;"Expense") * (Account!B:B=O146)), 1), "")
        ),
        IFERROR(INDEX(_xlfn._xlws.FILTER(Account!C:C, (Account!C:C&lt;&gt;"Expense") * (Account!B:B=O146)), 1), "")
    )
))</f>
        <v/>
      </c>
      <c r="Q146" s="21" t="str">
        <f>IF(A146 = "", "",IFERROR(VLOOKUP(O146, Account!B:E, 4, FALSE)=FALSE, FALSE))</f>
        <v/>
      </c>
      <c r="R146" s="5"/>
      <c r="S146" s="5"/>
      <c r="T146" s="5"/>
      <c r="U146" s="5"/>
    </row>
    <row r="147" spans="1:21" ht="15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21" t="str">
        <f t="shared" si="2"/>
        <v/>
      </c>
      <c r="P147" s="21" t="str" cm="1">
        <f t="array" ref="P147">IF(A147 = "", "",IF(Q147="", "",
    IF(AND(COUNTIF($O$2:O146, "Gross Profit") &gt; 0, COUNTIF($O148:O$1000, "Total Expenses") &gt; 0),
        IF(COUNTIFS(Account!B:B, O147, Account!C:C, "Expense") &gt; 0,
            "Expense",
            IFERROR(INDEX(_xlfn._xlws.FILTER(Account!C:C, (Account!C:C&lt;&gt;"Expense") * (Account!B:B=O147)), 1), "")
        ),
        IFERROR(INDEX(_xlfn._xlws.FILTER(Account!C:C, (Account!C:C&lt;&gt;"Expense") * (Account!B:B=O147)), 1), "")
    )
))</f>
        <v/>
      </c>
      <c r="Q147" s="21" t="str">
        <f>IF(A147 = "", "",IFERROR(VLOOKUP(O147, Account!B:E, 4, FALSE)=FALSE, FALSE))</f>
        <v/>
      </c>
      <c r="R147" s="5"/>
      <c r="S147" s="5"/>
      <c r="T147" s="5"/>
      <c r="U147" s="5"/>
    </row>
    <row r="148" spans="1:21" ht="15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21" t="str">
        <f t="shared" si="2"/>
        <v/>
      </c>
      <c r="P148" s="21" t="str" cm="1">
        <f t="array" ref="P148">IF(A148 = "", "",IF(Q148="", "",
    IF(AND(COUNTIF($O$2:O147, "Gross Profit") &gt; 0, COUNTIF($O149:O$1000, "Total Expenses") &gt; 0),
        IF(COUNTIFS(Account!B:B, O148, Account!C:C, "Expense") &gt; 0,
            "Expense",
            IFERROR(INDEX(_xlfn._xlws.FILTER(Account!C:C, (Account!C:C&lt;&gt;"Expense") * (Account!B:B=O148)), 1), "")
        ),
        IFERROR(INDEX(_xlfn._xlws.FILTER(Account!C:C, (Account!C:C&lt;&gt;"Expense") * (Account!B:B=O148)), 1), "")
    )
))</f>
        <v/>
      </c>
      <c r="Q148" s="21" t="str">
        <f>IF(A148 = "", "",IFERROR(VLOOKUP(O148, Account!B:E, 4, FALSE)=FALSE, FALSE))</f>
        <v/>
      </c>
      <c r="R148" s="5"/>
      <c r="S148" s="5"/>
      <c r="T148" s="5"/>
      <c r="U148" s="5"/>
    </row>
    <row r="149" spans="1:21" ht="15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21" t="str">
        <f t="shared" si="2"/>
        <v/>
      </c>
      <c r="P149" s="21" t="str" cm="1">
        <f t="array" ref="P149">IF(A149 = "", "",IF(Q149="", "",
    IF(AND(COUNTIF($O$2:O148, "Gross Profit") &gt; 0, COUNTIF($O150:O$1000, "Total Expenses") &gt; 0),
        IF(COUNTIFS(Account!B:B, O149, Account!C:C, "Expense") &gt; 0,
            "Expense",
            IFERROR(INDEX(_xlfn._xlws.FILTER(Account!C:C, (Account!C:C&lt;&gt;"Expense") * (Account!B:B=O149)), 1), "")
        ),
        IFERROR(INDEX(_xlfn._xlws.FILTER(Account!C:C, (Account!C:C&lt;&gt;"Expense") * (Account!B:B=O149)), 1), "")
    )
))</f>
        <v/>
      </c>
      <c r="Q149" s="21" t="str">
        <f>IF(A149 = "", "",IFERROR(VLOOKUP(O149, Account!B:E, 4, FALSE)=FALSE, FALSE))</f>
        <v/>
      </c>
      <c r="R149" s="5"/>
      <c r="S149" s="5"/>
      <c r="T149" s="5"/>
      <c r="U149" s="5"/>
    </row>
    <row r="150" spans="1:21" ht="15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21" t="str">
        <f t="shared" si="2"/>
        <v/>
      </c>
      <c r="P150" s="21" t="str" cm="1">
        <f t="array" ref="P150">IF(A150 = "", "",IF(Q150="", "",
    IF(AND(COUNTIF($O$2:O149, "Gross Profit") &gt; 0, COUNTIF($O151:O$1000, "Total Expenses") &gt; 0),
        IF(COUNTIFS(Account!B:B, O150, Account!C:C, "Expense") &gt; 0,
            "Expense",
            IFERROR(INDEX(_xlfn._xlws.FILTER(Account!C:C, (Account!C:C&lt;&gt;"Expense") * (Account!B:B=O150)), 1), "")
        ),
        IFERROR(INDEX(_xlfn._xlws.FILTER(Account!C:C, (Account!C:C&lt;&gt;"Expense") * (Account!B:B=O150)), 1), "")
    )
))</f>
        <v/>
      </c>
      <c r="Q150" s="21" t="str">
        <f>IF(A150 = "", "",IFERROR(VLOOKUP(O150, Account!B:E, 4, FALSE)=FALSE, FALSE))</f>
        <v/>
      </c>
      <c r="R150" s="5"/>
      <c r="S150" s="5"/>
      <c r="T150" s="5"/>
      <c r="U150" s="5"/>
    </row>
    <row r="151" spans="1:21" ht="15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21" t="str">
        <f t="shared" si="2"/>
        <v/>
      </c>
      <c r="P151" s="21" t="str" cm="1">
        <f t="array" ref="P151">IF(A151 = "", "",IF(Q151="", "",
    IF(AND(COUNTIF($O$2:O150, "Gross Profit") &gt; 0, COUNTIF($O152:O$1000, "Total Expenses") &gt; 0),
        IF(COUNTIFS(Account!B:B, O151, Account!C:C, "Expense") &gt; 0,
            "Expense",
            IFERROR(INDEX(_xlfn._xlws.FILTER(Account!C:C, (Account!C:C&lt;&gt;"Expense") * (Account!B:B=O151)), 1), "")
        ),
        IFERROR(INDEX(_xlfn._xlws.FILTER(Account!C:C, (Account!C:C&lt;&gt;"Expense") * (Account!B:B=O151)), 1), "")
    )
))</f>
        <v/>
      </c>
      <c r="Q151" s="21" t="str">
        <f>IF(A151 = "", "",IFERROR(VLOOKUP(O151, Account!B:E, 4, FALSE)=FALSE, FALSE))</f>
        <v/>
      </c>
      <c r="R151" s="5"/>
      <c r="S151" s="5"/>
      <c r="T151" s="5"/>
      <c r="U151" s="5"/>
    </row>
    <row r="152" spans="1:21" ht="15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21" t="str">
        <f t="shared" si="2"/>
        <v/>
      </c>
      <c r="P152" s="21" t="str" cm="1">
        <f t="array" ref="P152">IF(A152 = "", "",IF(Q152="", "",
    IF(AND(COUNTIF($O$2:O151, "Gross Profit") &gt; 0, COUNTIF($O153:O$1000, "Total Expenses") &gt; 0),
        IF(COUNTIFS(Account!B:B, O152, Account!C:C, "Expense") &gt; 0,
            "Expense",
            IFERROR(INDEX(_xlfn._xlws.FILTER(Account!C:C, (Account!C:C&lt;&gt;"Expense") * (Account!B:B=O152)), 1), "")
        ),
        IFERROR(INDEX(_xlfn._xlws.FILTER(Account!C:C, (Account!C:C&lt;&gt;"Expense") * (Account!B:B=O152)), 1), "")
    )
))</f>
        <v/>
      </c>
      <c r="Q152" s="21" t="str">
        <f>IF(A152 = "", "",IFERROR(VLOOKUP(O152, Account!B:E, 4, FALSE)=FALSE, FALSE))</f>
        <v/>
      </c>
      <c r="R152" s="5"/>
      <c r="S152" s="5"/>
      <c r="T152" s="5"/>
      <c r="U152" s="5"/>
    </row>
    <row r="153" spans="1:21" ht="15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21" t="str">
        <f t="shared" si="2"/>
        <v/>
      </c>
      <c r="P153" s="21" t="str" cm="1">
        <f t="array" ref="P153">IF(A153 = "", "",IF(Q153="", "",
    IF(AND(COUNTIF($O$2:O152, "Gross Profit") &gt; 0, COUNTIF($O154:O$1000, "Total Expenses") &gt; 0),
        IF(COUNTIFS(Account!B:B, O153, Account!C:C, "Expense") &gt; 0,
            "Expense",
            IFERROR(INDEX(_xlfn._xlws.FILTER(Account!C:C, (Account!C:C&lt;&gt;"Expense") * (Account!B:B=O153)), 1), "")
        ),
        IFERROR(INDEX(_xlfn._xlws.FILTER(Account!C:C, (Account!C:C&lt;&gt;"Expense") * (Account!B:B=O153)), 1), "")
    )
))</f>
        <v/>
      </c>
      <c r="Q153" s="21" t="str">
        <f>IF(A153 = "", "",IFERROR(VLOOKUP(O153, Account!B:E, 4, FALSE)=FALSE, FALSE))</f>
        <v/>
      </c>
      <c r="R153" s="5"/>
      <c r="S153" s="5"/>
      <c r="T153" s="5"/>
      <c r="U153" s="5"/>
    </row>
    <row r="154" spans="1:21" ht="15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21" t="str">
        <f t="shared" si="2"/>
        <v/>
      </c>
      <c r="P154" s="21" t="str" cm="1">
        <f t="array" ref="P154">IF(A154 = "", "",IF(Q154="", "",
    IF(AND(COUNTIF($O$2:O153, "Gross Profit") &gt; 0, COUNTIF($O155:O$1000, "Total Expenses") &gt; 0),
        IF(COUNTIFS(Account!B:B, O154, Account!C:C, "Expense") &gt; 0,
            "Expense",
            IFERROR(INDEX(_xlfn._xlws.FILTER(Account!C:C, (Account!C:C&lt;&gt;"Expense") * (Account!B:B=O154)), 1), "")
        ),
        IFERROR(INDEX(_xlfn._xlws.FILTER(Account!C:C, (Account!C:C&lt;&gt;"Expense") * (Account!B:B=O154)), 1), "")
    )
))</f>
        <v/>
      </c>
      <c r="Q154" s="21" t="str">
        <f>IF(A154 = "", "",IFERROR(VLOOKUP(O154, Account!B:E, 4, FALSE)=FALSE, FALSE))</f>
        <v/>
      </c>
      <c r="R154" s="5"/>
      <c r="S154" s="5"/>
      <c r="T154" s="5"/>
      <c r="U154" s="5"/>
    </row>
    <row r="155" spans="1:21" ht="15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21" t="str">
        <f t="shared" si="2"/>
        <v/>
      </c>
      <c r="P155" s="21" t="str" cm="1">
        <f t="array" ref="P155">IF(A155 = "", "",IF(Q155="", "",
    IF(AND(COUNTIF($O$2:O154, "Gross Profit") &gt; 0, COUNTIF($O156:O$1000, "Total Expenses") &gt; 0),
        IF(COUNTIFS(Account!B:B, O155, Account!C:C, "Expense") &gt; 0,
            "Expense",
            IFERROR(INDEX(_xlfn._xlws.FILTER(Account!C:C, (Account!C:C&lt;&gt;"Expense") * (Account!B:B=O155)), 1), "")
        ),
        IFERROR(INDEX(_xlfn._xlws.FILTER(Account!C:C, (Account!C:C&lt;&gt;"Expense") * (Account!B:B=O155)), 1), "")
    )
))</f>
        <v/>
      </c>
      <c r="Q155" s="21" t="str">
        <f>IF(A155 = "", "",IFERROR(VLOOKUP(O155, Account!B:E, 4, FALSE)=FALSE, FALSE))</f>
        <v/>
      </c>
      <c r="R155" s="5"/>
      <c r="S155" s="5"/>
      <c r="T155" s="5"/>
      <c r="U155" s="5"/>
    </row>
    <row r="156" spans="1:21" ht="15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21" t="str">
        <f t="shared" si="2"/>
        <v/>
      </c>
      <c r="P156" s="21" t="str" cm="1">
        <f t="array" ref="P156">IF(A156 = "", "",IF(Q156="", "",
    IF(AND(COUNTIF($O$2:O155, "Gross Profit") &gt; 0, COUNTIF($O157:O$1000, "Total Expenses") &gt; 0),
        IF(COUNTIFS(Account!B:B, O156, Account!C:C, "Expense") &gt; 0,
            "Expense",
            IFERROR(INDEX(_xlfn._xlws.FILTER(Account!C:C, (Account!C:C&lt;&gt;"Expense") * (Account!B:B=O156)), 1), "")
        ),
        IFERROR(INDEX(_xlfn._xlws.FILTER(Account!C:C, (Account!C:C&lt;&gt;"Expense") * (Account!B:B=O156)), 1), "")
    )
))</f>
        <v/>
      </c>
      <c r="Q156" s="21" t="str">
        <f>IF(A156 = "", "",IFERROR(VLOOKUP(O156, Account!B:E, 4, FALSE)=FALSE, FALSE))</f>
        <v/>
      </c>
      <c r="R156" s="5"/>
      <c r="S156" s="5"/>
      <c r="T156" s="5"/>
      <c r="U156" s="5"/>
    </row>
    <row r="157" spans="1:21" ht="15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21" t="str">
        <f t="shared" si="2"/>
        <v/>
      </c>
      <c r="P157" s="21" t="str" cm="1">
        <f t="array" ref="P157">IF(A157 = "", "",IF(Q157="", "",
    IF(AND(COUNTIF($O$2:O156, "Gross Profit") &gt; 0, COUNTIF($O158:O$1000, "Total Expenses") &gt; 0),
        IF(COUNTIFS(Account!B:B, O157, Account!C:C, "Expense") &gt; 0,
            "Expense",
            IFERROR(INDEX(_xlfn._xlws.FILTER(Account!C:C, (Account!C:C&lt;&gt;"Expense") * (Account!B:B=O157)), 1), "")
        ),
        IFERROR(INDEX(_xlfn._xlws.FILTER(Account!C:C, (Account!C:C&lt;&gt;"Expense") * (Account!B:B=O157)), 1), "")
    )
))</f>
        <v/>
      </c>
      <c r="Q157" s="21" t="str">
        <f>IF(A157 = "", "",IFERROR(VLOOKUP(O157, Account!B:E, 4, FALSE)=FALSE, FALSE))</f>
        <v/>
      </c>
      <c r="R157" s="5"/>
      <c r="S157" s="5"/>
      <c r="T157" s="5"/>
      <c r="U157" s="5"/>
    </row>
    <row r="158" spans="1:21" ht="15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21" t="str">
        <f t="shared" si="2"/>
        <v/>
      </c>
      <c r="P158" s="21" t="str" cm="1">
        <f t="array" ref="P158">IF(A158 = "", "",IF(Q158="", "",
    IF(AND(COUNTIF($O$2:O157, "Gross Profit") &gt; 0, COUNTIF($O159:O$1000, "Total Expenses") &gt; 0),
        IF(COUNTIFS(Account!B:B, O158, Account!C:C, "Expense") &gt; 0,
            "Expense",
            IFERROR(INDEX(_xlfn._xlws.FILTER(Account!C:C, (Account!C:C&lt;&gt;"Expense") * (Account!B:B=O158)), 1), "")
        ),
        IFERROR(INDEX(_xlfn._xlws.FILTER(Account!C:C, (Account!C:C&lt;&gt;"Expense") * (Account!B:B=O158)), 1), "")
    )
))</f>
        <v/>
      </c>
      <c r="Q158" s="21" t="str">
        <f>IF(A158 = "", "",IFERROR(VLOOKUP(O158, Account!B:E, 4, FALSE)=FALSE, FALSE))</f>
        <v/>
      </c>
      <c r="R158" s="5"/>
      <c r="S158" s="5"/>
      <c r="T158" s="5"/>
      <c r="U158" s="5"/>
    </row>
    <row r="159" spans="1:21" ht="15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21" t="str">
        <f t="shared" si="2"/>
        <v/>
      </c>
      <c r="P159" s="21" t="str" cm="1">
        <f t="array" ref="P159">IF(A159 = "", "",IF(Q159="", "",
    IF(AND(COUNTIF($O$2:O158, "Gross Profit") &gt; 0, COUNTIF($O160:O$1000, "Total Expenses") &gt; 0),
        IF(COUNTIFS(Account!B:B, O159, Account!C:C, "Expense") &gt; 0,
            "Expense",
            IFERROR(INDEX(_xlfn._xlws.FILTER(Account!C:C, (Account!C:C&lt;&gt;"Expense") * (Account!B:B=O159)), 1), "")
        ),
        IFERROR(INDEX(_xlfn._xlws.FILTER(Account!C:C, (Account!C:C&lt;&gt;"Expense") * (Account!B:B=O159)), 1), "")
    )
))</f>
        <v/>
      </c>
      <c r="Q159" s="21" t="str">
        <f>IF(A159 = "", "",IFERROR(VLOOKUP(O159, Account!B:E, 4, FALSE)=FALSE, FALSE))</f>
        <v/>
      </c>
      <c r="R159" s="5"/>
      <c r="S159" s="5"/>
      <c r="T159" s="5"/>
      <c r="U159" s="5"/>
    </row>
    <row r="160" spans="1:21" ht="15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21" t="str">
        <f t="shared" si="2"/>
        <v/>
      </c>
      <c r="P160" s="21" t="str" cm="1">
        <f t="array" ref="P160">IF(A160 = "", "",IF(Q160="", "",
    IF(AND(COUNTIF($O$2:O159, "Gross Profit") &gt; 0, COUNTIF($O161:O$1000, "Total Expenses") &gt; 0),
        IF(COUNTIFS(Account!B:B, O160, Account!C:C, "Expense") &gt; 0,
            "Expense",
            IFERROR(INDEX(_xlfn._xlws.FILTER(Account!C:C, (Account!C:C&lt;&gt;"Expense") * (Account!B:B=O160)), 1), "")
        ),
        IFERROR(INDEX(_xlfn._xlws.FILTER(Account!C:C, (Account!C:C&lt;&gt;"Expense") * (Account!B:B=O160)), 1), "")
    )
))</f>
        <v/>
      </c>
      <c r="Q160" s="21" t="str">
        <f>IF(A160 = "", "",IFERROR(VLOOKUP(O160, Account!B:E, 4, FALSE)=FALSE, FALSE))</f>
        <v/>
      </c>
      <c r="R160" s="5"/>
      <c r="S160" s="5"/>
      <c r="T160" s="5"/>
      <c r="U160" s="5"/>
    </row>
    <row r="161" spans="1:21" ht="15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21" t="str">
        <f t="shared" si="2"/>
        <v/>
      </c>
      <c r="P161" s="21" t="str" cm="1">
        <f t="array" ref="P161">IF(A161 = "", "",IF(Q161="", "",
    IF(AND(COUNTIF($O$2:O160, "Gross Profit") &gt; 0, COUNTIF($O162:O$1000, "Total Expenses") &gt; 0),
        IF(COUNTIFS(Account!B:B, O161, Account!C:C, "Expense") &gt; 0,
            "Expense",
            IFERROR(INDEX(_xlfn._xlws.FILTER(Account!C:C, (Account!C:C&lt;&gt;"Expense") * (Account!B:B=O161)), 1), "")
        ),
        IFERROR(INDEX(_xlfn._xlws.FILTER(Account!C:C, (Account!C:C&lt;&gt;"Expense") * (Account!B:B=O161)), 1), "")
    )
))</f>
        <v/>
      </c>
      <c r="Q161" s="21" t="str">
        <f>IF(A161 = "", "",IFERROR(VLOOKUP(O161, Account!B:E, 4, FALSE)=FALSE, FALSE))</f>
        <v/>
      </c>
      <c r="R161" s="5"/>
      <c r="S161" s="5"/>
      <c r="T161" s="5"/>
      <c r="U161" s="5"/>
    </row>
    <row r="162" spans="1:21" ht="15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21" t="str">
        <f t="shared" si="2"/>
        <v/>
      </c>
      <c r="P162" s="21" t="str" cm="1">
        <f t="array" ref="P162">IF(A162 = "", "",IF(Q162="", "",
    IF(AND(COUNTIF($O$2:O161, "Gross Profit") &gt; 0, COUNTIF($O163:O$1000, "Total Expenses") &gt; 0),
        IF(COUNTIFS(Account!B:B, O162, Account!C:C, "Expense") &gt; 0,
            "Expense",
            IFERROR(INDEX(_xlfn._xlws.FILTER(Account!C:C, (Account!C:C&lt;&gt;"Expense") * (Account!B:B=O162)), 1), "")
        ),
        IFERROR(INDEX(_xlfn._xlws.FILTER(Account!C:C, (Account!C:C&lt;&gt;"Expense") * (Account!B:B=O162)), 1), "")
    )
))</f>
        <v/>
      </c>
      <c r="Q162" s="21" t="str">
        <f>IF(A162 = "", "",IFERROR(VLOOKUP(O162, Account!B:E, 4, FALSE)=FALSE, FALSE))</f>
        <v/>
      </c>
      <c r="R162" s="5"/>
      <c r="S162" s="5"/>
      <c r="T162" s="5"/>
      <c r="U162" s="5"/>
    </row>
    <row r="163" spans="1:21" ht="15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21" t="str">
        <f t="shared" si="2"/>
        <v/>
      </c>
      <c r="P163" s="21" t="str" cm="1">
        <f t="array" ref="P163">IF(A163 = "", "",IF(Q163="", "",
    IF(AND(COUNTIF($O$2:O162, "Gross Profit") &gt; 0, COUNTIF($O164:O$1000, "Total Expenses") &gt; 0),
        IF(COUNTIFS(Account!B:B, O163, Account!C:C, "Expense") &gt; 0,
            "Expense",
            IFERROR(INDEX(_xlfn._xlws.FILTER(Account!C:C, (Account!C:C&lt;&gt;"Expense") * (Account!B:B=O163)), 1), "")
        ),
        IFERROR(INDEX(_xlfn._xlws.FILTER(Account!C:C, (Account!C:C&lt;&gt;"Expense") * (Account!B:B=O163)), 1), "")
    )
))</f>
        <v/>
      </c>
      <c r="Q163" s="21" t="str">
        <f>IF(A163 = "", "",IFERROR(VLOOKUP(O163, Account!B:E, 4, FALSE)=FALSE, FALSE))</f>
        <v/>
      </c>
      <c r="R163" s="5"/>
      <c r="S163" s="5"/>
      <c r="T163" s="5"/>
      <c r="U163" s="5"/>
    </row>
    <row r="164" spans="1:21" ht="15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21" t="str">
        <f t="shared" si="2"/>
        <v/>
      </c>
      <c r="P164" s="21" t="str" cm="1">
        <f t="array" ref="P164">IF(A164 = "", "",IF(Q164="", "",
    IF(AND(COUNTIF($O$2:O163, "Gross Profit") &gt; 0, COUNTIF($O165:O$1000, "Total Expenses") &gt; 0),
        IF(COUNTIFS(Account!B:B, O164, Account!C:C, "Expense") &gt; 0,
            "Expense",
            IFERROR(INDEX(_xlfn._xlws.FILTER(Account!C:C, (Account!C:C&lt;&gt;"Expense") * (Account!B:B=O164)), 1), "")
        ),
        IFERROR(INDEX(_xlfn._xlws.FILTER(Account!C:C, (Account!C:C&lt;&gt;"Expense") * (Account!B:B=O164)), 1), "")
    )
))</f>
        <v/>
      </c>
      <c r="Q164" s="21" t="str">
        <f>IF(A164 = "", "",IFERROR(VLOOKUP(O164, Account!B:E, 4, FALSE)=FALSE, FALSE))</f>
        <v/>
      </c>
      <c r="R164" s="5"/>
      <c r="S164" s="5"/>
      <c r="T164" s="5"/>
      <c r="U164" s="5"/>
    </row>
    <row r="165" spans="1:21" ht="15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21" t="str">
        <f t="shared" si="2"/>
        <v/>
      </c>
      <c r="P165" s="21" t="str" cm="1">
        <f t="array" ref="P165">IF(A165 = "", "",IF(Q165="", "",
    IF(AND(COUNTIF($O$2:O164, "Gross Profit") &gt; 0, COUNTIF($O166:O$1000, "Total Expenses") &gt; 0),
        IF(COUNTIFS(Account!B:B, O165, Account!C:C, "Expense") &gt; 0,
            "Expense",
            IFERROR(INDEX(_xlfn._xlws.FILTER(Account!C:C, (Account!C:C&lt;&gt;"Expense") * (Account!B:B=O165)), 1), "")
        ),
        IFERROR(INDEX(_xlfn._xlws.FILTER(Account!C:C, (Account!C:C&lt;&gt;"Expense") * (Account!B:B=O165)), 1), "")
    )
))</f>
        <v/>
      </c>
      <c r="Q165" s="21" t="str">
        <f>IF(A165 = "", "",IFERROR(VLOOKUP(O165, Account!B:E, 4, FALSE)=FALSE, FALSE))</f>
        <v/>
      </c>
      <c r="R165" s="5"/>
      <c r="S165" s="5"/>
      <c r="T165" s="5"/>
      <c r="U165" s="5"/>
    </row>
    <row r="166" spans="1:21" ht="15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21" t="str">
        <f t="shared" si="2"/>
        <v/>
      </c>
      <c r="P166" s="21" t="str" cm="1">
        <f t="array" ref="P166">IF(A166 = "", "",IF(Q166="", "",
    IF(AND(COUNTIF($O$2:O165, "Gross Profit") &gt; 0, COUNTIF($O167:O$1000, "Total Expenses") &gt; 0),
        IF(COUNTIFS(Account!B:B, O166, Account!C:C, "Expense") &gt; 0,
            "Expense",
            IFERROR(INDEX(_xlfn._xlws.FILTER(Account!C:C, (Account!C:C&lt;&gt;"Expense") * (Account!B:B=O166)), 1), "")
        ),
        IFERROR(INDEX(_xlfn._xlws.FILTER(Account!C:C, (Account!C:C&lt;&gt;"Expense") * (Account!B:B=O166)), 1), "")
    )
))</f>
        <v/>
      </c>
      <c r="Q166" s="21" t="str">
        <f>IF(A166 = "", "",IFERROR(VLOOKUP(O166, Account!B:E, 4, FALSE)=FALSE, FALSE))</f>
        <v/>
      </c>
      <c r="R166" s="5"/>
      <c r="S166" s="5"/>
      <c r="T166" s="5"/>
      <c r="U166" s="5"/>
    </row>
    <row r="167" spans="1:21" ht="15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21" t="str">
        <f t="shared" si="2"/>
        <v/>
      </c>
      <c r="P167" s="21" t="str" cm="1">
        <f t="array" ref="P167">IF(A167 = "", "",IF(Q167="", "",
    IF(AND(COUNTIF($O$2:O166, "Gross Profit") &gt; 0, COUNTIF($O168:O$1000, "Total Expenses") &gt; 0),
        IF(COUNTIFS(Account!B:B, O167, Account!C:C, "Expense") &gt; 0,
            "Expense",
            IFERROR(INDEX(_xlfn._xlws.FILTER(Account!C:C, (Account!C:C&lt;&gt;"Expense") * (Account!B:B=O167)), 1), "")
        ),
        IFERROR(INDEX(_xlfn._xlws.FILTER(Account!C:C, (Account!C:C&lt;&gt;"Expense") * (Account!B:B=O167)), 1), "")
    )
))</f>
        <v/>
      </c>
      <c r="Q167" s="21" t="str">
        <f>IF(A167 = "", "",IFERROR(VLOOKUP(O167, Account!B:E, 4, FALSE)=FALSE, FALSE))</f>
        <v/>
      </c>
      <c r="R167" s="5"/>
      <c r="S167" s="5"/>
      <c r="T167" s="5"/>
      <c r="U167" s="5"/>
    </row>
    <row r="168" spans="1:21" ht="15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21" t="str">
        <f t="shared" si="2"/>
        <v/>
      </c>
      <c r="P168" s="21" t="str" cm="1">
        <f t="array" ref="P168">IF(A168 = "", "",IF(Q168="", "",
    IF(AND(COUNTIF($O$2:O167, "Gross Profit") &gt; 0, COUNTIF($O169:O$1000, "Total Expenses") &gt; 0),
        IF(COUNTIFS(Account!B:B, O168, Account!C:C, "Expense") &gt; 0,
            "Expense",
            IFERROR(INDEX(_xlfn._xlws.FILTER(Account!C:C, (Account!C:C&lt;&gt;"Expense") * (Account!B:B=O168)), 1), "")
        ),
        IFERROR(INDEX(_xlfn._xlws.FILTER(Account!C:C, (Account!C:C&lt;&gt;"Expense") * (Account!B:B=O168)), 1), "")
    )
))</f>
        <v/>
      </c>
      <c r="Q168" s="21" t="str">
        <f>IF(A168 = "", "",IFERROR(VLOOKUP(O168, Account!B:E, 4, FALSE)=FALSE, FALSE))</f>
        <v/>
      </c>
      <c r="R168" s="5"/>
      <c r="S168" s="5"/>
      <c r="T168" s="5"/>
      <c r="U168" s="5"/>
    </row>
    <row r="169" spans="1:21" ht="15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21" t="str">
        <f t="shared" si="2"/>
        <v/>
      </c>
      <c r="P169" s="21" t="str" cm="1">
        <f t="array" ref="P169">IF(A169 = "", "",IF(Q169="", "",
    IF(AND(COUNTIF($O$2:O168, "Gross Profit") &gt; 0, COUNTIF($O170:O$1000, "Total Expenses") &gt; 0),
        IF(COUNTIFS(Account!B:B, O169, Account!C:C, "Expense") &gt; 0,
            "Expense",
            IFERROR(INDEX(_xlfn._xlws.FILTER(Account!C:C, (Account!C:C&lt;&gt;"Expense") * (Account!B:B=O169)), 1), "")
        ),
        IFERROR(INDEX(_xlfn._xlws.FILTER(Account!C:C, (Account!C:C&lt;&gt;"Expense") * (Account!B:B=O169)), 1), "")
    )
))</f>
        <v/>
      </c>
      <c r="Q169" s="21" t="str">
        <f>IF(A169 = "", "",IFERROR(VLOOKUP(O169, Account!B:E, 4, FALSE)=FALSE, FALSE))</f>
        <v/>
      </c>
      <c r="R169" s="5"/>
      <c r="S169" s="5"/>
      <c r="T169" s="5"/>
      <c r="U169" s="5"/>
    </row>
    <row r="170" spans="1:21" ht="15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21" t="str">
        <f t="shared" si="2"/>
        <v/>
      </c>
      <c r="P170" s="21" t="str" cm="1">
        <f t="array" ref="P170">IF(A170 = "", "",IF(Q170="", "",
    IF(AND(COUNTIF($O$2:O169, "Gross Profit") &gt; 0, COUNTIF($O171:O$1000, "Total Expenses") &gt; 0),
        IF(COUNTIFS(Account!B:B, O170, Account!C:C, "Expense") &gt; 0,
            "Expense",
            IFERROR(INDEX(_xlfn._xlws.FILTER(Account!C:C, (Account!C:C&lt;&gt;"Expense") * (Account!B:B=O170)), 1), "")
        ),
        IFERROR(INDEX(_xlfn._xlws.FILTER(Account!C:C, (Account!C:C&lt;&gt;"Expense") * (Account!B:B=O170)), 1), "")
    )
))</f>
        <v/>
      </c>
      <c r="Q170" s="21" t="str">
        <f>IF(A170 = "", "",IFERROR(VLOOKUP(O170, Account!B:E, 4, FALSE)=FALSE, FALSE))</f>
        <v/>
      </c>
      <c r="R170" s="5"/>
      <c r="S170" s="5"/>
      <c r="T170" s="5"/>
      <c r="U170" s="5"/>
    </row>
    <row r="171" spans="1:21" ht="15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21" t="str">
        <f t="shared" si="2"/>
        <v/>
      </c>
      <c r="P171" s="21" t="str" cm="1">
        <f t="array" ref="P171">IF(A171 = "", "",IF(Q171="", "",
    IF(AND(COUNTIF($O$2:O170, "Gross Profit") &gt; 0, COUNTIF($O172:O$1000, "Total Expenses") &gt; 0),
        IF(COUNTIFS(Account!B:B, O171, Account!C:C, "Expense") &gt; 0,
            "Expense",
            IFERROR(INDEX(_xlfn._xlws.FILTER(Account!C:C, (Account!C:C&lt;&gt;"Expense") * (Account!B:B=O171)), 1), "")
        ),
        IFERROR(INDEX(_xlfn._xlws.FILTER(Account!C:C, (Account!C:C&lt;&gt;"Expense") * (Account!B:B=O171)), 1), "")
    )
))</f>
        <v/>
      </c>
      <c r="Q171" s="21" t="str">
        <f>IF(A171 = "", "",IFERROR(VLOOKUP(O171, Account!B:E, 4, FALSE)=FALSE, FALSE))</f>
        <v/>
      </c>
      <c r="R171" s="5"/>
      <c r="S171" s="5"/>
      <c r="T171" s="5"/>
      <c r="U171" s="5"/>
    </row>
    <row r="172" spans="1:21" ht="15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21" t="str">
        <f t="shared" si="2"/>
        <v/>
      </c>
      <c r="P172" s="21" t="str" cm="1">
        <f t="array" ref="P172">IF(A172 = "", "",IF(Q172="", "",
    IF(AND(COUNTIF($O$2:O171, "Gross Profit") &gt; 0, COUNTIF($O173:O$1000, "Total Expenses") &gt; 0),
        IF(COUNTIFS(Account!B:B, O172, Account!C:C, "Expense") &gt; 0,
            "Expense",
            IFERROR(INDEX(_xlfn._xlws.FILTER(Account!C:C, (Account!C:C&lt;&gt;"Expense") * (Account!B:B=O172)), 1), "")
        ),
        IFERROR(INDEX(_xlfn._xlws.FILTER(Account!C:C, (Account!C:C&lt;&gt;"Expense") * (Account!B:B=O172)), 1), "")
    )
))</f>
        <v/>
      </c>
      <c r="Q172" s="21" t="str">
        <f>IF(A172 = "", "",IFERROR(VLOOKUP(O172, Account!B:E, 4, FALSE)=FALSE, FALSE))</f>
        <v/>
      </c>
      <c r="R172" s="5"/>
      <c r="S172" s="5"/>
      <c r="T172" s="5"/>
      <c r="U172" s="5"/>
    </row>
    <row r="173" spans="1:21" ht="15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21" t="str">
        <f t="shared" si="2"/>
        <v/>
      </c>
      <c r="P173" s="21" t="str" cm="1">
        <f t="array" ref="P173">IF(A173 = "", "",IF(Q173="", "",
    IF(AND(COUNTIF($O$2:O172, "Gross Profit") &gt; 0, COUNTIF($O174:O$1000, "Total Expenses") &gt; 0),
        IF(COUNTIFS(Account!B:B, O173, Account!C:C, "Expense") &gt; 0,
            "Expense",
            IFERROR(INDEX(_xlfn._xlws.FILTER(Account!C:C, (Account!C:C&lt;&gt;"Expense") * (Account!B:B=O173)), 1), "")
        ),
        IFERROR(INDEX(_xlfn._xlws.FILTER(Account!C:C, (Account!C:C&lt;&gt;"Expense") * (Account!B:B=O173)), 1), "")
    )
))</f>
        <v/>
      </c>
      <c r="Q173" s="21" t="str">
        <f>IF(A173 = "", "",IFERROR(VLOOKUP(O173, Account!B:E, 4, FALSE)=FALSE, FALSE))</f>
        <v/>
      </c>
      <c r="R173" s="5"/>
      <c r="S173" s="5"/>
      <c r="T173" s="5"/>
      <c r="U173" s="5"/>
    </row>
    <row r="174" spans="1:21" ht="15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21" t="str">
        <f t="shared" si="2"/>
        <v/>
      </c>
      <c r="P174" s="21" t="str" cm="1">
        <f t="array" ref="P174">IF(A174 = "", "",IF(Q174="", "",
    IF(AND(COUNTIF($O$2:O173, "Gross Profit") &gt; 0, COUNTIF($O175:O$1000, "Total Expenses") &gt; 0),
        IF(COUNTIFS(Account!B:B, O174, Account!C:C, "Expense") &gt; 0,
            "Expense",
            IFERROR(INDEX(_xlfn._xlws.FILTER(Account!C:C, (Account!C:C&lt;&gt;"Expense") * (Account!B:B=O174)), 1), "")
        ),
        IFERROR(INDEX(_xlfn._xlws.FILTER(Account!C:C, (Account!C:C&lt;&gt;"Expense") * (Account!B:B=O174)), 1), "")
    )
))</f>
        <v/>
      </c>
      <c r="Q174" s="21" t="str">
        <f>IF(A174 = "", "",IFERROR(VLOOKUP(O174, Account!B:E, 4, FALSE)=FALSE, FALSE))</f>
        <v/>
      </c>
      <c r="R174" s="5"/>
      <c r="S174" s="5"/>
      <c r="T174" s="5"/>
      <c r="U174" s="5"/>
    </row>
    <row r="175" spans="1:21" ht="15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21" t="str">
        <f t="shared" si="2"/>
        <v/>
      </c>
      <c r="P175" s="21" t="str" cm="1">
        <f t="array" ref="P175">IF(A175 = "", "",IF(Q175="", "",
    IF(AND(COUNTIF($O$2:O174, "Gross Profit") &gt; 0, COUNTIF($O176:O$1000, "Total Expenses") &gt; 0),
        IF(COUNTIFS(Account!B:B, O175, Account!C:C, "Expense") &gt; 0,
            "Expense",
            IFERROR(INDEX(_xlfn._xlws.FILTER(Account!C:C, (Account!C:C&lt;&gt;"Expense") * (Account!B:B=O175)), 1), "")
        ),
        IFERROR(INDEX(_xlfn._xlws.FILTER(Account!C:C, (Account!C:C&lt;&gt;"Expense") * (Account!B:B=O175)), 1), "")
    )
))</f>
        <v/>
      </c>
      <c r="Q175" s="21" t="str">
        <f>IF(A175 = "", "",IFERROR(VLOOKUP(O175, Account!B:E, 4, FALSE)=FALSE, FALSE))</f>
        <v/>
      </c>
      <c r="R175" s="5"/>
      <c r="S175" s="5"/>
      <c r="T175" s="5"/>
      <c r="U175" s="5"/>
    </row>
    <row r="176" spans="1:21" ht="1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21" t="str">
        <f t="shared" si="2"/>
        <v/>
      </c>
      <c r="P176" s="21" t="str" cm="1">
        <f t="array" ref="P176">IF(A176 = "", "",IF(Q176="", "",
    IF(AND(COUNTIF($O$2:O175, "Gross Profit") &gt; 0, COUNTIF($O177:O$1000, "Total Expenses") &gt; 0),
        IF(COUNTIFS(Account!B:B, O176, Account!C:C, "Expense") &gt; 0,
            "Expense",
            IFERROR(INDEX(_xlfn._xlws.FILTER(Account!C:C, (Account!C:C&lt;&gt;"Expense") * (Account!B:B=O176)), 1), "")
        ),
        IFERROR(INDEX(_xlfn._xlws.FILTER(Account!C:C, (Account!C:C&lt;&gt;"Expense") * (Account!B:B=O176)), 1), "")
    )
))</f>
        <v/>
      </c>
      <c r="Q176" s="21" t="str">
        <f>IF(A176 = "", "",IFERROR(VLOOKUP(O176, Account!B:E, 4, FALSE)=FALSE, FALSE))</f>
        <v/>
      </c>
      <c r="R176" s="5"/>
      <c r="S176" s="5"/>
      <c r="T176" s="5"/>
      <c r="U176" s="5"/>
    </row>
    <row r="177" spans="1:21" ht="1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21" t="str">
        <f t="shared" si="2"/>
        <v/>
      </c>
      <c r="P177" s="21" t="str" cm="1">
        <f t="array" ref="P177">IF(A177 = "", "",IF(Q177="", "",
    IF(AND(COUNTIF($O$2:O176, "Gross Profit") &gt; 0, COUNTIF($O178:O$1000, "Total Expenses") &gt; 0),
        IF(COUNTIFS(Account!B:B, O177, Account!C:C, "Expense") &gt; 0,
            "Expense",
            IFERROR(INDEX(_xlfn._xlws.FILTER(Account!C:C, (Account!C:C&lt;&gt;"Expense") * (Account!B:B=O177)), 1), "")
        ),
        IFERROR(INDEX(_xlfn._xlws.FILTER(Account!C:C, (Account!C:C&lt;&gt;"Expense") * (Account!B:B=O177)), 1), "")
    )
))</f>
        <v/>
      </c>
      <c r="Q177" s="21" t="str">
        <f>IF(A177 = "", "",IFERROR(VLOOKUP(O177, Account!B:E, 4, FALSE)=FALSE, FALSE))</f>
        <v/>
      </c>
      <c r="R177" s="5"/>
      <c r="S177" s="5"/>
      <c r="T177" s="5"/>
      <c r="U177" s="5"/>
    </row>
    <row r="178" spans="1:21" ht="1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21" t="str">
        <f t="shared" si="2"/>
        <v/>
      </c>
      <c r="P178" s="21" t="str" cm="1">
        <f t="array" ref="P178">IF(A178 = "", "",IF(Q178="", "",
    IF(AND(COUNTIF($O$2:O177, "Gross Profit") &gt; 0, COUNTIF($O179:O$1000, "Total Expenses") &gt; 0),
        IF(COUNTIFS(Account!B:B, O178, Account!C:C, "Expense") &gt; 0,
            "Expense",
            IFERROR(INDEX(_xlfn._xlws.FILTER(Account!C:C, (Account!C:C&lt;&gt;"Expense") * (Account!B:B=O178)), 1), "")
        ),
        IFERROR(INDEX(_xlfn._xlws.FILTER(Account!C:C, (Account!C:C&lt;&gt;"Expense") * (Account!B:B=O178)), 1), "")
    )
))</f>
        <v/>
      </c>
      <c r="Q178" s="21" t="str">
        <f>IF(A178 = "", "",IFERROR(VLOOKUP(O178, Account!B:E, 4, FALSE)=FALSE, FALSE))</f>
        <v/>
      </c>
      <c r="R178" s="5"/>
      <c r="S178" s="5"/>
      <c r="T178" s="5"/>
      <c r="U178" s="5"/>
    </row>
    <row r="179" spans="1:21" ht="1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21" t="str">
        <f t="shared" si="2"/>
        <v/>
      </c>
      <c r="P179" s="21" t="str" cm="1">
        <f t="array" ref="P179">IF(A179 = "", "",IF(Q179="", "",
    IF(AND(COUNTIF($O$2:O178, "Gross Profit") &gt; 0, COUNTIF($O180:O$1000, "Total Expenses") &gt; 0),
        IF(COUNTIFS(Account!B:B, O179, Account!C:C, "Expense") &gt; 0,
            "Expense",
            IFERROR(INDEX(_xlfn._xlws.FILTER(Account!C:C, (Account!C:C&lt;&gt;"Expense") * (Account!B:B=O179)), 1), "")
        ),
        IFERROR(INDEX(_xlfn._xlws.FILTER(Account!C:C, (Account!C:C&lt;&gt;"Expense") * (Account!B:B=O179)), 1), "")
    )
))</f>
        <v/>
      </c>
      <c r="Q179" s="21" t="str">
        <f>IF(A179 = "", "",IFERROR(VLOOKUP(O179, Account!B:E, 4, FALSE)=FALSE, FALSE))</f>
        <v/>
      </c>
      <c r="R179" s="5"/>
      <c r="S179" s="5"/>
      <c r="T179" s="5"/>
      <c r="U179" s="5"/>
    </row>
    <row r="180" spans="1:21" ht="1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21" t="str">
        <f t="shared" si="2"/>
        <v/>
      </c>
      <c r="P180" s="21" t="str" cm="1">
        <f t="array" ref="P180">IF(A180 = "", "",IF(Q180="", "",
    IF(AND(COUNTIF($O$2:O179, "Gross Profit") &gt; 0, COUNTIF($O181:O$1000, "Total Expenses") &gt; 0),
        IF(COUNTIFS(Account!B:B, O180, Account!C:C, "Expense") &gt; 0,
            "Expense",
            IFERROR(INDEX(_xlfn._xlws.FILTER(Account!C:C, (Account!C:C&lt;&gt;"Expense") * (Account!B:B=O180)), 1), "")
        ),
        IFERROR(INDEX(_xlfn._xlws.FILTER(Account!C:C, (Account!C:C&lt;&gt;"Expense") * (Account!B:B=O180)), 1), "")
    )
))</f>
        <v/>
      </c>
      <c r="Q180" s="21" t="str">
        <f>IF(A180 = "", "",IFERROR(VLOOKUP(O180, Account!B:E, 4, FALSE)=FALSE, FALSE))</f>
        <v/>
      </c>
      <c r="R180" s="5"/>
      <c r="S180" s="5"/>
      <c r="T180" s="5"/>
      <c r="U180" s="5"/>
    </row>
    <row r="181" spans="1:21" ht="1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21" t="str">
        <f t="shared" si="2"/>
        <v/>
      </c>
      <c r="P181" s="21" t="str" cm="1">
        <f t="array" ref="P181">IF(A181 = "", "",IF(Q181="", "",
    IF(AND(COUNTIF($O$2:O180, "Gross Profit") &gt; 0, COUNTIF($O182:O$1000, "Total Expenses") &gt; 0),
        IF(COUNTIFS(Account!B:B, O181, Account!C:C, "Expense") &gt; 0,
            "Expense",
            IFERROR(INDEX(_xlfn._xlws.FILTER(Account!C:C, (Account!C:C&lt;&gt;"Expense") * (Account!B:B=O181)), 1), "")
        ),
        IFERROR(INDEX(_xlfn._xlws.FILTER(Account!C:C, (Account!C:C&lt;&gt;"Expense") * (Account!B:B=O181)), 1), "")
    )
))</f>
        <v/>
      </c>
      <c r="Q181" s="21" t="str">
        <f>IF(A181 = "", "",IFERROR(VLOOKUP(O181, Account!B:E, 4, FALSE)=FALSE, FALSE))</f>
        <v/>
      </c>
      <c r="R181" s="5"/>
      <c r="S181" s="5"/>
      <c r="T181" s="5"/>
      <c r="U181" s="5"/>
    </row>
    <row r="182" spans="1:21" ht="1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21" t="str">
        <f t="shared" si="2"/>
        <v/>
      </c>
      <c r="P182" s="21" t="str" cm="1">
        <f t="array" ref="P182">IF(A182 = "", "",IF(Q182="", "",
    IF(AND(COUNTIF($O$2:O181, "Gross Profit") &gt; 0, COUNTIF($O183:O$1000, "Total Expenses") &gt; 0),
        IF(COUNTIFS(Account!B:B, O182, Account!C:C, "Expense") &gt; 0,
            "Expense",
            IFERROR(INDEX(_xlfn._xlws.FILTER(Account!C:C, (Account!C:C&lt;&gt;"Expense") * (Account!B:B=O182)), 1), "")
        ),
        IFERROR(INDEX(_xlfn._xlws.FILTER(Account!C:C, (Account!C:C&lt;&gt;"Expense") * (Account!B:B=O182)), 1), "")
    )
))</f>
        <v/>
      </c>
      <c r="Q182" s="21" t="str">
        <f>IF(A182 = "", "",IFERROR(VLOOKUP(O182, Account!B:E, 4, FALSE)=FALSE, FALSE))</f>
        <v/>
      </c>
      <c r="R182" s="5"/>
      <c r="S182" s="5"/>
      <c r="T182" s="5"/>
      <c r="U182" s="5"/>
    </row>
    <row r="183" spans="1:21" ht="1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21" t="str">
        <f t="shared" si="2"/>
        <v/>
      </c>
      <c r="P183" s="21" t="str" cm="1">
        <f t="array" ref="P183">IF(A183 = "", "",IF(Q183="", "",
    IF(AND(COUNTIF($O$2:O182, "Gross Profit") &gt; 0, COUNTIF($O184:O$1000, "Total Expenses") &gt; 0),
        IF(COUNTIFS(Account!B:B, O183, Account!C:C, "Expense") &gt; 0,
            "Expense",
            IFERROR(INDEX(_xlfn._xlws.FILTER(Account!C:C, (Account!C:C&lt;&gt;"Expense") * (Account!B:B=O183)), 1), "")
        ),
        IFERROR(INDEX(_xlfn._xlws.FILTER(Account!C:C, (Account!C:C&lt;&gt;"Expense") * (Account!B:B=O183)), 1), "")
    )
))</f>
        <v/>
      </c>
      <c r="Q183" s="21" t="str">
        <f>IF(A183 = "", "",IFERROR(VLOOKUP(O183, Account!B:E, 4, FALSE)=FALSE, FALSE))</f>
        <v/>
      </c>
      <c r="R183" s="5"/>
      <c r="S183" s="5"/>
      <c r="T183" s="5"/>
      <c r="U183" s="5"/>
    </row>
    <row r="184" spans="1:21" ht="1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21" t="str">
        <f t="shared" si="2"/>
        <v/>
      </c>
      <c r="P184" s="21" t="str" cm="1">
        <f t="array" ref="P184">IF(A184 = "", "",IF(Q184="", "",
    IF(AND(COUNTIF($O$2:O183, "Gross Profit") &gt; 0, COUNTIF($O185:O$1000, "Total Expenses") &gt; 0),
        IF(COUNTIFS(Account!B:B, O184, Account!C:C, "Expense") &gt; 0,
            "Expense",
            IFERROR(INDEX(_xlfn._xlws.FILTER(Account!C:C, (Account!C:C&lt;&gt;"Expense") * (Account!B:B=O184)), 1), "")
        ),
        IFERROR(INDEX(_xlfn._xlws.FILTER(Account!C:C, (Account!C:C&lt;&gt;"Expense") * (Account!B:B=O184)), 1), "")
    )
))</f>
        <v/>
      </c>
      <c r="Q184" s="21" t="str">
        <f>IF(A184 = "", "",IFERROR(VLOOKUP(O184, Account!B:E, 4, FALSE)=FALSE, FALSE))</f>
        <v/>
      </c>
      <c r="R184" s="5"/>
      <c r="S184" s="5"/>
      <c r="T184" s="5"/>
      <c r="U184" s="5"/>
    </row>
    <row r="185" spans="1:21" ht="1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21" t="str">
        <f t="shared" si="2"/>
        <v/>
      </c>
      <c r="P185" s="21" t="str" cm="1">
        <f t="array" ref="P185">IF(A185 = "", "",IF(Q185="", "",
    IF(AND(COUNTIF($O$2:O184, "Gross Profit") &gt; 0, COUNTIF($O186:O$1000, "Total Expenses") &gt; 0),
        IF(COUNTIFS(Account!B:B, O185, Account!C:C, "Expense") &gt; 0,
            "Expense",
            IFERROR(INDEX(_xlfn._xlws.FILTER(Account!C:C, (Account!C:C&lt;&gt;"Expense") * (Account!B:B=O185)), 1), "")
        ),
        IFERROR(INDEX(_xlfn._xlws.FILTER(Account!C:C, (Account!C:C&lt;&gt;"Expense") * (Account!B:B=O185)), 1), "")
    )
))</f>
        <v/>
      </c>
      <c r="Q185" s="21" t="str">
        <f>IF(A185 = "", "",IFERROR(VLOOKUP(O185, Account!B:E, 4, FALSE)=FALSE, FALSE))</f>
        <v/>
      </c>
      <c r="R185" s="5"/>
      <c r="S185" s="5"/>
      <c r="T185" s="5"/>
      <c r="U185" s="5"/>
    </row>
    <row r="186" spans="1:21" ht="1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21" t="str">
        <f t="shared" si="2"/>
        <v/>
      </c>
      <c r="P186" s="21" t="str" cm="1">
        <f t="array" ref="P186">IF(A186 = "", "",IF(Q186="", "",
    IF(AND(COUNTIF($O$2:O185, "Gross Profit") &gt; 0, COUNTIF($O187:O$1000, "Total Expenses") &gt; 0),
        IF(COUNTIFS(Account!B:B, O186, Account!C:C, "Expense") &gt; 0,
            "Expense",
            IFERROR(INDEX(_xlfn._xlws.FILTER(Account!C:C, (Account!C:C&lt;&gt;"Expense") * (Account!B:B=O186)), 1), "")
        ),
        IFERROR(INDEX(_xlfn._xlws.FILTER(Account!C:C, (Account!C:C&lt;&gt;"Expense") * (Account!B:B=O186)), 1), "")
    )
))</f>
        <v/>
      </c>
      <c r="Q186" s="21" t="str">
        <f>IF(A186 = "", "",IFERROR(VLOOKUP(O186, Account!B:E, 4, FALSE)=FALSE, FALSE))</f>
        <v/>
      </c>
      <c r="R186" s="5"/>
      <c r="S186" s="5"/>
      <c r="T186" s="5"/>
      <c r="U186" s="5"/>
    </row>
    <row r="187" spans="1:21" ht="1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21" t="str">
        <f t="shared" si="2"/>
        <v/>
      </c>
      <c r="P187" s="21" t="str" cm="1">
        <f t="array" ref="P187">IF(A187 = "", "",IF(Q187="", "",
    IF(AND(COUNTIF($O$2:O186, "Gross Profit") &gt; 0, COUNTIF($O188:O$1000, "Total Expenses") &gt; 0),
        IF(COUNTIFS(Account!B:B, O187, Account!C:C, "Expense") &gt; 0,
            "Expense",
            IFERROR(INDEX(_xlfn._xlws.FILTER(Account!C:C, (Account!C:C&lt;&gt;"Expense") * (Account!B:B=O187)), 1), "")
        ),
        IFERROR(INDEX(_xlfn._xlws.FILTER(Account!C:C, (Account!C:C&lt;&gt;"Expense") * (Account!B:B=O187)), 1), "")
    )
))</f>
        <v/>
      </c>
      <c r="Q187" s="21" t="str">
        <f>IF(A187 = "", "",IFERROR(VLOOKUP(O187, Account!B:E, 4, FALSE)=FALSE, FALSE))</f>
        <v/>
      </c>
      <c r="R187" s="5"/>
      <c r="S187" s="5"/>
      <c r="T187" s="5"/>
      <c r="U187" s="5"/>
    </row>
    <row r="188" spans="1:21" ht="1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21" t="str">
        <f t="shared" si="2"/>
        <v/>
      </c>
      <c r="P188" s="21" t="str" cm="1">
        <f t="array" ref="P188">IF(A188 = "", "",IF(Q188="", "",
    IF(AND(COUNTIF($O$2:O187, "Gross Profit") &gt; 0, COUNTIF($O189:O$1000, "Total Expenses") &gt; 0),
        IF(COUNTIFS(Account!B:B, O188, Account!C:C, "Expense") &gt; 0,
            "Expense",
            IFERROR(INDEX(_xlfn._xlws.FILTER(Account!C:C, (Account!C:C&lt;&gt;"Expense") * (Account!B:B=O188)), 1), "")
        ),
        IFERROR(INDEX(_xlfn._xlws.FILTER(Account!C:C, (Account!C:C&lt;&gt;"Expense") * (Account!B:B=O188)), 1), "")
    )
))</f>
        <v/>
      </c>
      <c r="Q188" s="21" t="str">
        <f>IF(A188 = "", "",IFERROR(VLOOKUP(O188, Account!B:E, 4, FALSE)=FALSE, FALSE))</f>
        <v/>
      </c>
      <c r="R188" s="5"/>
      <c r="S188" s="5"/>
      <c r="T188" s="5"/>
      <c r="U188" s="5"/>
    </row>
    <row r="189" spans="1:21" ht="1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21" t="str">
        <f t="shared" si="2"/>
        <v/>
      </c>
      <c r="P189" s="21" t="str" cm="1">
        <f t="array" ref="P189">IF(A189 = "", "",IF(Q189="", "",
    IF(AND(COUNTIF($O$2:O188, "Gross Profit") &gt; 0, COUNTIF($O190:O$1000, "Total Expenses") &gt; 0),
        IF(COUNTIFS(Account!B:B, O189, Account!C:C, "Expense") &gt; 0,
            "Expense",
            IFERROR(INDEX(_xlfn._xlws.FILTER(Account!C:C, (Account!C:C&lt;&gt;"Expense") * (Account!B:B=O189)), 1), "")
        ),
        IFERROR(INDEX(_xlfn._xlws.FILTER(Account!C:C, (Account!C:C&lt;&gt;"Expense") * (Account!B:B=O189)), 1), "")
    )
))</f>
        <v/>
      </c>
      <c r="Q189" s="21" t="str">
        <f>IF(A189 = "", "",IFERROR(VLOOKUP(O189, Account!B:E, 4, FALSE)=FALSE, FALSE))</f>
        <v/>
      </c>
      <c r="R189" s="5"/>
      <c r="S189" s="5"/>
      <c r="T189" s="5"/>
      <c r="U189" s="5"/>
    </row>
    <row r="190" spans="1:21" ht="1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21" t="str">
        <f t="shared" si="2"/>
        <v/>
      </c>
      <c r="P190" s="21" t="str" cm="1">
        <f t="array" ref="P190">IF(A190 = "", "",IF(Q190="", "",
    IF(AND(COUNTIF($O$2:O189, "Gross Profit") &gt; 0, COUNTIF($O191:O$1000, "Total Expenses") &gt; 0),
        IF(COUNTIFS(Account!B:B, O190, Account!C:C, "Expense") &gt; 0,
            "Expense",
            IFERROR(INDEX(_xlfn._xlws.FILTER(Account!C:C, (Account!C:C&lt;&gt;"Expense") * (Account!B:B=O190)), 1), "")
        ),
        IFERROR(INDEX(_xlfn._xlws.FILTER(Account!C:C, (Account!C:C&lt;&gt;"Expense") * (Account!B:B=O190)), 1), "")
    )
))</f>
        <v/>
      </c>
      <c r="Q190" s="21" t="str">
        <f>IF(A190 = "", "",IFERROR(VLOOKUP(O190, Account!B:E, 4, FALSE)=FALSE, FALSE))</f>
        <v/>
      </c>
      <c r="R190" s="5"/>
      <c r="S190" s="5"/>
      <c r="T190" s="5"/>
      <c r="U190" s="5"/>
    </row>
    <row r="191" spans="1:21" ht="1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21" t="str">
        <f t="shared" si="2"/>
        <v/>
      </c>
      <c r="P191" s="21" t="str" cm="1">
        <f t="array" ref="P191">IF(A191 = "", "",IF(Q191="", "",
    IF(AND(COUNTIF($O$2:O190, "Gross Profit") &gt; 0, COUNTIF($O192:O$1000, "Total Expenses") &gt; 0),
        IF(COUNTIFS(Account!B:B, O191, Account!C:C, "Expense") &gt; 0,
            "Expense",
            IFERROR(INDEX(_xlfn._xlws.FILTER(Account!C:C, (Account!C:C&lt;&gt;"Expense") * (Account!B:B=O191)), 1), "")
        ),
        IFERROR(INDEX(_xlfn._xlws.FILTER(Account!C:C, (Account!C:C&lt;&gt;"Expense") * (Account!B:B=O191)), 1), "")
    )
))</f>
        <v/>
      </c>
      <c r="Q191" s="21" t="str">
        <f>IF(A191 = "", "",IFERROR(VLOOKUP(O191, Account!B:E, 4, FALSE)=FALSE, FALSE))</f>
        <v/>
      </c>
      <c r="R191" s="5"/>
      <c r="S191" s="5"/>
      <c r="T191" s="5"/>
      <c r="U191" s="5"/>
    </row>
    <row r="192" spans="1:21" ht="1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21" t="str">
        <f t="shared" si="2"/>
        <v/>
      </c>
      <c r="P192" s="21" t="str" cm="1">
        <f t="array" ref="P192">IF(A192 = "", "",IF(Q192="", "",
    IF(AND(COUNTIF($O$2:O191, "Gross Profit") &gt; 0, COUNTIF($O193:O$1000, "Total Expenses") &gt; 0),
        IF(COUNTIFS(Account!B:B, O192, Account!C:C, "Expense") &gt; 0,
            "Expense",
            IFERROR(INDEX(_xlfn._xlws.FILTER(Account!C:C, (Account!C:C&lt;&gt;"Expense") * (Account!B:B=O192)), 1), "")
        ),
        IFERROR(INDEX(_xlfn._xlws.FILTER(Account!C:C, (Account!C:C&lt;&gt;"Expense") * (Account!B:B=O192)), 1), "")
    )
))</f>
        <v/>
      </c>
      <c r="Q192" s="21" t="str">
        <f>IF(A192 = "", "",IFERROR(VLOOKUP(O192, Account!B:E, 4, FALSE)=FALSE, FALSE))</f>
        <v/>
      </c>
      <c r="R192" s="5"/>
      <c r="S192" s="5"/>
      <c r="T192" s="5"/>
      <c r="U192" s="5"/>
    </row>
    <row r="193" spans="1:21" ht="1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21" t="str">
        <f t="shared" si="2"/>
        <v/>
      </c>
      <c r="P193" s="21" t="str" cm="1">
        <f t="array" ref="P193">IF(A193 = "", "",IF(Q193="", "",
    IF(AND(COUNTIF($O$2:O192, "Gross Profit") &gt; 0, COUNTIF($O194:O$1000, "Total Expenses") &gt; 0),
        IF(COUNTIFS(Account!B:B, O193, Account!C:C, "Expense") &gt; 0,
            "Expense",
            IFERROR(INDEX(_xlfn._xlws.FILTER(Account!C:C, (Account!C:C&lt;&gt;"Expense") * (Account!B:B=O193)), 1), "")
        ),
        IFERROR(INDEX(_xlfn._xlws.FILTER(Account!C:C, (Account!C:C&lt;&gt;"Expense") * (Account!B:B=O193)), 1), "")
    )
))</f>
        <v/>
      </c>
      <c r="Q193" s="21" t="str">
        <f>IF(A193 = "", "",IFERROR(VLOOKUP(O193, Account!B:E, 4, FALSE)=FALSE, FALSE))</f>
        <v/>
      </c>
      <c r="R193" s="5"/>
      <c r="S193" s="5"/>
      <c r="T193" s="5"/>
      <c r="U193" s="5"/>
    </row>
    <row r="194" spans="1:21" ht="1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21" t="str">
        <f t="shared" si="2"/>
        <v/>
      </c>
      <c r="P194" s="21" t="str" cm="1">
        <f t="array" ref="P194">IF(A194 = "", "",IF(Q194="", "",
    IF(AND(COUNTIF($O$2:O193, "Gross Profit") &gt; 0, COUNTIF($O195:O$1000, "Total Expenses") &gt; 0),
        IF(COUNTIFS(Account!B:B, O194, Account!C:C, "Expense") &gt; 0,
            "Expense",
            IFERROR(INDEX(_xlfn._xlws.FILTER(Account!C:C, (Account!C:C&lt;&gt;"Expense") * (Account!B:B=O194)), 1), "")
        ),
        IFERROR(INDEX(_xlfn._xlws.FILTER(Account!C:C, (Account!C:C&lt;&gt;"Expense") * (Account!B:B=O194)), 1), "")
    )
))</f>
        <v/>
      </c>
      <c r="Q194" s="21" t="str">
        <f>IF(A194 = "", "",IFERROR(VLOOKUP(O194, Account!B:E, 4, FALSE)=FALSE, FALSE))</f>
        <v/>
      </c>
      <c r="R194" s="5"/>
      <c r="S194" s="5"/>
      <c r="T194" s="5"/>
      <c r="U194" s="5"/>
    </row>
    <row r="195" spans="1:21" ht="1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21" t="str">
        <f t="shared" si="2"/>
        <v/>
      </c>
      <c r="P195" s="21" t="str" cm="1">
        <f t="array" ref="P195">IF(A195 = "", "",IF(Q195="", "",
    IF(AND(COUNTIF($O$2:O194, "Gross Profit") &gt; 0, COUNTIF($O196:O$1000, "Total Expenses") &gt; 0),
        IF(COUNTIFS(Account!B:B, O195, Account!C:C, "Expense") &gt; 0,
            "Expense",
            IFERROR(INDEX(_xlfn._xlws.FILTER(Account!C:C, (Account!C:C&lt;&gt;"Expense") * (Account!B:B=O195)), 1), "")
        ),
        IFERROR(INDEX(_xlfn._xlws.FILTER(Account!C:C, (Account!C:C&lt;&gt;"Expense") * (Account!B:B=O195)), 1), "")
    )
))</f>
        <v/>
      </c>
      <c r="Q195" s="21" t="str">
        <f>IF(A195 = "", "",IFERROR(VLOOKUP(O195, Account!B:E, 4, FALSE)=FALSE, FALSE))</f>
        <v/>
      </c>
      <c r="R195" s="5"/>
      <c r="S195" s="5"/>
      <c r="T195" s="5"/>
      <c r="U195" s="5"/>
    </row>
    <row r="196" spans="1:21" ht="1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21" t="str">
        <f t="shared" ref="O196:O233" si="3">IF(A196 = "","",TRIM(A196))</f>
        <v/>
      </c>
      <c r="P196" s="21" t="str" cm="1">
        <f t="array" ref="P196">IF(A196 = "", "",IF(Q196="", "",
    IF(AND(COUNTIF($O$2:O195, "Gross Profit") &gt; 0, COUNTIF($O197:O$1000, "Total Expenses") &gt; 0),
        IF(COUNTIFS(Account!B:B, O196, Account!C:C, "Expense") &gt; 0,
            "Expense",
            IFERROR(INDEX(_xlfn._xlws.FILTER(Account!C:C, (Account!C:C&lt;&gt;"Expense") * (Account!B:B=O196)), 1), "")
        ),
        IFERROR(INDEX(_xlfn._xlws.FILTER(Account!C:C, (Account!C:C&lt;&gt;"Expense") * (Account!B:B=O196)), 1), "")
    )
))</f>
        <v/>
      </c>
      <c r="Q196" s="21" t="str">
        <f>IF(A196 = "", "",IFERROR(VLOOKUP(O196, Account!B:E, 4, FALSE)=FALSE, FALSE))</f>
        <v/>
      </c>
      <c r="R196" s="5"/>
      <c r="S196" s="5"/>
      <c r="T196" s="5"/>
      <c r="U196" s="5"/>
    </row>
    <row r="197" spans="1:21" ht="1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21" t="str">
        <f t="shared" si="3"/>
        <v/>
      </c>
      <c r="P197" s="21" t="str" cm="1">
        <f t="array" ref="P197">IF(A197 = "", "",IF(Q197="", "",
    IF(AND(COUNTIF($O$2:O196, "Gross Profit") &gt; 0, COUNTIF($O198:O$1000, "Total Expenses") &gt; 0),
        IF(COUNTIFS(Account!B:B, O197, Account!C:C, "Expense") &gt; 0,
            "Expense",
            IFERROR(INDEX(_xlfn._xlws.FILTER(Account!C:C, (Account!C:C&lt;&gt;"Expense") * (Account!B:B=O197)), 1), "")
        ),
        IFERROR(INDEX(_xlfn._xlws.FILTER(Account!C:C, (Account!C:C&lt;&gt;"Expense") * (Account!B:B=O197)), 1), "")
    )
))</f>
        <v/>
      </c>
      <c r="Q197" s="21" t="str">
        <f>IF(A197 = "", "",IFERROR(VLOOKUP(O197, Account!B:E, 4, FALSE)=FALSE, FALSE))</f>
        <v/>
      </c>
      <c r="R197" s="5"/>
      <c r="S197" s="5"/>
      <c r="T197" s="5"/>
      <c r="U197" s="5"/>
    </row>
    <row r="198" spans="1:21" ht="1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21" t="str">
        <f t="shared" si="3"/>
        <v/>
      </c>
      <c r="P198" s="21" t="str" cm="1">
        <f t="array" ref="P198">IF(A198 = "", "",IF(Q198="", "",
    IF(AND(COUNTIF($O$2:O197, "Gross Profit") &gt; 0, COUNTIF($O199:O$1000, "Total Expenses") &gt; 0),
        IF(COUNTIFS(Account!B:B, O198, Account!C:C, "Expense") &gt; 0,
            "Expense",
            IFERROR(INDEX(_xlfn._xlws.FILTER(Account!C:C, (Account!C:C&lt;&gt;"Expense") * (Account!B:B=O198)), 1), "")
        ),
        IFERROR(INDEX(_xlfn._xlws.FILTER(Account!C:C, (Account!C:C&lt;&gt;"Expense") * (Account!B:B=O198)), 1), "")
    )
))</f>
        <v/>
      </c>
      <c r="Q198" s="21" t="str">
        <f>IF(A198 = "", "",IFERROR(VLOOKUP(O198, Account!B:E, 4, FALSE)=FALSE, FALSE))</f>
        <v/>
      </c>
      <c r="R198" s="5"/>
      <c r="S198" s="5"/>
      <c r="T198" s="5"/>
      <c r="U198" s="5"/>
    </row>
    <row r="199" spans="1:21" ht="1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21" t="str">
        <f t="shared" si="3"/>
        <v/>
      </c>
      <c r="P199" s="21" t="str" cm="1">
        <f t="array" ref="P199">IF(A199 = "", "",IF(Q199="", "",
    IF(AND(COUNTIF($O$2:O198, "Gross Profit") &gt; 0, COUNTIF($O200:O$1000, "Total Expenses") &gt; 0),
        IF(COUNTIFS(Account!B:B, O199, Account!C:C, "Expense") &gt; 0,
            "Expense",
            IFERROR(INDEX(_xlfn._xlws.FILTER(Account!C:C, (Account!C:C&lt;&gt;"Expense") * (Account!B:B=O199)), 1), "")
        ),
        IFERROR(INDEX(_xlfn._xlws.FILTER(Account!C:C, (Account!C:C&lt;&gt;"Expense") * (Account!B:B=O199)), 1), "")
    )
))</f>
        <v/>
      </c>
      <c r="Q199" s="21" t="str">
        <f>IF(A199 = "", "",IFERROR(VLOOKUP(O199, Account!B:E, 4, FALSE)=FALSE, FALSE))</f>
        <v/>
      </c>
      <c r="R199" s="5"/>
      <c r="S199" s="5"/>
      <c r="T199" s="5"/>
      <c r="U199" s="5"/>
    </row>
    <row r="200" spans="1:21" ht="1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21" t="str">
        <f t="shared" si="3"/>
        <v/>
      </c>
      <c r="P200" s="21" t="str" cm="1">
        <f t="array" ref="P200">IF(A200 = "", "",IF(Q200="", "",
    IF(AND(COUNTIF($O$2:O199, "Gross Profit") &gt; 0, COUNTIF($O201:O$1000, "Total Expenses") &gt; 0),
        IF(COUNTIFS(Account!B:B, O200, Account!C:C, "Expense") &gt; 0,
            "Expense",
            IFERROR(INDEX(_xlfn._xlws.FILTER(Account!C:C, (Account!C:C&lt;&gt;"Expense") * (Account!B:B=O200)), 1), "")
        ),
        IFERROR(INDEX(_xlfn._xlws.FILTER(Account!C:C, (Account!C:C&lt;&gt;"Expense") * (Account!B:B=O200)), 1), "")
    )
))</f>
        <v/>
      </c>
      <c r="Q200" s="21" t="str">
        <f>IF(A200 = "", "",IFERROR(VLOOKUP(O200, Account!B:E, 4, FALSE)=FALSE, FALSE))</f>
        <v/>
      </c>
      <c r="R200" s="5"/>
      <c r="S200" s="5"/>
      <c r="T200" s="5"/>
      <c r="U200" s="5"/>
    </row>
    <row r="201" spans="1:21" ht="1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21" t="str">
        <f t="shared" si="3"/>
        <v/>
      </c>
      <c r="P201" s="21" t="str" cm="1">
        <f t="array" ref="P201">IF(A201 = "", "",IF(Q201="", "",
    IF(AND(COUNTIF($O$2:O200, "Gross Profit") &gt; 0, COUNTIF($O202:O$1000, "Total Expenses") &gt; 0),
        IF(COUNTIFS(Account!B:B, O201, Account!C:C, "Expense") &gt; 0,
            "Expense",
            IFERROR(INDEX(_xlfn._xlws.FILTER(Account!C:C, (Account!C:C&lt;&gt;"Expense") * (Account!B:B=O201)), 1), "")
        ),
        IFERROR(INDEX(_xlfn._xlws.FILTER(Account!C:C, (Account!C:C&lt;&gt;"Expense") * (Account!B:B=O201)), 1), "")
    )
))</f>
        <v/>
      </c>
      <c r="Q201" s="21" t="str">
        <f>IF(A201 = "", "",IFERROR(VLOOKUP(O201, Account!B:E, 4, FALSE)=FALSE, FALSE))</f>
        <v/>
      </c>
      <c r="R201" s="5"/>
      <c r="S201" s="5"/>
      <c r="T201" s="5"/>
      <c r="U201" s="5"/>
    </row>
    <row r="202" spans="1:21" ht="1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21" t="str">
        <f t="shared" si="3"/>
        <v/>
      </c>
      <c r="P202" s="21" t="str" cm="1">
        <f t="array" ref="P202">IF(A202 = "", "",IF(Q202="", "",
    IF(AND(COUNTIF($O$2:O201, "Gross Profit") &gt; 0, COUNTIF($O203:O$1000, "Total Expenses") &gt; 0),
        IF(COUNTIFS(Account!B:B, O202, Account!C:C, "Expense") &gt; 0,
            "Expense",
            IFERROR(INDEX(_xlfn._xlws.FILTER(Account!C:C, (Account!C:C&lt;&gt;"Expense") * (Account!B:B=O202)), 1), "")
        ),
        IFERROR(INDEX(_xlfn._xlws.FILTER(Account!C:C, (Account!C:C&lt;&gt;"Expense") * (Account!B:B=O202)), 1), "")
    )
))</f>
        <v/>
      </c>
      <c r="Q202" s="21" t="str">
        <f>IF(A202 = "", "",IFERROR(VLOOKUP(O202, Account!B:E, 4, FALSE)=FALSE, FALSE))</f>
        <v/>
      </c>
      <c r="R202" s="5"/>
      <c r="S202" s="5"/>
      <c r="T202" s="5"/>
      <c r="U202" s="5"/>
    </row>
    <row r="203" spans="1:21" ht="1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21" t="str">
        <f t="shared" si="3"/>
        <v/>
      </c>
      <c r="P203" s="21" t="str" cm="1">
        <f t="array" ref="P203">IF(A203 = "", "",IF(Q203="", "",
    IF(AND(COUNTIF($O$2:O202, "Gross Profit") &gt; 0, COUNTIF($O204:O$1000, "Total Expenses") &gt; 0),
        IF(COUNTIFS(Account!B:B, O203, Account!C:C, "Expense") &gt; 0,
            "Expense",
            IFERROR(INDEX(_xlfn._xlws.FILTER(Account!C:C, (Account!C:C&lt;&gt;"Expense") * (Account!B:B=O203)), 1), "")
        ),
        IFERROR(INDEX(_xlfn._xlws.FILTER(Account!C:C, (Account!C:C&lt;&gt;"Expense") * (Account!B:B=O203)), 1), "")
    )
))</f>
        <v/>
      </c>
      <c r="Q203" s="21" t="str">
        <f>IF(A203 = "", "",IFERROR(VLOOKUP(O203, Account!B:E, 4, FALSE)=FALSE, FALSE))</f>
        <v/>
      </c>
      <c r="R203" s="5"/>
      <c r="S203" s="5"/>
      <c r="T203" s="5"/>
      <c r="U203" s="5"/>
    </row>
    <row r="204" spans="1:21" ht="1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21" t="str">
        <f t="shared" si="3"/>
        <v/>
      </c>
      <c r="P204" s="21" t="str" cm="1">
        <f t="array" ref="P204">IF(A204 = "", "",IF(Q204="", "",
    IF(AND(COUNTIF($O$2:O203, "Gross Profit") &gt; 0, COUNTIF($O205:O$1000, "Total Expenses") &gt; 0),
        IF(COUNTIFS(Account!B:B, O204, Account!C:C, "Expense") &gt; 0,
            "Expense",
            IFERROR(INDEX(_xlfn._xlws.FILTER(Account!C:C, (Account!C:C&lt;&gt;"Expense") * (Account!B:B=O204)), 1), "")
        ),
        IFERROR(INDEX(_xlfn._xlws.FILTER(Account!C:C, (Account!C:C&lt;&gt;"Expense") * (Account!B:B=O204)), 1), "")
    )
))</f>
        <v/>
      </c>
      <c r="Q204" s="21" t="str">
        <f>IF(A204 = "", "",IFERROR(VLOOKUP(O204, Account!B:E, 4, FALSE)=FALSE, FALSE))</f>
        <v/>
      </c>
      <c r="R204" s="5"/>
      <c r="S204" s="5"/>
      <c r="T204" s="5"/>
      <c r="U204" s="5"/>
    </row>
    <row r="205" spans="1:21" ht="1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21" t="str">
        <f t="shared" si="3"/>
        <v/>
      </c>
      <c r="P205" s="21" t="str" cm="1">
        <f t="array" ref="P205">IF(A205 = "", "",IF(Q205="", "",
    IF(AND(COUNTIF($O$2:O204, "Gross Profit") &gt; 0, COUNTIF($O206:O$1000, "Total Expenses") &gt; 0),
        IF(COUNTIFS(Account!B:B, O205, Account!C:C, "Expense") &gt; 0,
            "Expense",
            IFERROR(INDEX(_xlfn._xlws.FILTER(Account!C:C, (Account!C:C&lt;&gt;"Expense") * (Account!B:B=O205)), 1), "")
        ),
        IFERROR(INDEX(_xlfn._xlws.FILTER(Account!C:C, (Account!C:C&lt;&gt;"Expense") * (Account!B:B=O205)), 1), "")
    )
))</f>
        <v/>
      </c>
      <c r="Q205" s="21" t="str">
        <f>IF(A205 = "", "",IFERROR(VLOOKUP(O205, Account!B:E, 4, FALSE)=FALSE, FALSE))</f>
        <v/>
      </c>
      <c r="R205" s="5"/>
      <c r="S205" s="5"/>
      <c r="T205" s="5"/>
      <c r="U205" s="5"/>
    </row>
    <row r="206" spans="1:21" ht="1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21" t="str">
        <f t="shared" si="3"/>
        <v/>
      </c>
      <c r="P206" s="21" t="str" cm="1">
        <f t="array" ref="P206">IF(A206 = "", "",IF(Q206="", "",
    IF(AND(COUNTIF($O$2:O205, "Gross Profit") &gt; 0, COUNTIF($O207:O$1000, "Total Expenses") &gt; 0),
        IF(COUNTIFS(Account!B:B, O206, Account!C:C, "Expense") &gt; 0,
            "Expense",
            IFERROR(INDEX(_xlfn._xlws.FILTER(Account!C:C, (Account!C:C&lt;&gt;"Expense") * (Account!B:B=O206)), 1), "")
        ),
        IFERROR(INDEX(_xlfn._xlws.FILTER(Account!C:C, (Account!C:C&lt;&gt;"Expense") * (Account!B:B=O206)), 1), "")
    )
))</f>
        <v/>
      </c>
      <c r="Q206" s="21" t="str">
        <f>IF(A206 = "", "",IFERROR(VLOOKUP(O206, Account!B:E, 4, FALSE)=FALSE, FALSE))</f>
        <v/>
      </c>
      <c r="R206" s="5"/>
      <c r="S206" s="5"/>
      <c r="T206" s="5"/>
      <c r="U206" s="5"/>
    </row>
    <row r="207" spans="1:21" ht="1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21" t="str">
        <f t="shared" si="3"/>
        <v/>
      </c>
      <c r="P207" s="21" t="str" cm="1">
        <f t="array" ref="P207">IF(A207 = "", "",IF(Q207="", "",
    IF(AND(COUNTIF($O$2:O206, "Gross Profit") &gt; 0, COUNTIF($O208:O$1000, "Total Expenses") &gt; 0),
        IF(COUNTIFS(Account!B:B, O207, Account!C:C, "Expense") &gt; 0,
            "Expense",
            IFERROR(INDEX(_xlfn._xlws.FILTER(Account!C:C, (Account!C:C&lt;&gt;"Expense") * (Account!B:B=O207)), 1), "")
        ),
        IFERROR(INDEX(_xlfn._xlws.FILTER(Account!C:C, (Account!C:C&lt;&gt;"Expense") * (Account!B:B=O207)), 1), "")
    )
))</f>
        <v/>
      </c>
      <c r="Q207" s="21" t="str">
        <f>IF(A207 = "", "",IFERROR(VLOOKUP(O207, Account!B:E, 4, FALSE)=FALSE, FALSE))</f>
        <v/>
      </c>
      <c r="R207" s="5"/>
      <c r="S207" s="5"/>
      <c r="T207" s="5"/>
      <c r="U207" s="5"/>
    </row>
    <row r="208" spans="1:21" ht="1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21" t="str">
        <f t="shared" si="3"/>
        <v/>
      </c>
      <c r="P208" s="21" t="str" cm="1">
        <f t="array" ref="P208">IF(A208 = "", "",IF(Q208="", "",
    IF(AND(COUNTIF($O$2:O207, "Gross Profit") &gt; 0, COUNTIF($O209:O$1000, "Total Expenses") &gt; 0),
        IF(COUNTIFS(Account!B:B, O208, Account!C:C, "Expense") &gt; 0,
            "Expense",
            IFERROR(INDEX(_xlfn._xlws.FILTER(Account!C:C, (Account!C:C&lt;&gt;"Expense") * (Account!B:B=O208)), 1), "")
        ),
        IFERROR(INDEX(_xlfn._xlws.FILTER(Account!C:C, (Account!C:C&lt;&gt;"Expense") * (Account!B:B=O208)), 1), "")
    )
))</f>
        <v/>
      </c>
      <c r="Q208" s="21" t="str">
        <f>IF(A208 = "", "",IFERROR(VLOOKUP(O208, Account!B:E, 4, FALSE)=FALSE, FALSE))</f>
        <v/>
      </c>
      <c r="R208" s="5"/>
      <c r="S208" s="5"/>
      <c r="T208" s="5"/>
      <c r="U208" s="5"/>
    </row>
    <row r="209" spans="1:21" ht="1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21" t="str">
        <f t="shared" si="3"/>
        <v/>
      </c>
      <c r="P209" s="21" t="str" cm="1">
        <f t="array" ref="P209">IF(A209 = "", "",IF(Q209="", "",
    IF(AND(COUNTIF($O$2:O208, "Gross Profit") &gt; 0, COUNTIF($O210:O$1000, "Total Expenses") &gt; 0),
        IF(COUNTIFS(Account!B:B, O209, Account!C:C, "Expense") &gt; 0,
            "Expense",
            IFERROR(INDEX(_xlfn._xlws.FILTER(Account!C:C, (Account!C:C&lt;&gt;"Expense") * (Account!B:B=O209)), 1), "")
        ),
        IFERROR(INDEX(_xlfn._xlws.FILTER(Account!C:C, (Account!C:C&lt;&gt;"Expense") * (Account!B:B=O209)), 1), "")
    )
))</f>
        <v/>
      </c>
      <c r="Q209" s="21" t="str">
        <f>IF(A209 = "", "",IFERROR(VLOOKUP(O209, Account!B:E, 4, FALSE)=FALSE, FALSE))</f>
        <v/>
      </c>
      <c r="R209" s="5"/>
      <c r="S209" s="5"/>
      <c r="T209" s="5"/>
      <c r="U209" s="5"/>
    </row>
    <row r="210" spans="1:21" ht="1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21" t="str">
        <f t="shared" si="3"/>
        <v/>
      </c>
      <c r="P210" s="21" t="str" cm="1">
        <f t="array" ref="P210">IF(A210 = "", "",IF(Q210="", "",
    IF(AND(COUNTIF($O$2:O209, "Gross Profit") &gt; 0, COUNTIF($O211:O$1000, "Total Expenses") &gt; 0),
        IF(COUNTIFS(Account!B:B, O210, Account!C:C, "Expense") &gt; 0,
            "Expense",
            IFERROR(INDEX(_xlfn._xlws.FILTER(Account!C:C, (Account!C:C&lt;&gt;"Expense") * (Account!B:B=O210)), 1), "")
        ),
        IFERROR(INDEX(_xlfn._xlws.FILTER(Account!C:C, (Account!C:C&lt;&gt;"Expense") * (Account!B:B=O210)), 1), "")
    )
))</f>
        <v/>
      </c>
      <c r="Q210" s="21" t="str">
        <f>IF(A210 = "", "",IFERROR(VLOOKUP(O210, Account!B:E, 4, FALSE)=FALSE, FALSE))</f>
        <v/>
      </c>
      <c r="R210" s="5"/>
      <c r="S210" s="5"/>
      <c r="T210" s="5"/>
      <c r="U210" s="5"/>
    </row>
    <row r="211" spans="1:21" ht="1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21" t="str">
        <f t="shared" si="3"/>
        <v/>
      </c>
      <c r="P211" s="21" t="str" cm="1">
        <f t="array" ref="P211">IF(A211 = "", "",IF(Q211="", "",
    IF(AND(COUNTIF($O$2:O210, "Gross Profit") &gt; 0, COUNTIF($O212:O$1000, "Total Expenses") &gt; 0),
        IF(COUNTIFS(Account!B:B, O211, Account!C:C, "Expense") &gt; 0,
            "Expense",
            IFERROR(INDEX(_xlfn._xlws.FILTER(Account!C:C, (Account!C:C&lt;&gt;"Expense") * (Account!B:B=O211)), 1), "")
        ),
        IFERROR(INDEX(_xlfn._xlws.FILTER(Account!C:C, (Account!C:C&lt;&gt;"Expense") * (Account!B:B=O211)), 1), "")
    )
))</f>
        <v/>
      </c>
      <c r="Q211" s="21" t="str">
        <f>IF(A211 = "", "",IFERROR(VLOOKUP(O211, Account!B:E, 4, FALSE)=FALSE, FALSE))</f>
        <v/>
      </c>
      <c r="R211" s="5"/>
      <c r="S211" s="5"/>
      <c r="T211" s="5"/>
      <c r="U211" s="5"/>
    </row>
    <row r="212" spans="1:21" ht="1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21" t="str">
        <f t="shared" si="3"/>
        <v/>
      </c>
      <c r="P212" s="21" t="str" cm="1">
        <f t="array" ref="P212">IF(A212 = "", "",IF(Q212="", "",
    IF(AND(COUNTIF($O$2:O211, "Gross Profit") &gt; 0, COUNTIF($O213:O$1000, "Total Expenses") &gt; 0),
        IF(COUNTIFS(Account!B:B, O212, Account!C:C, "Expense") &gt; 0,
            "Expense",
            IFERROR(INDEX(_xlfn._xlws.FILTER(Account!C:C, (Account!C:C&lt;&gt;"Expense") * (Account!B:B=O212)), 1), "")
        ),
        IFERROR(INDEX(_xlfn._xlws.FILTER(Account!C:C, (Account!C:C&lt;&gt;"Expense") * (Account!B:B=O212)), 1), "")
    )
))</f>
        <v/>
      </c>
      <c r="Q212" s="21" t="str">
        <f>IF(A212 = "", "",IFERROR(VLOOKUP(O212, Account!B:E, 4, FALSE)=FALSE, FALSE))</f>
        <v/>
      </c>
      <c r="R212" s="5"/>
      <c r="S212" s="5"/>
      <c r="T212" s="5"/>
      <c r="U212" s="5"/>
    </row>
    <row r="213" spans="1:21" ht="1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21" t="str">
        <f t="shared" si="3"/>
        <v/>
      </c>
      <c r="P213" s="21" t="str" cm="1">
        <f t="array" ref="P213">IF(A213 = "", "",IF(Q213="", "",
    IF(AND(COUNTIF($O$2:O212, "Gross Profit") &gt; 0, COUNTIF($O214:O$1000, "Total Expenses") &gt; 0),
        IF(COUNTIFS(Account!B:B, O213, Account!C:C, "Expense") &gt; 0,
            "Expense",
            IFERROR(INDEX(_xlfn._xlws.FILTER(Account!C:C, (Account!C:C&lt;&gt;"Expense") * (Account!B:B=O213)), 1), "")
        ),
        IFERROR(INDEX(_xlfn._xlws.FILTER(Account!C:C, (Account!C:C&lt;&gt;"Expense") * (Account!B:B=O213)), 1), "")
    )
))</f>
        <v/>
      </c>
      <c r="Q213" s="21" t="str">
        <f>IF(A213 = "", "",IFERROR(VLOOKUP(O213, Account!B:E, 4, FALSE)=FALSE, FALSE))</f>
        <v/>
      </c>
      <c r="R213" s="5"/>
      <c r="S213" s="5"/>
      <c r="T213" s="5"/>
      <c r="U213" s="5"/>
    </row>
    <row r="214" spans="1:21" ht="1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21" t="str">
        <f t="shared" si="3"/>
        <v/>
      </c>
      <c r="P214" s="21" t="str" cm="1">
        <f t="array" ref="P214">IF(A214 = "", "",IF(Q214="", "",
    IF(AND(COUNTIF($O$2:O213, "Gross Profit") &gt; 0, COUNTIF($O215:O$1000, "Total Expenses") &gt; 0),
        IF(COUNTIFS(Account!B:B, O214, Account!C:C, "Expense") &gt; 0,
            "Expense",
            IFERROR(INDEX(_xlfn._xlws.FILTER(Account!C:C, (Account!C:C&lt;&gt;"Expense") * (Account!B:B=O214)), 1), "")
        ),
        IFERROR(INDEX(_xlfn._xlws.FILTER(Account!C:C, (Account!C:C&lt;&gt;"Expense") * (Account!B:B=O214)), 1), "")
    )
))</f>
        <v/>
      </c>
      <c r="Q214" s="21" t="str">
        <f>IF(A214 = "", "",IFERROR(VLOOKUP(O214, Account!B:E, 4, FALSE)=FALSE, FALSE))</f>
        <v/>
      </c>
      <c r="R214" s="5"/>
      <c r="S214" s="5"/>
      <c r="T214" s="5"/>
      <c r="U214" s="5"/>
    </row>
    <row r="215" spans="1:21" ht="1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21" t="str">
        <f t="shared" si="3"/>
        <v/>
      </c>
      <c r="P215" s="21" t="str" cm="1">
        <f t="array" ref="P215">IF(A215 = "", "",IF(Q215="", "",
    IF(AND(COUNTIF($O$2:O214, "Gross Profit") &gt; 0, COUNTIF($O216:O$1000, "Total Expenses") &gt; 0),
        IF(COUNTIFS(Account!B:B, O215, Account!C:C, "Expense") &gt; 0,
            "Expense",
            IFERROR(INDEX(_xlfn._xlws.FILTER(Account!C:C, (Account!C:C&lt;&gt;"Expense") * (Account!B:B=O215)), 1), "")
        ),
        IFERROR(INDEX(_xlfn._xlws.FILTER(Account!C:C, (Account!C:C&lt;&gt;"Expense") * (Account!B:B=O215)), 1), "")
    )
))</f>
        <v/>
      </c>
      <c r="Q215" s="21" t="str">
        <f>IF(A215 = "", "",IFERROR(VLOOKUP(O215, Account!B:E, 4, FALSE)=FALSE, FALSE))</f>
        <v/>
      </c>
      <c r="R215" s="5"/>
      <c r="S215" s="5"/>
      <c r="T215" s="5"/>
      <c r="U215" s="5"/>
    </row>
    <row r="216" spans="1:21" ht="1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21" t="str">
        <f t="shared" si="3"/>
        <v/>
      </c>
      <c r="P216" s="21" t="str" cm="1">
        <f t="array" ref="P216">IF(A216 = "", "",IF(Q216="", "",
    IF(AND(COUNTIF($O$2:O215, "Gross Profit") &gt; 0, COUNTIF($O217:O$1000, "Total Expenses") &gt; 0),
        IF(COUNTIFS(Account!B:B, O216, Account!C:C, "Expense") &gt; 0,
            "Expense",
            IFERROR(INDEX(_xlfn._xlws.FILTER(Account!C:C, (Account!C:C&lt;&gt;"Expense") * (Account!B:B=O216)), 1), "")
        ),
        IFERROR(INDEX(_xlfn._xlws.FILTER(Account!C:C, (Account!C:C&lt;&gt;"Expense") * (Account!B:B=O216)), 1), "")
    )
))</f>
        <v/>
      </c>
      <c r="Q216" s="21" t="str">
        <f>IF(A216 = "", "",IFERROR(VLOOKUP(O216, Account!B:E, 4, FALSE)=FALSE, FALSE))</f>
        <v/>
      </c>
      <c r="R216" s="5"/>
      <c r="S216" s="5"/>
      <c r="T216" s="5"/>
      <c r="U216" s="5"/>
    </row>
    <row r="217" spans="1:21" ht="1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21" t="str">
        <f t="shared" si="3"/>
        <v/>
      </c>
      <c r="P217" s="21" t="str" cm="1">
        <f t="array" ref="P217">IF(A217 = "", "",IF(Q217="", "",
    IF(AND(COUNTIF($O$2:O216, "Gross Profit") &gt; 0, COUNTIF($O218:O$1000, "Total Expenses") &gt; 0),
        IF(COUNTIFS(Account!B:B, O217, Account!C:C, "Expense") &gt; 0,
            "Expense",
            IFERROR(INDEX(_xlfn._xlws.FILTER(Account!C:C, (Account!C:C&lt;&gt;"Expense") * (Account!B:B=O217)), 1), "")
        ),
        IFERROR(INDEX(_xlfn._xlws.FILTER(Account!C:C, (Account!C:C&lt;&gt;"Expense") * (Account!B:B=O217)), 1), "")
    )
))</f>
        <v/>
      </c>
      <c r="Q217" s="21" t="str">
        <f>IF(A217 = "", "",IFERROR(VLOOKUP(O217, Account!B:E, 4, FALSE)=FALSE, FALSE))</f>
        <v/>
      </c>
      <c r="R217" s="5"/>
      <c r="S217" s="5"/>
      <c r="T217" s="5"/>
      <c r="U217" s="5"/>
    </row>
    <row r="218" spans="1:21" ht="1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21" t="str">
        <f t="shared" si="3"/>
        <v/>
      </c>
      <c r="P218" s="21" t="str" cm="1">
        <f t="array" ref="P218">IF(A218 = "", "",IF(Q218="", "",
    IF(AND(COUNTIF($O$2:O217, "Gross Profit") &gt; 0, COUNTIF($O219:O$1000, "Total Expenses") &gt; 0),
        IF(COUNTIFS(Account!B:B, O218, Account!C:C, "Expense") &gt; 0,
            "Expense",
            IFERROR(INDEX(_xlfn._xlws.FILTER(Account!C:C, (Account!C:C&lt;&gt;"Expense") * (Account!B:B=O218)), 1), "")
        ),
        IFERROR(INDEX(_xlfn._xlws.FILTER(Account!C:C, (Account!C:C&lt;&gt;"Expense") * (Account!B:B=O218)), 1), "")
    )
))</f>
        <v/>
      </c>
      <c r="Q218" s="21" t="str">
        <f>IF(A218 = "", "",IFERROR(VLOOKUP(O218, Account!B:E, 4, FALSE)=FALSE, FALSE))</f>
        <v/>
      </c>
      <c r="R218" s="5"/>
      <c r="S218" s="5"/>
      <c r="T218" s="5"/>
      <c r="U218" s="5"/>
    </row>
    <row r="219" spans="1:21" ht="1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21" t="str">
        <f t="shared" si="3"/>
        <v/>
      </c>
      <c r="P219" s="21" t="str" cm="1">
        <f t="array" ref="P219">IF(A219 = "", "",IF(Q219="", "",
    IF(AND(COUNTIF($O$2:O218, "Gross Profit") &gt; 0, COUNTIF($O220:O$1000, "Total Expenses") &gt; 0),
        IF(COUNTIFS(Account!B:B, O219, Account!C:C, "Expense") &gt; 0,
            "Expense",
            IFERROR(INDEX(_xlfn._xlws.FILTER(Account!C:C, (Account!C:C&lt;&gt;"Expense") * (Account!B:B=O219)), 1), "")
        ),
        IFERROR(INDEX(_xlfn._xlws.FILTER(Account!C:C, (Account!C:C&lt;&gt;"Expense") * (Account!B:B=O219)), 1), "")
    )
))</f>
        <v/>
      </c>
      <c r="Q219" s="21" t="str">
        <f>IF(A219 = "", "",IFERROR(VLOOKUP(O219, Account!B:E, 4, FALSE)=FALSE, FALSE))</f>
        <v/>
      </c>
      <c r="R219" s="5"/>
      <c r="S219" s="5"/>
      <c r="T219" s="5"/>
      <c r="U219" s="5"/>
    </row>
    <row r="220" spans="1:21" ht="1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21" t="str">
        <f t="shared" si="3"/>
        <v/>
      </c>
      <c r="P220" s="21" t="str" cm="1">
        <f t="array" ref="P220">IF(A220 = "", "",IF(Q220="", "",
    IF(AND(COUNTIF($O$2:O219, "Gross Profit") &gt; 0, COUNTIF($O221:O$1000, "Total Expenses") &gt; 0),
        IF(COUNTIFS(Account!B:B, O220, Account!C:C, "Expense") &gt; 0,
            "Expense",
            IFERROR(INDEX(_xlfn._xlws.FILTER(Account!C:C, (Account!C:C&lt;&gt;"Expense") * (Account!B:B=O220)), 1), "")
        ),
        IFERROR(INDEX(_xlfn._xlws.FILTER(Account!C:C, (Account!C:C&lt;&gt;"Expense") * (Account!B:B=O220)), 1), "")
    )
))</f>
        <v/>
      </c>
      <c r="Q220" s="21" t="str">
        <f>IF(A220 = "", "",IFERROR(VLOOKUP(O220, Account!B:E, 4, FALSE)=FALSE, FALSE))</f>
        <v/>
      </c>
      <c r="R220" s="5"/>
      <c r="S220" s="5"/>
      <c r="T220" s="5"/>
      <c r="U220" s="5"/>
    </row>
    <row r="221" spans="1:21" ht="1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21" t="str">
        <f t="shared" si="3"/>
        <v/>
      </c>
      <c r="P221" s="21" t="str" cm="1">
        <f t="array" ref="P221">IF(A221 = "", "",IF(Q221="", "",
    IF(AND(COUNTIF($O$2:O220, "Gross Profit") &gt; 0, COUNTIF($O222:O$1000, "Total Expenses") &gt; 0),
        IF(COUNTIFS(Account!B:B, O221, Account!C:C, "Expense") &gt; 0,
            "Expense",
            IFERROR(INDEX(_xlfn._xlws.FILTER(Account!C:C, (Account!C:C&lt;&gt;"Expense") * (Account!B:B=O221)), 1), "")
        ),
        IFERROR(INDEX(_xlfn._xlws.FILTER(Account!C:C, (Account!C:C&lt;&gt;"Expense") * (Account!B:B=O221)), 1), "")
    )
))</f>
        <v/>
      </c>
      <c r="Q221" s="21" t="str">
        <f>IF(A221 = "", "",IFERROR(VLOOKUP(O221, Account!B:E, 4, FALSE)=FALSE, FALSE))</f>
        <v/>
      </c>
      <c r="R221" s="5"/>
      <c r="S221" s="5"/>
      <c r="T221" s="5"/>
      <c r="U221" s="5"/>
    </row>
    <row r="222" spans="1:21" ht="1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21" t="str">
        <f t="shared" si="3"/>
        <v/>
      </c>
      <c r="P222" s="21" t="str" cm="1">
        <f t="array" ref="P222">IF(A222 = "", "",IF(Q222="", "",
    IF(AND(COUNTIF($O$2:O221, "Gross Profit") &gt; 0, COUNTIF($O223:O$1000, "Total Expenses") &gt; 0),
        IF(COUNTIFS(Account!B:B, O222, Account!C:C, "Expense") &gt; 0,
            "Expense",
            IFERROR(INDEX(_xlfn._xlws.FILTER(Account!C:C, (Account!C:C&lt;&gt;"Expense") * (Account!B:B=O222)), 1), "")
        ),
        IFERROR(INDEX(_xlfn._xlws.FILTER(Account!C:C, (Account!C:C&lt;&gt;"Expense") * (Account!B:B=O222)), 1), "")
    )
))</f>
        <v/>
      </c>
      <c r="Q222" s="21" t="str">
        <f>IF(A222 = "", "",IFERROR(VLOOKUP(O222, Account!B:E, 4, FALSE)=FALSE, FALSE))</f>
        <v/>
      </c>
      <c r="R222" s="5"/>
      <c r="S222" s="5"/>
      <c r="T222" s="5"/>
      <c r="U222" s="5"/>
    </row>
    <row r="223" spans="1:21" ht="1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21" t="str">
        <f t="shared" si="3"/>
        <v/>
      </c>
      <c r="P223" s="21" t="str" cm="1">
        <f t="array" ref="P223">IF(A223 = "", "",IF(Q223="", "",
    IF(AND(COUNTIF($O$2:O222, "Gross Profit") &gt; 0, COUNTIF($O224:O$1000, "Total Expenses") &gt; 0),
        IF(COUNTIFS(Account!B:B, O223, Account!C:C, "Expense") &gt; 0,
            "Expense",
            IFERROR(INDEX(_xlfn._xlws.FILTER(Account!C:C, (Account!C:C&lt;&gt;"Expense") * (Account!B:B=O223)), 1), "")
        ),
        IFERROR(INDEX(_xlfn._xlws.FILTER(Account!C:C, (Account!C:C&lt;&gt;"Expense") * (Account!B:B=O223)), 1), "")
    )
))</f>
        <v/>
      </c>
      <c r="Q223" s="21" t="str">
        <f>IF(A223 = "", "",IFERROR(VLOOKUP(O223, Account!B:E, 4, FALSE)=FALSE, FALSE))</f>
        <v/>
      </c>
      <c r="R223" s="5"/>
      <c r="S223" s="5"/>
      <c r="T223" s="5"/>
      <c r="U223" s="5"/>
    </row>
    <row r="224" spans="1:21" ht="1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21" t="str">
        <f t="shared" si="3"/>
        <v/>
      </c>
      <c r="P224" s="21" t="str" cm="1">
        <f t="array" ref="P224">IF(A224 = "", "",IF(Q224="", "",
    IF(AND(COUNTIF($O$2:O223, "Gross Profit") &gt; 0, COUNTIF($O225:O$1000, "Total Expenses") &gt; 0),
        IF(COUNTIFS(Account!B:B, O224, Account!C:C, "Expense") &gt; 0,
            "Expense",
            IFERROR(INDEX(_xlfn._xlws.FILTER(Account!C:C, (Account!C:C&lt;&gt;"Expense") * (Account!B:B=O224)), 1), "")
        ),
        IFERROR(INDEX(_xlfn._xlws.FILTER(Account!C:C, (Account!C:C&lt;&gt;"Expense") * (Account!B:B=O224)), 1), "")
    )
))</f>
        <v/>
      </c>
      <c r="Q224" s="21" t="str">
        <f>IF(A224 = "", "",IFERROR(VLOOKUP(O224, Account!B:E, 4, FALSE)=FALSE, FALSE))</f>
        <v/>
      </c>
      <c r="R224" s="5"/>
      <c r="S224" s="5"/>
      <c r="T224" s="5"/>
      <c r="U224" s="5"/>
    </row>
    <row r="225" spans="1:21" ht="1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21" t="str">
        <f t="shared" si="3"/>
        <v/>
      </c>
      <c r="P225" s="21" t="str" cm="1">
        <f t="array" ref="P225">IF(A225 = "", "",IF(Q225="", "",
    IF(AND(COUNTIF($O$2:O224, "Gross Profit") &gt; 0, COUNTIF($O226:O$1000, "Total Expenses") &gt; 0),
        IF(COUNTIFS(Account!B:B, O225, Account!C:C, "Expense") &gt; 0,
            "Expense",
            IFERROR(INDEX(_xlfn._xlws.FILTER(Account!C:C, (Account!C:C&lt;&gt;"Expense") * (Account!B:B=O225)), 1), "")
        ),
        IFERROR(INDEX(_xlfn._xlws.FILTER(Account!C:C, (Account!C:C&lt;&gt;"Expense") * (Account!B:B=O225)), 1), "")
    )
))</f>
        <v/>
      </c>
      <c r="Q225" s="21" t="str">
        <f>IF(A225 = "", "",IFERROR(VLOOKUP(O225, Account!B:E, 4, FALSE)=FALSE, FALSE))</f>
        <v/>
      </c>
      <c r="R225" s="5"/>
      <c r="S225" s="5"/>
      <c r="T225" s="5"/>
      <c r="U225" s="5"/>
    </row>
    <row r="226" spans="1:21" ht="1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21" t="str">
        <f t="shared" si="3"/>
        <v/>
      </c>
      <c r="P226" s="21" t="str" cm="1">
        <f t="array" ref="P226">IF(A226 = "", "",IF(Q226="", "",
    IF(AND(COUNTIF($O$2:O225, "Gross Profit") &gt; 0, COUNTIF($O227:O$1000, "Total Expenses") &gt; 0),
        IF(COUNTIFS(Account!B:B, O226, Account!C:C, "Expense") &gt; 0,
            "Expense",
            IFERROR(INDEX(_xlfn._xlws.FILTER(Account!C:C, (Account!C:C&lt;&gt;"Expense") * (Account!B:B=O226)), 1), "")
        ),
        IFERROR(INDEX(_xlfn._xlws.FILTER(Account!C:C, (Account!C:C&lt;&gt;"Expense") * (Account!B:B=O226)), 1), "")
    )
))</f>
        <v/>
      </c>
      <c r="Q226" s="21" t="str">
        <f>IF(A226 = "", "",IFERROR(VLOOKUP(O226, Account!B:E, 4, FALSE)=FALSE, FALSE))</f>
        <v/>
      </c>
      <c r="R226" s="5"/>
      <c r="S226" s="5"/>
      <c r="T226" s="5"/>
      <c r="U226" s="5"/>
    </row>
    <row r="227" spans="1:21" ht="1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21" t="str">
        <f t="shared" si="3"/>
        <v/>
      </c>
      <c r="P227" s="21" t="str" cm="1">
        <f t="array" ref="P227">IF(A227 = "", "",IF(Q227="", "",
    IF(AND(COUNTIF($O$2:O226, "Gross Profit") &gt; 0, COUNTIF($O228:O$1000, "Total Expenses") &gt; 0),
        IF(COUNTIFS(Account!B:B, O227, Account!C:C, "Expense") &gt; 0,
            "Expense",
            IFERROR(INDEX(_xlfn._xlws.FILTER(Account!C:C, (Account!C:C&lt;&gt;"Expense") * (Account!B:B=O227)), 1), "")
        ),
        IFERROR(INDEX(_xlfn._xlws.FILTER(Account!C:C, (Account!C:C&lt;&gt;"Expense") * (Account!B:B=O227)), 1), "")
    )
))</f>
        <v/>
      </c>
      <c r="Q227" s="21" t="str">
        <f>IF(A227 = "", "",IFERROR(VLOOKUP(O227, Account!B:E, 4, FALSE)=FALSE, FALSE))</f>
        <v/>
      </c>
      <c r="R227" s="5"/>
      <c r="S227" s="5"/>
      <c r="T227" s="5"/>
      <c r="U227" s="5"/>
    </row>
    <row r="228" spans="1:21" ht="1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21" t="str">
        <f t="shared" si="3"/>
        <v/>
      </c>
      <c r="P228" s="21" t="str" cm="1">
        <f t="array" ref="P228">IF(A228 = "", "",IF(Q228="", "",
    IF(AND(COUNTIF($O$2:O227, "Gross Profit") &gt; 0, COUNTIF($O229:O$1000, "Total Expenses") &gt; 0),
        IF(COUNTIFS(Account!B:B, O228, Account!C:C, "Expense") &gt; 0,
            "Expense",
            IFERROR(INDEX(_xlfn._xlws.FILTER(Account!C:C, (Account!C:C&lt;&gt;"Expense") * (Account!B:B=O228)), 1), "")
        ),
        IFERROR(INDEX(_xlfn._xlws.FILTER(Account!C:C, (Account!C:C&lt;&gt;"Expense") * (Account!B:B=O228)), 1), "")
    )
))</f>
        <v/>
      </c>
      <c r="Q228" s="21" t="str">
        <f>IF(A228 = "", "",IFERROR(VLOOKUP(O228, Account!B:E, 4, FALSE)=FALSE, FALSE))</f>
        <v/>
      </c>
      <c r="R228" s="5"/>
      <c r="S228" s="5"/>
      <c r="T228" s="5"/>
      <c r="U228" s="5"/>
    </row>
    <row r="229" spans="1:21" ht="1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21" t="str">
        <f t="shared" si="3"/>
        <v/>
      </c>
      <c r="P229" s="21" t="str" cm="1">
        <f t="array" ref="P229">IF(A229 = "", "",IF(Q229="", "",
    IF(AND(COUNTIF($O$2:O228, "Gross Profit") &gt; 0, COUNTIF($O230:O$1000, "Total Expenses") &gt; 0),
        IF(COUNTIFS(Account!B:B, O229, Account!C:C, "Expense") &gt; 0,
            "Expense",
            IFERROR(INDEX(_xlfn._xlws.FILTER(Account!C:C, (Account!C:C&lt;&gt;"Expense") * (Account!B:B=O229)), 1), "")
        ),
        IFERROR(INDEX(_xlfn._xlws.FILTER(Account!C:C, (Account!C:C&lt;&gt;"Expense") * (Account!B:B=O229)), 1), "")
    )
))</f>
        <v/>
      </c>
      <c r="Q229" s="21" t="str">
        <f>IF(A229 = "", "",IFERROR(VLOOKUP(O229, Account!B:E, 4, FALSE)=FALSE, FALSE))</f>
        <v/>
      </c>
      <c r="R229" s="5"/>
      <c r="S229" s="5"/>
      <c r="T229" s="5"/>
      <c r="U229" s="5"/>
    </row>
    <row r="230" spans="1:21" ht="1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21" t="str">
        <f t="shared" si="3"/>
        <v/>
      </c>
      <c r="P230" s="21" t="str" cm="1">
        <f t="array" ref="P230">IF(A230 = "", "",IF(Q230="", "",
    IF(AND(COUNTIF($O$2:O229, "Gross Profit") &gt; 0, COUNTIF($O231:O$1000, "Total Expenses") &gt; 0),
        IF(COUNTIFS(Account!B:B, O230, Account!C:C, "Expense") &gt; 0,
            "Expense",
            IFERROR(INDEX(_xlfn._xlws.FILTER(Account!C:C, (Account!C:C&lt;&gt;"Expense") * (Account!B:B=O230)), 1), "")
        ),
        IFERROR(INDEX(_xlfn._xlws.FILTER(Account!C:C, (Account!C:C&lt;&gt;"Expense") * (Account!B:B=O230)), 1), "")
    )
))</f>
        <v/>
      </c>
      <c r="Q230" s="21" t="str">
        <f>IF(A230 = "", "",IFERROR(VLOOKUP(O230, Account!B:E, 4, FALSE)=FALSE, FALSE))</f>
        <v/>
      </c>
      <c r="R230" s="5"/>
      <c r="S230" s="5"/>
      <c r="T230" s="5"/>
      <c r="U230" s="5"/>
    </row>
    <row r="231" spans="1:21" ht="1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21" t="str">
        <f t="shared" si="3"/>
        <v/>
      </c>
      <c r="P231" s="21" t="str" cm="1">
        <f t="array" ref="P231">IF(A231 = "", "",IF(Q231="", "",
    IF(AND(COUNTIF($O$2:O230, "Gross Profit") &gt; 0, COUNTIF($O232:O$1000, "Total Expenses") &gt; 0),
        IF(COUNTIFS(Account!B:B, O231, Account!C:C, "Expense") &gt; 0,
            "Expense",
            IFERROR(INDEX(_xlfn._xlws.FILTER(Account!C:C, (Account!C:C&lt;&gt;"Expense") * (Account!B:B=O231)), 1), "")
        ),
        IFERROR(INDEX(_xlfn._xlws.FILTER(Account!C:C, (Account!C:C&lt;&gt;"Expense") * (Account!B:B=O231)), 1), "")
    )
))</f>
        <v/>
      </c>
      <c r="Q231" s="21" t="str">
        <f>IF(A231 = "", "",IFERROR(VLOOKUP(O231, Account!B:E, 4, FALSE)=FALSE, FALSE))</f>
        <v/>
      </c>
      <c r="R231" s="5"/>
      <c r="S231" s="5"/>
      <c r="T231" s="5"/>
      <c r="U231" s="5"/>
    </row>
    <row r="232" spans="1:21" ht="1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21" t="str">
        <f t="shared" si="3"/>
        <v/>
      </c>
      <c r="P232" s="21" t="str" cm="1">
        <f t="array" ref="P232">IF(A232 = "", "",IF(Q232="", "",
    IF(AND(COUNTIF($O$2:O231, "Gross Profit") &gt; 0, COUNTIF($O233:O$1000, "Total Expenses") &gt; 0),
        IF(COUNTIFS(Account!B:B, O232, Account!C:C, "Expense") &gt; 0,
            "Expense",
            IFERROR(INDEX(_xlfn._xlws.FILTER(Account!C:C, (Account!C:C&lt;&gt;"Expense") * (Account!B:B=O232)), 1), "")
        ),
        IFERROR(INDEX(_xlfn._xlws.FILTER(Account!C:C, (Account!C:C&lt;&gt;"Expense") * (Account!B:B=O232)), 1), "")
    )
))</f>
        <v/>
      </c>
      <c r="Q232" s="21" t="str">
        <f>IF(A232 = "", "",IFERROR(VLOOKUP(O232, Account!B:E, 4, FALSE)=FALSE, FALSE))</f>
        <v/>
      </c>
      <c r="R232" s="5"/>
      <c r="S232" s="5"/>
      <c r="T232" s="5"/>
      <c r="U232" s="5"/>
    </row>
    <row r="233" spans="1:21" ht="1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21" t="str">
        <f t="shared" si="3"/>
        <v/>
      </c>
      <c r="P233" s="21" t="str" cm="1">
        <f t="array" ref="P233">IF(A233 = "", "",IF(Q233="", "",
    IF(AND(COUNTIF($O$2:O232, "Gross Profit") &gt; 0, COUNTIF($O234:O$1000, "Total Expenses") &gt; 0),
        IF(COUNTIFS(Account!B:B, O233, Account!C:C, "Expense") &gt; 0,
            "Expense",
            IFERROR(INDEX(_xlfn._xlws.FILTER(Account!C:C, (Account!C:C&lt;&gt;"Expense") * (Account!B:B=O233)), 1), "")
        ),
        IFERROR(INDEX(_xlfn._xlws.FILTER(Account!C:C, (Account!C:C&lt;&gt;"Expense") * (Account!B:B=O233)), 1), "")
    )
))</f>
        <v/>
      </c>
      <c r="Q233" s="21" t="str">
        <f>IF(A233 = "", "",IFERROR(VLOOKUP(O233, Account!B:E, 4, FALSE)=FALSE, FALSE))</f>
        <v/>
      </c>
      <c r="R233" s="5"/>
      <c r="S233" s="5"/>
      <c r="T233" s="5"/>
      <c r="U233" s="5"/>
    </row>
    <row r="234" spans="1:21" ht="1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21" t="str">
        <f t="shared" ref="O234:O239" si="4">TRIM(A234)</f>
        <v/>
      </c>
      <c r="P234" s="21" t="str" cm="1">
        <f t="array" ref="P234">IF(A234 = "", "",IF(Q234="", "",
    IF(AND(COUNTIF($O$2:O233, "Gross Profit") &gt; 0, COUNTIF($O235:O$1000, "Total Expenses") &gt; 0),
        IF(COUNTIFS(Account!B:B, O234, Account!C:C, "Expense") &gt; 0,
            "Expense",
            IFERROR(INDEX(_xlfn._xlws.FILTER(Account!C:C, (Account!C:C&lt;&gt;"Expense") * (Account!B:B=O234)), 1), "")
        ),
        IFERROR(INDEX(_xlfn._xlws.FILTER(Account!C:C, (Account!C:C&lt;&gt;"Expense") * (Account!B:B=O234)), 1), "")
    )
))</f>
        <v/>
      </c>
      <c r="Q234" s="21" t="str">
        <f>IF(A234 = "", "",IFERROR(VLOOKUP(O234, Account!B:E, 4, FALSE)=FALSE, FALSE))</f>
        <v/>
      </c>
      <c r="R234" s="5"/>
      <c r="S234" s="5"/>
      <c r="T234" s="5"/>
      <c r="U234" s="5"/>
    </row>
    <row r="235" spans="1:21" ht="1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21" t="str">
        <f t="shared" si="4"/>
        <v/>
      </c>
      <c r="P235" s="21" t="str" cm="1">
        <f t="array" ref="P235">IF(A235 = "", "",IF(Q235="", "",
    IF(AND(COUNTIF($O$2:O234, "Gross Profit") &gt; 0, COUNTIF($O236:O$1000, "Total Expenses") &gt; 0),
        IF(COUNTIFS(Account!B:B, O235, Account!C:C, "Expense") &gt; 0,
            "Expense",
            IFERROR(INDEX(_xlfn._xlws.FILTER(Account!C:C, (Account!C:C&lt;&gt;"Expense") * (Account!B:B=O235)), 1), "")
        ),
        IFERROR(INDEX(_xlfn._xlws.FILTER(Account!C:C, (Account!C:C&lt;&gt;"Expense") * (Account!B:B=O235)), 1), "")
    )
))</f>
        <v/>
      </c>
      <c r="Q235" s="21" t="str">
        <f>IF(A235 = "", "",IFERROR(VLOOKUP(O235, Account!B:E, 4, FALSE)=FALSE, FALSE))</f>
        <v/>
      </c>
      <c r="R235" s="5"/>
      <c r="S235" s="5"/>
      <c r="T235" s="5"/>
      <c r="U235" s="5"/>
    </row>
    <row r="236" spans="1:21" ht="1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21" t="str">
        <f t="shared" si="4"/>
        <v/>
      </c>
      <c r="P236" s="21"/>
      <c r="Q236" s="21" t="str">
        <f>IF(A236 = "", "",IFERROR(VLOOKUP(O236, Account!B:E, 4, FALSE)=FALSE, FALSE))</f>
        <v/>
      </c>
      <c r="R236" s="5"/>
      <c r="S236" s="5"/>
      <c r="T236" s="5"/>
      <c r="U236" s="5"/>
    </row>
    <row r="237" spans="1:21" ht="1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21" t="str">
        <f t="shared" si="4"/>
        <v/>
      </c>
      <c r="P237" s="21"/>
      <c r="Q237" s="21" t="str">
        <f>IF(A237 = "", "",IFERROR(VLOOKUP(O237, Account!B:E, 4, FALSE)=FALSE, FALSE))</f>
        <v/>
      </c>
      <c r="R237" s="5"/>
      <c r="S237" s="5"/>
      <c r="T237" s="5"/>
      <c r="U237" s="5"/>
    </row>
    <row r="238" spans="1:21" ht="1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21" t="str">
        <f t="shared" si="4"/>
        <v/>
      </c>
      <c r="P238" s="21"/>
      <c r="Q238" s="21"/>
      <c r="R238" s="5"/>
      <c r="S238" s="5"/>
      <c r="T238" s="5"/>
      <c r="U238" s="5"/>
    </row>
    <row r="239" spans="1:21" ht="1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21" t="str">
        <f t="shared" si="4"/>
        <v/>
      </c>
      <c r="P239" s="21"/>
      <c r="Q239" s="21"/>
      <c r="R239" s="5"/>
      <c r="S239" s="5"/>
      <c r="T239" s="5"/>
      <c r="U239" s="5"/>
    </row>
    <row r="240" spans="1:21" ht="1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21"/>
      <c r="P240" s="21"/>
      <c r="Q240" s="21"/>
      <c r="R240" s="5"/>
      <c r="S240" s="5"/>
      <c r="T240" s="5"/>
      <c r="U240" s="5"/>
    </row>
    <row r="241" spans="1:21" ht="1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21"/>
      <c r="P241" s="21"/>
      <c r="Q241" s="21"/>
      <c r="R241" s="5"/>
      <c r="S241" s="5"/>
      <c r="T241" s="5"/>
      <c r="U241" s="5"/>
    </row>
    <row r="242" spans="1:21" ht="1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1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5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5" thickBo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5" thickBo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15" thickBo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5" thickBo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15" thickBo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15" thickBo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15" thickBo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15" thickBo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15" thickBo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5" thickBo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5" thickBo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5" thickBo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ht="15" thickBo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ht="15" thickBo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ht="15" thickBo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1:21" ht="15" thickBo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1:21" ht="15" thickBo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</row>
    <row r="1003" spans="1:21" ht="15" thickBo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</row>
    <row r="1004" spans="1:21" ht="15" thickBo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64F7-E6D5-4E8D-A806-18A9FC96A268}">
  <dimension ref="A1:U1000"/>
  <sheetViews>
    <sheetView zoomScale="78" zoomScaleNormal="78" workbookViewId="0">
      <selection activeCell="A13" sqref="A13"/>
    </sheetView>
  </sheetViews>
  <sheetFormatPr defaultRowHeight="14.5"/>
  <cols>
    <col min="1" max="1" width="39.08984375" customWidth="1"/>
    <col min="2" max="2" width="16.453125" customWidth="1"/>
    <col min="3" max="3" width="18.453125" customWidth="1"/>
    <col min="4" max="4" width="14.7265625" customWidth="1"/>
    <col min="5" max="5" width="13.26953125" customWidth="1"/>
    <col min="6" max="6" width="18.1796875" customWidth="1"/>
    <col min="7" max="7" width="16.90625" customWidth="1"/>
    <col min="8" max="8" width="17.08984375" customWidth="1"/>
    <col min="9" max="9" width="19.26953125" customWidth="1"/>
    <col min="10" max="10" width="16.08984375" customWidth="1"/>
    <col min="11" max="11" width="17.453125" customWidth="1"/>
    <col min="12" max="12" width="16.90625" customWidth="1"/>
    <col min="13" max="13" width="13.81640625" customWidth="1"/>
    <col min="14" max="14" width="16.81640625" customWidth="1"/>
    <col min="15" max="15" width="15.453125" customWidth="1"/>
    <col min="16" max="16" width="13.81640625" customWidth="1"/>
    <col min="17" max="17" width="11.08984375" customWidth="1"/>
  </cols>
  <sheetData>
    <row r="1" spans="1:21" ht="26.5" thickBot="1">
      <c r="A1" s="7" t="s">
        <v>204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6.5" thickBot="1">
      <c r="A2" s="2" t="s">
        <v>167</v>
      </c>
      <c r="B2" s="13">
        <v>45292</v>
      </c>
      <c r="C2" s="13">
        <v>45323</v>
      </c>
      <c r="D2" s="13">
        <v>45352</v>
      </c>
      <c r="E2" s="13">
        <v>45383</v>
      </c>
      <c r="F2" s="13">
        <v>45413</v>
      </c>
      <c r="G2" s="13">
        <v>45444</v>
      </c>
      <c r="H2" s="13">
        <v>45474</v>
      </c>
      <c r="I2" s="13">
        <v>45505</v>
      </c>
      <c r="J2" s="13">
        <v>45536</v>
      </c>
      <c r="K2" s="13">
        <v>45566</v>
      </c>
      <c r="L2" s="13">
        <v>45597</v>
      </c>
      <c r="M2" s="13">
        <v>45627</v>
      </c>
      <c r="N2" s="2" t="s">
        <v>168</v>
      </c>
      <c r="O2" s="8" t="s">
        <v>169</v>
      </c>
      <c r="P2" s="8" t="s">
        <v>170</v>
      </c>
      <c r="Q2" s="8" t="s">
        <v>171</v>
      </c>
      <c r="R2" s="9"/>
      <c r="S2" s="9"/>
      <c r="T2" s="9"/>
      <c r="U2" s="9"/>
    </row>
    <row r="3" spans="1:21" ht="15" thickBot="1">
      <c r="A3" s="5" t="s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1" t="str">
        <f>IF(A3 = "","",TRIM(A3))</f>
        <v>Income</v>
      </c>
      <c r="P3" s="21" t="str" cm="1">
        <f t="array" ref="P3">IF(A3 = "", "",IF(Q3="", "",
    IF(AND(COUNTIF($O$2:O2, "Gross Profit") &gt; 0, COUNTIF($O4:O$1000, "Total Expenses") &gt; 0),
        IF(COUNTIFS(Account!B:B, O3, Account!C:C, "Expense") &gt; 0,
            "Expense",
            IFERROR(INDEX(_xlfn._xlws.FILTER(Account!C:C, (Account!C:C&lt;&gt;"Expense") * (Account!B:B=O3)), 1), "")
        ),
        IFERROR(INDEX(_xlfn._xlws.FILTER(Account!C:C, (Account!C:C&lt;&gt;"Expense") * (Account!B:B=O3)), 1), "")
    )
))</f>
        <v/>
      </c>
      <c r="Q3" s="21" t="b">
        <f>IF(A3 = "", "",IFERROR(VLOOKUP(O3, Account!B:E, 4, FALSE)=FALSE, FALSE))</f>
        <v>0</v>
      </c>
      <c r="R3" s="5"/>
      <c r="S3" s="5"/>
      <c r="T3" s="5"/>
      <c r="U3" s="5"/>
    </row>
    <row r="4" spans="1:21" ht="15" thickBot="1">
      <c r="A4" s="5" t="s">
        <v>155</v>
      </c>
      <c r="B4" s="10">
        <v>1676.51</v>
      </c>
      <c r="C4" s="10">
        <v>1828.14</v>
      </c>
      <c r="D4" s="10">
        <v>2019.87</v>
      </c>
      <c r="E4" s="10">
        <v>1933.85</v>
      </c>
      <c r="F4" s="10">
        <v>1990.51</v>
      </c>
      <c r="G4" s="10">
        <v>2187.21</v>
      </c>
      <c r="H4" s="10">
        <v>1955.54</v>
      </c>
      <c r="I4" s="10">
        <v>2126.2800000000002</v>
      </c>
      <c r="J4" s="10">
        <v>1624.87</v>
      </c>
      <c r="K4" s="10">
        <v>2020.63</v>
      </c>
      <c r="L4" s="10">
        <v>1678.43</v>
      </c>
      <c r="M4" s="10">
        <v>2179.6999999999998</v>
      </c>
      <c r="N4" s="10">
        <v>23221.54</v>
      </c>
      <c r="O4" s="21" t="str">
        <f t="shared" ref="O4:O67" si="0">IF(A4 = "","",TRIM(A4))</f>
        <v>Design income</v>
      </c>
      <c r="P4" s="21" t="str" cm="1">
        <f t="array" ref="P4">IF(A4 = "", "",IF(Q4="", "",
    IF(AND(COUNTIF($O$2:O3, "Gross Profit") &gt; 0, COUNTIF($O5:O$1000, "Total Expenses") &gt; 0),
        IF(COUNTIFS(Account!B:B, O4, Account!C:C, "Expense") &gt; 0,
            "Expense",
            IFERROR(INDEX(_xlfn._xlws.FILTER(Account!C:C, (Account!C:C&lt;&gt;"Expense") * (Account!B:B=O4)), 1), "")
        ),
        IFERROR(INDEX(_xlfn._xlws.FILTER(Account!C:C, (Account!C:C&lt;&gt;"Expense") * (Account!B:B=O4)), 1), "")
    )
))</f>
        <v>Income</v>
      </c>
      <c r="Q4" s="21" t="b">
        <f>IF(A4 = "", "",IFERROR(VLOOKUP(O4, Account!B:E, 4, FALSE)=FALSE, FALSE))</f>
        <v>1</v>
      </c>
      <c r="R4" s="5"/>
      <c r="S4" s="5"/>
      <c r="T4" s="5"/>
      <c r="U4" s="5"/>
    </row>
    <row r="5" spans="1:21" ht="15" thickBot="1">
      <c r="A5" s="5" t="s">
        <v>156</v>
      </c>
      <c r="B5" s="10">
        <v>-52.59</v>
      </c>
      <c r="C5" s="10">
        <v>-44.5</v>
      </c>
      <c r="D5" s="10">
        <v>-76.36</v>
      </c>
      <c r="E5" s="10">
        <v>-61.41</v>
      </c>
      <c r="F5" s="10">
        <v>-49.61</v>
      </c>
      <c r="G5" s="10">
        <v>-44.97</v>
      </c>
      <c r="H5" s="10">
        <v>-62.59</v>
      </c>
      <c r="I5" s="10">
        <v>-49.36</v>
      </c>
      <c r="J5" s="10">
        <v>-73.47</v>
      </c>
      <c r="K5" s="10">
        <v>-74.56</v>
      </c>
      <c r="L5" s="10">
        <v>-58.32</v>
      </c>
      <c r="M5" s="10">
        <v>-47.99</v>
      </c>
      <c r="N5" s="10">
        <v>-695.74</v>
      </c>
      <c r="O5" s="21" t="str">
        <f t="shared" si="0"/>
        <v>Discount</v>
      </c>
      <c r="P5" s="21" t="str" cm="1">
        <f t="array" ref="P5">IF(A5 = "", "",IF(Q5="", "",
    IF(AND(COUNTIF($O$2:O4, "Gross Profit") &gt; 0, COUNTIF($O6:O$1000, "Total Expenses") &gt; 0),
        IF(COUNTIFS(Account!B:B, O5, Account!C:C, "Expense") &gt; 0,
            "Expense",
            IFERROR(INDEX(_xlfn._xlws.FILTER(Account!C:C, (Account!C:C&lt;&gt;"Expense") * (Account!B:B=O5)), 1), "")
        ),
        IFERROR(INDEX(_xlfn._xlws.FILTER(Account!C:C, (Account!C:C&lt;&gt;"Expense") * (Account!B:B=O5)), 1), "")
    )
))</f>
        <v>Income</v>
      </c>
      <c r="Q5" s="21" t="b">
        <f>IF(A5 = "", "",IFERROR(VLOOKUP(O5, Account!B:E, 4, FALSE)=FALSE, FALSE))</f>
        <v>1</v>
      </c>
      <c r="R5" s="5"/>
      <c r="S5" s="5"/>
      <c r="T5" s="5"/>
      <c r="U5" s="5"/>
    </row>
    <row r="6" spans="1:21" ht="15" thickBot="1">
      <c r="A6" s="5" t="s">
        <v>157</v>
      </c>
      <c r="B6" s="10">
        <v>5381.08</v>
      </c>
      <c r="C6" s="10">
        <v>5046.74</v>
      </c>
      <c r="D6" s="10">
        <v>5569.94</v>
      </c>
      <c r="E6" s="10">
        <v>5241.6000000000004</v>
      </c>
      <c r="F6" s="10">
        <v>4981.5600000000004</v>
      </c>
      <c r="G6" s="10">
        <v>5052.01</v>
      </c>
      <c r="H6" s="10">
        <v>4926.97</v>
      </c>
      <c r="I6" s="10">
        <v>5539.58</v>
      </c>
      <c r="J6" s="10">
        <v>4991.2700000000004</v>
      </c>
      <c r="K6" s="10">
        <v>5219.6000000000004</v>
      </c>
      <c r="L6" s="10">
        <v>4882.5200000000004</v>
      </c>
      <c r="M6" s="10">
        <v>5354.06</v>
      </c>
      <c r="N6" s="10">
        <v>62186.93</v>
      </c>
      <c r="O6" s="21" t="str">
        <f t="shared" si="0"/>
        <v>Painting Services</v>
      </c>
      <c r="P6" s="21" t="str" cm="1">
        <f t="array" ref="P6">IF(A6 = "", "",IF(Q6="", "",
    IF(AND(COUNTIF($O$2:O5, "Gross Profit") &gt; 0, COUNTIF($O7:O$1000, "Total Expenses") &gt; 0),
        IF(COUNTIFS(Account!B:B, O6, Account!C:C, "Expense") &gt; 0,
            "Expense",
            IFERROR(INDEX(_xlfn._xlws.FILTER(Account!C:C, (Account!C:C&lt;&gt;"Expense") * (Account!B:B=O6)), 1), "")
        ),
        IFERROR(INDEX(_xlfn._xlws.FILTER(Account!C:C, (Account!C:C&lt;&gt;"Expense") * (Account!B:B=O6)), 1), "")
    )
))</f>
        <v>Income</v>
      </c>
      <c r="Q6" s="21" t="b">
        <f>IF(A6 = "", "",IFERROR(VLOOKUP(O6, Account!B:E, 4, FALSE)=FALSE, FALSE))</f>
        <v>1</v>
      </c>
      <c r="R6" s="5"/>
      <c r="S6" s="5"/>
      <c r="T6" s="5"/>
      <c r="U6" s="5"/>
    </row>
    <row r="7" spans="1:21" ht="26.5" thickBot="1">
      <c r="A7" s="5" t="s">
        <v>158</v>
      </c>
      <c r="B7" s="10">
        <v>1530.58</v>
      </c>
      <c r="C7" s="10">
        <v>1517.83</v>
      </c>
      <c r="D7" s="10">
        <v>1534.67</v>
      </c>
      <c r="E7" s="10">
        <v>1566.15</v>
      </c>
      <c r="F7" s="10">
        <v>1474.15</v>
      </c>
      <c r="G7" s="10">
        <v>1209.18</v>
      </c>
      <c r="H7" s="10">
        <v>1265.4000000000001</v>
      </c>
      <c r="I7" s="10">
        <v>1357.5</v>
      </c>
      <c r="J7" s="10">
        <v>1490.7</v>
      </c>
      <c r="K7" s="10">
        <v>1590.18</v>
      </c>
      <c r="L7" s="10">
        <v>1407.76</v>
      </c>
      <c r="M7" s="10">
        <v>1442.69</v>
      </c>
      <c r="N7" s="10">
        <v>17386.82</v>
      </c>
      <c r="O7" s="21" t="str">
        <f t="shared" si="0"/>
        <v>Quick Tutorial Services</v>
      </c>
      <c r="P7" s="21" t="str" cm="1">
        <f t="array" ref="P7">IF(A7 = "", "",IF(Q7="", "",
    IF(AND(COUNTIF($O$2:O6, "Gross Profit") &gt; 0, COUNTIF($O8:O$1000, "Total Expenses") &gt; 0),
        IF(COUNTIFS(Account!B:B, O7, Account!C:C, "Expense") &gt; 0,
            "Expense",
            IFERROR(INDEX(_xlfn._xlws.FILTER(Account!C:C, (Account!C:C&lt;&gt;"Expense") * (Account!B:B=O7)), 1), "")
        ),
        IFERROR(INDEX(_xlfn._xlws.FILTER(Account!C:C, (Account!C:C&lt;&gt;"Expense") * (Account!B:B=O7)), 1), "")
    )
))</f>
        <v>Income</v>
      </c>
      <c r="Q7" s="21" t="b">
        <f>IF(A7 = "", "",IFERROR(VLOOKUP(O7, Account!B:E, 4, FALSE)=FALSE, FALSE))</f>
        <v>1</v>
      </c>
      <c r="R7" s="5"/>
      <c r="S7" s="5"/>
      <c r="T7" s="5"/>
      <c r="U7" s="5"/>
    </row>
    <row r="8" spans="1:21" ht="26.5" thickBot="1">
      <c r="A8" s="5" t="s">
        <v>120</v>
      </c>
      <c r="B8" s="10">
        <v>1538.11</v>
      </c>
      <c r="C8" s="10">
        <v>1484.36</v>
      </c>
      <c r="D8" s="10">
        <v>1571.24</v>
      </c>
      <c r="E8" s="10">
        <v>1536.04</v>
      </c>
      <c r="F8" s="10">
        <v>1270.48</v>
      </c>
      <c r="G8" s="10">
        <v>1234.22</v>
      </c>
      <c r="H8" s="10">
        <v>1401.86</v>
      </c>
      <c r="I8" s="10">
        <v>1222.3</v>
      </c>
      <c r="J8" s="10">
        <v>1537.34</v>
      </c>
      <c r="K8" s="10">
        <v>1584.05</v>
      </c>
      <c r="L8" s="10">
        <v>1264.97</v>
      </c>
      <c r="M8" s="10">
        <v>1212.98</v>
      </c>
      <c r="N8" s="10">
        <v>16857.96</v>
      </c>
      <c r="O8" s="21" t="str">
        <f t="shared" si="0"/>
        <v>Sales of Product Income</v>
      </c>
      <c r="P8" s="21" t="str" cm="1">
        <f t="array" ref="P8">IF(A8 = "", "",IF(Q8="", "",
    IF(AND(COUNTIF($O$2:O7, "Gross Profit") &gt; 0, COUNTIF($O9:O$1000, "Total Expenses") &gt; 0),
        IF(COUNTIFS(Account!B:B, O8, Account!C:C, "Expense") &gt; 0,
            "Expense",
            IFERROR(INDEX(_xlfn._xlws.FILTER(Account!C:C, (Account!C:C&lt;&gt;"Expense") * (Account!B:B=O8)), 1), "")
        ),
        IFERROR(INDEX(_xlfn._xlws.FILTER(Account!C:C, (Account!C:C&lt;&gt;"Expense") * (Account!B:B=O8)), 1), "")
    )
))</f>
        <v>Income</v>
      </c>
      <c r="Q8" s="21" t="b">
        <f>IF(A8 = "", "",IFERROR(VLOOKUP(O8, Account!B:E, 4, FALSE)=FALSE, FALSE))</f>
        <v>1</v>
      </c>
      <c r="R8" s="5"/>
      <c r="S8" s="5"/>
      <c r="T8" s="5"/>
      <c r="U8" s="5"/>
    </row>
    <row r="9" spans="1:21" ht="15" thickBot="1">
      <c r="A9" s="5" t="s">
        <v>159</v>
      </c>
      <c r="B9" s="10">
        <v>1414.3</v>
      </c>
      <c r="C9" s="10">
        <v>1329.69</v>
      </c>
      <c r="D9" s="10">
        <v>1215.47</v>
      </c>
      <c r="E9" s="10">
        <v>1593.18</v>
      </c>
      <c r="F9" s="10">
        <v>1336.82</v>
      </c>
      <c r="G9" s="10">
        <v>1590.98</v>
      </c>
      <c r="H9" s="10">
        <v>1599.33</v>
      </c>
      <c r="I9" s="10">
        <v>1506.37</v>
      </c>
      <c r="J9" s="10">
        <v>1576.66</v>
      </c>
      <c r="K9" s="10">
        <v>1374.94</v>
      </c>
      <c r="L9" s="10">
        <v>1498.19</v>
      </c>
      <c r="M9" s="10">
        <v>1421.15</v>
      </c>
      <c r="N9" s="10">
        <v>17457.07</v>
      </c>
      <c r="O9" s="21" t="str">
        <f t="shared" si="0"/>
        <v>DrawingServices</v>
      </c>
      <c r="P9" s="21" t="str" cm="1">
        <f t="array" ref="P9">IF(A9 = "", "",IF(Q9="", "",
    IF(AND(COUNTIF($O$2:O8, "Gross Profit") &gt; 0, COUNTIF($O10:O$1000, "Total Expenses") &gt; 0),
        IF(COUNTIFS(Account!B:B, O9, Account!C:C, "Expense") &gt; 0,
            "Expense",
            IFERROR(INDEX(_xlfn._xlws.FILTER(Account!C:C, (Account!C:C&lt;&gt;"Expense") * (Account!B:B=O9)), 1), "")
        ),
        IFERROR(INDEX(_xlfn._xlws.FILTER(Account!C:C, (Account!C:C&lt;&gt;"Expense") * (Account!B:B=O9)), 1), "")
    )
))</f>
        <v>Income</v>
      </c>
      <c r="Q9" s="21" t="b">
        <f>IF(A9 = "", "",IFERROR(VLOOKUP(O9, Account!B:E, 4, FALSE)=FALSE, FALSE))</f>
        <v>1</v>
      </c>
      <c r="R9" s="5"/>
      <c r="S9" s="5"/>
      <c r="T9" s="5"/>
      <c r="U9" s="5"/>
    </row>
    <row r="10" spans="1:21" ht="15" thickBot="1">
      <c r="A10" s="11" t="s">
        <v>172</v>
      </c>
      <c r="B10" s="12">
        <v>11487.99</v>
      </c>
      <c r="C10" s="12">
        <v>11162.27</v>
      </c>
      <c r="D10" s="12">
        <v>11834.82</v>
      </c>
      <c r="E10" s="12">
        <v>11809.41</v>
      </c>
      <c r="F10" s="12">
        <v>11003.92</v>
      </c>
      <c r="G10" s="12">
        <v>11228.64</v>
      </c>
      <c r="H10" s="12">
        <v>11086.51</v>
      </c>
      <c r="I10" s="12">
        <v>11702.67</v>
      </c>
      <c r="J10" s="12">
        <v>11147.37</v>
      </c>
      <c r="K10" s="12">
        <v>11714.84</v>
      </c>
      <c r="L10" s="12">
        <v>10673.55</v>
      </c>
      <c r="M10" s="12">
        <v>11562.58</v>
      </c>
      <c r="N10" s="12">
        <v>136414.57</v>
      </c>
      <c r="O10" s="21" t="str">
        <f t="shared" si="0"/>
        <v>Total Income</v>
      </c>
      <c r="P10" s="21" t="str" cm="1">
        <f t="array" ref="P10">IF(A10 = "", "",IF(Q10="", "",
    IF(AND(COUNTIF($O$2:O9, "Gross Profit") &gt; 0, COUNTIF($O11:O$1000, "Total Expenses") &gt; 0),
        IF(COUNTIFS(Account!B:B, O10, Account!C:C, "Expense") &gt; 0,
            "Expense",
            IFERROR(INDEX(_xlfn._xlws.FILTER(Account!C:C, (Account!C:C&lt;&gt;"Expense") * (Account!B:B=O10)), 1), "")
        ),
        IFERROR(INDEX(_xlfn._xlws.FILTER(Account!C:C, (Account!C:C&lt;&gt;"Expense") * (Account!B:B=O10)), 1), "")
    )
))</f>
        <v/>
      </c>
      <c r="Q10" s="21" t="b">
        <f>IF(A10 = "", "",IFERROR(VLOOKUP(O10, Account!B:E, 4, FALSE)=FALSE, FALSE))</f>
        <v>0</v>
      </c>
      <c r="R10" s="5"/>
      <c r="S10" s="5"/>
      <c r="T10" s="5"/>
      <c r="U10" s="5"/>
    </row>
    <row r="11" spans="1:21" ht="26.5" thickBot="1">
      <c r="A11" s="5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1" t="str">
        <f t="shared" si="0"/>
        <v>Cost of Goods Sold</v>
      </c>
      <c r="P11" s="21" t="str" cm="1">
        <f t="array" ref="P11">IF(A11 = "", "",IF(Q11="", "",
    IF(AND(COUNTIF($O$2:O10, "Gross Profit") &gt; 0, COUNTIF($O12:O$1000, "Total Expenses") &gt; 0),
        IF(COUNTIFS(Account!B:B, O11, Account!C:C, "Expense") &gt; 0,
            "Expense",
            IFERROR(INDEX(_xlfn._xlws.FILTER(Account!C:C, (Account!C:C&lt;&gt;"Expense") * (Account!B:B=O11)), 1), "")
        ),
        IFERROR(INDEX(_xlfn._xlws.FILTER(Account!C:C, (Account!C:C&lt;&gt;"Expense") * (Account!B:B=O11)), 1), "")
    )
))</f>
        <v>Cost of Goods Sold</v>
      </c>
      <c r="Q11" s="21" t="b">
        <f>IF(A11 = "", "",IFERROR(VLOOKUP(O11, Account!B:E, 4, FALSE)=FALSE, FALSE))</f>
        <v>1</v>
      </c>
      <c r="R11" s="5"/>
      <c r="S11" s="5"/>
      <c r="T11" s="5"/>
      <c r="U11" s="5"/>
    </row>
    <row r="12" spans="1:21" ht="26.5" thickBot="1">
      <c r="A12" s="5" t="s">
        <v>29</v>
      </c>
      <c r="B12" s="10">
        <v>388.43</v>
      </c>
      <c r="C12" s="10">
        <v>369.67</v>
      </c>
      <c r="D12" s="10">
        <v>367.36</v>
      </c>
      <c r="E12" s="10">
        <v>398.39</v>
      </c>
      <c r="F12" s="10">
        <v>338.39</v>
      </c>
      <c r="G12" s="10">
        <v>325.16000000000003</v>
      </c>
      <c r="H12" s="10">
        <v>382.1</v>
      </c>
      <c r="I12" s="10">
        <v>390.72</v>
      </c>
      <c r="J12" s="10">
        <v>337.38</v>
      </c>
      <c r="K12" s="10">
        <v>350.52</v>
      </c>
      <c r="L12" s="10">
        <v>359.66</v>
      </c>
      <c r="M12" s="10">
        <v>356.8</v>
      </c>
      <c r="N12" s="10">
        <v>4364.59</v>
      </c>
      <c r="O12" s="21" t="str">
        <f t="shared" si="0"/>
        <v>Cost of Goods Sold</v>
      </c>
      <c r="P12" s="21" t="str" cm="1">
        <f t="array" ref="P12">IF(A12 = "", "",IF(Q12="", "",
    IF(AND(COUNTIF($O$2:O11, "Gross Profit") &gt; 0, COUNTIF($O13:O$1000, "Total Expenses") &gt; 0),
        IF(COUNTIFS(Account!B:B, O12, Account!C:C, "Expense") &gt; 0,
            "Expense",
            IFERROR(INDEX(_xlfn._xlws.FILTER(Account!C:C, (Account!C:C&lt;&gt;"Expense") * (Account!B:B=O12)), 1), "")
        ),
        IFERROR(INDEX(_xlfn._xlws.FILTER(Account!C:C, (Account!C:C&lt;&gt;"Expense") * (Account!B:B=O12)), 1), "")
    )
))</f>
        <v>Cost of Goods Sold</v>
      </c>
      <c r="Q12" s="21" t="b">
        <f>IF(A12 = "", "",IFERROR(VLOOKUP(O12, Account!B:E, 4, FALSE)=FALSE, FALSE))</f>
        <v>1</v>
      </c>
      <c r="R12" s="5"/>
      <c r="S12" s="5"/>
      <c r="T12" s="5"/>
      <c r="U12" s="5"/>
    </row>
    <row r="13" spans="1:21" ht="26.5" thickBot="1">
      <c r="A13" s="11" t="s">
        <v>173</v>
      </c>
      <c r="B13" s="12">
        <v>388.43</v>
      </c>
      <c r="C13" s="12">
        <v>369.67</v>
      </c>
      <c r="D13" s="12">
        <v>367.36</v>
      </c>
      <c r="E13" s="12">
        <v>398.39</v>
      </c>
      <c r="F13" s="12">
        <v>338.39</v>
      </c>
      <c r="G13" s="12">
        <v>325.16000000000003</v>
      </c>
      <c r="H13" s="12">
        <v>382.1</v>
      </c>
      <c r="I13" s="12">
        <v>390.72</v>
      </c>
      <c r="J13" s="12">
        <v>337.38</v>
      </c>
      <c r="K13" s="12">
        <v>350.52</v>
      </c>
      <c r="L13" s="12">
        <v>359.66</v>
      </c>
      <c r="M13" s="12">
        <v>356.8</v>
      </c>
      <c r="N13" s="12">
        <v>4364.59</v>
      </c>
      <c r="O13" s="21" t="str">
        <f t="shared" si="0"/>
        <v>Total Cost of Goods Sold</v>
      </c>
      <c r="P13" s="21" t="str" cm="1">
        <f t="array" ref="P13">IF(A13 = "", "",IF(Q13="", "",
    IF(AND(COUNTIF($O$2:O12, "Gross Profit") &gt; 0, COUNTIF($O14:O$1000, "Total Expenses") &gt; 0),
        IF(COUNTIFS(Account!B:B, O13, Account!C:C, "Expense") &gt; 0,
            "Expense",
            IFERROR(INDEX(_xlfn._xlws.FILTER(Account!C:C, (Account!C:C&lt;&gt;"Expense") * (Account!B:B=O13)), 1), "")
        ),
        IFERROR(INDEX(_xlfn._xlws.FILTER(Account!C:C, (Account!C:C&lt;&gt;"Expense") * (Account!B:B=O13)), 1), "")
    )
))</f>
        <v/>
      </c>
      <c r="Q13" s="21" t="b">
        <f>IF(A13 = "", "",IFERROR(VLOOKUP(O13, Account!B:E, 4, FALSE)=FALSE, FALSE))</f>
        <v>0</v>
      </c>
      <c r="R13" s="5"/>
      <c r="S13" s="5"/>
      <c r="T13" s="5"/>
      <c r="U13" s="5"/>
    </row>
    <row r="14" spans="1:21" ht="15" thickBot="1">
      <c r="A14" s="11" t="s">
        <v>174</v>
      </c>
      <c r="B14" s="12">
        <v>11099.56</v>
      </c>
      <c r="C14" s="12">
        <v>10792.6</v>
      </c>
      <c r="D14" s="12">
        <v>11467.45</v>
      </c>
      <c r="E14" s="12">
        <v>11411.02</v>
      </c>
      <c r="F14" s="12">
        <v>10665.53</v>
      </c>
      <c r="G14" s="12">
        <v>10903.48</v>
      </c>
      <c r="H14" s="12">
        <v>10704.41</v>
      </c>
      <c r="I14" s="12">
        <v>11311.95</v>
      </c>
      <c r="J14" s="12">
        <v>10809.99</v>
      </c>
      <c r="K14" s="12">
        <v>11364.32</v>
      </c>
      <c r="L14" s="12">
        <v>10313.89</v>
      </c>
      <c r="M14" s="12">
        <v>11205.77</v>
      </c>
      <c r="N14" s="12">
        <v>132049.99</v>
      </c>
      <c r="O14" s="21" t="str">
        <f t="shared" si="0"/>
        <v>Gross Profit</v>
      </c>
      <c r="P14" s="21" t="str" cm="1">
        <f t="array" ref="P14">IF(A14 = "", "",IF(Q14="", "",
    IF(AND(COUNTIF($O$2:O13, "Gross Profit") &gt; 0, COUNTIF($O15:O$1000, "Total Expenses") &gt; 0),
        IF(COUNTIFS(Account!B:B, O14, Account!C:C, "Expense") &gt; 0,
            "Expense",
            IFERROR(INDEX(_xlfn._xlws.FILTER(Account!C:C, (Account!C:C&lt;&gt;"Expense") * (Account!B:B=O14)), 1), "")
        ),
        IFERROR(INDEX(_xlfn._xlws.FILTER(Account!C:C, (Account!C:C&lt;&gt;"Expense") * (Account!B:B=O14)), 1), "")
    )
))</f>
        <v/>
      </c>
      <c r="Q14" s="21" t="b">
        <f>IF(A14 = "", "",IFERROR(VLOOKUP(O14, Account!B:E, 4, FALSE)=FALSE, FALSE))</f>
        <v>0</v>
      </c>
      <c r="R14" s="5"/>
      <c r="S14" s="5"/>
      <c r="T14" s="5"/>
      <c r="U14" s="5"/>
    </row>
    <row r="15" spans="1:21" ht="15" thickBot="1">
      <c r="A15" s="5" t="s">
        <v>175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21" t="str">
        <f t="shared" si="0"/>
        <v>Expenses</v>
      </c>
      <c r="P15" s="21" t="str" cm="1">
        <f t="array" ref="P15">IF(A15 = "", "",IF(Q15="", "",
    IF(AND(COUNTIF($O$2:O14, "Gross Profit") &gt; 0, COUNTIF($O16:O$1000, "Total Expenses") &gt; 0),
        IF(COUNTIFS(Account!B:B, O15, Account!C:C, "Expense") &gt; 0,
            "Expense",
            IFERROR(INDEX(_xlfn._xlws.FILTER(Account!C:C, (Account!C:C&lt;&gt;"Expense") * (Account!B:B=O15)), 1), "")
        ),
        IFERROR(INDEX(_xlfn._xlws.FILTER(Account!C:C, (Account!C:C&lt;&gt;"Expense") * (Account!B:B=O15)), 1), "")
    )
))</f>
        <v/>
      </c>
      <c r="Q15" s="21" t="b">
        <f>IF(A15 = "", "",IFERROR(VLOOKUP(O15, Account!B:E, 4, FALSE)=FALSE, FALSE))</f>
        <v>0</v>
      </c>
      <c r="R15" s="5"/>
      <c r="S15" s="5"/>
      <c r="T15" s="5"/>
      <c r="U15" s="5"/>
    </row>
    <row r="16" spans="1:21" ht="26.5" thickBot="1">
      <c r="A16" s="5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0">
        <v>0</v>
      </c>
      <c r="O16" s="21" t="str">
        <f t="shared" si="0"/>
        <v>Advertising &amp; marketing</v>
      </c>
      <c r="P16" s="21" t="str" cm="1">
        <f t="array" ref="P16">IF(A16 = "", "",IF(Q16="", "",
    IF(AND(COUNTIF($O$2:O15, "Gross Profit") &gt; 0, COUNTIF($O17:O$1000, "Total Expenses") &gt; 0),
        IF(COUNTIFS(Account!B:B, O16, Account!C:C, "Expense") &gt; 0,
            "Expense",
            IFERROR(INDEX(_xlfn._xlws.FILTER(Account!C:C, (Account!C:C&lt;&gt;"Expense") * (Account!B:B=O16)), 1), "")
        ),
        IFERROR(INDEX(_xlfn._xlws.FILTER(Account!C:C, (Account!C:C&lt;&gt;"Expense") * (Account!B:B=O16)), 1), "")
    )
))</f>
        <v>Expense</v>
      </c>
      <c r="Q16" s="21" t="b">
        <f>IF(A16 = "", "",IFERROR(VLOOKUP(O16, Account!B:E, 4, FALSE)=FALSE, FALSE))</f>
        <v>1</v>
      </c>
      <c r="R16" s="5"/>
      <c r="S16" s="5"/>
      <c r="T16" s="5"/>
      <c r="U16" s="5"/>
    </row>
    <row r="17" spans="1:21" ht="15" thickBot="1">
      <c r="A17" s="5" t="s">
        <v>13</v>
      </c>
      <c r="B17" s="10">
        <v>77.680000000000007</v>
      </c>
      <c r="C17" s="10">
        <v>79.069999999999993</v>
      </c>
      <c r="D17" s="10">
        <v>62.73</v>
      </c>
      <c r="E17" s="10">
        <v>97.22</v>
      </c>
      <c r="F17" s="10">
        <v>77.989999999999995</v>
      </c>
      <c r="G17" s="10">
        <v>96.09</v>
      </c>
      <c r="H17" s="10">
        <v>68.2</v>
      </c>
      <c r="I17" s="10">
        <v>71.53</v>
      </c>
      <c r="J17" s="10">
        <v>86.56</v>
      </c>
      <c r="K17" s="10">
        <v>57.39</v>
      </c>
      <c r="L17" s="10">
        <v>88.28</v>
      </c>
      <c r="M17" s="10">
        <v>89.04</v>
      </c>
      <c r="N17" s="10">
        <v>951.79</v>
      </c>
      <c r="O17" s="21" t="str">
        <f t="shared" si="0"/>
        <v>Listing fees</v>
      </c>
      <c r="P17" s="21" t="str" cm="1">
        <f t="array" ref="P17">IF(A17 = "", "",IF(Q17="", "",
    IF(AND(COUNTIF($O$2:O16, "Gross Profit") &gt; 0, COUNTIF($O18:O$1000, "Total Expenses") &gt; 0),
        IF(COUNTIFS(Account!B:B, O17, Account!C:C, "Expense") &gt; 0,
            "Expense",
            IFERROR(INDEX(_xlfn._xlws.FILTER(Account!C:C, (Account!C:C&lt;&gt;"Expense") * (Account!B:B=O17)), 1), "")
        ),
        IFERROR(INDEX(_xlfn._xlws.FILTER(Account!C:C, (Account!C:C&lt;&gt;"Expense") * (Account!B:B=O17)), 1), "")
    )
))</f>
        <v>Expense</v>
      </c>
      <c r="Q17" s="21" t="b">
        <f>IF(A17 = "", "",IFERROR(VLOOKUP(O17, Account!B:E, 4, FALSE)=FALSE, FALSE))</f>
        <v>0</v>
      </c>
      <c r="R17" s="5"/>
      <c r="S17" s="5"/>
      <c r="T17" s="5"/>
      <c r="U17" s="5"/>
    </row>
    <row r="18" spans="1:21" ht="15" thickBot="1">
      <c r="A18" s="5" t="s">
        <v>14</v>
      </c>
      <c r="B18" s="10">
        <v>34.9</v>
      </c>
      <c r="C18" s="10">
        <v>35.520000000000003</v>
      </c>
      <c r="D18" s="10">
        <v>28.18</v>
      </c>
      <c r="E18" s="10">
        <v>43.68</v>
      </c>
      <c r="F18" s="10">
        <v>35.04</v>
      </c>
      <c r="G18" s="10">
        <v>43.17</v>
      </c>
      <c r="H18" s="10">
        <v>30.64</v>
      </c>
      <c r="I18" s="10">
        <v>32.14</v>
      </c>
      <c r="J18" s="10">
        <v>38.89</v>
      </c>
      <c r="K18" s="10">
        <v>25.78</v>
      </c>
      <c r="L18" s="10">
        <v>39.659999999999997</v>
      </c>
      <c r="M18" s="10">
        <v>40</v>
      </c>
      <c r="N18" s="10">
        <v>427.62</v>
      </c>
      <c r="O18" s="21" t="str">
        <f t="shared" si="0"/>
        <v>Social media</v>
      </c>
      <c r="P18" s="21" t="str" cm="1">
        <f t="array" ref="P18">IF(A18 = "", "",IF(Q18="", "",
    IF(AND(COUNTIF($O$2:O17, "Gross Profit") &gt; 0, COUNTIF($O19:O$1000, "Total Expenses") &gt; 0),
        IF(COUNTIFS(Account!B:B, O18, Account!C:C, "Expense") &gt; 0,
            "Expense",
            IFERROR(INDEX(_xlfn._xlws.FILTER(Account!C:C, (Account!C:C&lt;&gt;"Expense") * (Account!B:B=O18)), 1), "")
        ),
        IFERROR(INDEX(_xlfn._xlws.FILTER(Account!C:C, (Account!C:C&lt;&gt;"Expense") * (Account!B:B=O18)), 1), "")
    )
))</f>
        <v>Expense</v>
      </c>
      <c r="Q18" s="21" t="b">
        <f>IF(A18 = "", "",IFERROR(VLOOKUP(O18, Account!B:E, 4, FALSE)=FALSE, FALSE))</f>
        <v>0</v>
      </c>
      <c r="R18" s="5"/>
      <c r="S18" s="5"/>
      <c r="T18" s="5"/>
      <c r="U18" s="5"/>
    </row>
    <row r="19" spans="1:21" ht="26.5" thickBot="1">
      <c r="A19" s="11" t="s">
        <v>176</v>
      </c>
      <c r="B19" s="12">
        <v>112.58</v>
      </c>
      <c r="C19" s="12">
        <v>114.6</v>
      </c>
      <c r="D19" s="12">
        <v>90.92</v>
      </c>
      <c r="E19" s="12">
        <v>140.91</v>
      </c>
      <c r="F19" s="12">
        <v>113.03</v>
      </c>
      <c r="G19" s="12">
        <v>139.27000000000001</v>
      </c>
      <c r="H19" s="12">
        <v>98.84</v>
      </c>
      <c r="I19" s="12">
        <v>103.67</v>
      </c>
      <c r="J19" s="12">
        <v>125.45</v>
      </c>
      <c r="K19" s="12">
        <v>83.17</v>
      </c>
      <c r="L19" s="12">
        <v>127.95</v>
      </c>
      <c r="M19" s="12">
        <v>129.05000000000001</v>
      </c>
      <c r="N19" s="12">
        <v>1379.41</v>
      </c>
      <c r="O19" s="21" t="str">
        <f t="shared" si="0"/>
        <v>Total Advertising &amp; marketing</v>
      </c>
      <c r="P19" s="21" t="str" cm="1">
        <f t="array" ref="P19">IF(A19 = "", "",IF(Q19="", "",
    IF(AND(COUNTIF($O$2:O18, "Gross Profit") &gt; 0, COUNTIF($O20:O$1000, "Total Expenses") &gt; 0),
        IF(COUNTIFS(Account!B:B, O19, Account!C:C, "Expense") &gt; 0,
            "Expense",
            IFERROR(INDEX(_xlfn._xlws.FILTER(Account!C:C, (Account!C:C&lt;&gt;"Expense") * (Account!B:B=O19)), 1), "")
        ),
        IFERROR(INDEX(_xlfn._xlws.FILTER(Account!C:C, (Account!C:C&lt;&gt;"Expense") * (Account!B:B=O19)), 1), "")
    )
))</f>
        <v/>
      </c>
      <c r="Q19" s="21" t="b">
        <f>IF(A19 = "", "",IFERROR(VLOOKUP(O19, Account!B:E, 4, FALSE)=FALSE, FALSE))</f>
        <v>0</v>
      </c>
      <c r="R19" s="5"/>
      <c r="S19" s="5"/>
      <c r="T19" s="5"/>
      <c r="U19" s="5"/>
    </row>
    <row r="20" spans="1:21" ht="15" thickBot="1">
      <c r="A20" s="5" t="s">
        <v>160</v>
      </c>
      <c r="B20" s="10">
        <v>413.5</v>
      </c>
      <c r="C20" s="10">
        <v>785.45</v>
      </c>
      <c r="D20" s="10">
        <v>651.55999999999995</v>
      </c>
      <c r="E20" s="10">
        <v>445.02</v>
      </c>
      <c r="F20" s="10">
        <v>552.51</v>
      </c>
      <c r="G20" s="10">
        <v>404.09</v>
      </c>
      <c r="H20" s="10">
        <v>621.16999999999996</v>
      </c>
      <c r="I20" s="10">
        <v>529.24</v>
      </c>
      <c r="J20" s="10">
        <v>526.37</v>
      </c>
      <c r="K20" s="10">
        <v>563.65</v>
      </c>
      <c r="L20" s="10">
        <v>645.6</v>
      </c>
      <c r="M20" s="10">
        <v>471.88</v>
      </c>
      <c r="N20" s="10">
        <v>6610.05</v>
      </c>
      <c r="O20" s="21" t="str">
        <f t="shared" si="0"/>
        <v>Automobile</v>
      </c>
      <c r="P20" s="21" t="str" cm="1">
        <f t="array" ref="P20">IF(A20 = "", "",IF(Q20="", "",
    IF(AND(COUNTIF($O$2:O19, "Gross Profit") &gt; 0, COUNTIF($O21:O$1000, "Total Expenses") &gt; 0),
        IF(COUNTIFS(Account!B:B, O20, Account!C:C, "Expense") &gt; 0,
            "Expense",
            IFERROR(INDEX(_xlfn._xlws.FILTER(Account!C:C, (Account!C:C&lt;&gt;"Expense") * (Account!B:B=O20)), 1), "")
        ),
        IFERROR(INDEX(_xlfn._xlws.FILTER(Account!C:C, (Account!C:C&lt;&gt;"Expense") * (Account!B:B=O20)), 1), "")
    )
))</f>
        <v>Expense</v>
      </c>
      <c r="Q20" s="21" t="b">
        <f>IF(A20 = "", "",IFERROR(VLOOKUP(O20, Account!B:E, 4, FALSE)=FALSE, FALSE))</f>
        <v>1</v>
      </c>
      <c r="R20" s="5"/>
      <c r="S20" s="5"/>
      <c r="T20" s="5"/>
      <c r="U20" s="5"/>
    </row>
    <row r="21" spans="1:21" ht="26.5" thickBot="1">
      <c r="A21" s="5" t="s">
        <v>43</v>
      </c>
      <c r="B21" s="10">
        <v>310.97000000000003</v>
      </c>
      <c r="C21" s="10">
        <v>247.21</v>
      </c>
      <c r="D21" s="10">
        <v>207.48</v>
      </c>
      <c r="E21" s="10">
        <v>314.87</v>
      </c>
      <c r="F21" s="10">
        <v>208.52</v>
      </c>
      <c r="G21" s="10">
        <v>310.89</v>
      </c>
      <c r="H21" s="10">
        <v>303.89999999999998</v>
      </c>
      <c r="I21" s="10">
        <v>178.17</v>
      </c>
      <c r="J21" s="10">
        <v>297.24</v>
      </c>
      <c r="K21" s="10">
        <v>318.95</v>
      </c>
      <c r="L21" s="10">
        <v>168.31</v>
      </c>
      <c r="M21" s="10">
        <v>267.43</v>
      </c>
      <c r="N21" s="10">
        <v>3133.94</v>
      </c>
      <c r="O21" s="21" t="str">
        <f t="shared" si="0"/>
        <v>Rented Equipment</v>
      </c>
      <c r="P21" s="21" t="str" cm="1">
        <f t="array" ref="P21">IF(A21 = "", "",IF(Q21="", "",
    IF(AND(COUNTIF($O$2:O20, "Gross Profit") &gt; 0, COUNTIF($O22:O$1000, "Total Expenses") &gt; 0),
        IF(COUNTIFS(Account!B:B, O21, Account!C:C, "Expense") &gt; 0,
            "Expense",
            IFERROR(INDEX(_xlfn._xlws.FILTER(Account!C:C, (Account!C:C&lt;&gt;"Expense") * (Account!B:B=O21)), 1), "")
        ),
        IFERROR(INDEX(_xlfn._xlws.FILTER(Account!C:C, (Account!C:C&lt;&gt;"Expense") * (Account!B:B=O21)), 1), "")
    )
))</f>
        <v>Expense</v>
      </c>
      <c r="Q21" s="21" t="b">
        <f>IF(A21 = "", "",IFERROR(VLOOKUP(O21, Account!B:E, 4, FALSE)=FALSE, FALSE))</f>
        <v>1</v>
      </c>
      <c r="R21" s="5"/>
      <c r="S21" s="5"/>
      <c r="T21" s="5"/>
      <c r="U21" s="5"/>
    </row>
    <row r="22" spans="1:21" ht="15" thickBot="1">
      <c r="A22" s="5" t="s">
        <v>59</v>
      </c>
      <c r="B22" s="10">
        <v>880.43</v>
      </c>
      <c r="C22" s="10">
        <v>803.59</v>
      </c>
      <c r="D22" s="10">
        <v>907.22</v>
      </c>
      <c r="E22" s="10">
        <v>883.3</v>
      </c>
      <c r="F22" s="10">
        <v>904.98</v>
      </c>
      <c r="G22" s="10">
        <v>868.82</v>
      </c>
      <c r="H22" s="10">
        <v>816.28</v>
      </c>
      <c r="I22" s="10">
        <v>927.92</v>
      </c>
      <c r="J22" s="10">
        <v>853.59</v>
      </c>
      <c r="K22" s="10">
        <v>829.38</v>
      </c>
      <c r="L22" s="10">
        <v>882.12</v>
      </c>
      <c r="M22" s="10">
        <v>947.51</v>
      </c>
      <c r="N22" s="10">
        <v>10505.15</v>
      </c>
      <c r="O22" s="21" t="str">
        <f t="shared" si="0"/>
        <v>Insurance</v>
      </c>
      <c r="P22" s="21" t="str" cm="1">
        <f t="array" ref="P22">IF(A22 = "", "",IF(Q22="", "",
    IF(AND(COUNTIF($O$2:O21, "Gross Profit") &gt; 0, COUNTIF($O23:O$1000, "Total Expenses") &gt; 0),
        IF(COUNTIFS(Account!B:B, O22, Account!C:C, "Expense") &gt; 0,
            "Expense",
            IFERROR(INDEX(_xlfn._xlws.FILTER(Account!C:C, (Account!C:C&lt;&gt;"Expense") * (Account!B:B=O22)), 1), "")
        ),
        IFERROR(INDEX(_xlfn._xlws.FILTER(Account!C:C, (Account!C:C&lt;&gt;"Expense") * (Account!B:B=O22)), 1), "")
    )
))</f>
        <v>Expense</v>
      </c>
      <c r="Q22" s="21" t="b">
        <f>IF(A22 = "", "",IFERROR(VLOOKUP(O22, Account!B:E, 4, FALSE)=FALSE, FALSE))</f>
        <v>1</v>
      </c>
      <c r="R22" s="5"/>
      <c r="S22" s="5"/>
      <c r="T22" s="5"/>
      <c r="U22" s="5"/>
    </row>
    <row r="23" spans="1:21" ht="15" thickBot="1">
      <c r="A23" s="5" t="s">
        <v>161</v>
      </c>
      <c r="B23" s="10">
        <v>308.95</v>
      </c>
      <c r="C23" s="10">
        <v>619.65</v>
      </c>
      <c r="D23" s="10">
        <v>448.07</v>
      </c>
      <c r="E23" s="10">
        <v>291.92</v>
      </c>
      <c r="F23" s="10">
        <v>366.86</v>
      </c>
      <c r="G23" s="10">
        <v>482.98</v>
      </c>
      <c r="H23" s="10">
        <v>310.85000000000002</v>
      </c>
      <c r="I23" s="10">
        <v>610.52</v>
      </c>
      <c r="J23" s="10">
        <v>257.77999999999997</v>
      </c>
      <c r="K23" s="10">
        <v>376.07</v>
      </c>
      <c r="L23" s="10">
        <v>447.38</v>
      </c>
      <c r="M23" s="10">
        <v>591.74</v>
      </c>
      <c r="N23" s="10">
        <v>5112.79</v>
      </c>
      <c r="O23" s="21" t="str">
        <f t="shared" si="0"/>
        <v>Job expenses</v>
      </c>
      <c r="P23" s="21" t="str" cm="1">
        <f t="array" ref="P23">IF(A23 = "", "",IF(Q23="", "",
    IF(AND(COUNTIF($O$2:O22, "Gross Profit") &gt; 0, COUNTIF($O24:O$1000, "Total Expenses") &gt; 0),
        IF(COUNTIFS(Account!B:B, O23, Account!C:C, "Expense") &gt; 0,
            "Expense",
            IFERROR(INDEX(_xlfn._xlws.FILTER(Account!C:C, (Account!C:C&lt;&gt;"Expense") * (Account!B:B=O23)), 1), "")
        ),
        IFERROR(INDEX(_xlfn._xlws.FILTER(Account!C:C, (Account!C:C&lt;&gt;"Expense") * (Account!B:B=O23)), 1), "")
    )
))</f>
        <v>Expense</v>
      </c>
      <c r="Q23" s="21" t="b">
        <f>IF(A23 = "", "",IFERROR(VLOOKUP(O23, Account!B:E, 4, FALSE)=FALSE, FALSE))</f>
        <v>1</v>
      </c>
      <c r="R23" s="5"/>
      <c r="S23" s="5"/>
      <c r="T23" s="5"/>
      <c r="U23" s="5"/>
    </row>
    <row r="24" spans="1:21" ht="26.5" thickBot="1">
      <c r="A24" s="5" t="s">
        <v>162</v>
      </c>
      <c r="B24" s="10">
        <v>1399.99</v>
      </c>
      <c r="C24" s="10">
        <v>1459.92</v>
      </c>
      <c r="D24" s="10">
        <v>1371.32</v>
      </c>
      <c r="E24" s="10">
        <v>1300.3699999999999</v>
      </c>
      <c r="F24" s="10">
        <v>1456.87</v>
      </c>
      <c r="G24" s="10">
        <v>1507.43</v>
      </c>
      <c r="H24" s="10">
        <v>1597.81</v>
      </c>
      <c r="I24" s="10">
        <v>1386.01</v>
      </c>
      <c r="J24" s="10">
        <v>1498.95</v>
      </c>
      <c r="K24" s="10">
        <v>1474.15</v>
      </c>
      <c r="L24" s="10">
        <v>1341.73</v>
      </c>
      <c r="M24" s="10">
        <v>1287.74</v>
      </c>
      <c r="N24" s="10">
        <v>17082.27</v>
      </c>
      <c r="O24" s="21" t="str">
        <f t="shared" si="0"/>
        <v>Legal and Professional Fees</v>
      </c>
      <c r="P24" s="21" t="str" cm="1">
        <f t="array" ref="P24">IF(A24 = "", "",IF(Q24="", "",
    IF(AND(COUNTIF($O$2:O23, "Gross Profit") &gt; 0, COUNTIF($O25:O$1000, "Total Expenses") &gt; 0),
        IF(COUNTIFS(Account!B:B, O24, Account!C:C, "Expense") &gt; 0,
            "Expense",
            IFERROR(INDEX(_xlfn._xlws.FILTER(Account!C:C, (Account!C:C&lt;&gt;"Expense") * (Account!B:B=O24)), 1), "")
        ),
        IFERROR(INDEX(_xlfn._xlws.FILTER(Account!C:C, (Account!C:C&lt;&gt;"Expense") * (Account!B:B=O24)), 1), "")
    )
))</f>
        <v>Expense</v>
      </c>
      <c r="Q24" s="21" t="b">
        <f>IF(A24 = "", "",IFERROR(VLOOKUP(O24, Account!B:E, 4, FALSE)=FALSE, FALSE))</f>
        <v>1</v>
      </c>
      <c r="R24" s="5"/>
      <c r="S24" s="5"/>
      <c r="T24" s="5"/>
      <c r="U24" s="5"/>
    </row>
    <row r="25" spans="1:21" ht="26.5" thickBot="1">
      <c r="A25" s="5" t="s">
        <v>163</v>
      </c>
      <c r="B25" s="10">
        <v>623.45000000000005</v>
      </c>
      <c r="C25" s="10">
        <v>757.92</v>
      </c>
      <c r="D25" s="10">
        <v>406.98</v>
      </c>
      <c r="E25" s="10">
        <v>638.86</v>
      </c>
      <c r="F25" s="10">
        <v>656.67</v>
      </c>
      <c r="G25" s="10">
        <v>667.86</v>
      </c>
      <c r="H25" s="10">
        <v>697.64</v>
      </c>
      <c r="I25" s="10">
        <v>483.69</v>
      </c>
      <c r="J25" s="10">
        <v>527.32000000000005</v>
      </c>
      <c r="K25" s="10">
        <v>764.53</v>
      </c>
      <c r="L25" s="10">
        <v>562.37</v>
      </c>
      <c r="M25" s="10">
        <v>691.99</v>
      </c>
      <c r="N25" s="10">
        <v>7479.28</v>
      </c>
      <c r="O25" s="21" t="str">
        <f t="shared" si="0"/>
        <v>Maintenance and Repair</v>
      </c>
      <c r="P25" s="21" t="str" cm="1">
        <f t="array" ref="P25">IF(A25 = "", "",IF(Q25="", "",
    IF(AND(COUNTIF($O$2:O24, "Gross Profit") &gt; 0, COUNTIF($O26:O$1000, "Total Expenses") &gt; 0),
        IF(COUNTIFS(Account!B:B, O25, Account!C:C, "Expense") &gt; 0,
            "Expense",
            IFERROR(INDEX(_xlfn._xlws.FILTER(Account!C:C, (Account!C:C&lt;&gt;"Expense") * (Account!B:B=O25)), 1), "")
        ),
        IFERROR(INDEX(_xlfn._xlws.FILTER(Account!C:C, (Account!C:C&lt;&gt;"Expense") * (Account!B:B=O25)), 1), "")
    )
))</f>
        <v>Expense</v>
      </c>
      <c r="Q25" s="21" t="b">
        <f>IF(A25 = "", "",IFERROR(VLOOKUP(O25, Account!B:E, 4, FALSE)=FALSE, FALSE))</f>
        <v>1</v>
      </c>
      <c r="R25" s="5"/>
      <c r="S25" s="5"/>
      <c r="T25" s="5"/>
      <c r="U25" s="5"/>
    </row>
    <row r="26" spans="1:21" ht="15" thickBot="1">
      <c r="A26" s="5" t="s">
        <v>84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0">
        <v>0</v>
      </c>
      <c r="O26" s="21" t="str">
        <f t="shared" si="0"/>
        <v>Meals</v>
      </c>
      <c r="P26" s="21" t="str" cm="1">
        <f t="array" ref="P26">IF(A26 = "", "",IF(Q26="", "",
    IF(AND(COUNTIF($O$2:O25, "Gross Profit") &gt; 0, COUNTIF($O27:O$1000, "Total Expenses") &gt; 0),
        IF(COUNTIFS(Account!B:B, O26, Account!C:C, "Expense") &gt; 0,
            "Expense",
            IFERROR(INDEX(_xlfn._xlws.FILTER(Account!C:C, (Account!C:C&lt;&gt;"Expense") * (Account!B:B=O26)), 1), "")
        ),
        IFERROR(INDEX(_xlfn._xlws.FILTER(Account!C:C, (Account!C:C&lt;&gt;"Expense") * (Account!B:B=O26)), 1), "")
    )
))</f>
        <v>Expense</v>
      </c>
      <c r="Q26" s="21" t="b">
        <f>IF(A26 = "", "",IFERROR(VLOOKUP(O26, Account!B:E, 4, FALSE)=FALSE, FALSE))</f>
        <v>1</v>
      </c>
      <c r="R26" s="5"/>
      <c r="S26" s="5"/>
      <c r="T26" s="5"/>
      <c r="U26" s="5"/>
    </row>
    <row r="27" spans="1:21" ht="15" thickBot="1">
      <c r="A27" s="5" t="s">
        <v>85</v>
      </c>
      <c r="B27" s="10">
        <v>521.95000000000005</v>
      </c>
      <c r="C27" s="10">
        <v>459.39</v>
      </c>
      <c r="D27" s="10">
        <v>563.87</v>
      </c>
      <c r="E27" s="10">
        <v>404.81</v>
      </c>
      <c r="F27" s="10">
        <v>400.6</v>
      </c>
      <c r="G27" s="10">
        <v>610.48</v>
      </c>
      <c r="H27" s="10">
        <v>557</v>
      </c>
      <c r="I27" s="10">
        <v>563.85</v>
      </c>
      <c r="J27" s="10">
        <v>327.2</v>
      </c>
      <c r="K27" s="10">
        <v>513.76</v>
      </c>
      <c r="L27" s="10">
        <v>331.29</v>
      </c>
      <c r="M27" s="10">
        <v>606.25</v>
      </c>
      <c r="N27" s="10">
        <v>5860.44</v>
      </c>
      <c r="O27" s="21" t="str">
        <f t="shared" si="0"/>
        <v>Meals with clients</v>
      </c>
      <c r="P27" s="21" t="str" cm="1">
        <f t="array" ref="P27">IF(A27 = "", "",IF(Q27="", "",
    IF(AND(COUNTIF($O$2:O26, "Gross Profit") &gt; 0, COUNTIF($O28:O$1000, "Total Expenses") &gt; 0),
        IF(COUNTIFS(Account!B:B, O27, Account!C:C, "Expense") &gt; 0,
            "Expense",
            IFERROR(INDEX(_xlfn._xlws.FILTER(Account!C:C, (Account!C:C&lt;&gt;"Expense") * (Account!B:B=O27)), 1), "")
        ),
        IFERROR(INDEX(_xlfn._xlws.FILTER(Account!C:C, (Account!C:C&lt;&gt;"Expense") * (Account!B:B=O27)), 1), "")
    )
))</f>
        <v>Expense</v>
      </c>
      <c r="Q27" s="21" t="b">
        <f>IF(A27 = "", "",IFERROR(VLOOKUP(O27, Account!B:E, 4, FALSE)=FALSE, FALSE))</f>
        <v>0</v>
      </c>
      <c r="R27" s="5"/>
      <c r="S27" s="5"/>
      <c r="T27" s="5"/>
      <c r="U27" s="5"/>
    </row>
    <row r="28" spans="1:21" ht="15" thickBot="1">
      <c r="A28" s="5" t="s">
        <v>86</v>
      </c>
      <c r="B28" s="10">
        <v>130.49</v>
      </c>
      <c r="C28" s="10">
        <v>114.85</v>
      </c>
      <c r="D28" s="10">
        <v>140.97</v>
      </c>
      <c r="E28" s="10">
        <v>101.2</v>
      </c>
      <c r="F28" s="10">
        <v>100.15</v>
      </c>
      <c r="G28" s="10">
        <v>152.62</v>
      </c>
      <c r="H28" s="10">
        <v>139.25</v>
      </c>
      <c r="I28" s="10">
        <v>140.96</v>
      </c>
      <c r="J28" s="10">
        <v>81.8</v>
      </c>
      <c r="K28" s="10">
        <v>128.44</v>
      </c>
      <c r="L28" s="10">
        <v>82.82</v>
      </c>
      <c r="M28" s="10">
        <v>151.56</v>
      </c>
      <c r="N28" s="10">
        <v>1465.11</v>
      </c>
      <c r="O28" s="21" t="str">
        <f t="shared" si="0"/>
        <v>Travel meals</v>
      </c>
      <c r="P28" s="21" t="str" cm="1">
        <f t="array" ref="P28">IF(A28 = "", "",IF(Q28="", "",
    IF(AND(COUNTIF($O$2:O27, "Gross Profit") &gt; 0, COUNTIF($O29:O$1000, "Total Expenses") &gt; 0),
        IF(COUNTIFS(Account!B:B, O28, Account!C:C, "Expense") &gt; 0,
            "Expense",
            IFERROR(INDEX(_xlfn._xlws.FILTER(Account!C:C, (Account!C:C&lt;&gt;"Expense") * (Account!B:B=O28)), 1), "")
        ),
        IFERROR(INDEX(_xlfn._xlws.FILTER(Account!C:C, (Account!C:C&lt;&gt;"Expense") * (Account!B:B=O28)), 1), "")
    )
))</f>
        <v>Expense</v>
      </c>
      <c r="Q28" s="21" t="b">
        <f>IF(A28 = "", "",IFERROR(VLOOKUP(O28, Account!B:E, 4, FALSE)=FALSE, FALSE))</f>
        <v>0</v>
      </c>
      <c r="R28" s="5"/>
      <c r="S28" s="5"/>
      <c r="T28" s="5"/>
      <c r="U28" s="5"/>
    </row>
    <row r="29" spans="1:21" ht="15" thickBot="1">
      <c r="A29" s="11" t="s">
        <v>177</v>
      </c>
      <c r="B29" s="12">
        <v>652.42999999999995</v>
      </c>
      <c r="C29" s="12">
        <v>574.23</v>
      </c>
      <c r="D29" s="12">
        <v>704.84</v>
      </c>
      <c r="E29" s="12">
        <v>506.01</v>
      </c>
      <c r="F29" s="12">
        <v>500.75</v>
      </c>
      <c r="G29" s="12">
        <v>763.1</v>
      </c>
      <c r="H29" s="12">
        <v>696.25</v>
      </c>
      <c r="I29" s="12">
        <v>704.82</v>
      </c>
      <c r="J29" s="12">
        <v>409</v>
      </c>
      <c r="K29" s="12">
        <v>642.20000000000005</v>
      </c>
      <c r="L29" s="12">
        <v>414.11</v>
      </c>
      <c r="M29" s="12">
        <v>757.82</v>
      </c>
      <c r="N29" s="12">
        <v>7325.55</v>
      </c>
      <c r="O29" s="21" t="str">
        <f t="shared" si="0"/>
        <v>Total Meals</v>
      </c>
      <c r="P29" s="21" t="str" cm="1">
        <f t="array" ref="P29">IF(A29 = "", "",IF(Q29="", "",
    IF(AND(COUNTIF($O$2:O28, "Gross Profit") &gt; 0, COUNTIF($O30:O$1000, "Total Expenses") &gt; 0),
        IF(COUNTIFS(Account!B:B, O29, Account!C:C, "Expense") &gt; 0,
            "Expense",
            IFERROR(INDEX(_xlfn._xlws.FILTER(Account!C:C, (Account!C:C&lt;&gt;"Expense") * (Account!B:B=O29)), 1), "")
        ),
        IFERROR(INDEX(_xlfn._xlws.FILTER(Account!C:C, (Account!C:C&lt;&gt;"Expense") * (Account!B:B=O29)), 1), "")
    )
))</f>
        <v/>
      </c>
      <c r="Q29" s="21" t="b">
        <f>IF(A29 = "", "",IFERROR(VLOOKUP(O29, Account!B:E, 4, FALSE)=FALSE, FALSE))</f>
        <v>0</v>
      </c>
      <c r="R29" s="5"/>
      <c r="S29" s="5"/>
      <c r="T29" s="5"/>
      <c r="U29" s="5"/>
    </row>
    <row r="30" spans="1:21" ht="15" thickBot="1">
      <c r="A30" s="5" t="s">
        <v>178</v>
      </c>
      <c r="B30" s="10">
        <v>336.31</v>
      </c>
      <c r="C30" s="10">
        <v>333.29</v>
      </c>
      <c r="D30" s="10">
        <v>390.25</v>
      </c>
      <c r="E30" s="10">
        <v>331.29</v>
      </c>
      <c r="F30" s="10">
        <v>381.3</v>
      </c>
      <c r="G30" s="10">
        <v>364.5</v>
      </c>
      <c r="H30" s="10">
        <v>380.61</v>
      </c>
      <c r="I30" s="10">
        <v>334.98</v>
      </c>
      <c r="J30" s="10">
        <v>392.44</v>
      </c>
      <c r="K30" s="10">
        <v>331.99</v>
      </c>
      <c r="L30" s="10">
        <v>322.98</v>
      </c>
      <c r="M30" s="10">
        <v>354.61</v>
      </c>
      <c r="N30" s="10">
        <v>4254.5600000000004</v>
      </c>
      <c r="O30" s="21" t="str">
        <f t="shared" si="0"/>
        <v>Office Expenses</v>
      </c>
      <c r="P30" s="21" t="str" cm="1">
        <f t="array" ref="P30">IF(A30 = "", "",IF(Q30="", "",
    IF(AND(COUNTIF($O$2:O29, "Gross Profit") &gt; 0, COUNTIF($O31:O$1000, "Total Expenses") &gt; 0),
        IF(COUNTIFS(Account!B:B, O30, Account!C:C, "Expense") &gt; 0,
            "Expense",
            IFERROR(INDEX(_xlfn._xlws.FILTER(Account!C:C, (Account!C:C&lt;&gt;"Expense") * (Account!B:B=O30)), 1), "")
        ),
        IFERROR(INDEX(_xlfn._xlws.FILTER(Account!C:C, (Account!C:C&lt;&gt;"Expense") * (Account!B:B=O30)), 1), "")
    )
))</f>
        <v>Expense</v>
      </c>
      <c r="Q30" s="21" t="b">
        <f>IF(A30 = "", "",IFERROR(VLOOKUP(O30, Account!B:E, 4, FALSE)=FALSE, FALSE))</f>
        <v>1</v>
      </c>
      <c r="R30" s="5"/>
      <c r="S30" s="5"/>
      <c r="T30" s="5"/>
      <c r="U30" s="5"/>
    </row>
    <row r="31" spans="1:21" ht="15" thickBot="1">
      <c r="A31" s="5" t="s">
        <v>165</v>
      </c>
      <c r="B31" s="10">
        <v>836.48</v>
      </c>
      <c r="C31" s="10">
        <v>844.1</v>
      </c>
      <c r="D31" s="10">
        <v>879.77</v>
      </c>
      <c r="E31" s="10">
        <v>824.22</v>
      </c>
      <c r="F31" s="10">
        <v>801.08</v>
      </c>
      <c r="G31" s="10">
        <v>845.4</v>
      </c>
      <c r="H31" s="10">
        <v>814.47</v>
      </c>
      <c r="I31" s="10">
        <v>811.04</v>
      </c>
      <c r="J31" s="10">
        <v>844.1</v>
      </c>
      <c r="K31" s="10">
        <v>867.84</v>
      </c>
      <c r="L31" s="10">
        <v>824.88</v>
      </c>
      <c r="M31" s="10">
        <v>858.22</v>
      </c>
      <c r="N31" s="10">
        <v>10051.61</v>
      </c>
      <c r="O31" s="21" t="str">
        <f t="shared" si="0"/>
        <v>Rent or Lease</v>
      </c>
      <c r="P31" s="21" t="str" cm="1">
        <f t="array" ref="P31">IF(A31 = "", "",IF(Q31="", "",
    IF(AND(COUNTIF($O$2:O30, "Gross Profit") &gt; 0, COUNTIF($O32:O$1000, "Total Expenses") &gt; 0),
        IF(COUNTIFS(Account!B:B, O31, Account!C:C, "Expense") &gt; 0,
            "Expense",
            IFERROR(INDEX(_xlfn._xlws.FILTER(Account!C:C, (Account!C:C&lt;&gt;"Expense") * (Account!B:B=O31)), 1), "")
        ),
        IFERROR(INDEX(_xlfn._xlws.FILTER(Account!C:C, (Account!C:C&lt;&gt;"Expense") * (Account!B:B=O31)), 1), "")
    )
))</f>
        <v>Expense</v>
      </c>
      <c r="Q31" s="21" t="b">
        <f>IF(A31 = "", "",IFERROR(VLOOKUP(O31, Account!B:E, 4, FALSE)=FALSE, FALSE))</f>
        <v>1</v>
      </c>
      <c r="R31" s="5"/>
      <c r="S31" s="5"/>
      <c r="T31" s="5"/>
      <c r="U31" s="5"/>
    </row>
    <row r="32" spans="1:21" ht="15" thickBot="1">
      <c r="A32" s="5" t="s">
        <v>138</v>
      </c>
      <c r="B32" s="10">
        <v>843.49</v>
      </c>
      <c r="C32" s="10">
        <v>876.12</v>
      </c>
      <c r="D32" s="10">
        <v>824.11</v>
      </c>
      <c r="E32" s="10">
        <v>862.83</v>
      </c>
      <c r="F32" s="10">
        <v>835.54</v>
      </c>
      <c r="G32" s="10">
        <v>821.99</v>
      </c>
      <c r="H32" s="10">
        <v>805.16</v>
      </c>
      <c r="I32" s="10">
        <v>812.46</v>
      </c>
      <c r="J32" s="10">
        <v>852.72</v>
      </c>
      <c r="K32" s="10">
        <v>819.01</v>
      </c>
      <c r="L32" s="10">
        <v>804.99</v>
      </c>
      <c r="M32" s="10">
        <v>843.11</v>
      </c>
      <c r="N32" s="10">
        <v>10001.530000000001</v>
      </c>
      <c r="O32" s="21" t="str">
        <f t="shared" si="0"/>
        <v>Utilities</v>
      </c>
      <c r="P32" s="21" t="str" cm="1">
        <f t="array" ref="P32">IF(A32 = "", "",IF(Q32="", "",
    IF(AND(COUNTIF($O$2:O31, "Gross Profit") &gt; 0, COUNTIF($O33:O$1000, "Total Expenses") &gt; 0),
        IF(COUNTIFS(Account!B:B, O32, Account!C:C, "Expense") &gt; 0,
            "Expense",
            IFERROR(INDEX(_xlfn._xlws.FILTER(Account!C:C, (Account!C:C&lt;&gt;"Expense") * (Account!B:B=O32)), 1), "")
        ),
        IFERROR(INDEX(_xlfn._xlws.FILTER(Account!C:C, (Account!C:C&lt;&gt;"Expense") * (Account!B:B=O32)), 1), "")
    )
))</f>
        <v>Expense</v>
      </c>
      <c r="Q32" s="21" t="b">
        <f>IF(A32 = "", "",IFERROR(VLOOKUP(O32, Account!B:E, 4, FALSE)=FALSE, FALSE))</f>
        <v>1</v>
      </c>
      <c r="R32" s="5"/>
      <c r="S32" s="5"/>
      <c r="T32" s="5"/>
      <c r="U32" s="5"/>
    </row>
    <row r="33" spans="1:21" ht="15" thickBot="1">
      <c r="A33" s="11" t="s">
        <v>179</v>
      </c>
      <c r="B33" s="12">
        <v>6718.59</v>
      </c>
      <c r="C33" s="12">
        <v>7416.1</v>
      </c>
      <c r="D33" s="12">
        <v>6882.51</v>
      </c>
      <c r="E33" s="12">
        <v>6539.57</v>
      </c>
      <c r="F33" s="12">
        <v>6778.11</v>
      </c>
      <c r="G33" s="12">
        <v>7176.34</v>
      </c>
      <c r="H33" s="12">
        <v>7142.98</v>
      </c>
      <c r="I33" s="12">
        <v>6882.51</v>
      </c>
      <c r="J33" s="12">
        <v>6584.97</v>
      </c>
      <c r="K33" s="12">
        <v>7070.94</v>
      </c>
      <c r="L33" s="12">
        <v>6542.41</v>
      </c>
      <c r="M33" s="12">
        <v>7201.1</v>
      </c>
      <c r="N33" s="12">
        <v>82936.12</v>
      </c>
      <c r="O33" s="21" t="str">
        <f t="shared" si="0"/>
        <v>Total Expenses</v>
      </c>
      <c r="P33" s="21" t="str" cm="1">
        <f t="array" ref="P33">IF(A33 = "", "",IF(Q33="", "",
    IF(AND(COUNTIF($O$2:O32, "Gross Profit") &gt; 0, COUNTIF($O34:O$1000, "Total Expenses") &gt; 0),
        IF(COUNTIFS(Account!B:B, O33, Account!C:C, "Expense") &gt; 0,
            "Expense",
            IFERROR(INDEX(_xlfn._xlws.FILTER(Account!C:C, (Account!C:C&lt;&gt;"Expense") * (Account!B:B=O33)), 1), "")
        ),
        IFERROR(INDEX(_xlfn._xlws.FILTER(Account!C:C, (Account!C:C&lt;&gt;"Expense") * (Account!B:B=O33)), 1), "")
    )
))</f>
        <v/>
      </c>
      <c r="Q33" s="21" t="b">
        <f>IF(A33 = "", "",IFERROR(VLOOKUP(O33, Account!B:E, 4, FALSE)=FALSE, FALSE))</f>
        <v>0</v>
      </c>
      <c r="R33" s="5"/>
      <c r="S33" s="5"/>
      <c r="T33" s="5"/>
      <c r="U33" s="5"/>
    </row>
    <row r="34" spans="1:21" ht="26.5" thickBot="1">
      <c r="A34" s="11" t="s">
        <v>180</v>
      </c>
      <c r="B34" s="12">
        <v>4380.9799999999996</v>
      </c>
      <c r="C34" s="12">
        <v>3376.5</v>
      </c>
      <c r="D34" s="12">
        <v>4584.95</v>
      </c>
      <c r="E34" s="12">
        <v>4871.4399999999996</v>
      </c>
      <c r="F34" s="12">
        <v>3887.42</v>
      </c>
      <c r="G34" s="12">
        <v>3727.14</v>
      </c>
      <c r="H34" s="12">
        <v>3561.43</v>
      </c>
      <c r="I34" s="12">
        <v>4429.45</v>
      </c>
      <c r="J34" s="12">
        <v>4225.03</v>
      </c>
      <c r="K34" s="12">
        <v>4293.38</v>
      </c>
      <c r="L34" s="12">
        <v>3771.48</v>
      </c>
      <c r="M34" s="12">
        <v>4004.67</v>
      </c>
      <c r="N34" s="12">
        <v>49113.86</v>
      </c>
      <c r="O34" s="21" t="str">
        <f t="shared" si="0"/>
        <v>Net Operating Income</v>
      </c>
      <c r="P34" s="21" t="str" cm="1">
        <f t="array" ref="P34">IF(A34 = "", "",IF(Q34="", "",
    IF(AND(COUNTIF($O$2:O33, "Gross Profit") &gt; 0, COUNTIF($O35:O$1000, "Total Expenses") &gt; 0),
        IF(COUNTIFS(Account!B:B, O34, Account!C:C, "Expense") &gt; 0,
            "Expense",
            IFERROR(INDEX(_xlfn._xlws.FILTER(Account!C:C, (Account!C:C&lt;&gt;"Expense") * (Account!B:B=O34)), 1), "")
        ),
        IFERROR(INDEX(_xlfn._xlws.FILTER(Account!C:C, (Account!C:C&lt;&gt;"Expense") * (Account!B:B=O34)), 1), "")
    )
))</f>
        <v/>
      </c>
      <c r="Q34" s="21" t="b">
        <f>IF(A34 = "", "",IFERROR(VLOOKUP(O34, Account!B:E, 4, FALSE)=FALSE, FALSE))</f>
        <v>0</v>
      </c>
      <c r="R34" s="5"/>
      <c r="S34" s="5"/>
      <c r="T34" s="5"/>
      <c r="U34" s="5"/>
    </row>
    <row r="35" spans="1:21" ht="15" thickBot="1">
      <c r="A35" s="5" t="s">
        <v>181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21" t="str">
        <f t="shared" si="0"/>
        <v>Other Expenses</v>
      </c>
      <c r="P35" s="21" t="str" cm="1">
        <f t="array" ref="P35">IF(A35 = "", "",IF(Q35="", "",
    IF(AND(COUNTIF($O$2:O34, "Gross Profit") &gt; 0, COUNTIF($O36:O$1000, "Total Expenses") &gt; 0),
        IF(COUNTIFS(Account!B:B, O35, Account!C:C, "Expense") &gt; 0,
            "Expense",
            IFERROR(INDEX(_xlfn._xlws.FILTER(Account!C:C, (Account!C:C&lt;&gt;"Expense") * (Account!B:B=O35)), 1), "")
        ),
        IFERROR(INDEX(_xlfn._xlws.FILTER(Account!C:C, (Account!C:C&lt;&gt;"Expense") * (Account!B:B=O35)), 1), "")
    )
))</f>
        <v/>
      </c>
      <c r="Q35" s="21" t="b">
        <f>IF(A35 = "", "",IFERROR(VLOOKUP(O35, Account!B:E, 4, FALSE)=FALSE, FALSE))</f>
        <v>0</v>
      </c>
      <c r="R35" s="5"/>
      <c r="S35" s="5"/>
      <c r="T35" s="5"/>
      <c r="U35" s="5"/>
    </row>
    <row r="36" spans="1:21" ht="15" thickBot="1">
      <c r="A36" s="5" t="s">
        <v>182</v>
      </c>
      <c r="B36" s="10">
        <v>136.22</v>
      </c>
      <c r="C36" s="10">
        <v>81.569999999999993</v>
      </c>
      <c r="D36" s="10">
        <v>118.21</v>
      </c>
      <c r="E36" s="10">
        <v>159.01</v>
      </c>
      <c r="F36" s="10">
        <v>125.4</v>
      </c>
      <c r="G36" s="10">
        <v>85.73</v>
      </c>
      <c r="H36" s="10">
        <v>135.79</v>
      </c>
      <c r="I36" s="10">
        <v>137.46</v>
      </c>
      <c r="J36" s="10">
        <v>122.65</v>
      </c>
      <c r="K36" s="10">
        <v>118.55</v>
      </c>
      <c r="L36" s="10">
        <v>145.78</v>
      </c>
      <c r="M36" s="10">
        <v>115.31</v>
      </c>
      <c r="N36" s="10">
        <v>1481.69</v>
      </c>
      <c r="O36" s="21" t="str">
        <f t="shared" si="0"/>
        <v>Vehicle Expenses</v>
      </c>
      <c r="P36" s="21" t="str" cm="1">
        <f t="array" ref="P36">IF(A36 = "", "",IF(Q36="", "",
    IF(AND(COUNTIF($O$2:O35, "Gross Profit") &gt; 0, COUNTIF($O37:O$1000, "Total Expenses") &gt; 0),
        IF(COUNTIFS(Account!B:B, O36, Account!C:C, "Expense") &gt; 0,
            "Expense",
            IFERROR(INDEX(_xlfn._xlws.FILTER(Account!C:C, (Account!C:C&lt;&gt;"Expense") * (Account!B:B=O36)), 1), "")
        ),
        IFERROR(INDEX(_xlfn._xlws.FILTER(Account!C:C, (Account!C:C&lt;&gt;"Expense") * (Account!B:B=O36)), 1), "")
    )
))</f>
        <v>Other Expense</v>
      </c>
      <c r="Q36" s="21" t="b">
        <f>IF(A36 = "", "",IFERROR(VLOOKUP(O36, Account!B:E, 4, FALSE)=FALSE, FALSE))</f>
        <v>1</v>
      </c>
      <c r="R36" s="5"/>
      <c r="S36" s="5"/>
      <c r="T36" s="5"/>
      <c r="U36" s="5"/>
    </row>
    <row r="37" spans="1:21" ht="26.5" thickBot="1">
      <c r="A37" s="5" t="s">
        <v>166</v>
      </c>
      <c r="B37" s="10">
        <v>102.43</v>
      </c>
      <c r="C37" s="10">
        <v>158.44</v>
      </c>
      <c r="D37" s="10">
        <v>136.65</v>
      </c>
      <c r="E37" s="10">
        <v>93.28</v>
      </c>
      <c r="F37" s="10">
        <v>117.23</v>
      </c>
      <c r="G37" s="10">
        <v>83.27</v>
      </c>
      <c r="H37" s="10">
        <v>109.62</v>
      </c>
      <c r="I37" s="10">
        <v>99.08</v>
      </c>
      <c r="J37" s="10">
        <v>128.19999999999999</v>
      </c>
      <c r="K37" s="10">
        <v>85.51</v>
      </c>
      <c r="L37" s="10">
        <v>129.47999999999999</v>
      </c>
      <c r="M37" s="10">
        <v>115.97</v>
      </c>
      <c r="N37" s="10">
        <v>1359.16</v>
      </c>
      <c r="O37" s="21" t="str">
        <f t="shared" si="0"/>
        <v>Miscellaneous Expenses</v>
      </c>
      <c r="P37" s="21" t="str" cm="1">
        <f t="array" ref="P37">IF(A37 = "", "",IF(Q37="", "",
    IF(AND(COUNTIF($O$2:O36, "Gross Profit") &gt; 0, COUNTIF($O38:O$1000, "Total Expenses") &gt; 0),
        IF(COUNTIFS(Account!B:B, O37, Account!C:C, "Expense") &gt; 0,
            "Expense",
            IFERROR(INDEX(_xlfn._xlws.FILTER(Account!C:C, (Account!C:C&lt;&gt;"Expense") * (Account!B:B=O37)), 1), "")
        ),
        IFERROR(INDEX(_xlfn._xlws.FILTER(Account!C:C, (Account!C:C&lt;&gt;"Expense") * (Account!B:B=O37)), 1), "")
    )
))</f>
        <v>Other Expense</v>
      </c>
      <c r="Q37" s="21" t="b">
        <f>IF(A37 = "", "",IFERROR(VLOOKUP(O37, Account!B:E, 4, FALSE)=FALSE, FALSE))</f>
        <v>1</v>
      </c>
      <c r="R37" s="5"/>
      <c r="S37" s="5"/>
      <c r="T37" s="5"/>
      <c r="U37" s="5"/>
    </row>
    <row r="38" spans="1:21" ht="26.5" thickBot="1">
      <c r="A38" s="11" t="s">
        <v>183</v>
      </c>
      <c r="B38" s="12">
        <v>238.66</v>
      </c>
      <c r="C38" s="12">
        <v>240.01</v>
      </c>
      <c r="D38" s="12">
        <v>254.86</v>
      </c>
      <c r="E38" s="12">
        <v>252.29</v>
      </c>
      <c r="F38" s="12">
        <v>242.63</v>
      </c>
      <c r="G38" s="12">
        <v>169</v>
      </c>
      <c r="H38" s="12">
        <v>245.42</v>
      </c>
      <c r="I38" s="12">
        <v>236.54</v>
      </c>
      <c r="J38" s="12">
        <v>250.85</v>
      </c>
      <c r="K38" s="12">
        <v>204.06</v>
      </c>
      <c r="L38" s="12">
        <v>275.26</v>
      </c>
      <c r="M38" s="12">
        <v>231.28</v>
      </c>
      <c r="N38" s="12">
        <v>2840.85</v>
      </c>
      <c r="O38" s="21" t="str">
        <f t="shared" si="0"/>
        <v>Total Other Expenses</v>
      </c>
      <c r="P38" s="21" t="str" cm="1">
        <f t="array" ref="P38">IF(A38 = "", "",IF(Q38="", "",
    IF(AND(COUNTIF($O$2:O37, "Gross Profit") &gt; 0, COUNTIF($O39:O$1000, "Total Expenses") &gt; 0),
        IF(COUNTIFS(Account!B:B, O38, Account!C:C, "Expense") &gt; 0,
            "Expense",
            IFERROR(INDEX(_xlfn._xlws.FILTER(Account!C:C, (Account!C:C&lt;&gt;"Expense") * (Account!B:B=O38)), 1), "")
        ),
        IFERROR(INDEX(_xlfn._xlws.FILTER(Account!C:C, (Account!C:C&lt;&gt;"Expense") * (Account!B:B=O38)), 1), "")
    )
))</f>
        <v/>
      </c>
      <c r="Q38" s="21" t="b">
        <f>IF(A38 = "", "",IFERROR(VLOOKUP(O38, Account!B:E, 4, FALSE)=FALSE, FALSE))</f>
        <v>0</v>
      </c>
      <c r="R38" s="5"/>
      <c r="S38" s="5"/>
      <c r="T38" s="5"/>
      <c r="U38" s="5"/>
    </row>
    <row r="39" spans="1:21" ht="15" thickBot="1">
      <c r="A39" s="11" t="s">
        <v>184</v>
      </c>
      <c r="B39" s="12">
        <v>-238.66</v>
      </c>
      <c r="C39" s="12">
        <v>-240.01</v>
      </c>
      <c r="D39" s="12">
        <v>-254.86</v>
      </c>
      <c r="E39" s="12">
        <v>-252.29</v>
      </c>
      <c r="F39" s="12">
        <v>-242.63</v>
      </c>
      <c r="G39" s="12">
        <v>-169</v>
      </c>
      <c r="H39" s="12">
        <v>-245.42</v>
      </c>
      <c r="I39" s="12">
        <v>-236.54</v>
      </c>
      <c r="J39" s="12">
        <v>-250.85</v>
      </c>
      <c r="K39" s="12">
        <v>-204.06</v>
      </c>
      <c r="L39" s="12">
        <v>-275.26</v>
      </c>
      <c r="M39" s="12">
        <v>-231.28</v>
      </c>
      <c r="N39" s="12">
        <v>-2840.85</v>
      </c>
      <c r="O39" s="21" t="str">
        <f t="shared" si="0"/>
        <v>Net Other Income</v>
      </c>
      <c r="P39" s="21" t="str" cm="1">
        <f t="array" ref="P39">IF(A39 = "", "",IF(Q39="", "",
    IF(AND(COUNTIF($O$2:O38, "Gross Profit") &gt; 0, COUNTIF($O40:O$1000, "Total Expenses") &gt; 0),
        IF(COUNTIFS(Account!B:B, O39, Account!C:C, "Expense") &gt; 0,
            "Expense",
            IFERROR(INDEX(_xlfn._xlws.FILTER(Account!C:C, (Account!C:C&lt;&gt;"Expense") * (Account!B:B=O39)), 1), "")
        ),
        IFERROR(INDEX(_xlfn._xlws.FILTER(Account!C:C, (Account!C:C&lt;&gt;"Expense") * (Account!B:B=O39)), 1), "")
    )
))</f>
        <v/>
      </c>
      <c r="Q39" s="21" t="b">
        <f>IF(A39 = "", "",IFERROR(VLOOKUP(O39, Account!B:E, 4, FALSE)=FALSE, FALSE))</f>
        <v>0</v>
      </c>
      <c r="R39" s="5"/>
      <c r="S39" s="5"/>
      <c r="T39" s="5"/>
      <c r="U39" s="5"/>
    </row>
    <row r="40" spans="1:21" ht="15" thickBot="1">
      <c r="A40" s="11" t="s">
        <v>185</v>
      </c>
      <c r="B40" s="12">
        <v>4142.32</v>
      </c>
      <c r="C40" s="12">
        <v>3136.48</v>
      </c>
      <c r="D40" s="12">
        <v>4330.09</v>
      </c>
      <c r="E40" s="12">
        <v>4619.16</v>
      </c>
      <c r="F40" s="12">
        <v>3644.79</v>
      </c>
      <c r="G40" s="12">
        <v>3558.14</v>
      </c>
      <c r="H40" s="12">
        <v>3316.01</v>
      </c>
      <c r="I40" s="12">
        <v>4192.8999999999996</v>
      </c>
      <c r="J40" s="12">
        <v>3974.18</v>
      </c>
      <c r="K40" s="12">
        <v>4089.32</v>
      </c>
      <c r="L40" s="12">
        <v>3496.23</v>
      </c>
      <c r="M40" s="12">
        <v>3773.4</v>
      </c>
      <c r="N40" s="12">
        <v>46273.01</v>
      </c>
      <c r="O40" s="21" t="str">
        <f t="shared" si="0"/>
        <v>Net Income</v>
      </c>
      <c r="P40" s="21" t="str" cm="1">
        <f t="array" ref="P40">IF(A40 = "", "",IF(Q40="", "",
    IF(AND(COUNTIF($O$2:O39, "Gross Profit") &gt; 0, COUNTIF($O41:O$1000, "Total Expenses") &gt; 0),
        IF(COUNTIFS(Account!B:B, O40, Account!C:C, "Expense") &gt; 0,
            "Expense",
            IFERROR(INDEX(_xlfn._xlws.FILTER(Account!C:C, (Account!C:C&lt;&gt;"Expense") * (Account!B:B=O40)), 1), "")
        ),
        IFERROR(INDEX(_xlfn._xlws.FILTER(Account!C:C, (Account!C:C&lt;&gt;"Expense") * (Account!B:B=O40)), 1), "")
    )
))</f>
        <v/>
      </c>
      <c r="Q40" s="21" t="b">
        <f>IF(A40 = "", "",IFERROR(VLOOKUP(O40, Account!B:E, 4, FALSE)=FALSE, FALSE))</f>
        <v>0</v>
      </c>
      <c r="R40" s="5"/>
      <c r="S40" s="5"/>
      <c r="T40" s="5"/>
      <c r="U40" s="5"/>
    </row>
    <row r="41" spans="1:21" ht="15" thickBo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21" t="str">
        <f t="shared" si="0"/>
        <v/>
      </c>
      <c r="P41" s="21" t="str" cm="1">
        <f t="array" ref="P41">IF(A41 = "", "",IF(Q41="", "",
    IF(AND(COUNTIF($O$2:O40, "Gross Profit") &gt; 0, COUNTIF($O42:O$1000, "Total Expenses") &gt; 0),
        IF(COUNTIFS(Account!B:B, O41, Account!C:C, "Expense") &gt; 0,
            "Expense",
            IFERROR(INDEX(_xlfn._xlws.FILTER(Account!C:C, (Account!C:C&lt;&gt;"Expense") * (Account!B:B=O41)), 1), "")
        ),
        IFERROR(INDEX(_xlfn._xlws.FILTER(Account!C:C, (Account!C:C&lt;&gt;"Expense") * (Account!B:B=O41)), 1), "")
    )
))</f>
        <v/>
      </c>
      <c r="Q41" s="21" t="str">
        <f>IF(A41 = "", "",IFERROR(VLOOKUP(O41, Account!B:E, 4, FALSE)=FALSE, FALSE))</f>
        <v/>
      </c>
      <c r="R41" s="5"/>
      <c r="S41" s="5"/>
      <c r="T41" s="5"/>
      <c r="U41" s="5"/>
    </row>
    <row r="42" spans="1:21" ht="15" thickBo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21" t="str">
        <f t="shared" si="0"/>
        <v/>
      </c>
      <c r="P42" s="21" t="str" cm="1">
        <f t="array" ref="P42">IF(A42 = "", "",IF(Q42="", "",
    IF(AND(COUNTIF($O$2:O41, "Gross Profit") &gt; 0, COUNTIF($O43:O$1000, "Total Expenses") &gt; 0),
        IF(COUNTIFS(Account!B:B, O42, Account!C:C, "Expense") &gt; 0,
            "Expense",
            IFERROR(INDEX(_xlfn._xlws.FILTER(Account!C:C, (Account!C:C&lt;&gt;"Expense") * (Account!B:B=O42)), 1), "")
        ),
        IFERROR(INDEX(_xlfn._xlws.FILTER(Account!C:C, (Account!C:C&lt;&gt;"Expense") * (Account!B:B=O42)), 1), "")
    )
))</f>
        <v/>
      </c>
      <c r="Q42" s="21" t="str">
        <f>IF(A42 = "", "",IFERROR(VLOOKUP(O42, Account!B:E, 4, FALSE)=FALSE, FALSE))</f>
        <v/>
      </c>
      <c r="R42" s="5"/>
      <c r="S42" s="5"/>
      <c r="T42" s="5"/>
      <c r="U42" s="5"/>
    </row>
    <row r="43" spans="1:21" ht="15" thickBo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21" t="str">
        <f t="shared" si="0"/>
        <v/>
      </c>
      <c r="P43" s="21" t="str" cm="1">
        <f t="array" ref="P43">IF(A43 = "", "",IF(Q43="", "",
    IF(AND(COUNTIF($O$2:O42, "Gross Profit") &gt; 0, COUNTIF($O44:O$1000, "Total Expenses") &gt; 0),
        IF(COUNTIFS(Account!B:B, O43, Account!C:C, "Expense") &gt; 0,
            "Expense",
            IFERROR(INDEX(_xlfn._xlws.FILTER(Account!C:C, (Account!C:C&lt;&gt;"Expense") * (Account!B:B=O43)), 1), "")
        ),
        IFERROR(INDEX(_xlfn._xlws.FILTER(Account!C:C, (Account!C:C&lt;&gt;"Expense") * (Account!B:B=O43)), 1), "")
    )
))</f>
        <v/>
      </c>
      <c r="Q43" s="21" t="str">
        <f>IF(A43 = "", "",IFERROR(VLOOKUP(O43, Account!B:E, 4, FALSE)=FALSE, FALSE))</f>
        <v/>
      </c>
      <c r="R43" s="5"/>
      <c r="S43" s="5"/>
      <c r="T43" s="5"/>
      <c r="U43" s="5"/>
    </row>
    <row r="44" spans="1:21" ht="15" thickBo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21" t="str">
        <f t="shared" si="0"/>
        <v/>
      </c>
      <c r="P44" s="21" t="str" cm="1">
        <f t="array" ref="P44">IF(A44 = "", "",IF(Q44="", "",
    IF(AND(COUNTIF($O$2:O43, "Gross Profit") &gt; 0, COUNTIF($O45:O$1000, "Total Expenses") &gt; 0),
        IF(COUNTIFS(Account!B:B, O44, Account!C:C, "Expense") &gt; 0,
            "Expense",
            IFERROR(INDEX(_xlfn._xlws.FILTER(Account!C:C, (Account!C:C&lt;&gt;"Expense") * (Account!B:B=O44)), 1), "")
        ),
        IFERROR(INDEX(_xlfn._xlws.FILTER(Account!C:C, (Account!C:C&lt;&gt;"Expense") * (Account!B:B=O44)), 1), "")
    )
))</f>
        <v/>
      </c>
      <c r="Q44" s="21" t="str">
        <f>IF(A44 = "", "",IFERROR(VLOOKUP(O44, Account!B:E, 4, FALSE)=FALSE, FALSE))</f>
        <v/>
      </c>
      <c r="R44" s="5"/>
      <c r="S44" s="5"/>
      <c r="T44" s="5"/>
      <c r="U44" s="5"/>
    </row>
    <row r="45" spans="1:21" ht="15" thickBo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21" t="str">
        <f t="shared" si="0"/>
        <v/>
      </c>
      <c r="P45" s="21" t="str" cm="1">
        <f t="array" ref="P45">IF(A45 = "", "",IF(Q45="", "",
    IF(AND(COUNTIF($O$2:O44, "Gross Profit") &gt; 0, COUNTIF($O46:O$1000, "Total Expenses") &gt; 0),
        IF(COUNTIFS(Account!B:B, O45, Account!C:C, "Expense") &gt; 0,
            "Expense",
            IFERROR(INDEX(_xlfn._xlws.FILTER(Account!C:C, (Account!C:C&lt;&gt;"Expense") * (Account!B:B=O45)), 1), "")
        ),
        IFERROR(INDEX(_xlfn._xlws.FILTER(Account!C:C, (Account!C:C&lt;&gt;"Expense") * (Account!B:B=O45)), 1), "")
    )
))</f>
        <v/>
      </c>
      <c r="Q45" s="21" t="str">
        <f>IF(A45 = "", "",IFERROR(VLOOKUP(O45, Account!B:E, 4, FALSE)=FALSE, FALSE))</f>
        <v/>
      </c>
      <c r="R45" s="5"/>
      <c r="S45" s="5"/>
      <c r="T45" s="5"/>
      <c r="U45" s="5"/>
    </row>
    <row r="46" spans="1:21" ht="15" thickBo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21" t="str">
        <f t="shared" si="0"/>
        <v/>
      </c>
      <c r="P46" s="21" t="str" cm="1">
        <f t="array" ref="P46">IF(A46 = "", "",IF(Q46="", "",
    IF(AND(COUNTIF($O$2:O45, "Gross Profit") &gt; 0, COUNTIF($O47:O$1000, "Total Expenses") &gt; 0),
        IF(COUNTIFS(Account!B:B, O46, Account!C:C, "Expense") &gt; 0,
            "Expense",
            IFERROR(INDEX(_xlfn._xlws.FILTER(Account!C:C, (Account!C:C&lt;&gt;"Expense") * (Account!B:B=O46)), 1), "")
        ),
        IFERROR(INDEX(_xlfn._xlws.FILTER(Account!C:C, (Account!C:C&lt;&gt;"Expense") * (Account!B:B=O46)), 1), "")
    )
))</f>
        <v/>
      </c>
      <c r="Q46" s="21" t="str">
        <f>IF(A46 = "", "",IFERROR(VLOOKUP(O46, Account!B:E, 4, FALSE)=FALSE, FALSE))</f>
        <v/>
      </c>
      <c r="R46" s="5"/>
      <c r="S46" s="5"/>
      <c r="T46" s="5"/>
      <c r="U46" s="5"/>
    </row>
    <row r="47" spans="1:21" ht="15" thickBo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21" t="str">
        <f t="shared" si="0"/>
        <v/>
      </c>
      <c r="P47" s="21" t="str" cm="1">
        <f t="array" ref="P47">IF(A47 = "", "",IF(Q47="", "",
    IF(AND(COUNTIF($O$2:O46, "Gross Profit") &gt; 0, COUNTIF($O48:O$1000, "Total Expenses") &gt; 0),
        IF(COUNTIFS(Account!B:B, O47, Account!C:C, "Expense") &gt; 0,
            "Expense",
            IFERROR(INDEX(_xlfn._xlws.FILTER(Account!C:C, (Account!C:C&lt;&gt;"Expense") * (Account!B:B=O47)), 1), "")
        ),
        IFERROR(INDEX(_xlfn._xlws.FILTER(Account!C:C, (Account!C:C&lt;&gt;"Expense") * (Account!B:B=O47)), 1), "")
    )
))</f>
        <v/>
      </c>
      <c r="Q47" s="21" t="str">
        <f>IF(A47 = "", "",IFERROR(VLOOKUP(O47, Account!B:E, 4, FALSE)=FALSE, FALSE))</f>
        <v/>
      </c>
      <c r="R47" s="5"/>
      <c r="S47" s="5"/>
      <c r="T47" s="5"/>
      <c r="U47" s="5"/>
    </row>
    <row r="48" spans="1:21" ht="15" thickBo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21" t="str">
        <f t="shared" si="0"/>
        <v/>
      </c>
      <c r="P48" s="21" t="str" cm="1">
        <f t="array" ref="P48">IF(A48 = "", "",IF(Q48="", "",
    IF(AND(COUNTIF($O$2:O47, "Gross Profit") &gt; 0, COUNTIF($O49:O$1000, "Total Expenses") &gt; 0),
        IF(COUNTIFS(Account!B:B, O48, Account!C:C, "Expense") &gt; 0,
            "Expense",
            IFERROR(INDEX(_xlfn._xlws.FILTER(Account!C:C, (Account!C:C&lt;&gt;"Expense") * (Account!B:B=O48)), 1), "")
        ),
        IFERROR(INDEX(_xlfn._xlws.FILTER(Account!C:C, (Account!C:C&lt;&gt;"Expense") * (Account!B:B=O48)), 1), "")
    )
))</f>
        <v/>
      </c>
      <c r="Q48" s="21" t="str">
        <f>IF(A48 = "", "",IFERROR(VLOOKUP(O48, Account!B:E, 4, FALSE)=FALSE, FALSE))</f>
        <v/>
      </c>
      <c r="R48" s="5"/>
      <c r="S48" s="5"/>
      <c r="T48" s="5"/>
      <c r="U48" s="5"/>
    </row>
    <row r="49" spans="1:21" ht="15" thickBo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21" t="str">
        <f t="shared" si="0"/>
        <v/>
      </c>
      <c r="P49" s="21" t="str" cm="1">
        <f t="array" ref="P49">IF(A49 = "", "",IF(Q49="", "",
    IF(AND(COUNTIF($O$2:O48, "Gross Profit") &gt; 0, COUNTIF($O50:O$1000, "Total Expenses") &gt; 0),
        IF(COUNTIFS(Account!B:B, O49, Account!C:C, "Expense") &gt; 0,
            "Expense",
            IFERROR(INDEX(_xlfn._xlws.FILTER(Account!C:C, (Account!C:C&lt;&gt;"Expense") * (Account!B:B=O49)), 1), "")
        ),
        IFERROR(INDEX(_xlfn._xlws.FILTER(Account!C:C, (Account!C:C&lt;&gt;"Expense") * (Account!B:B=O49)), 1), "")
    )
))</f>
        <v/>
      </c>
      <c r="Q49" s="21" t="str">
        <f>IF(A49 = "", "",IFERROR(VLOOKUP(O49, Account!B:E, 4, FALSE)=FALSE, FALSE))</f>
        <v/>
      </c>
      <c r="R49" s="5"/>
      <c r="S49" s="5"/>
      <c r="T49" s="5"/>
      <c r="U49" s="5"/>
    </row>
    <row r="50" spans="1:21" ht="15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21" t="str">
        <f t="shared" si="0"/>
        <v/>
      </c>
      <c r="P50" s="21" t="str" cm="1">
        <f t="array" ref="P50">IF(A50 = "", "",IF(Q50="", "",
    IF(AND(COUNTIF($O$2:O49, "Gross Profit") &gt; 0, COUNTIF($O51:O$1000, "Total Expenses") &gt; 0),
        IF(COUNTIFS(Account!B:B, O50, Account!C:C, "Expense") &gt; 0,
            "Expense",
            IFERROR(INDEX(_xlfn._xlws.FILTER(Account!C:C, (Account!C:C&lt;&gt;"Expense") * (Account!B:B=O50)), 1), "")
        ),
        IFERROR(INDEX(_xlfn._xlws.FILTER(Account!C:C, (Account!C:C&lt;&gt;"Expense") * (Account!B:B=O50)), 1), "")
    )
))</f>
        <v/>
      </c>
      <c r="Q50" s="21" t="str">
        <f>IF(A50 = "", "",IFERROR(VLOOKUP(O50, Account!B:E, 4, FALSE)=FALSE, FALSE))</f>
        <v/>
      </c>
      <c r="R50" s="5"/>
      <c r="S50" s="5"/>
      <c r="T50" s="5"/>
      <c r="U50" s="5"/>
    </row>
    <row r="51" spans="1:21" ht="15" thickBo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21" t="str">
        <f t="shared" si="0"/>
        <v/>
      </c>
      <c r="P51" s="21" t="str" cm="1">
        <f t="array" ref="P51">IF(A51 = "", "",IF(Q51="", "",
    IF(AND(COUNTIF($O$2:O50, "Gross Profit") &gt; 0, COUNTIF($O52:O$1000, "Total Expenses") &gt; 0),
        IF(COUNTIFS(Account!B:B, O51, Account!C:C, "Expense") &gt; 0,
            "Expense",
            IFERROR(INDEX(_xlfn._xlws.FILTER(Account!C:C, (Account!C:C&lt;&gt;"Expense") * (Account!B:B=O51)), 1), "")
        ),
        IFERROR(INDEX(_xlfn._xlws.FILTER(Account!C:C, (Account!C:C&lt;&gt;"Expense") * (Account!B:B=O51)), 1), "")
    )
))</f>
        <v/>
      </c>
      <c r="Q51" s="21" t="str">
        <f>IF(A51 = "", "",IFERROR(VLOOKUP(O51, Account!B:E, 4, FALSE)=FALSE, FALSE))</f>
        <v/>
      </c>
      <c r="R51" s="5"/>
      <c r="S51" s="5"/>
      <c r="T51" s="5"/>
      <c r="U51" s="5"/>
    </row>
    <row r="52" spans="1:21" ht="15" thickBo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21" t="str">
        <f t="shared" si="0"/>
        <v/>
      </c>
      <c r="P52" s="21" t="str" cm="1">
        <f t="array" ref="P52">IF(A52 = "", "",IF(Q52="", "",
    IF(AND(COUNTIF($O$2:O51, "Gross Profit") &gt; 0, COUNTIF($O53:O$1000, "Total Expenses") &gt; 0),
        IF(COUNTIFS(Account!B:B, O52, Account!C:C, "Expense") &gt; 0,
            "Expense",
            IFERROR(INDEX(_xlfn._xlws.FILTER(Account!C:C, (Account!C:C&lt;&gt;"Expense") * (Account!B:B=O52)), 1), "")
        ),
        IFERROR(INDEX(_xlfn._xlws.FILTER(Account!C:C, (Account!C:C&lt;&gt;"Expense") * (Account!B:B=O52)), 1), "")
    )
))</f>
        <v/>
      </c>
      <c r="Q52" s="21" t="str">
        <f>IF(A52 = "", "",IFERROR(VLOOKUP(O52, Account!B:E, 4, FALSE)=FALSE, FALSE))</f>
        <v/>
      </c>
      <c r="R52" s="5"/>
      <c r="S52" s="5"/>
      <c r="T52" s="5"/>
      <c r="U52" s="5"/>
    </row>
    <row r="53" spans="1:21" ht="15" thickBo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21" t="str">
        <f t="shared" si="0"/>
        <v/>
      </c>
      <c r="P53" s="21" t="str" cm="1">
        <f t="array" ref="P53">IF(A53 = "", "",IF(Q53="", "",
    IF(AND(COUNTIF($O$2:O52, "Gross Profit") &gt; 0, COUNTIF($O54:O$1000, "Total Expenses") &gt; 0),
        IF(COUNTIFS(Account!B:B, O53, Account!C:C, "Expense") &gt; 0,
            "Expense",
            IFERROR(INDEX(_xlfn._xlws.FILTER(Account!C:C, (Account!C:C&lt;&gt;"Expense") * (Account!B:B=O53)), 1), "")
        ),
        IFERROR(INDEX(_xlfn._xlws.FILTER(Account!C:C, (Account!C:C&lt;&gt;"Expense") * (Account!B:B=O53)), 1), "")
    )
))</f>
        <v/>
      </c>
      <c r="Q53" s="21" t="str">
        <f>IF(A53 = "", "",IFERROR(VLOOKUP(O53, Account!B:E, 4, FALSE)=FALSE, FALSE))</f>
        <v/>
      </c>
      <c r="R53" s="5"/>
      <c r="S53" s="5"/>
      <c r="T53" s="5"/>
      <c r="U53" s="5"/>
    </row>
    <row r="54" spans="1:21" ht="15" thickBo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21" t="str">
        <f t="shared" si="0"/>
        <v/>
      </c>
      <c r="P54" s="21" t="str" cm="1">
        <f t="array" ref="P54">IF(A54 = "", "",IF(Q54="", "",
    IF(AND(COUNTIF($O$2:O53, "Gross Profit") &gt; 0, COUNTIF($O55:O$1000, "Total Expenses") &gt; 0),
        IF(COUNTIFS(Account!B:B, O54, Account!C:C, "Expense") &gt; 0,
            "Expense",
            IFERROR(INDEX(_xlfn._xlws.FILTER(Account!C:C, (Account!C:C&lt;&gt;"Expense") * (Account!B:B=O54)), 1), "")
        ),
        IFERROR(INDEX(_xlfn._xlws.FILTER(Account!C:C, (Account!C:C&lt;&gt;"Expense") * (Account!B:B=O54)), 1), "")
    )
))</f>
        <v/>
      </c>
      <c r="Q54" s="21" t="str">
        <f>IF(A54 = "", "",IFERROR(VLOOKUP(O54, Account!B:E, 4, FALSE)=FALSE, FALSE))</f>
        <v/>
      </c>
      <c r="R54" s="5"/>
      <c r="S54" s="5"/>
      <c r="T54" s="5"/>
      <c r="U54" s="5"/>
    </row>
    <row r="55" spans="1:21" ht="15" thickBo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21" t="str">
        <f t="shared" si="0"/>
        <v/>
      </c>
      <c r="P55" s="21" t="str" cm="1">
        <f t="array" ref="P55">IF(A55 = "", "",IF(Q55="", "",
    IF(AND(COUNTIF($O$2:O54, "Gross Profit") &gt; 0, COUNTIF($O56:O$1000, "Total Expenses") &gt; 0),
        IF(COUNTIFS(Account!B:B, O55, Account!C:C, "Expense") &gt; 0,
            "Expense",
            IFERROR(INDEX(_xlfn._xlws.FILTER(Account!C:C, (Account!C:C&lt;&gt;"Expense") * (Account!B:B=O55)), 1), "")
        ),
        IFERROR(INDEX(_xlfn._xlws.FILTER(Account!C:C, (Account!C:C&lt;&gt;"Expense") * (Account!B:B=O55)), 1), "")
    )
))</f>
        <v/>
      </c>
      <c r="Q55" s="21" t="str">
        <f>IF(A55 = "", "",IFERROR(VLOOKUP(O55, Account!B:E, 4, FALSE)=FALSE, FALSE))</f>
        <v/>
      </c>
      <c r="R55" s="5"/>
      <c r="S55" s="5"/>
      <c r="T55" s="5"/>
      <c r="U55" s="5"/>
    </row>
    <row r="56" spans="1:21" ht="15" thickBo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21" t="str">
        <f t="shared" si="0"/>
        <v/>
      </c>
      <c r="P56" s="21" t="str" cm="1">
        <f t="array" ref="P56">IF(A56 = "", "",IF(Q56="", "",
    IF(AND(COUNTIF($O$2:O55, "Gross Profit") &gt; 0, COUNTIF($O57:O$1000, "Total Expenses") &gt; 0),
        IF(COUNTIFS(Account!B:B, O56, Account!C:C, "Expense") &gt; 0,
            "Expense",
            IFERROR(INDEX(_xlfn._xlws.FILTER(Account!C:C, (Account!C:C&lt;&gt;"Expense") * (Account!B:B=O56)), 1), "")
        ),
        IFERROR(INDEX(_xlfn._xlws.FILTER(Account!C:C, (Account!C:C&lt;&gt;"Expense") * (Account!B:B=O56)), 1), "")
    )
))</f>
        <v/>
      </c>
      <c r="Q56" s="21" t="str">
        <f>IF(A56 = "", "",IFERROR(VLOOKUP(O56, Account!B:E, 4, FALSE)=FALSE, FALSE))</f>
        <v/>
      </c>
      <c r="R56" s="5"/>
      <c r="S56" s="5"/>
      <c r="T56" s="5"/>
      <c r="U56" s="5"/>
    </row>
    <row r="57" spans="1:21" ht="15" thickBo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21" t="str">
        <f t="shared" si="0"/>
        <v/>
      </c>
      <c r="P57" s="21" t="str" cm="1">
        <f t="array" ref="P57">IF(A57 = "", "",IF(Q57="", "",
    IF(AND(COUNTIF($O$2:O56, "Gross Profit") &gt; 0, COUNTIF($O58:O$1000, "Total Expenses") &gt; 0),
        IF(COUNTIFS(Account!B:B, O57, Account!C:C, "Expense") &gt; 0,
            "Expense",
            IFERROR(INDEX(_xlfn._xlws.FILTER(Account!C:C, (Account!C:C&lt;&gt;"Expense") * (Account!B:B=O57)), 1), "")
        ),
        IFERROR(INDEX(_xlfn._xlws.FILTER(Account!C:C, (Account!C:C&lt;&gt;"Expense") * (Account!B:B=O57)), 1), "")
    )
))</f>
        <v/>
      </c>
      <c r="Q57" s="21" t="str">
        <f>IF(A57 = "", "",IFERROR(VLOOKUP(O57, Account!B:E, 4, FALSE)=FALSE, FALSE))</f>
        <v/>
      </c>
      <c r="R57" s="5"/>
      <c r="S57" s="5"/>
      <c r="T57" s="5"/>
      <c r="U57" s="5"/>
    </row>
    <row r="58" spans="1:21" ht="15" thickBo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21" t="str">
        <f t="shared" si="0"/>
        <v/>
      </c>
      <c r="P58" s="21" t="str" cm="1">
        <f t="array" ref="P58">IF(A58 = "", "",IF(Q58="", "",
    IF(AND(COUNTIF($O$2:O57, "Gross Profit") &gt; 0, COUNTIF($O59:O$1000, "Total Expenses") &gt; 0),
        IF(COUNTIFS(Account!B:B, O58, Account!C:C, "Expense") &gt; 0,
            "Expense",
            IFERROR(INDEX(_xlfn._xlws.FILTER(Account!C:C, (Account!C:C&lt;&gt;"Expense") * (Account!B:B=O58)), 1), "")
        ),
        IFERROR(INDEX(_xlfn._xlws.FILTER(Account!C:C, (Account!C:C&lt;&gt;"Expense") * (Account!B:B=O58)), 1), "")
    )
))</f>
        <v/>
      </c>
      <c r="Q58" s="21" t="str">
        <f>IF(A58 = "", "",IFERROR(VLOOKUP(O58, Account!B:E, 4, FALSE)=FALSE, FALSE))</f>
        <v/>
      </c>
      <c r="R58" s="5"/>
      <c r="S58" s="5"/>
      <c r="T58" s="5"/>
      <c r="U58" s="5"/>
    </row>
    <row r="59" spans="1:21" ht="15" thickBo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21" t="str">
        <f t="shared" si="0"/>
        <v/>
      </c>
      <c r="P59" s="21" t="str" cm="1">
        <f t="array" ref="P59">IF(A59 = "", "",IF(Q59="", "",
    IF(AND(COUNTIF($O$2:O58, "Gross Profit") &gt; 0, COUNTIF($O60:O$1000, "Total Expenses") &gt; 0),
        IF(COUNTIFS(Account!B:B, O59, Account!C:C, "Expense") &gt; 0,
            "Expense",
            IFERROR(INDEX(_xlfn._xlws.FILTER(Account!C:C, (Account!C:C&lt;&gt;"Expense") * (Account!B:B=O59)), 1), "")
        ),
        IFERROR(INDEX(_xlfn._xlws.FILTER(Account!C:C, (Account!C:C&lt;&gt;"Expense") * (Account!B:B=O59)), 1), "")
    )
))</f>
        <v/>
      </c>
      <c r="Q59" s="21" t="str">
        <f>IF(A59 = "", "",IFERROR(VLOOKUP(O59, Account!B:E, 4, FALSE)=FALSE, FALSE))</f>
        <v/>
      </c>
      <c r="R59" s="5"/>
      <c r="S59" s="5"/>
      <c r="T59" s="5"/>
      <c r="U59" s="5"/>
    </row>
    <row r="60" spans="1:21" ht="15" thickBo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21" t="str">
        <f t="shared" si="0"/>
        <v/>
      </c>
      <c r="P60" s="21" t="str" cm="1">
        <f t="array" ref="P60">IF(A60 = "", "",IF(Q60="", "",
    IF(AND(COUNTIF($O$2:O59, "Gross Profit") &gt; 0, COUNTIF($O61:O$1000, "Total Expenses") &gt; 0),
        IF(COUNTIFS(Account!B:B, O60, Account!C:C, "Expense") &gt; 0,
            "Expense",
            IFERROR(INDEX(_xlfn._xlws.FILTER(Account!C:C, (Account!C:C&lt;&gt;"Expense") * (Account!B:B=O60)), 1), "")
        ),
        IFERROR(INDEX(_xlfn._xlws.FILTER(Account!C:C, (Account!C:C&lt;&gt;"Expense") * (Account!B:B=O60)), 1), "")
    )
))</f>
        <v/>
      </c>
      <c r="Q60" s="21" t="str">
        <f>IF(A60 = "", "",IFERROR(VLOOKUP(O60, Account!B:E, 4, FALSE)=FALSE, FALSE))</f>
        <v/>
      </c>
      <c r="R60" s="5"/>
      <c r="S60" s="5"/>
      <c r="T60" s="5"/>
      <c r="U60" s="5"/>
    </row>
    <row r="61" spans="1:21" ht="15" thickBo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21" t="str">
        <f t="shared" si="0"/>
        <v/>
      </c>
      <c r="P61" s="21" t="str" cm="1">
        <f t="array" ref="P61">IF(A61 = "", "",IF(Q61="", "",
    IF(AND(COUNTIF($O$2:O60, "Gross Profit") &gt; 0, COUNTIF($O62:O$1000, "Total Expenses") &gt; 0),
        IF(COUNTIFS(Account!B:B, O61, Account!C:C, "Expense") &gt; 0,
            "Expense",
            IFERROR(INDEX(_xlfn._xlws.FILTER(Account!C:C, (Account!C:C&lt;&gt;"Expense") * (Account!B:B=O61)), 1), "")
        ),
        IFERROR(INDEX(_xlfn._xlws.FILTER(Account!C:C, (Account!C:C&lt;&gt;"Expense") * (Account!B:B=O61)), 1), "")
    )
))</f>
        <v/>
      </c>
      <c r="Q61" s="21" t="str">
        <f>IF(A61 = "", "",IFERROR(VLOOKUP(O61, Account!B:E, 4, FALSE)=FALSE, FALSE))</f>
        <v/>
      </c>
      <c r="R61" s="5"/>
      <c r="S61" s="5"/>
      <c r="T61" s="5"/>
      <c r="U61" s="5"/>
    </row>
    <row r="62" spans="1:21" ht="15" thickBo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21" t="str">
        <f t="shared" si="0"/>
        <v/>
      </c>
      <c r="P62" s="21" t="str" cm="1">
        <f t="array" ref="P62">IF(A62 = "", "",IF(Q62="", "",
    IF(AND(COUNTIF($O$2:O61, "Gross Profit") &gt; 0, COUNTIF($O63:O$1000, "Total Expenses") &gt; 0),
        IF(COUNTIFS(Account!B:B, O62, Account!C:C, "Expense") &gt; 0,
            "Expense",
            IFERROR(INDEX(_xlfn._xlws.FILTER(Account!C:C, (Account!C:C&lt;&gt;"Expense") * (Account!B:B=O62)), 1), "")
        ),
        IFERROR(INDEX(_xlfn._xlws.FILTER(Account!C:C, (Account!C:C&lt;&gt;"Expense") * (Account!B:B=O62)), 1), "")
    )
))</f>
        <v/>
      </c>
      <c r="Q62" s="21" t="str">
        <f>IF(A62 = "", "",IFERROR(VLOOKUP(O62, Account!B:E, 4, FALSE)=FALSE, FALSE))</f>
        <v/>
      </c>
      <c r="R62" s="5"/>
      <c r="S62" s="5"/>
      <c r="T62" s="5"/>
      <c r="U62" s="5"/>
    </row>
    <row r="63" spans="1:21" ht="15" thickBo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21" t="str">
        <f t="shared" si="0"/>
        <v/>
      </c>
      <c r="P63" s="21" t="str" cm="1">
        <f t="array" ref="P63">IF(A63 = "", "",IF(Q63="", "",
    IF(AND(COUNTIF($O$2:O62, "Gross Profit") &gt; 0, COUNTIF($O64:O$1000, "Total Expenses") &gt; 0),
        IF(COUNTIFS(Account!B:B, O63, Account!C:C, "Expense") &gt; 0,
            "Expense",
            IFERROR(INDEX(_xlfn._xlws.FILTER(Account!C:C, (Account!C:C&lt;&gt;"Expense") * (Account!B:B=O63)), 1), "")
        ),
        IFERROR(INDEX(_xlfn._xlws.FILTER(Account!C:C, (Account!C:C&lt;&gt;"Expense") * (Account!B:B=O63)), 1), "")
    )
))</f>
        <v/>
      </c>
      <c r="Q63" s="21" t="str">
        <f>IF(A63 = "", "",IFERROR(VLOOKUP(O63, Account!B:E, 4, FALSE)=FALSE, FALSE))</f>
        <v/>
      </c>
      <c r="R63" s="5"/>
      <c r="S63" s="5"/>
      <c r="T63" s="5"/>
      <c r="U63" s="5"/>
    </row>
    <row r="64" spans="1:21" ht="15" thickBo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21" t="str">
        <f t="shared" si="0"/>
        <v/>
      </c>
      <c r="P64" s="21" t="str" cm="1">
        <f t="array" ref="P64">IF(A64 = "", "",IF(Q64="", "",
    IF(AND(COUNTIF($O$2:O63, "Gross Profit") &gt; 0, COUNTIF($O65:O$1000, "Total Expenses") &gt; 0),
        IF(COUNTIFS(Account!B:B, O64, Account!C:C, "Expense") &gt; 0,
            "Expense",
            IFERROR(INDEX(_xlfn._xlws.FILTER(Account!C:C, (Account!C:C&lt;&gt;"Expense") * (Account!B:B=O64)), 1), "")
        ),
        IFERROR(INDEX(_xlfn._xlws.FILTER(Account!C:C, (Account!C:C&lt;&gt;"Expense") * (Account!B:B=O64)), 1), "")
    )
))</f>
        <v/>
      </c>
      <c r="Q64" s="21" t="str">
        <f>IF(A64 = "", "",IFERROR(VLOOKUP(O64, Account!B:E, 4, FALSE)=FALSE, FALSE))</f>
        <v/>
      </c>
      <c r="R64" s="5"/>
      <c r="S64" s="5"/>
      <c r="T64" s="5"/>
      <c r="U64" s="5"/>
    </row>
    <row r="65" spans="1:21" ht="15" thickBo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21" t="str">
        <f t="shared" si="0"/>
        <v/>
      </c>
      <c r="P65" s="21" t="str" cm="1">
        <f t="array" ref="P65">IF(A65 = "", "",IF(Q65="", "",
    IF(AND(COUNTIF($O$2:O64, "Gross Profit") &gt; 0, COUNTIF($O66:O$1000, "Total Expenses") &gt; 0),
        IF(COUNTIFS(Account!B:B, O65, Account!C:C, "Expense") &gt; 0,
            "Expense",
            IFERROR(INDEX(_xlfn._xlws.FILTER(Account!C:C, (Account!C:C&lt;&gt;"Expense") * (Account!B:B=O65)), 1), "")
        ),
        IFERROR(INDEX(_xlfn._xlws.FILTER(Account!C:C, (Account!C:C&lt;&gt;"Expense") * (Account!B:B=O65)), 1), "")
    )
))</f>
        <v/>
      </c>
      <c r="Q65" s="21" t="str">
        <f>IF(A65 = "", "",IFERROR(VLOOKUP(O65, Account!B:E, 4, FALSE)=FALSE, FALSE))</f>
        <v/>
      </c>
      <c r="R65" s="5"/>
      <c r="S65" s="5"/>
      <c r="T65" s="5"/>
      <c r="U65" s="5"/>
    </row>
    <row r="66" spans="1:21" ht="15" thickBo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21" t="str">
        <f t="shared" si="0"/>
        <v/>
      </c>
      <c r="P66" s="21" t="str" cm="1">
        <f t="array" ref="P66">IF(A66 = "", "",IF(Q66="", "",
    IF(AND(COUNTIF($O$2:O65, "Gross Profit") &gt; 0, COUNTIF($O67:O$1000, "Total Expenses") &gt; 0),
        IF(COUNTIFS(Account!B:B, O66, Account!C:C, "Expense") &gt; 0,
            "Expense",
            IFERROR(INDEX(_xlfn._xlws.FILTER(Account!C:C, (Account!C:C&lt;&gt;"Expense") * (Account!B:B=O66)), 1), "")
        ),
        IFERROR(INDEX(_xlfn._xlws.FILTER(Account!C:C, (Account!C:C&lt;&gt;"Expense") * (Account!B:B=O66)), 1), "")
    )
))</f>
        <v/>
      </c>
      <c r="Q66" s="21" t="str">
        <f>IF(A66 = "", "",IFERROR(VLOOKUP(O66, Account!B:E, 4, FALSE)=FALSE, FALSE))</f>
        <v/>
      </c>
      <c r="R66" s="5"/>
      <c r="S66" s="5"/>
      <c r="T66" s="5"/>
      <c r="U66" s="5"/>
    </row>
    <row r="67" spans="1:21" ht="15" thickBo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21" t="str">
        <f t="shared" si="0"/>
        <v/>
      </c>
      <c r="P67" s="21" t="str" cm="1">
        <f t="array" ref="P67">IF(A67 = "", "",IF(Q67="", "",
    IF(AND(COUNTIF($O$2:O66, "Gross Profit") &gt; 0, COUNTIF($O68:O$1000, "Total Expenses") &gt; 0),
        IF(COUNTIFS(Account!B:B, O67, Account!C:C, "Expense") &gt; 0,
            "Expense",
            IFERROR(INDEX(_xlfn._xlws.FILTER(Account!C:C, (Account!C:C&lt;&gt;"Expense") * (Account!B:B=O67)), 1), "")
        ),
        IFERROR(INDEX(_xlfn._xlws.FILTER(Account!C:C, (Account!C:C&lt;&gt;"Expense") * (Account!B:B=O67)), 1), "")
    )
))</f>
        <v/>
      </c>
      <c r="Q67" s="21" t="str">
        <f>IF(A67 = "", "",IFERROR(VLOOKUP(O67, Account!B:E, 4, FALSE)=FALSE, FALSE))</f>
        <v/>
      </c>
      <c r="R67" s="5"/>
      <c r="S67" s="5"/>
      <c r="T67" s="5"/>
      <c r="U67" s="5"/>
    </row>
    <row r="68" spans="1:21" ht="15" thickBo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21" t="str">
        <f t="shared" ref="O68:O131" si="1">IF(A68 = "","",TRIM(A68))</f>
        <v/>
      </c>
      <c r="P68" s="21" t="str" cm="1">
        <f t="array" ref="P68">IF(A68 = "", "",IF(Q68="", "",
    IF(AND(COUNTIF($O$2:O67, "Gross Profit") &gt; 0, COUNTIF($O69:O$1000, "Total Expenses") &gt; 0),
        IF(COUNTIFS(Account!B:B, O68, Account!C:C, "Expense") &gt; 0,
            "Expense",
            IFERROR(INDEX(_xlfn._xlws.FILTER(Account!C:C, (Account!C:C&lt;&gt;"Expense") * (Account!B:B=O68)), 1), "")
        ),
        IFERROR(INDEX(_xlfn._xlws.FILTER(Account!C:C, (Account!C:C&lt;&gt;"Expense") * (Account!B:B=O68)), 1), "")
    )
))</f>
        <v/>
      </c>
      <c r="Q68" s="21" t="str">
        <f>IF(A68 = "", "",IFERROR(VLOOKUP(O68, Account!B:E, 4, FALSE)=FALSE, FALSE))</f>
        <v/>
      </c>
      <c r="R68" s="5"/>
      <c r="S68" s="5"/>
      <c r="T68" s="5"/>
      <c r="U68" s="5"/>
    </row>
    <row r="69" spans="1:21" ht="15" thickBo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21" t="str">
        <f t="shared" si="1"/>
        <v/>
      </c>
      <c r="P69" s="21" t="str" cm="1">
        <f t="array" ref="P69">IF(A69 = "", "",IF(Q69="", "",
    IF(AND(COUNTIF($O$2:O68, "Gross Profit") &gt; 0, COUNTIF($O70:O$1000, "Total Expenses") &gt; 0),
        IF(COUNTIFS(Account!B:B, O69, Account!C:C, "Expense") &gt; 0,
            "Expense",
            IFERROR(INDEX(_xlfn._xlws.FILTER(Account!C:C, (Account!C:C&lt;&gt;"Expense") * (Account!B:B=O69)), 1), "")
        ),
        IFERROR(INDEX(_xlfn._xlws.FILTER(Account!C:C, (Account!C:C&lt;&gt;"Expense") * (Account!B:B=O69)), 1), "")
    )
))</f>
        <v/>
      </c>
      <c r="Q69" s="21" t="str">
        <f>IF(A69 = "", "",IFERROR(VLOOKUP(O69, Account!B:E, 4, FALSE)=FALSE, FALSE))</f>
        <v/>
      </c>
      <c r="R69" s="5"/>
      <c r="S69" s="5"/>
      <c r="T69" s="5"/>
      <c r="U69" s="5"/>
    </row>
    <row r="70" spans="1:21" ht="15" thickBo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21" t="str">
        <f t="shared" si="1"/>
        <v/>
      </c>
      <c r="P70" s="21" t="str" cm="1">
        <f t="array" ref="P70">IF(A70 = "", "",IF(Q70="", "",
    IF(AND(COUNTIF($O$2:O69, "Gross Profit") &gt; 0, COUNTIF($O71:O$1000, "Total Expenses") &gt; 0),
        IF(COUNTIFS(Account!B:B, O70, Account!C:C, "Expense") &gt; 0,
            "Expense",
            IFERROR(INDEX(_xlfn._xlws.FILTER(Account!C:C, (Account!C:C&lt;&gt;"Expense") * (Account!B:B=O70)), 1), "")
        ),
        IFERROR(INDEX(_xlfn._xlws.FILTER(Account!C:C, (Account!C:C&lt;&gt;"Expense") * (Account!B:B=O70)), 1), "")
    )
))</f>
        <v/>
      </c>
      <c r="Q70" s="21" t="str">
        <f>IF(A70 = "", "",IFERROR(VLOOKUP(O70, Account!B:E, 4, FALSE)=FALSE, FALSE))</f>
        <v/>
      </c>
      <c r="R70" s="5"/>
      <c r="S70" s="5"/>
      <c r="T70" s="5"/>
      <c r="U70" s="5"/>
    </row>
    <row r="71" spans="1:21" ht="15" thickBo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21" t="str">
        <f t="shared" si="1"/>
        <v/>
      </c>
      <c r="P71" s="21" t="str" cm="1">
        <f t="array" ref="P71">IF(A71 = "", "",IF(Q71="", "",
    IF(AND(COUNTIF($O$2:O70, "Gross Profit") &gt; 0, COUNTIF($O72:O$1000, "Total Expenses") &gt; 0),
        IF(COUNTIFS(Account!B:B, O71, Account!C:C, "Expense") &gt; 0,
            "Expense",
            IFERROR(INDEX(_xlfn._xlws.FILTER(Account!C:C, (Account!C:C&lt;&gt;"Expense") * (Account!B:B=O71)), 1), "")
        ),
        IFERROR(INDEX(_xlfn._xlws.FILTER(Account!C:C, (Account!C:C&lt;&gt;"Expense") * (Account!B:B=O71)), 1), "")
    )
))</f>
        <v/>
      </c>
      <c r="Q71" s="21" t="str">
        <f>IF(A71 = "", "",IFERROR(VLOOKUP(O71, Account!B:E, 4, FALSE)=FALSE, FALSE))</f>
        <v/>
      </c>
      <c r="R71" s="5"/>
      <c r="S71" s="5"/>
      <c r="T71" s="5"/>
      <c r="U71" s="5"/>
    </row>
    <row r="72" spans="1:21" ht="15" thickBo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21" t="str">
        <f t="shared" si="1"/>
        <v/>
      </c>
      <c r="P72" s="21" t="str" cm="1">
        <f t="array" ref="P72">IF(A72 = "", "",IF(Q72="", "",
    IF(AND(COUNTIF($O$2:O71, "Gross Profit") &gt; 0, COUNTIF($O73:O$1000, "Total Expenses") &gt; 0),
        IF(COUNTIFS(Account!B:B, O72, Account!C:C, "Expense") &gt; 0,
            "Expense",
            IFERROR(INDEX(_xlfn._xlws.FILTER(Account!C:C, (Account!C:C&lt;&gt;"Expense") * (Account!B:B=O72)), 1), "")
        ),
        IFERROR(INDEX(_xlfn._xlws.FILTER(Account!C:C, (Account!C:C&lt;&gt;"Expense") * (Account!B:B=O72)), 1), "")
    )
))</f>
        <v/>
      </c>
      <c r="Q72" s="21" t="str">
        <f>IF(A72 = "", "",IFERROR(VLOOKUP(O72, Account!B:E, 4, FALSE)=FALSE, FALSE))</f>
        <v/>
      </c>
      <c r="R72" s="5"/>
      <c r="S72" s="5"/>
      <c r="T72" s="5"/>
      <c r="U72" s="5"/>
    </row>
    <row r="73" spans="1:21" ht="15" thickBo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21" t="str">
        <f t="shared" si="1"/>
        <v/>
      </c>
      <c r="P73" s="21" t="str" cm="1">
        <f t="array" ref="P73">IF(A73 = "", "",IF(Q73="", "",
    IF(AND(COUNTIF($O$2:O72, "Gross Profit") &gt; 0, COUNTIF($O74:O$1000, "Total Expenses") &gt; 0),
        IF(COUNTIFS(Account!B:B, O73, Account!C:C, "Expense") &gt; 0,
            "Expense",
            IFERROR(INDEX(_xlfn._xlws.FILTER(Account!C:C, (Account!C:C&lt;&gt;"Expense") * (Account!B:B=O73)), 1), "")
        ),
        IFERROR(INDEX(_xlfn._xlws.FILTER(Account!C:C, (Account!C:C&lt;&gt;"Expense") * (Account!B:B=O73)), 1), "")
    )
))</f>
        <v/>
      </c>
      <c r="Q73" s="21" t="str">
        <f>IF(A73 = "", "",IFERROR(VLOOKUP(O73, Account!B:E, 4, FALSE)=FALSE, FALSE))</f>
        <v/>
      </c>
      <c r="R73" s="5"/>
      <c r="S73" s="5"/>
      <c r="T73" s="5"/>
      <c r="U73" s="5"/>
    </row>
    <row r="74" spans="1:21" ht="15" thickBo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21" t="str">
        <f t="shared" si="1"/>
        <v/>
      </c>
      <c r="P74" s="21" t="str" cm="1">
        <f t="array" ref="P74">IF(A74 = "", "",IF(Q74="", "",
    IF(AND(COUNTIF($O$2:O73, "Gross Profit") &gt; 0, COUNTIF($O75:O$1000, "Total Expenses") &gt; 0),
        IF(COUNTIFS(Account!B:B, O74, Account!C:C, "Expense") &gt; 0,
            "Expense",
            IFERROR(INDEX(_xlfn._xlws.FILTER(Account!C:C, (Account!C:C&lt;&gt;"Expense") * (Account!B:B=O74)), 1), "")
        ),
        IFERROR(INDEX(_xlfn._xlws.FILTER(Account!C:C, (Account!C:C&lt;&gt;"Expense") * (Account!B:B=O74)), 1), "")
    )
))</f>
        <v/>
      </c>
      <c r="Q74" s="21" t="str">
        <f>IF(A74 = "", "",IFERROR(VLOOKUP(O74, Account!B:E, 4, FALSE)=FALSE, FALSE))</f>
        <v/>
      </c>
      <c r="R74" s="5"/>
      <c r="S74" s="5"/>
      <c r="T74" s="5"/>
      <c r="U74" s="5"/>
    </row>
    <row r="75" spans="1:21" ht="15" thickBo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21" t="str">
        <f t="shared" si="1"/>
        <v/>
      </c>
      <c r="P75" s="21" t="str" cm="1">
        <f t="array" ref="P75">IF(A75 = "", "",IF(Q75="", "",
    IF(AND(COUNTIF($O$2:O74, "Gross Profit") &gt; 0, COUNTIF($O76:O$1000, "Total Expenses") &gt; 0),
        IF(COUNTIFS(Account!B:B, O75, Account!C:C, "Expense") &gt; 0,
            "Expense",
            IFERROR(INDEX(_xlfn._xlws.FILTER(Account!C:C, (Account!C:C&lt;&gt;"Expense") * (Account!B:B=O75)), 1), "")
        ),
        IFERROR(INDEX(_xlfn._xlws.FILTER(Account!C:C, (Account!C:C&lt;&gt;"Expense") * (Account!B:B=O75)), 1), "")
    )
))</f>
        <v/>
      </c>
      <c r="Q75" s="21" t="str">
        <f>IF(A75 = "", "",IFERROR(VLOOKUP(O75, Account!B:E, 4, FALSE)=FALSE, FALSE))</f>
        <v/>
      </c>
      <c r="R75" s="5"/>
      <c r="S75" s="5"/>
      <c r="T75" s="5"/>
      <c r="U75" s="5"/>
    </row>
    <row r="76" spans="1:21" ht="15" thickBo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21" t="str">
        <f t="shared" si="1"/>
        <v/>
      </c>
      <c r="P76" s="21" t="str" cm="1">
        <f t="array" ref="P76">IF(A76 = "", "",IF(Q76="", "",
    IF(AND(COUNTIF($O$2:O75, "Gross Profit") &gt; 0, COUNTIF($O77:O$1000, "Total Expenses") &gt; 0),
        IF(COUNTIFS(Account!B:B, O76, Account!C:C, "Expense") &gt; 0,
            "Expense",
            IFERROR(INDEX(_xlfn._xlws.FILTER(Account!C:C, (Account!C:C&lt;&gt;"Expense") * (Account!B:B=O76)), 1), "")
        ),
        IFERROR(INDEX(_xlfn._xlws.FILTER(Account!C:C, (Account!C:C&lt;&gt;"Expense") * (Account!B:B=O76)), 1), "")
    )
))</f>
        <v/>
      </c>
      <c r="Q76" s="21" t="str">
        <f>IF(A76 = "", "",IFERROR(VLOOKUP(O76, Account!B:E, 4, FALSE)=FALSE, FALSE))</f>
        <v/>
      </c>
      <c r="R76" s="5"/>
      <c r="S76" s="5"/>
      <c r="T76" s="5"/>
      <c r="U76" s="5"/>
    </row>
    <row r="77" spans="1:21" ht="15" thickBo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21" t="str">
        <f t="shared" si="1"/>
        <v/>
      </c>
      <c r="P77" s="21" t="str" cm="1">
        <f t="array" ref="P77">IF(A77 = "", "",IF(Q77="", "",
    IF(AND(COUNTIF($O$2:O76, "Gross Profit") &gt; 0, COUNTIF($O78:O$1000, "Total Expenses") &gt; 0),
        IF(COUNTIFS(Account!B:B, O77, Account!C:C, "Expense") &gt; 0,
            "Expense",
            IFERROR(INDEX(_xlfn._xlws.FILTER(Account!C:C, (Account!C:C&lt;&gt;"Expense") * (Account!B:B=O77)), 1), "")
        ),
        IFERROR(INDEX(_xlfn._xlws.FILTER(Account!C:C, (Account!C:C&lt;&gt;"Expense") * (Account!B:B=O77)), 1), "")
    )
))</f>
        <v/>
      </c>
      <c r="Q77" s="21" t="str">
        <f>IF(A77 = "", "",IFERROR(VLOOKUP(O77, Account!B:E, 4, FALSE)=FALSE, FALSE))</f>
        <v/>
      </c>
      <c r="R77" s="5"/>
      <c r="S77" s="5"/>
      <c r="T77" s="5"/>
      <c r="U77" s="5"/>
    </row>
    <row r="78" spans="1:21" ht="15" thickBo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21" t="str">
        <f t="shared" si="1"/>
        <v/>
      </c>
      <c r="P78" s="21" t="str" cm="1">
        <f t="array" ref="P78">IF(A78 = "", "",IF(Q78="", "",
    IF(AND(COUNTIF($O$2:O77, "Gross Profit") &gt; 0, COUNTIF($O79:O$1000, "Total Expenses") &gt; 0),
        IF(COUNTIFS(Account!B:B, O78, Account!C:C, "Expense") &gt; 0,
            "Expense",
            IFERROR(INDEX(_xlfn._xlws.FILTER(Account!C:C, (Account!C:C&lt;&gt;"Expense") * (Account!B:B=O78)), 1), "")
        ),
        IFERROR(INDEX(_xlfn._xlws.FILTER(Account!C:C, (Account!C:C&lt;&gt;"Expense") * (Account!B:B=O78)), 1), "")
    )
))</f>
        <v/>
      </c>
      <c r="Q78" s="21" t="str">
        <f>IF(A78 = "", "",IFERROR(VLOOKUP(O78, Account!B:E, 4, FALSE)=FALSE, FALSE))</f>
        <v/>
      </c>
      <c r="R78" s="5"/>
      <c r="S78" s="5"/>
      <c r="T78" s="5"/>
      <c r="U78" s="5"/>
    </row>
    <row r="79" spans="1:21" ht="15" thickBo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21" t="str">
        <f t="shared" si="1"/>
        <v/>
      </c>
      <c r="P79" s="21" t="str" cm="1">
        <f t="array" ref="P79">IF(A79 = "", "",IF(Q79="", "",
    IF(AND(COUNTIF($O$2:O78, "Gross Profit") &gt; 0, COUNTIF($O80:O$1000, "Total Expenses") &gt; 0),
        IF(COUNTIFS(Account!B:B, O79, Account!C:C, "Expense") &gt; 0,
            "Expense",
            IFERROR(INDEX(_xlfn._xlws.FILTER(Account!C:C, (Account!C:C&lt;&gt;"Expense") * (Account!B:B=O79)), 1), "")
        ),
        IFERROR(INDEX(_xlfn._xlws.FILTER(Account!C:C, (Account!C:C&lt;&gt;"Expense") * (Account!B:B=O79)), 1), "")
    )
))</f>
        <v/>
      </c>
      <c r="Q79" s="21" t="str">
        <f>IF(A79 = "", "",IFERROR(VLOOKUP(O79, Account!B:E, 4, FALSE)=FALSE, FALSE))</f>
        <v/>
      </c>
      <c r="R79" s="5"/>
      <c r="S79" s="5"/>
      <c r="T79" s="5"/>
      <c r="U79" s="5"/>
    </row>
    <row r="80" spans="1:21" ht="15" thickBo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21" t="str">
        <f t="shared" si="1"/>
        <v/>
      </c>
      <c r="P80" s="21" t="str" cm="1">
        <f t="array" ref="P80">IF(A80 = "", "",IF(Q80="", "",
    IF(AND(COUNTIF($O$2:O79, "Gross Profit") &gt; 0, COUNTIF($O81:O$1000, "Total Expenses") &gt; 0),
        IF(COUNTIFS(Account!B:B, O80, Account!C:C, "Expense") &gt; 0,
            "Expense",
            IFERROR(INDEX(_xlfn._xlws.FILTER(Account!C:C, (Account!C:C&lt;&gt;"Expense") * (Account!B:B=O80)), 1), "")
        ),
        IFERROR(INDEX(_xlfn._xlws.FILTER(Account!C:C, (Account!C:C&lt;&gt;"Expense") * (Account!B:B=O80)), 1), "")
    )
))</f>
        <v/>
      </c>
      <c r="Q80" s="21" t="str">
        <f>IF(A80 = "", "",IFERROR(VLOOKUP(O80, Account!B:E, 4, FALSE)=FALSE, FALSE))</f>
        <v/>
      </c>
      <c r="R80" s="5"/>
      <c r="S80" s="5"/>
      <c r="T80" s="5"/>
      <c r="U80" s="5"/>
    </row>
    <row r="81" spans="1:21" ht="15" thickBo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21" t="str">
        <f t="shared" si="1"/>
        <v/>
      </c>
      <c r="P81" s="21" t="str" cm="1">
        <f t="array" ref="P81">IF(A81 = "", "",IF(Q81="", "",
    IF(AND(COUNTIF($O$2:O80, "Gross Profit") &gt; 0, COUNTIF($O82:O$1000, "Total Expenses") &gt; 0),
        IF(COUNTIFS(Account!B:B, O81, Account!C:C, "Expense") &gt; 0,
            "Expense",
            IFERROR(INDEX(_xlfn._xlws.FILTER(Account!C:C, (Account!C:C&lt;&gt;"Expense") * (Account!B:B=O81)), 1), "")
        ),
        IFERROR(INDEX(_xlfn._xlws.FILTER(Account!C:C, (Account!C:C&lt;&gt;"Expense") * (Account!B:B=O81)), 1), "")
    )
))</f>
        <v/>
      </c>
      <c r="Q81" s="21" t="str">
        <f>IF(A81 = "", "",IFERROR(VLOOKUP(O81, Account!B:E, 4, FALSE)=FALSE, FALSE))</f>
        <v/>
      </c>
      <c r="R81" s="5"/>
      <c r="S81" s="5"/>
      <c r="T81" s="5"/>
      <c r="U81" s="5"/>
    </row>
    <row r="82" spans="1:21" ht="15" thickBo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21" t="str">
        <f t="shared" si="1"/>
        <v/>
      </c>
      <c r="P82" s="21" t="str" cm="1">
        <f t="array" ref="P82">IF(A82 = "", "",IF(Q82="", "",
    IF(AND(COUNTIF($O$2:O81, "Gross Profit") &gt; 0, COUNTIF($O83:O$1000, "Total Expenses") &gt; 0),
        IF(COUNTIFS(Account!B:B, O82, Account!C:C, "Expense") &gt; 0,
            "Expense",
            IFERROR(INDEX(_xlfn._xlws.FILTER(Account!C:C, (Account!C:C&lt;&gt;"Expense") * (Account!B:B=O82)), 1), "")
        ),
        IFERROR(INDEX(_xlfn._xlws.FILTER(Account!C:C, (Account!C:C&lt;&gt;"Expense") * (Account!B:B=O82)), 1), "")
    )
))</f>
        <v/>
      </c>
      <c r="Q82" s="21" t="str">
        <f>IF(A82 = "", "",IFERROR(VLOOKUP(O82, Account!B:E, 4, FALSE)=FALSE, FALSE))</f>
        <v/>
      </c>
      <c r="R82" s="5"/>
      <c r="S82" s="5"/>
      <c r="T82" s="5"/>
      <c r="U82" s="5"/>
    </row>
    <row r="83" spans="1:21" ht="15" thickBo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21" t="str">
        <f t="shared" si="1"/>
        <v/>
      </c>
      <c r="P83" s="21" t="str" cm="1">
        <f t="array" ref="P83">IF(A83 = "", "",IF(Q83="", "",
    IF(AND(COUNTIF($O$2:O82, "Gross Profit") &gt; 0, COUNTIF($O84:O$1000, "Total Expenses") &gt; 0),
        IF(COUNTIFS(Account!B:B, O83, Account!C:C, "Expense") &gt; 0,
            "Expense",
            IFERROR(INDEX(_xlfn._xlws.FILTER(Account!C:C, (Account!C:C&lt;&gt;"Expense") * (Account!B:B=O83)), 1), "")
        ),
        IFERROR(INDEX(_xlfn._xlws.FILTER(Account!C:C, (Account!C:C&lt;&gt;"Expense") * (Account!B:B=O83)), 1), "")
    )
))</f>
        <v/>
      </c>
      <c r="Q83" s="21" t="str">
        <f>IF(A83 = "", "",IFERROR(VLOOKUP(O83, Account!B:E, 4, FALSE)=FALSE, FALSE))</f>
        <v/>
      </c>
      <c r="R83" s="5"/>
      <c r="S83" s="5"/>
      <c r="T83" s="5"/>
      <c r="U83" s="5"/>
    </row>
    <row r="84" spans="1:21" ht="15" thickBo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21" t="str">
        <f t="shared" si="1"/>
        <v/>
      </c>
      <c r="P84" s="21" t="str" cm="1">
        <f t="array" ref="P84">IF(A84 = "", "",IF(Q84="", "",
    IF(AND(COUNTIF($O$2:O83, "Gross Profit") &gt; 0, COUNTIF($O85:O$1000, "Total Expenses") &gt; 0),
        IF(COUNTIFS(Account!B:B, O84, Account!C:C, "Expense") &gt; 0,
            "Expense",
            IFERROR(INDEX(_xlfn._xlws.FILTER(Account!C:C, (Account!C:C&lt;&gt;"Expense") * (Account!B:B=O84)), 1), "")
        ),
        IFERROR(INDEX(_xlfn._xlws.FILTER(Account!C:C, (Account!C:C&lt;&gt;"Expense") * (Account!B:B=O84)), 1), "")
    )
))</f>
        <v/>
      </c>
      <c r="Q84" s="21" t="str">
        <f>IF(A84 = "", "",IFERROR(VLOOKUP(O84, Account!B:E, 4, FALSE)=FALSE, FALSE))</f>
        <v/>
      </c>
      <c r="R84" s="5"/>
      <c r="S84" s="5"/>
      <c r="T84" s="5"/>
      <c r="U84" s="5"/>
    </row>
    <row r="85" spans="1:21" ht="15" thickBo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21" t="str">
        <f t="shared" si="1"/>
        <v/>
      </c>
      <c r="P85" s="21" t="str" cm="1">
        <f t="array" ref="P85">IF(A85 = "", "",IF(Q85="", "",
    IF(AND(COUNTIF($O$2:O84, "Gross Profit") &gt; 0, COUNTIF($O86:O$1000, "Total Expenses") &gt; 0),
        IF(COUNTIFS(Account!B:B, O85, Account!C:C, "Expense") &gt; 0,
            "Expense",
            IFERROR(INDEX(_xlfn._xlws.FILTER(Account!C:C, (Account!C:C&lt;&gt;"Expense") * (Account!B:B=O85)), 1), "")
        ),
        IFERROR(INDEX(_xlfn._xlws.FILTER(Account!C:C, (Account!C:C&lt;&gt;"Expense") * (Account!B:B=O85)), 1), "")
    )
))</f>
        <v/>
      </c>
      <c r="Q85" s="21" t="str">
        <f>IF(A85 = "", "",IFERROR(VLOOKUP(O85, Account!B:E, 4, FALSE)=FALSE, FALSE))</f>
        <v/>
      </c>
      <c r="R85" s="5"/>
      <c r="S85" s="5"/>
      <c r="T85" s="5"/>
      <c r="U85" s="5"/>
    </row>
    <row r="86" spans="1:21" ht="15" thickBo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21" t="str">
        <f t="shared" si="1"/>
        <v/>
      </c>
      <c r="P86" s="21" t="str" cm="1">
        <f t="array" ref="P86">IF(A86 = "", "",IF(Q86="", "",
    IF(AND(COUNTIF($O$2:O85, "Gross Profit") &gt; 0, COUNTIF($O87:O$1000, "Total Expenses") &gt; 0),
        IF(COUNTIFS(Account!B:B, O86, Account!C:C, "Expense") &gt; 0,
            "Expense",
            IFERROR(INDEX(_xlfn._xlws.FILTER(Account!C:C, (Account!C:C&lt;&gt;"Expense") * (Account!B:B=O86)), 1), "")
        ),
        IFERROR(INDEX(_xlfn._xlws.FILTER(Account!C:C, (Account!C:C&lt;&gt;"Expense") * (Account!B:B=O86)), 1), "")
    )
))</f>
        <v/>
      </c>
      <c r="Q86" s="21" t="str">
        <f>IF(A86 = "", "",IFERROR(VLOOKUP(O86, Account!B:E, 4, FALSE)=FALSE, FALSE))</f>
        <v/>
      </c>
      <c r="R86" s="5"/>
      <c r="S86" s="5"/>
      <c r="T86" s="5"/>
      <c r="U86" s="5"/>
    </row>
    <row r="87" spans="1:21" ht="15" thickBo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21" t="str">
        <f t="shared" si="1"/>
        <v/>
      </c>
      <c r="P87" s="21" t="str" cm="1">
        <f t="array" ref="P87">IF(A87 = "", "",IF(Q87="", "",
    IF(AND(COUNTIF($O$2:O86, "Gross Profit") &gt; 0, COUNTIF($O88:O$1000, "Total Expenses") &gt; 0),
        IF(COUNTIFS(Account!B:B, O87, Account!C:C, "Expense") &gt; 0,
            "Expense",
            IFERROR(INDEX(_xlfn._xlws.FILTER(Account!C:C, (Account!C:C&lt;&gt;"Expense") * (Account!B:B=O87)), 1), "")
        ),
        IFERROR(INDEX(_xlfn._xlws.FILTER(Account!C:C, (Account!C:C&lt;&gt;"Expense") * (Account!B:B=O87)), 1), "")
    )
))</f>
        <v/>
      </c>
      <c r="Q87" s="21" t="str">
        <f>IF(A87 = "", "",IFERROR(VLOOKUP(O87, Account!B:E, 4, FALSE)=FALSE, FALSE))</f>
        <v/>
      </c>
      <c r="R87" s="5"/>
      <c r="S87" s="5"/>
      <c r="T87" s="5"/>
      <c r="U87" s="5"/>
    </row>
    <row r="88" spans="1:21" ht="15" thickBo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21" t="str">
        <f t="shared" si="1"/>
        <v/>
      </c>
      <c r="P88" s="21" t="str" cm="1">
        <f t="array" ref="P88">IF(A88 = "", "",IF(Q88="", "",
    IF(AND(COUNTIF($O$2:O87, "Gross Profit") &gt; 0, COUNTIF($O89:O$1000, "Total Expenses") &gt; 0),
        IF(COUNTIFS(Account!B:B, O88, Account!C:C, "Expense") &gt; 0,
            "Expense",
            IFERROR(INDEX(_xlfn._xlws.FILTER(Account!C:C, (Account!C:C&lt;&gt;"Expense") * (Account!B:B=O88)), 1), "")
        ),
        IFERROR(INDEX(_xlfn._xlws.FILTER(Account!C:C, (Account!C:C&lt;&gt;"Expense") * (Account!B:B=O88)), 1), "")
    )
))</f>
        <v/>
      </c>
      <c r="Q88" s="21" t="str">
        <f>IF(A88 = "", "",IFERROR(VLOOKUP(O88, Account!B:E, 4, FALSE)=FALSE, FALSE))</f>
        <v/>
      </c>
      <c r="R88" s="5"/>
      <c r="S88" s="5"/>
      <c r="T88" s="5"/>
      <c r="U88" s="5"/>
    </row>
    <row r="89" spans="1:21" ht="15" thickBo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21" t="str">
        <f t="shared" si="1"/>
        <v/>
      </c>
      <c r="P89" s="21" t="str" cm="1">
        <f t="array" ref="P89">IF(A89 = "", "",IF(Q89="", "",
    IF(AND(COUNTIF($O$2:O88, "Gross Profit") &gt; 0, COUNTIF($O90:O$1000, "Total Expenses") &gt; 0),
        IF(COUNTIFS(Account!B:B, O89, Account!C:C, "Expense") &gt; 0,
            "Expense",
            IFERROR(INDEX(_xlfn._xlws.FILTER(Account!C:C, (Account!C:C&lt;&gt;"Expense") * (Account!B:B=O89)), 1), "")
        ),
        IFERROR(INDEX(_xlfn._xlws.FILTER(Account!C:C, (Account!C:C&lt;&gt;"Expense") * (Account!B:B=O89)), 1), "")
    )
))</f>
        <v/>
      </c>
      <c r="Q89" s="21" t="str">
        <f>IF(A89 = "", "",IFERROR(VLOOKUP(O89, Account!B:E, 4, FALSE)=FALSE, FALSE))</f>
        <v/>
      </c>
      <c r="R89" s="5"/>
      <c r="S89" s="5"/>
      <c r="T89" s="5"/>
      <c r="U89" s="5"/>
    </row>
    <row r="90" spans="1:21" ht="15" thickBo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21" t="str">
        <f t="shared" si="1"/>
        <v/>
      </c>
      <c r="P90" s="21" t="str" cm="1">
        <f t="array" ref="P90">IF(A90 = "", "",IF(Q90="", "",
    IF(AND(COUNTIF($O$2:O89, "Gross Profit") &gt; 0, COUNTIF($O91:O$1000, "Total Expenses") &gt; 0),
        IF(COUNTIFS(Account!B:B, O90, Account!C:C, "Expense") &gt; 0,
            "Expense",
            IFERROR(INDEX(_xlfn._xlws.FILTER(Account!C:C, (Account!C:C&lt;&gt;"Expense") * (Account!B:B=O90)), 1), "")
        ),
        IFERROR(INDEX(_xlfn._xlws.FILTER(Account!C:C, (Account!C:C&lt;&gt;"Expense") * (Account!B:B=O90)), 1), "")
    )
))</f>
        <v/>
      </c>
      <c r="Q90" s="21" t="str">
        <f>IF(A90 = "", "",IFERROR(VLOOKUP(O90, Account!B:E, 4, FALSE)=FALSE, FALSE))</f>
        <v/>
      </c>
      <c r="R90" s="5"/>
      <c r="S90" s="5"/>
      <c r="T90" s="5"/>
      <c r="U90" s="5"/>
    </row>
    <row r="91" spans="1:21" ht="15" thickBo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21" t="str">
        <f t="shared" si="1"/>
        <v/>
      </c>
      <c r="P91" s="21" t="str" cm="1">
        <f t="array" ref="P91">IF(A91 = "", "",IF(Q91="", "",
    IF(AND(COUNTIF($O$2:O90, "Gross Profit") &gt; 0, COUNTIF($O92:O$1000, "Total Expenses") &gt; 0),
        IF(COUNTIFS(Account!B:B, O91, Account!C:C, "Expense") &gt; 0,
            "Expense",
            IFERROR(INDEX(_xlfn._xlws.FILTER(Account!C:C, (Account!C:C&lt;&gt;"Expense") * (Account!B:B=O91)), 1), "")
        ),
        IFERROR(INDEX(_xlfn._xlws.FILTER(Account!C:C, (Account!C:C&lt;&gt;"Expense") * (Account!B:B=O91)), 1), "")
    )
))</f>
        <v/>
      </c>
      <c r="Q91" s="21" t="str">
        <f>IF(A91 = "", "",IFERROR(VLOOKUP(O91, Account!B:E, 4, FALSE)=FALSE, FALSE))</f>
        <v/>
      </c>
      <c r="R91" s="5"/>
      <c r="S91" s="5"/>
      <c r="T91" s="5"/>
      <c r="U91" s="5"/>
    </row>
    <row r="92" spans="1:21" ht="15" thickBo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21" t="str">
        <f t="shared" si="1"/>
        <v/>
      </c>
      <c r="P92" s="21" t="str" cm="1">
        <f t="array" ref="P92">IF(A92 = "", "",IF(Q92="", "",
    IF(AND(COUNTIF($O$2:O91, "Gross Profit") &gt; 0, COUNTIF($O93:O$1000, "Total Expenses") &gt; 0),
        IF(COUNTIFS(Account!B:B, O92, Account!C:C, "Expense") &gt; 0,
            "Expense",
            IFERROR(INDEX(_xlfn._xlws.FILTER(Account!C:C, (Account!C:C&lt;&gt;"Expense") * (Account!B:B=O92)), 1), "")
        ),
        IFERROR(INDEX(_xlfn._xlws.FILTER(Account!C:C, (Account!C:C&lt;&gt;"Expense") * (Account!B:B=O92)), 1), "")
    )
))</f>
        <v/>
      </c>
      <c r="Q92" s="21" t="str">
        <f>IF(A92 = "", "",IFERROR(VLOOKUP(O92, Account!B:E, 4, FALSE)=FALSE, FALSE))</f>
        <v/>
      </c>
      <c r="R92" s="5"/>
      <c r="S92" s="5"/>
      <c r="T92" s="5"/>
      <c r="U92" s="5"/>
    </row>
    <row r="93" spans="1:21" ht="15" thickBo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21" t="str">
        <f t="shared" si="1"/>
        <v/>
      </c>
      <c r="P93" s="21" t="str" cm="1">
        <f t="array" ref="P93">IF(A93 = "", "",IF(Q93="", "",
    IF(AND(COUNTIF($O$2:O92, "Gross Profit") &gt; 0, COUNTIF($O94:O$1000, "Total Expenses") &gt; 0),
        IF(COUNTIFS(Account!B:B, O93, Account!C:C, "Expense") &gt; 0,
            "Expense",
            IFERROR(INDEX(_xlfn._xlws.FILTER(Account!C:C, (Account!C:C&lt;&gt;"Expense") * (Account!B:B=O93)), 1), "")
        ),
        IFERROR(INDEX(_xlfn._xlws.FILTER(Account!C:C, (Account!C:C&lt;&gt;"Expense") * (Account!B:B=O93)), 1), "")
    )
))</f>
        <v/>
      </c>
      <c r="Q93" s="21" t="str">
        <f>IF(A93 = "", "",IFERROR(VLOOKUP(O93, Account!B:E, 4, FALSE)=FALSE, FALSE))</f>
        <v/>
      </c>
      <c r="R93" s="5"/>
      <c r="S93" s="5"/>
      <c r="T93" s="5"/>
      <c r="U93" s="5"/>
    </row>
    <row r="94" spans="1:21" ht="15" thickBo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21" t="str">
        <f t="shared" si="1"/>
        <v/>
      </c>
      <c r="P94" s="21" t="str" cm="1">
        <f t="array" ref="P94">IF(A94 = "", "",IF(Q94="", "",
    IF(AND(COUNTIF($O$2:O93, "Gross Profit") &gt; 0, COUNTIF($O95:O$1000, "Total Expenses") &gt; 0),
        IF(COUNTIFS(Account!B:B, O94, Account!C:C, "Expense") &gt; 0,
            "Expense",
            IFERROR(INDEX(_xlfn._xlws.FILTER(Account!C:C, (Account!C:C&lt;&gt;"Expense") * (Account!B:B=O94)), 1), "")
        ),
        IFERROR(INDEX(_xlfn._xlws.FILTER(Account!C:C, (Account!C:C&lt;&gt;"Expense") * (Account!B:B=O94)), 1), "")
    )
))</f>
        <v/>
      </c>
      <c r="Q94" s="21" t="str">
        <f>IF(A94 = "", "",IFERROR(VLOOKUP(O94, Account!B:E, 4, FALSE)=FALSE, FALSE))</f>
        <v/>
      </c>
      <c r="R94" s="5"/>
      <c r="S94" s="5"/>
      <c r="T94" s="5"/>
      <c r="U94" s="5"/>
    </row>
    <row r="95" spans="1:21" ht="15" thickBo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21" t="str">
        <f t="shared" si="1"/>
        <v/>
      </c>
      <c r="P95" s="21" t="str" cm="1">
        <f t="array" ref="P95">IF(A95 = "", "",IF(Q95="", "",
    IF(AND(COUNTIF($O$2:O94, "Gross Profit") &gt; 0, COUNTIF($O96:O$1000, "Total Expenses") &gt; 0),
        IF(COUNTIFS(Account!B:B, O95, Account!C:C, "Expense") &gt; 0,
            "Expense",
            IFERROR(INDEX(_xlfn._xlws.FILTER(Account!C:C, (Account!C:C&lt;&gt;"Expense") * (Account!B:B=O95)), 1), "")
        ),
        IFERROR(INDEX(_xlfn._xlws.FILTER(Account!C:C, (Account!C:C&lt;&gt;"Expense") * (Account!B:B=O95)), 1), "")
    )
))</f>
        <v/>
      </c>
      <c r="Q95" s="21" t="str">
        <f>IF(A95 = "", "",IFERROR(VLOOKUP(O95, Account!B:E, 4, FALSE)=FALSE, FALSE))</f>
        <v/>
      </c>
      <c r="R95" s="5"/>
      <c r="S95" s="5"/>
      <c r="T95" s="5"/>
      <c r="U95" s="5"/>
    </row>
    <row r="96" spans="1:21" ht="15" thickBo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21" t="str">
        <f t="shared" si="1"/>
        <v/>
      </c>
      <c r="P96" s="21" t="str" cm="1">
        <f t="array" ref="P96">IF(A96 = "", "",IF(Q96="", "",
    IF(AND(COUNTIF($O$2:O95, "Gross Profit") &gt; 0, COUNTIF($O97:O$1000, "Total Expenses") &gt; 0),
        IF(COUNTIFS(Account!B:B, O96, Account!C:C, "Expense") &gt; 0,
            "Expense",
            IFERROR(INDEX(_xlfn._xlws.FILTER(Account!C:C, (Account!C:C&lt;&gt;"Expense") * (Account!B:B=O96)), 1), "")
        ),
        IFERROR(INDEX(_xlfn._xlws.FILTER(Account!C:C, (Account!C:C&lt;&gt;"Expense") * (Account!B:B=O96)), 1), "")
    )
))</f>
        <v/>
      </c>
      <c r="Q96" s="21" t="str">
        <f>IF(A96 = "", "",IFERROR(VLOOKUP(O96, Account!B:E, 4, FALSE)=FALSE, FALSE))</f>
        <v/>
      </c>
      <c r="R96" s="5"/>
      <c r="S96" s="5"/>
      <c r="T96" s="5"/>
      <c r="U96" s="5"/>
    </row>
    <row r="97" spans="1:21" ht="15" thickBo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21" t="str">
        <f t="shared" si="1"/>
        <v/>
      </c>
      <c r="P97" s="21" t="str" cm="1">
        <f t="array" ref="P97">IF(A97 = "", "",IF(Q97="", "",
    IF(AND(COUNTIF($O$2:O96, "Gross Profit") &gt; 0, COUNTIF($O98:O$1000, "Total Expenses") &gt; 0),
        IF(COUNTIFS(Account!B:B, O97, Account!C:C, "Expense") &gt; 0,
            "Expense",
            IFERROR(INDEX(_xlfn._xlws.FILTER(Account!C:C, (Account!C:C&lt;&gt;"Expense") * (Account!B:B=O97)), 1), "")
        ),
        IFERROR(INDEX(_xlfn._xlws.FILTER(Account!C:C, (Account!C:C&lt;&gt;"Expense") * (Account!B:B=O97)), 1), "")
    )
))</f>
        <v/>
      </c>
      <c r="Q97" s="21" t="str">
        <f>IF(A97 = "", "",IFERROR(VLOOKUP(O97, Account!B:E, 4, FALSE)=FALSE, FALSE))</f>
        <v/>
      </c>
      <c r="R97" s="5"/>
      <c r="S97" s="5"/>
      <c r="T97" s="5"/>
      <c r="U97" s="5"/>
    </row>
    <row r="98" spans="1:21" ht="15" thickBo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21" t="str">
        <f t="shared" si="1"/>
        <v/>
      </c>
      <c r="P98" s="21" t="str" cm="1">
        <f t="array" ref="P98">IF(A98 = "", "",IF(Q98="", "",
    IF(AND(COUNTIF($O$2:O97, "Gross Profit") &gt; 0, COUNTIF($O99:O$1000, "Total Expenses") &gt; 0),
        IF(COUNTIFS(Account!B:B, O98, Account!C:C, "Expense") &gt; 0,
            "Expense",
            IFERROR(INDEX(_xlfn._xlws.FILTER(Account!C:C, (Account!C:C&lt;&gt;"Expense") * (Account!B:B=O98)), 1), "")
        ),
        IFERROR(INDEX(_xlfn._xlws.FILTER(Account!C:C, (Account!C:C&lt;&gt;"Expense") * (Account!B:B=O98)), 1), "")
    )
))</f>
        <v/>
      </c>
      <c r="Q98" s="21" t="str">
        <f>IF(A98 = "", "",IFERROR(VLOOKUP(O98, Account!B:E, 4, FALSE)=FALSE, FALSE))</f>
        <v/>
      </c>
      <c r="R98" s="5"/>
      <c r="S98" s="5"/>
      <c r="T98" s="5"/>
      <c r="U98" s="5"/>
    </row>
    <row r="99" spans="1:21" ht="15" thickBo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21" t="str">
        <f t="shared" si="1"/>
        <v/>
      </c>
      <c r="P99" s="21" t="str" cm="1">
        <f t="array" ref="P99">IF(A99 = "", "",IF(Q99="", "",
    IF(AND(COUNTIF($O$2:O98, "Gross Profit") &gt; 0, COUNTIF($O100:O$1000, "Total Expenses") &gt; 0),
        IF(COUNTIFS(Account!B:B, O99, Account!C:C, "Expense") &gt; 0,
            "Expense",
            IFERROR(INDEX(_xlfn._xlws.FILTER(Account!C:C, (Account!C:C&lt;&gt;"Expense") * (Account!B:B=O99)), 1), "")
        ),
        IFERROR(INDEX(_xlfn._xlws.FILTER(Account!C:C, (Account!C:C&lt;&gt;"Expense") * (Account!B:B=O99)), 1), "")
    )
))</f>
        <v/>
      </c>
      <c r="Q99" s="21" t="str">
        <f>IF(A99 = "", "",IFERROR(VLOOKUP(O99, Account!B:E, 4, FALSE)=FALSE, FALSE))</f>
        <v/>
      </c>
      <c r="R99" s="5"/>
      <c r="S99" s="5"/>
      <c r="T99" s="5"/>
      <c r="U99" s="5"/>
    </row>
    <row r="100" spans="1:21" ht="15" thickBo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21" t="str">
        <f t="shared" si="1"/>
        <v/>
      </c>
      <c r="P100" s="21" t="str" cm="1">
        <f t="array" ref="P100">IF(A100 = "", "",IF(Q100="", "",
    IF(AND(COUNTIF($O$2:O99, "Gross Profit") &gt; 0, COUNTIF($O101:O$1000, "Total Expenses") &gt; 0),
        IF(COUNTIFS(Account!B:B, O100, Account!C:C, "Expense") &gt; 0,
            "Expense",
            IFERROR(INDEX(_xlfn._xlws.FILTER(Account!C:C, (Account!C:C&lt;&gt;"Expense") * (Account!B:B=O100)), 1), "")
        ),
        IFERROR(INDEX(_xlfn._xlws.FILTER(Account!C:C, (Account!C:C&lt;&gt;"Expense") * (Account!B:B=O100)), 1), "")
    )
))</f>
        <v/>
      </c>
      <c r="Q100" s="21" t="str">
        <f>IF(A100 = "", "",IFERROR(VLOOKUP(O100, Account!B:E, 4, FALSE)=FALSE, FALSE))</f>
        <v/>
      </c>
      <c r="R100" s="5"/>
      <c r="S100" s="5"/>
      <c r="T100" s="5"/>
      <c r="U100" s="5"/>
    </row>
    <row r="101" spans="1:21" ht="15" thickBo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21" t="str">
        <f t="shared" si="1"/>
        <v/>
      </c>
      <c r="P101" s="21" t="str" cm="1">
        <f t="array" ref="P101">IF(A101 = "", "",IF(Q101="", "",
    IF(AND(COUNTIF($O$2:O100, "Gross Profit") &gt; 0, COUNTIF($O102:O$1000, "Total Expenses") &gt; 0),
        IF(COUNTIFS(Account!B:B, O101, Account!C:C, "Expense") &gt; 0,
            "Expense",
            IFERROR(INDEX(_xlfn._xlws.FILTER(Account!C:C, (Account!C:C&lt;&gt;"Expense") * (Account!B:B=O101)), 1), "")
        ),
        IFERROR(INDEX(_xlfn._xlws.FILTER(Account!C:C, (Account!C:C&lt;&gt;"Expense") * (Account!B:B=O101)), 1), "")
    )
))</f>
        <v/>
      </c>
      <c r="Q101" s="21" t="str">
        <f>IF(A101 = "", "",IFERROR(VLOOKUP(O101, Account!B:E, 4, FALSE)=FALSE, FALSE))</f>
        <v/>
      </c>
      <c r="R101" s="5"/>
      <c r="S101" s="5"/>
      <c r="T101" s="5"/>
      <c r="U101" s="5"/>
    </row>
    <row r="102" spans="1:21" ht="15" thickBo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21" t="str">
        <f t="shared" si="1"/>
        <v/>
      </c>
      <c r="P102" s="21" t="str" cm="1">
        <f t="array" ref="P102">IF(A102 = "", "",IF(Q102="", "",
    IF(AND(COUNTIF($O$2:O101, "Gross Profit") &gt; 0, COUNTIF($O103:O$1000, "Total Expenses") &gt; 0),
        IF(COUNTIFS(Account!B:B, O102, Account!C:C, "Expense") &gt; 0,
            "Expense",
            IFERROR(INDEX(_xlfn._xlws.FILTER(Account!C:C, (Account!C:C&lt;&gt;"Expense") * (Account!B:B=O102)), 1), "")
        ),
        IFERROR(INDEX(_xlfn._xlws.FILTER(Account!C:C, (Account!C:C&lt;&gt;"Expense") * (Account!B:B=O102)), 1), "")
    )
))</f>
        <v/>
      </c>
      <c r="Q102" s="21" t="str">
        <f>IF(A102 = "", "",IFERROR(VLOOKUP(O102, Account!B:E, 4, FALSE)=FALSE, FALSE))</f>
        <v/>
      </c>
      <c r="R102" s="5"/>
      <c r="S102" s="5"/>
      <c r="T102" s="5"/>
      <c r="U102" s="5"/>
    </row>
    <row r="103" spans="1:21" ht="15" thickBo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21" t="str">
        <f t="shared" si="1"/>
        <v/>
      </c>
      <c r="P103" s="21" t="str" cm="1">
        <f t="array" ref="P103">IF(A103 = "", "",IF(Q103="", "",
    IF(AND(COUNTIF($O$2:O102, "Gross Profit") &gt; 0, COUNTIF($O104:O$1000, "Total Expenses") &gt; 0),
        IF(COUNTIFS(Account!B:B, O103, Account!C:C, "Expense") &gt; 0,
            "Expense",
            IFERROR(INDEX(_xlfn._xlws.FILTER(Account!C:C, (Account!C:C&lt;&gt;"Expense") * (Account!B:B=O103)), 1), "")
        ),
        IFERROR(INDEX(_xlfn._xlws.FILTER(Account!C:C, (Account!C:C&lt;&gt;"Expense") * (Account!B:B=O103)), 1), "")
    )
))</f>
        <v/>
      </c>
      <c r="Q103" s="21" t="str">
        <f>IF(A103 = "", "",IFERROR(VLOOKUP(O103, Account!B:E, 4, FALSE)=FALSE, FALSE))</f>
        <v/>
      </c>
      <c r="R103" s="5"/>
      <c r="S103" s="5"/>
      <c r="T103" s="5"/>
      <c r="U103" s="5"/>
    </row>
    <row r="104" spans="1:21" ht="15" thickBo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21" t="str">
        <f t="shared" si="1"/>
        <v/>
      </c>
      <c r="P104" s="21" t="str" cm="1">
        <f t="array" ref="P104">IF(A104 = "", "",IF(Q104="", "",
    IF(AND(COUNTIF($O$2:O103, "Gross Profit") &gt; 0, COUNTIF($O105:O$1000, "Total Expenses") &gt; 0),
        IF(COUNTIFS(Account!B:B, O104, Account!C:C, "Expense") &gt; 0,
            "Expense",
            IFERROR(INDEX(_xlfn._xlws.FILTER(Account!C:C, (Account!C:C&lt;&gt;"Expense") * (Account!B:B=O104)), 1), "")
        ),
        IFERROR(INDEX(_xlfn._xlws.FILTER(Account!C:C, (Account!C:C&lt;&gt;"Expense") * (Account!B:B=O104)), 1), "")
    )
))</f>
        <v/>
      </c>
      <c r="Q104" s="21" t="str">
        <f>IF(A104 = "", "",IFERROR(VLOOKUP(O104, Account!B:E, 4, FALSE)=FALSE, FALSE))</f>
        <v/>
      </c>
      <c r="R104" s="5"/>
      <c r="S104" s="5"/>
      <c r="T104" s="5"/>
      <c r="U104" s="5"/>
    </row>
    <row r="105" spans="1:21" ht="15" thickBo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21" t="str">
        <f t="shared" si="1"/>
        <v/>
      </c>
      <c r="P105" s="21" t="str" cm="1">
        <f t="array" ref="P105">IF(A105 = "", "",IF(Q105="", "",
    IF(AND(COUNTIF($O$2:O104, "Gross Profit") &gt; 0, COUNTIF($O106:O$1000, "Total Expenses") &gt; 0),
        IF(COUNTIFS(Account!B:B, O105, Account!C:C, "Expense") &gt; 0,
            "Expense",
            IFERROR(INDEX(_xlfn._xlws.FILTER(Account!C:C, (Account!C:C&lt;&gt;"Expense") * (Account!B:B=O105)), 1), "")
        ),
        IFERROR(INDEX(_xlfn._xlws.FILTER(Account!C:C, (Account!C:C&lt;&gt;"Expense") * (Account!B:B=O105)), 1), "")
    )
))</f>
        <v/>
      </c>
      <c r="Q105" s="21" t="str">
        <f>IF(A105 = "", "",IFERROR(VLOOKUP(O105, Account!B:E, 4, FALSE)=FALSE, FALSE))</f>
        <v/>
      </c>
      <c r="R105" s="5"/>
      <c r="S105" s="5"/>
      <c r="T105" s="5"/>
      <c r="U105" s="5"/>
    </row>
    <row r="106" spans="1:21" ht="15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21" t="str">
        <f t="shared" si="1"/>
        <v/>
      </c>
      <c r="P106" s="21" t="str" cm="1">
        <f t="array" ref="P106">IF(A106 = "", "",IF(Q106="", "",
    IF(AND(COUNTIF($O$2:O105, "Gross Profit") &gt; 0, COUNTIF($O107:O$1000, "Total Expenses") &gt; 0),
        IF(COUNTIFS(Account!B:B, O106, Account!C:C, "Expense") &gt; 0,
            "Expense",
            IFERROR(INDEX(_xlfn._xlws.FILTER(Account!C:C, (Account!C:C&lt;&gt;"Expense") * (Account!B:B=O106)), 1), "")
        ),
        IFERROR(INDEX(_xlfn._xlws.FILTER(Account!C:C, (Account!C:C&lt;&gt;"Expense") * (Account!B:B=O106)), 1), "")
    )
))</f>
        <v/>
      </c>
      <c r="Q106" s="21" t="str">
        <f>IF(A106 = "", "",IFERROR(VLOOKUP(O106, Account!B:E, 4, FALSE)=FALSE, FALSE))</f>
        <v/>
      </c>
      <c r="R106" s="5"/>
      <c r="S106" s="5"/>
      <c r="T106" s="5"/>
      <c r="U106" s="5"/>
    </row>
    <row r="107" spans="1:21" ht="15" thickBo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21" t="str">
        <f t="shared" si="1"/>
        <v/>
      </c>
      <c r="P107" s="21" t="str" cm="1">
        <f t="array" ref="P107">IF(A107 = "", "",IF(Q107="", "",
    IF(AND(COUNTIF($O$2:O106, "Gross Profit") &gt; 0, COUNTIF($O108:O$1000, "Total Expenses") &gt; 0),
        IF(COUNTIFS(Account!B:B, O107, Account!C:C, "Expense") &gt; 0,
            "Expense",
            IFERROR(INDEX(_xlfn._xlws.FILTER(Account!C:C, (Account!C:C&lt;&gt;"Expense") * (Account!B:B=O107)), 1), "")
        ),
        IFERROR(INDEX(_xlfn._xlws.FILTER(Account!C:C, (Account!C:C&lt;&gt;"Expense") * (Account!B:B=O107)), 1), "")
    )
))</f>
        <v/>
      </c>
      <c r="Q107" s="21" t="str">
        <f>IF(A107 = "", "",IFERROR(VLOOKUP(O107, Account!B:E, 4, FALSE)=FALSE, FALSE))</f>
        <v/>
      </c>
      <c r="R107" s="5"/>
      <c r="S107" s="5"/>
      <c r="T107" s="5"/>
      <c r="U107" s="5"/>
    </row>
    <row r="108" spans="1:21" ht="15" thickBo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21" t="str">
        <f t="shared" si="1"/>
        <v/>
      </c>
      <c r="P108" s="21" t="str" cm="1">
        <f t="array" ref="P108">IF(A108 = "", "",IF(Q108="", "",
    IF(AND(COUNTIF($O$2:O107, "Gross Profit") &gt; 0, COUNTIF($O109:O$1000, "Total Expenses") &gt; 0),
        IF(COUNTIFS(Account!B:B, O108, Account!C:C, "Expense") &gt; 0,
            "Expense",
            IFERROR(INDEX(_xlfn._xlws.FILTER(Account!C:C, (Account!C:C&lt;&gt;"Expense") * (Account!B:B=O108)), 1), "")
        ),
        IFERROR(INDEX(_xlfn._xlws.FILTER(Account!C:C, (Account!C:C&lt;&gt;"Expense") * (Account!B:B=O108)), 1), "")
    )
))</f>
        <v/>
      </c>
      <c r="Q108" s="21" t="str">
        <f>IF(A108 = "", "",IFERROR(VLOOKUP(O108, Account!B:E, 4, FALSE)=FALSE, FALSE))</f>
        <v/>
      </c>
      <c r="R108" s="5"/>
      <c r="S108" s="5"/>
      <c r="T108" s="5"/>
      <c r="U108" s="5"/>
    </row>
    <row r="109" spans="1:21" ht="15" thickBo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21" t="str">
        <f t="shared" si="1"/>
        <v/>
      </c>
      <c r="P109" s="21" t="str" cm="1">
        <f t="array" ref="P109">IF(A109 = "", "",IF(Q109="", "",
    IF(AND(COUNTIF($O$2:O108, "Gross Profit") &gt; 0, COUNTIF($O110:O$1000, "Total Expenses") &gt; 0),
        IF(COUNTIFS(Account!B:B, O109, Account!C:C, "Expense") &gt; 0,
            "Expense",
            IFERROR(INDEX(_xlfn._xlws.FILTER(Account!C:C, (Account!C:C&lt;&gt;"Expense") * (Account!B:B=O109)), 1), "")
        ),
        IFERROR(INDEX(_xlfn._xlws.FILTER(Account!C:C, (Account!C:C&lt;&gt;"Expense") * (Account!B:B=O109)), 1), "")
    )
))</f>
        <v/>
      </c>
      <c r="Q109" s="21" t="str">
        <f>IF(A109 = "", "",IFERROR(VLOOKUP(O109, Account!B:E, 4, FALSE)=FALSE, FALSE))</f>
        <v/>
      </c>
      <c r="R109" s="5"/>
      <c r="S109" s="5"/>
      <c r="T109" s="5"/>
      <c r="U109" s="5"/>
    </row>
    <row r="110" spans="1:21" ht="15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21" t="str">
        <f t="shared" si="1"/>
        <v/>
      </c>
      <c r="P110" s="21" t="str" cm="1">
        <f t="array" ref="P110">IF(A110 = "", "",IF(Q110="", "",
    IF(AND(COUNTIF($O$2:O109, "Gross Profit") &gt; 0, COUNTIF($O111:O$1000, "Total Expenses") &gt; 0),
        IF(COUNTIFS(Account!B:B, O110, Account!C:C, "Expense") &gt; 0,
            "Expense",
            IFERROR(INDEX(_xlfn._xlws.FILTER(Account!C:C, (Account!C:C&lt;&gt;"Expense") * (Account!B:B=O110)), 1), "")
        ),
        IFERROR(INDEX(_xlfn._xlws.FILTER(Account!C:C, (Account!C:C&lt;&gt;"Expense") * (Account!B:B=O110)), 1), "")
    )
))</f>
        <v/>
      </c>
      <c r="Q110" s="21" t="str">
        <f>IF(A110 = "", "",IFERROR(VLOOKUP(O110, Account!B:E, 4, FALSE)=FALSE, FALSE))</f>
        <v/>
      </c>
      <c r="R110" s="5"/>
      <c r="S110" s="5"/>
      <c r="T110" s="5"/>
      <c r="U110" s="5"/>
    </row>
    <row r="111" spans="1:21" ht="15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21" t="str">
        <f t="shared" si="1"/>
        <v/>
      </c>
      <c r="P111" s="21" t="str" cm="1">
        <f t="array" ref="P111">IF(A111 = "", "",IF(Q111="", "",
    IF(AND(COUNTIF($O$2:O110, "Gross Profit") &gt; 0, COUNTIF($O112:O$1000, "Total Expenses") &gt; 0),
        IF(COUNTIFS(Account!B:B, O111, Account!C:C, "Expense") &gt; 0,
            "Expense",
            IFERROR(INDEX(_xlfn._xlws.FILTER(Account!C:C, (Account!C:C&lt;&gt;"Expense") * (Account!B:B=O111)), 1), "")
        ),
        IFERROR(INDEX(_xlfn._xlws.FILTER(Account!C:C, (Account!C:C&lt;&gt;"Expense") * (Account!B:B=O111)), 1), "")
    )
))</f>
        <v/>
      </c>
      <c r="Q111" s="21" t="str">
        <f>IF(A111 = "", "",IFERROR(VLOOKUP(O111, Account!B:E, 4, FALSE)=FALSE, FALSE))</f>
        <v/>
      </c>
      <c r="R111" s="5"/>
      <c r="S111" s="5"/>
      <c r="T111" s="5"/>
      <c r="U111" s="5"/>
    </row>
    <row r="112" spans="1:21" ht="15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21" t="str">
        <f t="shared" si="1"/>
        <v/>
      </c>
      <c r="P112" s="21" t="str" cm="1">
        <f t="array" ref="P112">IF(A112 = "", "",IF(Q112="", "",
    IF(AND(COUNTIF($O$2:O111, "Gross Profit") &gt; 0, COUNTIF($O113:O$1000, "Total Expenses") &gt; 0),
        IF(COUNTIFS(Account!B:B, O112, Account!C:C, "Expense") &gt; 0,
            "Expense",
            IFERROR(INDEX(_xlfn._xlws.FILTER(Account!C:C, (Account!C:C&lt;&gt;"Expense") * (Account!B:B=O112)), 1), "")
        ),
        IFERROR(INDEX(_xlfn._xlws.FILTER(Account!C:C, (Account!C:C&lt;&gt;"Expense") * (Account!B:B=O112)), 1), "")
    )
))</f>
        <v/>
      </c>
      <c r="Q112" s="21" t="str">
        <f>IF(A112 = "", "",IFERROR(VLOOKUP(O112, Account!B:E, 4, FALSE)=FALSE, FALSE))</f>
        <v/>
      </c>
      <c r="R112" s="5"/>
      <c r="S112" s="5"/>
      <c r="T112" s="5"/>
      <c r="U112" s="5"/>
    </row>
    <row r="113" spans="1:21" ht="15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21" t="str">
        <f t="shared" si="1"/>
        <v/>
      </c>
      <c r="P113" s="21" t="str" cm="1">
        <f t="array" ref="P113">IF(A113 = "", "",IF(Q113="", "",
    IF(AND(COUNTIF($O$2:O112, "Gross Profit") &gt; 0, COUNTIF($O114:O$1000, "Total Expenses") &gt; 0),
        IF(COUNTIFS(Account!B:B, O113, Account!C:C, "Expense") &gt; 0,
            "Expense",
            IFERROR(INDEX(_xlfn._xlws.FILTER(Account!C:C, (Account!C:C&lt;&gt;"Expense") * (Account!B:B=O113)), 1), "")
        ),
        IFERROR(INDEX(_xlfn._xlws.FILTER(Account!C:C, (Account!C:C&lt;&gt;"Expense") * (Account!B:B=O113)), 1), "")
    )
))</f>
        <v/>
      </c>
      <c r="Q113" s="21" t="str">
        <f>IF(A113 = "", "",IFERROR(VLOOKUP(O113, Account!B:E, 4, FALSE)=FALSE, FALSE))</f>
        <v/>
      </c>
      <c r="R113" s="5"/>
      <c r="S113" s="5"/>
      <c r="T113" s="5"/>
      <c r="U113" s="5"/>
    </row>
    <row r="114" spans="1:21" ht="15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21" t="str">
        <f t="shared" si="1"/>
        <v/>
      </c>
      <c r="P114" s="21" t="str" cm="1">
        <f t="array" ref="P114">IF(A114 = "", "",IF(Q114="", "",
    IF(AND(COUNTIF($O$2:O113, "Gross Profit") &gt; 0, COUNTIF($O115:O$1000, "Total Expenses") &gt; 0),
        IF(COUNTIFS(Account!B:B, O114, Account!C:C, "Expense") &gt; 0,
            "Expense",
            IFERROR(INDEX(_xlfn._xlws.FILTER(Account!C:C, (Account!C:C&lt;&gt;"Expense") * (Account!B:B=O114)), 1), "")
        ),
        IFERROR(INDEX(_xlfn._xlws.FILTER(Account!C:C, (Account!C:C&lt;&gt;"Expense") * (Account!B:B=O114)), 1), "")
    )
))</f>
        <v/>
      </c>
      <c r="Q114" s="21" t="str">
        <f>IF(A114 = "", "",IFERROR(VLOOKUP(O114, Account!B:E, 4, FALSE)=FALSE, FALSE))</f>
        <v/>
      </c>
      <c r="R114" s="5"/>
      <c r="S114" s="5"/>
      <c r="T114" s="5"/>
      <c r="U114" s="5"/>
    </row>
    <row r="115" spans="1:21" ht="15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21" t="str">
        <f t="shared" si="1"/>
        <v/>
      </c>
      <c r="P115" s="21" t="str" cm="1">
        <f t="array" ref="P115">IF(A115 = "", "",IF(Q115="", "",
    IF(AND(COUNTIF($O$2:O114, "Gross Profit") &gt; 0, COUNTIF($O116:O$1000, "Total Expenses") &gt; 0),
        IF(COUNTIFS(Account!B:B, O115, Account!C:C, "Expense") &gt; 0,
            "Expense",
            IFERROR(INDEX(_xlfn._xlws.FILTER(Account!C:C, (Account!C:C&lt;&gt;"Expense") * (Account!B:B=O115)), 1), "")
        ),
        IFERROR(INDEX(_xlfn._xlws.FILTER(Account!C:C, (Account!C:C&lt;&gt;"Expense") * (Account!B:B=O115)), 1), "")
    )
))</f>
        <v/>
      </c>
      <c r="Q115" s="21" t="str">
        <f>IF(A115 = "", "",IFERROR(VLOOKUP(O115, Account!B:E, 4, FALSE)=FALSE, FALSE))</f>
        <v/>
      </c>
      <c r="R115" s="5"/>
      <c r="S115" s="5"/>
      <c r="T115" s="5"/>
      <c r="U115" s="5"/>
    </row>
    <row r="116" spans="1:21" ht="15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21" t="str">
        <f t="shared" si="1"/>
        <v/>
      </c>
      <c r="P116" s="21" t="str" cm="1">
        <f t="array" ref="P116">IF(A116 = "", "",IF(Q116="", "",
    IF(AND(COUNTIF($O$2:O115, "Gross Profit") &gt; 0, COUNTIF($O117:O$1000, "Total Expenses") &gt; 0),
        IF(COUNTIFS(Account!B:B, O116, Account!C:C, "Expense") &gt; 0,
            "Expense",
            IFERROR(INDEX(_xlfn._xlws.FILTER(Account!C:C, (Account!C:C&lt;&gt;"Expense") * (Account!B:B=O116)), 1), "")
        ),
        IFERROR(INDEX(_xlfn._xlws.FILTER(Account!C:C, (Account!C:C&lt;&gt;"Expense") * (Account!B:B=O116)), 1), "")
    )
))</f>
        <v/>
      </c>
      <c r="Q116" s="21" t="str">
        <f>IF(A116 = "", "",IFERROR(VLOOKUP(O116, Account!B:E, 4, FALSE)=FALSE, FALSE))</f>
        <v/>
      </c>
      <c r="R116" s="5"/>
      <c r="S116" s="5"/>
      <c r="T116" s="5"/>
      <c r="U116" s="5"/>
    </row>
    <row r="117" spans="1:21" ht="15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21" t="str">
        <f t="shared" si="1"/>
        <v/>
      </c>
      <c r="P117" s="21" t="str" cm="1">
        <f t="array" ref="P117">IF(A117 = "", "",IF(Q117="", "",
    IF(AND(COUNTIF($O$2:O116, "Gross Profit") &gt; 0, COUNTIF($O118:O$1000, "Total Expenses") &gt; 0),
        IF(COUNTIFS(Account!B:B, O117, Account!C:C, "Expense") &gt; 0,
            "Expense",
            IFERROR(INDEX(_xlfn._xlws.FILTER(Account!C:C, (Account!C:C&lt;&gt;"Expense") * (Account!B:B=O117)), 1), "")
        ),
        IFERROR(INDEX(_xlfn._xlws.FILTER(Account!C:C, (Account!C:C&lt;&gt;"Expense") * (Account!B:B=O117)), 1), "")
    )
))</f>
        <v/>
      </c>
      <c r="Q117" s="21" t="str">
        <f>IF(A117 = "", "",IFERROR(VLOOKUP(O117, Account!B:E, 4, FALSE)=FALSE, FALSE))</f>
        <v/>
      </c>
      <c r="R117" s="5"/>
      <c r="S117" s="5"/>
      <c r="T117" s="5"/>
      <c r="U117" s="5"/>
    </row>
    <row r="118" spans="1:21" ht="15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21" t="str">
        <f t="shared" si="1"/>
        <v/>
      </c>
      <c r="P118" s="21" t="str" cm="1">
        <f t="array" ref="P118">IF(A118 = "", "",IF(Q118="", "",
    IF(AND(COUNTIF($O$2:O117, "Gross Profit") &gt; 0, COUNTIF($O119:O$1000, "Total Expenses") &gt; 0),
        IF(COUNTIFS(Account!B:B, O118, Account!C:C, "Expense") &gt; 0,
            "Expense",
            IFERROR(INDEX(_xlfn._xlws.FILTER(Account!C:C, (Account!C:C&lt;&gt;"Expense") * (Account!B:B=O118)), 1), "")
        ),
        IFERROR(INDEX(_xlfn._xlws.FILTER(Account!C:C, (Account!C:C&lt;&gt;"Expense") * (Account!B:B=O118)), 1), "")
    )
))</f>
        <v/>
      </c>
      <c r="Q118" s="21" t="str">
        <f>IF(A118 = "", "",IFERROR(VLOOKUP(O118, Account!B:E, 4, FALSE)=FALSE, FALSE))</f>
        <v/>
      </c>
      <c r="R118" s="5"/>
      <c r="S118" s="5"/>
      <c r="T118" s="5"/>
      <c r="U118" s="5"/>
    </row>
    <row r="119" spans="1:21" ht="15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21" t="str">
        <f t="shared" si="1"/>
        <v/>
      </c>
      <c r="P119" s="21" t="str" cm="1">
        <f t="array" ref="P119">IF(A119 = "", "",IF(Q119="", "",
    IF(AND(COUNTIF($O$2:O118, "Gross Profit") &gt; 0, COUNTIF($O120:O$1000, "Total Expenses") &gt; 0),
        IF(COUNTIFS(Account!B:B, O119, Account!C:C, "Expense") &gt; 0,
            "Expense",
            IFERROR(INDEX(_xlfn._xlws.FILTER(Account!C:C, (Account!C:C&lt;&gt;"Expense") * (Account!B:B=O119)), 1), "")
        ),
        IFERROR(INDEX(_xlfn._xlws.FILTER(Account!C:C, (Account!C:C&lt;&gt;"Expense") * (Account!B:B=O119)), 1), "")
    )
))</f>
        <v/>
      </c>
      <c r="Q119" s="21" t="str">
        <f>IF(A119 = "", "",IFERROR(VLOOKUP(O119, Account!B:E, 4, FALSE)=FALSE, FALSE))</f>
        <v/>
      </c>
      <c r="R119" s="5"/>
      <c r="S119" s="5"/>
      <c r="T119" s="5"/>
      <c r="U119" s="5"/>
    </row>
    <row r="120" spans="1:21" ht="15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21" t="str">
        <f t="shared" si="1"/>
        <v/>
      </c>
      <c r="P120" s="21" t="str" cm="1">
        <f t="array" ref="P120">IF(A120 = "", "",IF(Q120="", "",
    IF(AND(COUNTIF($O$2:O119, "Gross Profit") &gt; 0, COUNTIF($O121:O$1000, "Total Expenses") &gt; 0),
        IF(COUNTIFS(Account!B:B, O120, Account!C:C, "Expense") &gt; 0,
            "Expense",
            IFERROR(INDEX(_xlfn._xlws.FILTER(Account!C:C, (Account!C:C&lt;&gt;"Expense") * (Account!B:B=O120)), 1), "")
        ),
        IFERROR(INDEX(_xlfn._xlws.FILTER(Account!C:C, (Account!C:C&lt;&gt;"Expense") * (Account!B:B=O120)), 1), "")
    )
))</f>
        <v/>
      </c>
      <c r="Q120" s="21" t="str">
        <f>IF(A120 = "", "",IFERROR(VLOOKUP(O120, Account!B:E, 4, FALSE)=FALSE, FALSE))</f>
        <v/>
      </c>
      <c r="R120" s="5"/>
      <c r="S120" s="5"/>
      <c r="T120" s="5"/>
      <c r="U120" s="5"/>
    </row>
    <row r="121" spans="1:21" ht="15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21" t="str">
        <f t="shared" si="1"/>
        <v/>
      </c>
      <c r="P121" s="21" t="str" cm="1">
        <f t="array" ref="P121">IF(A121 = "", "",IF(Q121="", "",
    IF(AND(COUNTIF($O$2:O120, "Gross Profit") &gt; 0, COUNTIF($O122:O$1000, "Total Expenses") &gt; 0),
        IF(COUNTIFS(Account!B:B, O121, Account!C:C, "Expense") &gt; 0,
            "Expense",
            IFERROR(INDEX(_xlfn._xlws.FILTER(Account!C:C, (Account!C:C&lt;&gt;"Expense") * (Account!B:B=O121)), 1), "")
        ),
        IFERROR(INDEX(_xlfn._xlws.FILTER(Account!C:C, (Account!C:C&lt;&gt;"Expense") * (Account!B:B=O121)), 1), "")
    )
))</f>
        <v/>
      </c>
      <c r="Q121" s="21" t="str">
        <f>IF(A121 = "", "",IFERROR(VLOOKUP(O121, Account!B:E, 4, FALSE)=FALSE, FALSE))</f>
        <v/>
      </c>
      <c r="R121" s="5"/>
      <c r="S121" s="5"/>
      <c r="T121" s="5"/>
      <c r="U121" s="5"/>
    </row>
    <row r="122" spans="1:21" ht="15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21" t="str">
        <f t="shared" si="1"/>
        <v/>
      </c>
      <c r="P122" s="21" t="str" cm="1">
        <f t="array" ref="P122">IF(A122 = "", "",IF(Q122="", "",
    IF(AND(COUNTIF($O$2:O121, "Gross Profit") &gt; 0, COUNTIF($O123:O$1000, "Total Expenses") &gt; 0),
        IF(COUNTIFS(Account!B:B, O122, Account!C:C, "Expense") &gt; 0,
            "Expense",
            IFERROR(INDEX(_xlfn._xlws.FILTER(Account!C:C, (Account!C:C&lt;&gt;"Expense") * (Account!B:B=O122)), 1), "")
        ),
        IFERROR(INDEX(_xlfn._xlws.FILTER(Account!C:C, (Account!C:C&lt;&gt;"Expense") * (Account!B:B=O122)), 1), "")
    )
))</f>
        <v/>
      </c>
      <c r="Q122" s="21" t="str">
        <f>IF(A122 = "", "",IFERROR(VLOOKUP(O122, Account!B:E, 4, FALSE)=FALSE, FALSE))</f>
        <v/>
      </c>
      <c r="R122" s="5"/>
      <c r="S122" s="5"/>
      <c r="T122" s="5"/>
      <c r="U122" s="5"/>
    </row>
    <row r="123" spans="1:21" ht="15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21" t="str">
        <f t="shared" si="1"/>
        <v/>
      </c>
      <c r="P123" s="21" t="str" cm="1">
        <f t="array" ref="P123">IF(A123 = "", "",IF(Q123="", "",
    IF(AND(COUNTIF($O$2:O122, "Gross Profit") &gt; 0, COUNTIF($O124:O$1000, "Total Expenses") &gt; 0),
        IF(COUNTIFS(Account!B:B, O123, Account!C:C, "Expense") &gt; 0,
            "Expense",
            IFERROR(INDEX(_xlfn._xlws.FILTER(Account!C:C, (Account!C:C&lt;&gt;"Expense") * (Account!B:B=O123)), 1), "")
        ),
        IFERROR(INDEX(_xlfn._xlws.FILTER(Account!C:C, (Account!C:C&lt;&gt;"Expense") * (Account!B:B=O123)), 1), "")
    )
))</f>
        <v/>
      </c>
      <c r="Q123" s="21" t="str">
        <f>IF(A123 = "", "",IFERROR(VLOOKUP(O123, Account!B:E, 4, FALSE)=FALSE, FALSE))</f>
        <v/>
      </c>
      <c r="R123" s="5"/>
      <c r="S123" s="5"/>
      <c r="T123" s="5"/>
      <c r="U123" s="5"/>
    </row>
    <row r="124" spans="1:21" ht="15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21" t="str">
        <f t="shared" si="1"/>
        <v/>
      </c>
      <c r="P124" s="21" t="str" cm="1">
        <f t="array" ref="P124">IF(A124 = "", "",IF(Q124="", "",
    IF(AND(COUNTIF($O$2:O123, "Gross Profit") &gt; 0, COUNTIF($O125:O$1000, "Total Expenses") &gt; 0),
        IF(COUNTIFS(Account!B:B, O124, Account!C:C, "Expense") &gt; 0,
            "Expense",
            IFERROR(INDEX(_xlfn._xlws.FILTER(Account!C:C, (Account!C:C&lt;&gt;"Expense") * (Account!B:B=O124)), 1), "")
        ),
        IFERROR(INDEX(_xlfn._xlws.FILTER(Account!C:C, (Account!C:C&lt;&gt;"Expense") * (Account!B:B=O124)), 1), "")
    )
))</f>
        <v/>
      </c>
      <c r="Q124" s="21" t="str">
        <f>IF(A124 = "", "",IFERROR(VLOOKUP(O124, Account!B:E, 4, FALSE)=FALSE, FALSE))</f>
        <v/>
      </c>
      <c r="R124" s="5"/>
      <c r="S124" s="5"/>
      <c r="T124" s="5"/>
      <c r="U124" s="5"/>
    </row>
    <row r="125" spans="1:21" ht="15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21" t="str">
        <f t="shared" si="1"/>
        <v/>
      </c>
      <c r="P125" s="21" t="str" cm="1">
        <f t="array" ref="P125">IF(A125 = "", "",IF(Q125="", "",
    IF(AND(COUNTIF($O$2:O124, "Gross Profit") &gt; 0, COUNTIF($O126:O$1000, "Total Expenses") &gt; 0),
        IF(COUNTIFS(Account!B:B, O125, Account!C:C, "Expense") &gt; 0,
            "Expense",
            IFERROR(INDEX(_xlfn._xlws.FILTER(Account!C:C, (Account!C:C&lt;&gt;"Expense") * (Account!B:B=O125)), 1), "")
        ),
        IFERROR(INDEX(_xlfn._xlws.FILTER(Account!C:C, (Account!C:C&lt;&gt;"Expense") * (Account!B:B=O125)), 1), "")
    )
))</f>
        <v/>
      </c>
      <c r="Q125" s="21" t="str">
        <f>IF(A125 = "", "",IFERROR(VLOOKUP(O125, Account!B:E, 4, FALSE)=FALSE, FALSE))</f>
        <v/>
      </c>
      <c r="R125" s="5"/>
      <c r="S125" s="5"/>
      <c r="T125" s="5"/>
      <c r="U125" s="5"/>
    </row>
    <row r="126" spans="1:21" ht="15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21" t="str">
        <f t="shared" si="1"/>
        <v/>
      </c>
      <c r="P126" s="21" t="str" cm="1">
        <f t="array" ref="P126">IF(A126 = "", "",IF(Q126="", "",
    IF(AND(COUNTIF($O$2:O125, "Gross Profit") &gt; 0, COUNTIF($O127:O$1000, "Total Expenses") &gt; 0),
        IF(COUNTIFS(Account!B:B, O126, Account!C:C, "Expense") &gt; 0,
            "Expense",
            IFERROR(INDEX(_xlfn._xlws.FILTER(Account!C:C, (Account!C:C&lt;&gt;"Expense") * (Account!B:B=O126)), 1), "")
        ),
        IFERROR(INDEX(_xlfn._xlws.FILTER(Account!C:C, (Account!C:C&lt;&gt;"Expense") * (Account!B:B=O126)), 1), "")
    )
))</f>
        <v/>
      </c>
      <c r="Q126" s="21" t="str">
        <f>IF(A126 = "", "",IFERROR(VLOOKUP(O126, Account!B:E, 4, FALSE)=FALSE, FALSE))</f>
        <v/>
      </c>
      <c r="R126" s="5"/>
      <c r="S126" s="5"/>
      <c r="T126" s="5"/>
      <c r="U126" s="5"/>
    </row>
    <row r="127" spans="1:21" ht="15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21" t="str">
        <f t="shared" si="1"/>
        <v/>
      </c>
      <c r="P127" s="21" t="str" cm="1">
        <f t="array" ref="P127">IF(A127 = "", "",IF(Q127="", "",
    IF(AND(COUNTIF($O$2:O126, "Gross Profit") &gt; 0, COUNTIF($O128:O$1000, "Total Expenses") &gt; 0),
        IF(COUNTIFS(Account!B:B, O127, Account!C:C, "Expense") &gt; 0,
            "Expense",
            IFERROR(INDEX(_xlfn._xlws.FILTER(Account!C:C, (Account!C:C&lt;&gt;"Expense") * (Account!B:B=O127)), 1), "")
        ),
        IFERROR(INDEX(_xlfn._xlws.FILTER(Account!C:C, (Account!C:C&lt;&gt;"Expense") * (Account!B:B=O127)), 1), "")
    )
))</f>
        <v/>
      </c>
      <c r="Q127" s="21" t="str">
        <f>IF(A127 = "", "",IFERROR(VLOOKUP(O127, Account!B:E, 4, FALSE)=FALSE, FALSE))</f>
        <v/>
      </c>
      <c r="R127" s="5"/>
      <c r="S127" s="5"/>
      <c r="T127" s="5"/>
      <c r="U127" s="5"/>
    </row>
    <row r="128" spans="1:21" ht="15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21" t="str">
        <f t="shared" si="1"/>
        <v/>
      </c>
      <c r="P128" s="21" t="str" cm="1">
        <f t="array" ref="P128">IF(A128 = "", "",IF(Q128="", "",
    IF(AND(COUNTIF($O$2:O127, "Gross Profit") &gt; 0, COUNTIF($O129:O$1000, "Total Expenses") &gt; 0),
        IF(COUNTIFS(Account!B:B, O128, Account!C:C, "Expense") &gt; 0,
            "Expense",
            IFERROR(INDEX(_xlfn._xlws.FILTER(Account!C:C, (Account!C:C&lt;&gt;"Expense") * (Account!B:B=O128)), 1), "")
        ),
        IFERROR(INDEX(_xlfn._xlws.FILTER(Account!C:C, (Account!C:C&lt;&gt;"Expense") * (Account!B:B=O128)), 1), "")
    )
))</f>
        <v/>
      </c>
      <c r="Q128" s="21" t="str">
        <f>IF(A128 = "", "",IFERROR(VLOOKUP(O128, Account!B:E, 4, FALSE)=FALSE, FALSE))</f>
        <v/>
      </c>
      <c r="R128" s="5"/>
      <c r="S128" s="5"/>
      <c r="T128" s="5"/>
      <c r="U128" s="5"/>
    </row>
    <row r="129" spans="1:21" ht="15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21" t="str">
        <f t="shared" si="1"/>
        <v/>
      </c>
      <c r="P129" s="21" t="str" cm="1">
        <f t="array" ref="P129">IF(A129 = "", "",IF(Q129="", "",
    IF(AND(COUNTIF($O$2:O128, "Gross Profit") &gt; 0, COUNTIF($O130:O$1000, "Total Expenses") &gt; 0),
        IF(COUNTIFS(Account!B:B, O129, Account!C:C, "Expense") &gt; 0,
            "Expense",
            IFERROR(INDEX(_xlfn._xlws.FILTER(Account!C:C, (Account!C:C&lt;&gt;"Expense") * (Account!B:B=O129)), 1), "")
        ),
        IFERROR(INDEX(_xlfn._xlws.FILTER(Account!C:C, (Account!C:C&lt;&gt;"Expense") * (Account!B:B=O129)), 1), "")
    )
))</f>
        <v/>
      </c>
      <c r="Q129" s="21" t="str">
        <f>IF(A129 = "", "",IFERROR(VLOOKUP(O129, Account!B:E, 4, FALSE)=FALSE, FALSE))</f>
        <v/>
      </c>
      <c r="R129" s="5"/>
      <c r="S129" s="5"/>
      <c r="T129" s="5"/>
      <c r="U129" s="5"/>
    </row>
    <row r="130" spans="1:21" ht="15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21" t="str">
        <f t="shared" si="1"/>
        <v/>
      </c>
      <c r="P130" s="21" t="str" cm="1">
        <f t="array" ref="P130">IF(A130 = "", "",IF(Q130="", "",
    IF(AND(COUNTIF($O$2:O129, "Gross Profit") &gt; 0, COUNTIF($O131:O$1000, "Total Expenses") &gt; 0),
        IF(COUNTIFS(Account!B:B, O130, Account!C:C, "Expense") &gt; 0,
            "Expense",
            IFERROR(INDEX(_xlfn._xlws.FILTER(Account!C:C, (Account!C:C&lt;&gt;"Expense") * (Account!B:B=O130)), 1), "")
        ),
        IFERROR(INDEX(_xlfn._xlws.FILTER(Account!C:C, (Account!C:C&lt;&gt;"Expense") * (Account!B:B=O130)), 1), "")
    )
))</f>
        <v/>
      </c>
      <c r="Q130" s="21" t="str">
        <f>IF(A130 = "", "",IFERROR(VLOOKUP(O130, Account!B:E, 4, FALSE)=FALSE, FALSE))</f>
        <v/>
      </c>
      <c r="R130" s="5"/>
      <c r="S130" s="5"/>
      <c r="T130" s="5"/>
      <c r="U130" s="5"/>
    </row>
    <row r="131" spans="1:21" ht="15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21" t="str">
        <f t="shared" si="1"/>
        <v/>
      </c>
      <c r="P131" s="21" t="str" cm="1">
        <f t="array" ref="P131">IF(A131 = "", "",IF(Q131="", "",
    IF(AND(COUNTIF($O$2:O130, "Gross Profit") &gt; 0, COUNTIF($O132:O$1000, "Total Expenses") &gt; 0),
        IF(COUNTIFS(Account!B:B, O131, Account!C:C, "Expense") &gt; 0,
            "Expense",
            IFERROR(INDEX(_xlfn._xlws.FILTER(Account!C:C, (Account!C:C&lt;&gt;"Expense") * (Account!B:B=O131)), 1), "")
        ),
        IFERROR(INDEX(_xlfn._xlws.FILTER(Account!C:C, (Account!C:C&lt;&gt;"Expense") * (Account!B:B=O131)), 1), "")
    )
))</f>
        <v/>
      </c>
      <c r="Q131" s="21" t="str">
        <f>IF(A131 = "", "",IFERROR(VLOOKUP(O131, Account!B:E, 4, FALSE)=FALSE, FALSE))</f>
        <v/>
      </c>
      <c r="R131" s="5"/>
      <c r="S131" s="5"/>
      <c r="T131" s="5"/>
      <c r="U131" s="5"/>
    </row>
    <row r="132" spans="1:21" ht="15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21" t="str">
        <f t="shared" ref="O132:O195" si="2">IF(A132 = "","",TRIM(A132))</f>
        <v/>
      </c>
      <c r="P132" s="21" t="str" cm="1">
        <f t="array" ref="P132">IF(A132 = "", "",IF(Q132="", "",
    IF(AND(COUNTIF($O$2:O131, "Gross Profit") &gt; 0, COUNTIF($O133:O$1000, "Total Expenses") &gt; 0),
        IF(COUNTIFS(Account!B:B, O132, Account!C:C, "Expense") &gt; 0,
            "Expense",
            IFERROR(INDEX(_xlfn._xlws.FILTER(Account!C:C, (Account!C:C&lt;&gt;"Expense") * (Account!B:B=O132)), 1), "")
        ),
        IFERROR(INDEX(_xlfn._xlws.FILTER(Account!C:C, (Account!C:C&lt;&gt;"Expense") * (Account!B:B=O132)), 1), "")
    )
))</f>
        <v/>
      </c>
      <c r="Q132" s="21" t="str">
        <f>IF(A132 = "", "",IFERROR(VLOOKUP(O132, Account!B:E, 4, FALSE)=FALSE, FALSE))</f>
        <v/>
      </c>
      <c r="R132" s="5"/>
      <c r="S132" s="5"/>
      <c r="T132" s="5"/>
      <c r="U132" s="5"/>
    </row>
    <row r="133" spans="1:21" ht="15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21" t="str">
        <f t="shared" si="2"/>
        <v/>
      </c>
      <c r="P133" s="21" t="str" cm="1">
        <f t="array" ref="P133">IF(A133 = "", "",IF(Q133="", "",
    IF(AND(COUNTIF($O$2:O132, "Gross Profit") &gt; 0, COUNTIF($O134:O$1000, "Total Expenses") &gt; 0),
        IF(COUNTIFS(Account!B:B, O133, Account!C:C, "Expense") &gt; 0,
            "Expense",
            IFERROR(INDEX(_xlfn._xlws.FILTER(Account!C:C, (Account!C:C&lt;&gt;"Expense") * (Account!B:B=O133)), 1), "")
        ),
        IFERROR(INDEX(_xlfn._xlws.FILTER(Account!C:C, (Account!C:C&lt;&gt;"Expense") * (Account!B:B=O133)), 1), "")
    )
))</f>
        <v/>
      </c>
      <c r="Q133" s="21" t="str">
        <f>IF(A133 = "", "",IFERROR(VLOOKUP(O133, Account!B:E, 4, FALSE)=FALSE, FALSE))</f>
        <v/>
      </c>
      <c r="R133" s="5"/>
      <c r="S133" s="5"/>
      <c r="T133" s="5"/>
      <c r="U133" s="5"/>
    </row>
    <row r="134" spans="1:21" ht="15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21" t="str">
        <f t="shared" si="2"/>
        <v/>
      </c>
      <c r="P134" s="21" t="str" cm="1">
        <f t="array" ref="P134">IF(A134 = "", "",IF(Q134="", "",
    IF(AND(COUNTIF($O$2:O133, "Gross Profit") &gt; 0, COUNTIF($O135:O$1000, "Total Expenses") &gt; 0),
        IF(COUNTIFS(Account!B:B, O134, Account!C:C, "Expense") &gt; 0,
            "Expense",
            IFERROR(INDEX(_xlfn._xlws.FILTER(Account!C:C, (Account!C:C&lt;&gt;"Expense") * (Account!B:B=O134)), 1), "")
        ),
        IFERROR(INDEX(_xlfn._xlws.FILTER(Account!C:C, (Account!C:C&lt;&gt;"Expense") * (Account!B:B=O134)), 1), "")
    )
))</f>
        <v/>
      </c>
      <c r="Q134" s="21" t="str">
        <f>IF(A134 = "", "",IFERROR(VLOOKUP(O134, Account!B:E, 4, FALSE)=FALSE, FALSE))</f>
        <v/>
      </c>
      <c r="R134" s="5"/>
      <c r="S134" s="5"/>
      <c r="T134" s="5"/>
      <c r="U134" s="5"/>
    </row>
    <row r="135" spans="1:21" ht="15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21" t="str">
        <f t="shared" si="2"/>
        <v/>
      </c>
      <c r="P135" s="21" t="str" cm="1">
        <f t="array" ref="P135">IF(A135 = "", "",IF(Q135="", "",
    IF(AND(COUNTIF($O$2:O134, "Gross Profit") &gt; 0, COUNTIF($O136:O$1000, "Total Expenses") &gt; 0),
        IF(COUNTIFS(Account!B:B, O135, Account!C:C, "Expense") &gt; 0,
            "Expense",
            IFERROR(INDEX(_xlfn._xlws.FILTER(Account!C:C, (Account!C:C&lt;&gt;"Expense") * (Account!B:B=O135)), 1), "")
        ),
        IFERROR(INDEX(_xlfn._xlws.FILTER(Account!C:C, (Account!C:C&lt;&gt;"Expense") * (Account!B:B=O135)), 1), "")
    )
))</f>
        <v/>
      </c>
      <c r="Q135" s="21" t="str">
        <f>IF(A135 = "", "",IFERROR(VLOOKUP(O135, Account!B:E, 4, FALSE)=FALSE, FALSE))</f>
        <v/>
      </c>
      <c r="R135" s="5"/>
      <c r="S135" s="5"/>
      <c r="T135" s="5"/>
      <c r="U135" s="5"/>
    </row>
    <row r="136" spans="1:21" ht="15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21" t="str">
        <f t="shared" si="2"/>
        <v/>
      </c>
      <c r="P136" s="21" t="str" cm="1">
        <f t="array" ref="P136">IF(A136 = "", "",IF(Q136="", "",
    IF(AND(COUNTIF($O$2:O135, "Gross Profit") &gt; 0, COUNTIF($O137:O$1000, "Total Expenses") &gt; 0),
        IF(COUNTIFS(Account!B:B, O136, Account!C:C, "Expense") &gt; 0,
            "Expense",
            IFERROR(INDEX(_xlfn._xlws.FILTER(Account!C:C, (Account!C:C&lt;&gt;"Expense") * (Account!B:B=O136)), 1), "")
        ),
        IFERROR(INDEX(_xlfn._xlws.FILTER(Account!C:C, (Account!C:C&lt;&gt;"Expense") * (Account!B:B=O136)), 1), "")
    )
))</f>
        <v/>
      </c>
      <c r="Q136" s="21" t="str">
        <f>IF(A136 = "", "",IFERROR(VLOOKUP(O136, Account!B:E, 4, FALSE)=FALSE, FALSE))</f>
        <v/>
      </c>
      <c r="R136" s="5"/>
      <c r="S136" s="5"/>
      <c r="T136" s="5"/>
      <c r="U136" s="5"/>
    </row>
    <row r="137" spans="1:21" ht="15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21" t="str">
        <f t="shared" si="2"/>
        <v/>
      </c>
      <c r="P137" s="21" t="str" cm="1">
        <f t="array" ref="P137">IF(A137 = "", "",IF(Q137="", "",
    IF(AND(COUNTIF($O$2:O136, "Gross Profit") &gt; 0, COUNTIF($O138:O$1000, "Total Expenses") &gt; 0),
        IF(COUNTIFS(Account!B:B, O137, Account!C:C, "Expense") &gt; 0,
            "Expense",
            IFERROR(INDEX(_xlfn._xlws.FILTER(Account!C:C, (Account!C:C&lt;&gt;"Expense") * (Account!B:B=O137)), 1), "")
        ),
        IFERROR(INDEX(_xlfn._xlws.FILTER(Account!C:C, (Account!C:C&lt;&gt;"Expense") * (Account!B:B=O137)), 1), "")
    )
))</f>
        <v/>
      </c>
      <c r="Q137" s="21" t="str">
        <f>IF(A137 = "", "",IFERROR(VLOOKUP(O137, Account!B:E, 4, FALSE)=FALSE, FALSE))</f>
        <v/>
      </c>
      <c r="R137" s="5"/>
      <c r="S137" s="5"/>
      <c r="T137" s="5"/>
      <c r="U137" s="5"/>
    </row>
    <row r="138" spans="1:21" ht="15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21" t="str">
        <f t="shared" si="2"/>
        <v/>
      </c>
      <c r="P138" s="21" t="str" cm="1">
        <f t="array" ref="P138">IF(A138 = "", "",IF(Q138="", "",
    IF(AND(COUNTIF($O$2:O137, "Gross Profit") &gt; 0, COUNTIF($O139:O$1000, "Total Expenses") &gt; 0),
        IF(COUNTIFS(Account!B:B, O138, Account!C:C, "Expense") &gt; 0,
            "Expense",
            IFERROR(INDEX(_xlfn._xlws.FILTER(Account!C:C, (Account!C:C&lt;&gt;"Expense") * (Account!B:B=O138)), 1), "")
        ),
        IFERROR(INDEX(_xlfn._xlws.FILTER(Account!C:C, (Account!C:C&lt;&gt;"Expense") * (Account!B:B=O138)), 1), "")
    )
))</f>
        <v/>
      </c>
      <c r="Q138" s="21" t="str">
        <f>IF(A138 = "", "",IFERROR(VLOOKUP(O138, Account!B:E, 4, FALSE)=FALSE, FALSE))</f>
        <v/>
      </c>
      <c r="R138" s="5"/>
      <c r="S138" s="5"/>
      <c r="T138" s="5"/>
      <c r="U138" s="5"/>
    </row>
    <row r="139" spans="1:21" ht="15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21" t="str">
        <f t="shared" si="2"/>
        <v/>
      </c>
      <c r="P139" s="21" t="str" cm="1">
        <f t="array" ref="P139">IF(A139 = "", "",IF(Q139="", "",
    IF(AND(COUNTIF($O$2:O138, "Gross Profit") &gt; 0, COUNTIF($O140:O$1000, "Total Expenses") &gt; 0),
        IF(COUNTIFS(Account!B:B, O139, Account!C:C, "Expense") &gt; 0,
            "Expense",
            IFERROR(INDEX(_xlfn._xlws.FILTER(Account!C:C, (Account!C:C&lt;&gt;"Expense") * (Account!B:B=O139)), 1), "")
        ),
        IFERROR(INDEX(_xlfn._xlws.FILTER(Account!C:C, (Account!C:C&lt;&gt;"Expense") * (Account!B:B=O139)), 1), "")
    )
))</f>
        <v/>
      </c>
      <c r="Q139" s="21" t="str">
        <f>IF(A139 = "", "",IFERROR(VLOOKUP(O139, Account!B:E, 4, FALSE)=FALSE, FALSE))</f>
        <v/>
      </c>
      <c r="R139" s="5"/>
      <c r="S139" s="5"/>
      <c r="T139" s="5"/>
      <c r="U139" s="5"/>
    </row>
    <row r="140" spans="1:21" ht="15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21" t="str">
        <f t="shared" si="2"/>
        <v/>
      </c>
      <c r="P140" s="21" t="str" cm="1">
        <f t="array" ref="P140">IF(A140 = "", "",IF(Q140="", "",
    IF(AND(COUNTIF($O$2:O139, "Gross Profit") &gt; 0, COUNTIF($O141:O$1000, "Total Expenses") &gt; 0),
        IF(COUNTIFS(Account!B:B, O140, Account!C:C, "Expense") &gt; 0,
            "Expense",
            IFERROR(INDEX(_xlfn._xlws.FILTER(Account!C:C, (Account!C:C&lt;&gt;"Expense") * (Account!B:B=O140)), 1), "")
        ),
        IFERROR(INDEX(_xlfn._xlws.FILTER(Account!C:C, (Account!C:C&lt;&gt;"Expense") * (Account!B:B=O140)), 1), "")
    )
))</f>
        <v/>
      </c>
      <c r="Q140" s="21" t="str">
        <f>IF(A140 = "", "",IFERROR(VLOOKUP(O140, Account!B:E, 4, FALSE)=FALSE, FALSE))</f>
        <v/>
      </c>
      <c r="R140" s="5"/>
      <c r="S140" s="5"/>
      <c r="T140" s="5"/>
      <c r="U140" s="5"/>
    </row>
    <row r="141" spans="1:21" ht="15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21" t="str">
        <f t="shared" si="2"/>
        <v/>
      </c>
      <c r="P141" s="21" t="str" cm="1">
        <f t="array" ref="P141">IF(A141 = "", "",IF(Q141="", "",
    IF(AND(COUNTIF($O$2:O140, "Gross Profit") &gt; 0, COUNTIF($O142:O$1000, "Total Expenses") &gt; 0),
        IF(COUNTIFS(Account!B:B, O141, Account!C:C, "Expense") &gt; 0,
            "Expense",
            IFERROR(INDEX(_xlfn._xlws.FILTER(Account!C:C, (Account!C:C&lt;&gt;"Expense") * (Account!B:B=O141)), 1), "")
        ),
        IFERROR(INDEX(_xlfn._xlws.FILTER(Account!C:C, (Account!C:C&lt;&gt;"Expense") * (Account!B:B=O141)), 1), "")
    )
))</f>
        <v/>
      </c>
      <c r="Q141" s="21" t="str">
        <f>IF(A141 = "", "",IFERROR(VLOOKUP(O141, Account!B:E, 4, FALSE)=FALSE, FALSE))</f>
        <v/>
      </c>
      <c r="R141" s="5"/>
      <c r="S141" s="5"/>
      <c r="T141" s="5"/>
      <c r="U141" s="5"/>
    </row>
    <row r="142" spans="1:21" ht="15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21" t="str">
        <f t="shared" si="2"/>
        <v/>
      </c>
      <c r="P142" s="21" t="str" cm="1">
        <f t="array" ref="P142">IF(A142 = "", "",IF(Q142="", "",
    IF(AND(COUNTIF($O$2:O141, "Gross Profit") &gt; 0, COUNTIF($O143:O$1000, "Total Expenses") &gt; 0),
        IF(COUNTIFS(Account!B:B, O142, Account!C:C, "Expense") &gt; 0,
            "Expense",
            IFERROR(INDEX(_xlfn._xlws.FILTER(Account!C:C, (Account!C:C&lt;&gt;"Expense") * (Account!B:B=O142)), 1), "")
        ),
        IFERROR(INDEX(_xlfn._xlws.FILTER(Account!C:C, (Account!C:C&lt;&gt;"Expense") * (Account!B:B=O142)), 1), "")
    )
))</f>
        <v/>
      </c>
      <c r="Q142" s="21" t="str">
        <f>IF(A142 = "", "",IFERROR(VLOOKUP(O142, Account!B:E, 4, FALSE)=FALSE, FALSE))</f>
        <v/>
      </c>
      <c r="R142" s="5"/>
      <c r="S142" s="5"/>
      <c r="T142" s="5"/>
      <c r="U142" s="5"/>
    </row>
    <row r="143" spans="1:21" ht="15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21" t="str">
        <f t="shared" si="2"/>
        <v/>
      </c>
      <c r="P143" s="21" t="str" cm="1">
        <f t="array" ref="P143">IF(A143 = "", "",IF(Q143="", "",
    IF(AND(COUNTIF($O$2:O142, "Gross Profit") &gt; 0, COUNTIF($O144:O$1000, "Total Expenses") &gt; 0),
        IF(COUNTIFS(Account!B:B, O143, Account!C:C, "Expense") &gt; 0,
            "Expense",
            IFERROR(INDEX(_xlfn._xlws.FILTER(Account!C:C, (Account!C:C&lt;&gt;"Expense") * (Account!B:B=O143)), 1), "")
        ),
        IFERROR(INDEX(_xlfn._xlws.FILTER(Account!C:C, (Account!C:C&lt;&gt;"Expense") * (Account!B:B=O143)), 1), "")
    )
))</f>
        <v/>
      </c>
      <c r="Q143" s="21" t="str">
        <f>IF(A143 = "", "",IFERROR(VLOOKUP(O143, Account!B:E, 4, FALSE)=FALSE, FALSE))</f>
        <v/>
      </c>
      <c r="R143" s="5"/>
      <c r="S143" s="5"/>
      <c r="T143" s="5"/>
      <c r="U143" s="5"/>
    </row>
    <row r="144" spans="1:21" ht="15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21" t="str">
        <f t="shared" si="2"/>
        <v/>
      </c>
      <c r="P144" s="21" t="str" cm="1">
        <f t="array" ref="P144">IF(A144 = "", "",IF(Q144="", "",
    IF(AND(COUNTIF($O$2:O143, "Gross Profit") &gt; 0, COUNTIF($O145:O$1000, "Total Expenses") &gt; 0),
        IF(COUNTIFS(Account!B:B, O144, Account!C:C, "Expense") &gt; 0,
            "Expense",
            IFERROR(INDEX(_xlfn._xlws.FILTER(Account!C:C, (Account!C:C&lt;&gt;"Expense") * (Account!B:B=O144)), 1), "")
        ),
        IFERROR(INDEX(_xlfn._xlws.FILTER(Account!C:C, (Account!C:C&lt;&gt;"Expense") * (Account!B:B=O144)), 1), "")
    )
))</f>
        <v/>
      </c>
      <c r="Q144" s="21" t="str">
        <f>IF(A144 = "", "",IFERROR(VLOOKUP(O144, Account!B:E, 4, FALSE)=FALSE, FALSE))</f>
        <v/>
      </c>
      <c r="R144" s="5"/>
      <c r="S144" s="5"/>
      <c r="T144" s="5"/>
      <c r="U144" s="5"/>
    </row>
    <row r="145" spans="1:21" ht="15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21" t="str">
        <f t="shared" si="2"/>
        <v/>
      </c>
      <c r="P145" s="21" t="str" cm="1">
        <f t="array" ref="P145">IF(A145 = "", "",IF(Q145="", "",
    IF(AND(COUNTIF($O$2:O144, "Gross Profit") &gt; 0, COUNTIF($O146:O$1000, "Total Expenses") &gt; 0),
        IF(COUNTIFS(Account!B:B, O145, Account!C:C, "Expense") &gt; 0,
            "Expense",
            IFERROR(INDEX(_xlfn._xlws.FILTER(Account!C:C, (Account!C:C&lt;&gt;"Expense") * (Account!B:B=O145)), 1), "")
        ),
        IFERROR(INDEX(_xlfn._xlws.FILTER(Account!C:C, (Account!C:C&lt;&gt;"Expense") * (Account!B:B=O145)), 1), "")
    )
))</f>
        <v/>
      </c>
      <c r="Q145" s="21" t="str">
        <f>IF(A145 = "", "",IFERROR(VLOOKUP(O145, Account!B:E, 4, FALSE)=FALSE, FALSE))</f>
        <v/>
      </c>
      <c r="R145" s="5"/>
      <c r="S145" s="5"/>
      <c r="T145" s="5"/>
      <c r="U145" s="5"/>
    </row>
    <row r="146" spans="1:21" ht="15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21" t="str">
        <f t="shared" si="2"/>
        <v/>
      </c>
      <c r="P146" s="21" t="str" cm="1">
        <f t="array" ref="P146">IF(A146 = "", "",IF(Q146="", "",
    IF(AND(COUNTIF($O$2:O145, "Gross Profit") &gt; 0, COUNTIF($O147:O$1000, "Total Expenses") &gt; 0),
        IF(COUNTIFS(Account!B:B, O146, Account!C:C, "Expense") &gt; 0,
            "Expense",
            IFERROR(INDEX(_xlfn._xlws.FILTER(Account!C:C, (Account!C:C&lt;&gt;"Expense") * (Account!B:B=O146)), 1), "")
        ),
        IFERROR(INDEX(_xlfn._xlws.FILTER(Account!C:C, (Account!C:C&lt;&gt;"Expense") * (Account!B:B=O146)), 1), "")
    )
))</f>
        <v/>
      </c>
      <c r="Q146" s="21" t="str">
        <f>IF(A146 = "", "",IFERROR(VLOOKUP(O146, Account!B:E, 4, FALSE)=FALSE, FALSE))</f>
        <v/>
      </c>
      <c r="R146" s="5"/>
      <c r="S146" s="5"/>
      <c r="T146" s="5"/>
      <c r="U146" s="5"/>
    </row>
    <row r="147" spans="1:21" ht="15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21" t="str">
        <f t="shared" si="2"/>
        <v/>
      </c>
      <c r="P147" s="21" t="str" cm="1">
        <f t="array" ref="P147">IF(A147 = "", "",IF(Q147="", "",
    IF(AND(COUNTIF($O$2:O146, "Gross Profit") &gt; 0, COUNTIF($O148:O$1000, "Total Expenses") &gt; 0),
        IF(COUNTIFS(Account!B:B, O147, Account!C:C, "Expense") &gt; 0,
            "Expense",
            IFERROR(INDEX(_xlfn._xlws.FILTER(Account!C:C, (Account!C:C&lt;&gt;"Expense") * (Account!B:B=O147)), 1), "")
        ),
        IFERROR(INDEX(_xlfn._xlws.FILTER(Account!C:C, (Account!C:C&lt;&gt;"Expense") * (Account!B:B=O147)), 1), "")
    )
))</f>
        <v/>
      </c>
      <c r="Q147" s="21" t="str">
        <f>IF(A147 = "", "",IFERROR(VLOOKUP(O147, Account!B:E, 4, FALSE)=FALSE, FALSE))</f>
        <v/>
      </c>
      <c r="R147" s="5"/>
      <c r="S147" s="5"/>
      <c r="T147" s="5"/>
      <c r="U147" s="5"/>
    </row>
    <row r="148" spans="1:21" ht="15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21" t="str">
        <f t="shared" si="2"/>
        <v/>
      </c>
      <c r="P148" s="21" t="str" cm="1">
        <f t="array" ref="P148">IF(A148 = "", "",IF(Q148="", "",
    IF(AND(COUNTIF($O$2:O147, "Gross Profit") &gt; 0, COUNTIF($O149:O$1000, "Total Expenses") &gt; 0),
        IF(COUNTIFS(Account!B:B, O148, Account!C:C, "Expense") &gt; 0,
            "Expense",
            IFERROR(INDEX(_xlfn._xlws.FILTER(Account!C:C, (Account!C:C&lt;&gt;"Expense") * (Account!B:B=O148)), 1), "")
        ),
        IFERROR(INDEX(_xlfn._xlws.FILTER(Account!C:C, (Account!C:C&lt;&gt;"Expense") * (Account!B:B=O148)), 1), "")
    )
))</f>
        <v/>
      </c>
      <c r="Q148" s="21" t="str">
        <f>IF(A148 = "", "",IFERROR(VLOOKUP(O148, Account!B:E, 4, FALSE)=FALSE, FALSE))</f>
        <v/>
      </c>
      <c r="R148" s="5"/>
      <c r="S148" s="5"/>
      <c r="T148" s="5"/>
      <c r="U148" s="5"/>
    </row>
    <row r="149" spans="1:21" ht="15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21" t="str">
        <f t="shared" si="2"/>
        <v/>
      </c>
      <c r="P149" s="21" t="str" cm="1">
        <f t="array" ref="P149">IF(A149 = "", "",IF(Q149="", "",
    IF(AND(COUNTIF($O$2:O148, "Gross Profit") &gt; 0, COUNTIF($O150:O$1000, "Total Expenses") &gt; 0),
        IF(COUNTIFS(Account!B:B, O149, Account!C:C, "Expense") &gt; 0,
            "Expense",
            IFERROR(INDEX(_xlfn._xlws.FILTER(Account!C:C, (Account!C:C&lt;&gt;"Expense") * (Account!B:B=O149)), 1), "")
        ),
        IFERROR(INDEX(_xlfn._xlws.FILTER(Account!C:C, (Account!C:C&lt;&gt;"Expense") * (Account!B:B=O149)), 1), "")
    )
))</f>
        <v/>
      </c>
      <c r="Q149" s="21" t="str">
        <f>IF(A149 = "", "",IFERROR(VLOOKUP(O149, Account!B:E, 4, FALSE)=FALSE, FALSE))</f>
        <v/>
      </c>
      <c r="R149" s="5"/>
      <c r="S149" s="5"/>
      <c r="T149" s="5"/>
      <c r="U149" s="5"/>
    </row>
    <row r="150" spans="1:21" ht="15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21" t="str">
        <f t="shared" si="2"/>
        <v/>
      </c>
      <c r="P150" s="21" t="str" cm="1">
        <f t="array" ref="P150">IF(A150 = "", "",IF(Q150="", "",
    IF(AND(COUNTIF($O$2:O149, "Gross Profit") &gt; 0, COUNTIF($O151:O$1000, "Total Expenses") &gt; 0),
        IF(COUNTIFS(Account!B:B, O150, Account!C:C, "Expense") &gt; 0,
            "Expense",
            IFERROR(INDEX(_xlfn._xlws.FILTER(Account!C:C, (Account!C:C&lt;&gt;"Expense") * (Account!B:B=O150)), 1), "")
        ),
        IFERROR(INDEX(_xlfn._xlws.FILTER(Account!C:C, (Account!C:C&lt;&gt;"Expense") * (Account!B:B=O150)), 1), "")
    )
))</f>
        <v/>
      </c>
      <c r="Q150" s="21" t="str">
        <f>IF(A150 = "", "",IFERROR(VLOOKUP(O150, Account!B:E, 4, FALSE)=FALSE, FALSE))</f>
        <v/>
      </c>
      <c r="R150" s="5"/>
      <c r="S150" s="5"/>
      <c r="T150" s="5"/>
      <c r="U150" s="5"/>
    </row>
    <row r="151" spans="1:21" ht="15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21" t="str">
        <f t="shared" si="2"/>
        <v/>
      </c>
      <c r="P151" s="21" t="str" cm="1">
        <f t="array" ref="P151">IF(A151 = "", "",IF(Q151="", "",
    IF(AND(COUNTIF($O$2:O150, "Gross Profit") &gt; 0, COUNTIF($O152:O$1000, "Total Expenses") &gt; 0),
        IF(COUNTIFS(Account!B:B, O151, Account!C:C, "Expense") &gt; 0,
            "Expense",
            IFERROR(INDEX(_xlfn._xlws.FILTER(Account!C:C, (Account!C:C&lt;&gt;"Expense") * (Account!B:B=O151)), 1), "")
        ),
        IFERROR(INDEX(_xlfn._xlws.FILTER(Account!C:C, (Account!C:C&lt;&gt;"Expense") * (Account!B:B=O151)), 1), "")
    )
))</f>
        <v/>
      </c>
      <c r="Q151" s="21" t="str">
        <f>IF(A151 = "", "",IFERROR(VLOOKUP(O151, Account!B:E, 4, FALSE)=FALSE, FALSE))</f>
        <v/>
      </c>
      <c r="R151" s="5"/>
      <c r="S151" s="5"/>
      <c r="T151" s="5"/>
      <c r="U151" s="5"/>
    </row>
    <row r="152" spans="1:21" ht="15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21" t="str">
        <f t="shared" si="2"/>
        <v/>
      </c>
      <c r="P152" s="21" t="str" cm="1">
        <f t="array" ref="P152">IF(A152 = "", "",IF(Q152="", "",
    IF(AND(COUNTIF($O$2:O151, "Gross Profit") &gt; 0, COUNTIF($O153:O$1000, "Total Expenses") &gt; 0),
        IF(COUNTIFS(Account!B:B, O152, Account!C:C, "Expense") &gt; 0,
            "Expense",
            IFERROR(INDEX(_xlfn._xlws.FILTER(Account!C:C, (Account!C:C&lt;&gt;"Expense") * (Account!B:B=O152)), 1), "")
        ),
        IFERROR(INDEX(_xlfn._xlws.FILTER(Account!C:C, (Account!C:C&lt;&gt;"Expense") * (Account!B:B=O152)), 1), "")
    )
))</f>
        <v/>
      </c>
      <c r="Q152" s="21" t="str">
        <f>IF(A152 = "", "",IFERROR(VLOOKUP(O152, Account!B:E, 4, FALSE)=FALSE, FALSE))</f>
        <v/>
      </c>
      <c r="R152" s="5"/>
      <c r="S152" s="5"/>
      <c r="T152" s="5"/>
      <c r="U152" s="5"/>
    </row>
    <row r="153" spans="1:21" ht="15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21" t="str">
        <f t="shared" si="2"/>
        <v/>
      </c>
      <c r="P153" s="21" t="str" cm="1">
        <f t="array" ref="P153">IF(A153 = "", "",IF(Q153="", "",
    IF(AND(COUNTIF($O$2:O152, "Gross Profit") &gt; 0, COUNTIF($O154:O$1000, "Total Expenses") &gt; 0),
        IF(COUNTIFS(Account!B:B, O153, Account!C:C, "Expense") &gt; 0,
            "Expense",
            IFERROR(INDEX(_xlfn._xlws.FILTER(Account!C:C, (Account!C:C&lt;&gt;"Expense") * (Account!B:B=O153)), 1), "")
        ),
        IFERROR(INDEX(_xlfn._xlws.FILTER(Account!C:C, (Account!C:C&lt;&gt;"Expense") * (Account!B:B=O153)), 1), "")
    )
))</f>
        <v/>
      </c>
      <c r="Q153" s="21" t="str">
        <f>IF(A153 = "", "",IFERROR(VLOOKUP(O153, Account!B:E, 4, FALSE)=FALSE, FALSE))</f>
        <v/>
      </c>
      <c r="R153" s="5"/>
      <c r="S153" s="5"/>
      <c r="T153" s="5"/>
      <c r="U153" s="5"/>
    </row>
    <row r="154" spans="1:21" ht="15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21" t="str">
        <f t="shared" si="2"/>
        <v/>
      </c>
      <c r="P154" s="21" t="str" cm="1">
        <f t="array" ref="P154">IF(A154 = "", "",IF(Q154="", "",
    IF(AND(COUNTIF($O$2:O153, "Gross Profit") &gt; 0, COUNTIF($O155:O$1000, "Total Expenses") &gt; 0),
        IF(COUNTIFS(Account!B:B, O154, Account!C:C, "Expense") &gt; 0,
            "Expense",
            IFERROR(INDEX(_xlfn._xlws.FILTER(Account!C:C, (Account!C:C&lt;&gt;"Expense") * (Account!B:B=O154)), 1), "")
        ),
        IFERROR(INDEX(_xlfn._xlws.FILTER(Account!C:C, (Account!C:C&lt;&gt;"Expense") * (Account!B:B=O154)), 1), "")
    )
))</f>
        <v/>
      </c>
      <c r="Q154" s="21" t="str">
        <f>IF(A154 = "", "",IFERROR(VLOOKUP(O154, Account!B:E, 4, FALSE)=FALSE, FALSE))</f>
        <v/>
      </c>
      <c r="R154" s="5"/>
      <c r="S154" s="5"/>
      <c r="T154" s="5"/>
      <c r="U154" s="5"/>
    </row>
    <row r="155" spans="1:21" ht="15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21" t="str">
        <f t="shared" si="2"/>
        <v/>
      </c>
      <c r="P155" s="21" t="str" cm="1">
        <f t="array" ref="P155">IF(A155 = "", "",IF(Q155="", "",
    IF(AND(COUNTIF($O$2:O154, "Gross Profit") &gt; 0, COUNTIF($O156:O$1000, "Total Expenses") &gt; 0),
        IF(COUNTIFS(Account!B:B, O155, Account!C:C, "Expense") &gt; 0,
            "Expense",
            IFERROR(INDEX(_xlfn._xlws.FILTER(Account!C:C, (Account!C:C&lt;&gt;"Expense") * (Account!B:B=O155)), 1), "")
        ),
        IFERROR(INDEX(_xlfn._xlws.FILTER(Account!C:C, (Account!C:C&lt;&gt;"Expense") * (Account!B:B=O155)), 1), "")
    )
))</f>
        <v/>
      </c>
      <c r="Q155" s="21" t="str">
        <f>IF(A155 = "", "",IFERROR(VLOOKUP(O155, Account!B:E, 4, FALSE)=FALSE, FALSE))</f>
        <v/>
      </c>
      <c r="R155" s="5"/>
      <c r="S155" s="5"/>
      <c r="T155" s="5"/>
      <c r="U155" s="5"/>
    </row>
    <row r="156" spans="1:21" ht="15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21" t="str">
        <f t="shared" si="2"/>
        <v/>
      </c>
      <c r="P156" s="21" t="str" cm="1">
        <f t="array" ref="P156">IF(A156 = "", "",IF(Q156="", "",
    IF(AND(COUNTIF($O$2:O155, "Gross Profit") &gt; 0, COUNTIF($O157:O$1000, "Total Expenses") &gt; 0),
        IF(COUNTIFS(Account!B:B, O156, Account!C:C, "Expense") &gt; 0,
            "Expense",
            IFERROR(INDEX(_xlfn._xlws.FILTER(Account!C:C, (Account!C:C&lt;&gt;"Expense") * (Account!B:B=O156)), 1), "")
        ),
        IFERROR(INDEX(_xlfn._xlws.FILTER(Account!C:C, (Account!C:C&lt;&gt;"Expense") * (Account!B:B=O156)), 1), "")
    )
))</f>
        <v/>
      </c>
      <c r="Q156" s="21" t="str">
        <f>IF(A156 = "", "",IFERROR(VLOOKUP(O156, Account!B:E, 4, FALSE)=FALSE, FALSE))</f>
        <v/>
      </c>
      <c r="R156" s="5"/>
      <c r="S156" s="5"/>
      <c r="T156" s="5"/>
      <c r="U156" s="5"/>
    </row>
    <row r="157" spans="1:21" ht="15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21" t="str">
        <f t="shared" si="2"/>
        <v/>
      </c>
      <c r="P157" s="21" t="str" cm="1">
        <f t="array" ref="P157">IF(A157 = "", "",IF(Q157="", "",
    IF(AND(COUNTIF($O$2:O156, "Gross Profit") &gt; 0, COUNTIF($O158:O$1000, "Total Expenses") &gt; 0),
        IF(COUNTIFS(Account!B:B, O157, Account!C:C, "Expense") &gt; 0,
            "Expense",
            IFERROR(INDEX(_xlfn._xlws.FILTER(Account!C:C, (Account!C:C&lt;&gt;"Expense") * (Account!B:B=O157)), 1), "")
        ),
        IFERROR(INDEX(_xlfn._xlws.FILTER(Account!C:C, (Account!C:C&lt;&gt;"Expense") * (Account!B:B=O157)), 1), "")
    )
))</f>
        <v/>
      </c>
      <c r="Q157" s="21" t="str">
        <f>IF(A157 = "", "",IFERROR(VLOOKUP(O157, Account!B:E, 4, FALSE)=FALSE, FALSE))</f>
        <v/>
      </c>
      <c r="R157" s="5"/>
      <c r="S157" s="5"/>
      <c r="T157" s="5"/>
      <c r="U157" s="5"/>
    </row>
    <row r="158" spans="1:21" ht="15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21" t="str">
        <f t="shared" si="2"/>
        <v/>
      </c>
      <c r="P158" s="21" t="str" cm="1">
        <f t="array" ref="P158">IF(A158 = "", "",IF(Q158="", "",
    IF(AND(COUNTIF($O$2:O157, "Gross Profit") &gt; 0, COUNTIF($O159:O$1000, "Total Expenses") &gt; 0),
        IF(COUNTIFS(Account!B:B, O158, Account!C:C, "Expense") &gt; 0,
            "Expense",
            IFERROR(INDEX(_xlfn._xlws.FILTER(Account!C:C, (Account!C:C&lt;&gt;"Expense") * (Account!B:B=O158)), 1), "")
        ),
        IFERROR(INDEX(_xlfn._xlws.FILTER(Account!C:C, (Account!C:C&lt;&gt;"Expense") * (Account!B:B=O158)), 1), "")
    )
))</f>
        <v/>
      </c>
      <c r="Q158" s="21" t="str">
        <f>IF(A158 = "", "",IFERROR(VLOOKUP(O158, Account!B:E, 4, FALSE)=FALSE, FALSE))</f>
        <v/>
      </c>
      <c r="R158" s="5"/>
      <c r="S158" s="5"/>
      <c r="T158" s="5"/>
      <c r="U158" s="5"/>
    </row>
    <row r="159" spans="1:21" ht="15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21" t="str">
        <f t="shared" si="2"/>
        <v/>
      </c>
      <c r="P159" s="21" t="str" cm="1">
        <f t="array" ref="P159">IF(A159 = "", "",IF(Q159="", "",
    IF(AND(COUNTIF($O$2:O158, "Gross Profit") &gt; 0, COUNTIF($O160:O$1000, "Total Expenses") &gt; 0),
        IF(COUNTIFS(Account!B:B, O159, Account!C:C, "Expense") &gt; 0,
            "Expense",
            IFERROR(INDEX(_xlfn._xlws.FILTER(Account!C:C, (Account!C:C&lt;&gt;"Expense") * (Account!B:B=O159)), 1), "")
        ),
        IFERROR(INDEX(_xlfn._xlws.FILTER(Account!C:C, (Account!C:C&lt;&gt;"Expense") * (Account!B:B=O159)), 1), "")
    )
))</f>
        <v/>
      </c>
      <c r="Q159" s="21" t="str">
        <f>IF(A159 = "", "",IFERROR(VLOOKUP(O159, Account!B:E, 4, FALSE)=FALSE, FALSE))</f>
        <v/>
      </c>
      <c r="R159" s="5"/>
      <c r="S159" s="5"/>
      <c r="T159" s="5"/>
      <c r="U159" s="5"/>
    </row>
    <row r="160" spans="1:21" ht="15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21" t="str">
        <f t="shared" si="2"/>
        <v/>
      </c>
      <c r="P160" s="21" t="str" cm="1">
        <f t="array" ref="P160">IF(A160 = "", "",IF(Q160="", "",
    IF(AND(COUNTIF($O$2:O159, "Gross Profit") &gt; 0, COUNTIF($O161:O$1000, "Total Expenses") &gt; 0),
        IF(COUNTIFS(Account!B:B, O160, Account!C:C, "Expense") &gt; 0,
            "Expense",
            IFERROR(INDEX(_xlfn._xlws.FILTER(Account!C:C, (Account!C:C&lt;&gt;"Expense") * (Account!B:B=O160)), 1), "")
        ),
        IFERROR(INDEX(_xlfn._xlws.FILTER(Account!C:C, (Account!C:C&lt;&gt;"Expense") * (Account!B:B=O160)), 1), "")
    )
))</f>
        <v/>
      </c>
      <c r="Q160" s="21" t="str">
        <f>IF(A160 = "", "",IFERROR(VLOOKUP(O160, Account!B:E, 4, FALSE)=FALSE, FALSE))</f>
        <v/>
      </c>
      <c r="R160" s="5"/>
      <c r="S160" s="5"/>
      <c r="T160" s="5"/>
      <c r="U160" s="5"/>
    </row>
    <row r="161" spans="1:21" ht="15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21" t="str">
        <f t="shared" si="2"/>
        <v/>
      </c>
      <c r="P161" s="21" t="str" cm="1">
        <f t="array" ref="P161">IF(A161 = "", "",IF(Q161="", "",
    IF(AND(COUNTIF($O$2:O160, "Gross Profit") &gt; 0, COUNTIF($O162:O$1000, "Total Expenses") &gt; 0),
        IF(COUNTIFS(Account!B:B, O161, Account!C:C, "Expense") &gt; 0,
            "Expense",
            IFERROR(INDEX(_xlfn._xlws.FILTER(Account!C:C, (Account!C:C&lt;&gt;"Expense") * (Account!B:B=O161)), 1), "")
        ),
        IFERROR(INDEX(_xlfn._xlws.FILTER(Account!C:C, (Account!C:C&lt;&gt;"Expense") * (Account!B:B=O161)), 1), "")
    )
))</f>
        <v/>
      </c>
      <c r="Q161" s="21" t="str">
        <f>IF(A161 = "", "",IFERROR(VLOOKUP(O161, Account!B:E, 4, FALSE)=FALSE, FALSE))</f>
        <v/>
      </c>
      <c r="R161" s="5"/>
      <c r="S161" s="5"/>
      <c r="T161" s="5"/>
      <c r="U161" s="5"/>
    </row>
    <row r="162" spans="1:21" ht="15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21" t="str">
        <f t="shared" si="2"/>
        <v/>
      </c>
      <c r="P162" s="21" t="str" cm="1">
        <f t="array" ref="P162">IF(A162 = "", "",IF(Q162="", "",
    IF(AND(COUNTIF($O$2:O161, "Gross Profit") &gt; 0, COUNTIF($O163:O$1000, "Total Expenses") &gt; 0),
        IF(COUNTIFS(Account!B:B, O162, Account!C:C, "Expense") &gt; 0,
            "Expense",
            IFERROR(INDEX(_xlfn._xlws.FILTER(Account!C:C, (Account!C:C&lt;&gt;"Expense") * (Account!B:B=O162)), 1), "")
        ),
        IFERROR(INDEX(_xlfn._xlws.FILTER(Account!C:C, (Account!C:C&lt;&gt;"Expense") * (Account!B:B=O162)), 1), "")
    )
))</f>
        <v/>
      </c>
      <c r="Q162" s="21" t="str">
        <f>IF(A162 = "", "",IFERROR(VLOOKUP(O162, Account!B:E, 4, FALSE)=FALSE, FALSE))</f>
        <v/>
      </c>
      <c r="R162" s="5"/>
      <c r="S162" s="5"/>
      <c r="T162" s="5"/>
      <c r="U162" s="5"/>
    </row>
    <row r="163" spans="1:21" ht="15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21" t="str">
        <f t="shared" si="2"/>
        <v/>
      </c>
      <c r="P163" s="21" t="str" cm="1">
        <f t="array" ref="P163">IF(A163 = "", "",IF(Q163="", "",
    IF(AND(COUNTIF($O$2:O162, "Gross Profit") &gt; 0, COUNTIF($O164:O$1000, "Total Expenses") &gt; 0),
        IF(COUNTIFS(Account!B:B, O163, Account!C:C, "Expense") &gt; 0,
            "Expense",
            IFERROR(INDEX(_xlfn._xlws.FILTER(Account!C:C, (Account!C:C&lt;&gt;"Expense") * (Account!B:B=O163)), 1), "")
        ),
        IFERROR(INDEX(_xlfn._xlws.FILTER(Account!C:C, (Account!C:C&lt;&gt;"Expense") * (Account!B:B=O163)), 1), "")
    )
))</f>
        <v/>
      </c>
      <c r="Q163" s="21" t="str">
        <f>IF(A163 = "", "",IFERROR(VLOOKUP(O163, Account!B:E, 4, FALSE)=FALSE, FALSE))</f>
        <v/>
      </c>
      <c r="R163" s="5"/>
      <c r="S163" s="5"/>
      <c r="T163" s="5"/>
      <c r="U163" s="5"/>
    </row>
    <row r="164" spans="1:21" ht="15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21" t="str">
        <f t="shared" si="2"/>
        <v/>
      </c>
      <c r="P164" s="21" t="str" cm="1">
        <f t="array" ref="P164">IF(A164 = "", "",IF(Q164="", "",
    IF(AND(COUNTIF($O$2:O163, "Gross Profit") &gt; 0, COUNTIF($O165:O$1000, "Total Expenses") &gt; 0),
        IF(COUNTIFS(Account!B:B, O164, Account!C:C, "Expense") &gt; 0,
            "Expense",
            IFERROR(INDEX(_xlfn._xlws.FILTER(Account!C:C, (Account!C:C&lt;&gt;"Expense") * (Account!B:B=O164)), 1), "")
        ),
        IFERROR(INDEX(_xlfn._xlws.FILTER(Account!C:C, (Account!C:C&lt;&gt;"Expense") * (Account!B:B=O164)), 1), "")
    )
))</f>
        <v/>
      </c>
      <c r="Q164" s="21" t="str">
        <f>IF(A164 = "", "",IFERROR(VLOOKUP(O164, Account!B:E, 4, FALSE)=FALSE, FALSE))</f>
        <v/>
      </c>
      <c r="R164" s="5"/>
      <c r="S164" s="5"/>
      <c r="T164" s="5"/>
      <c r="U164" s="5"/>
    </row>
    <row r="165" spans="1:21" ht="15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21" t="str">
        <f t="shared" si="2"/>
        <v/>
      </c>
      <c r="P165" s="21" t="str" cm="1">
        <f t="array" ref="P165">IF(A165 = "", "",IF(Q165="", "",
    IF(AND(COUNTIF($O$2:O164, "Gross Profit") &gt; 0, COUNTIF($O166:O$1000, "Total Expenses") &gt; 0),
        IF(COUNTIFS(Account!B:B, O165, Account!C:C, "Expense") &gt; 0,
            "Expense",
            IFERROR(INDEX(_xlfn._xlws.FILTER(Account!C:C, (Account!C:C&lt;&gt;"Expense") * (Account!B:B=O165)), 1), "")
        ),
        IFERROR(INDEX(_xlfn._xlws.FILTER(Account!C:C, (Account!C:C&lt;&gt;"Expense") * (Account!B:B=O165)), 1), "")
    )
))</f>
        <v/>
      </c>
      <c r="Q165" s="21" t="str">
        <f>IF(A165 = "", "",IFERROR(VLOOKUP(O165, Account!B:E, 4, FALSE)=FALSE, FALSE))</f>
        <v/>
      </c>
      <c r="R165" s="5"/>
      <c r="S165" s="5"/>
      <c r="T165" s="5"/>
      <c r="U165" s="5"/>
    </row>
    <row r="166" spans="1:21" ht="15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21" t="str">
        <f t="shared" si="2"/>
        <v/>
      </c>
      <c r="P166" s="21" t="str" cm="1">
        <f t="array" ref="P166">IF(A166 = "", "",IF(Q166="", "",
    IF(AND(COUNTIF($O$2:O165, "Gross Profit") &gt; 0, COUNTIF($O167:O$1000, "Total Expenses") &gt; 0),
        IF(COUNTIFS(Account!B:B, O166, Account!C:C, "Expense") &gt; 0,
            "Expense",
            IFERROR(INDEX(_xlfn._xlws.FILTER(Account!C:C, (Account!C:C&lt;&gt;"Expense") * (Account!B:B=O166)), 1), "")
        ),
        IFERROR(INDEX(_xlfn._xlws.FILTER(Account!C:C, (Account!C:C&lt;&gt;"Expense") * (Account!B:B=O166)), 1), "")
    )
))</f>
        <v/>
      </c>
      <c r="Q166" s="21" t="str">
        <f>IF(A166 = "", "",IFERROR(VLOOKUP(O166, Account!B:E, 4, FALSE)=FALSE, FALSE))</f>
        <v/>
      </c>
      <c r="R166" s="5"/>
      <c r="S166" s="5"/>
      <c r="T166" s="5"/>
      <c r="U166" s="5"/>
    </row>
    <row r="167" spans="1:21" ht="15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21" t="str">
        <f t="shared" si="2"/>
        <v/>
      </c>
      <c r="P167" s="21" t="str" cm="1">
        <f t="array" ref="P167">IF(A167 = "", "",IF(Q167="", "",
    IF(AND(COUNTIF($O$2:O166, "Gross Profit") &gt; 0, COUNTIF($O168:O$1000, "Total Expenses") &gt; 0),
        IF(COUNTIFS(Account!B:B, O167, Account!C:C, "Expense") &gt; 0,
            "Expense",
            IFERROR(INDEX(_xlfn._xlws.FILTER(Account!C:C, (Account!C:C&lt;&gt;"Expense") * (Account!B:B=O167)), 1), "")
        ),
        IFERROR(INDEX(_xlfn._xlws.FILTER(Account!C:C, (Account!C:C&lt;&gt;"Expense") * (Account!B:B=O167)), 1), "")
    )
))</f>
        <v/>
      </c>
      <c r="Q167" s="21" t="str">
        <f>IF(A167 = "", "",IFERROR(VLOOKUP(O167, Account!B:E, 4, FALSE)=FALSE, FALSE))</f>
        <v/>
      </c>
      <c r="R167" s="5"/>
      <c r="S167" s="5"/>
      <c r="T167" s="5"/>
      <c r="U167" s="5"/>
    </row>
    <row r="168" spans="1:21" ht="15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21" t="str">
        <f t="shared" si="2"/>
        <v/>
      </c>
      <c r="P168" s="21" t="str" cm="1">
        <f t="array" ref="P168">IF(A168 = "", "",IF(Q168="", "",
    IF(AND(COUNTIF($O$2:O167, "Gross Profit") &gt; 0, COUNTIF($O169:O$1000, "Total Expenses") &gt; 0),
        IF(COUNTIFS(Account!B:B, O168, Account!C:C, "Expense") &gt; 0,
            "Expense",
            IFERROR(INDEX(_xlfn._xlws.FILTER(Account!C:C, (Account!C:C&lt;&gt;"Expense") * (Account!B:B=O168)), 1), "")
        ),
        IFERROR(INDEX(_xlfn._xlws.FILTER(Account!C:C, (Account!C:C&lt;&gt;"Expense") * (Account!B:B=O168)), 1), "")
    )
))</f>
        <v/>
      </c>
      <c r="Q168" s="21" t="str">
        <f>IF(A168 = "", "",IFERROR(VLOOKUP(O168, Account!B:E, 4, FALSE)=FALSE, FALSE))</f>
        <v/>
      </c>
      <c r="R168" s="5"/>
      <c r="S168" s="5"/>
      <c r="T168" s="5"/>
      <c r="U168" s="5"/>
    </row>
    <row r="169" spans="1:21" ht="15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21" t="str">
        <f t="shared" si="2"/>
        <v/>
      </c>
      <c r="P169" s="21" t="str" cm="1">
        <f t="array" ref="P169">IF(A169 = "", "",IF(Q169="", "",
    IF(AND(COUNTIF($O$2:O168, "Gross Profit") &gt; 0, COUNTIF($O170:O$1000, "Total Expenses") &gt; 0),
        IF(COUNTIFS(Account!B:B, O169, Account!C:C, "Expense") &gt; 0,
            "Expense",
            IFERROR(INDEX(_xlfn._xlws.FILTER(Account!C:C, (Account!C:C&lt;&gt;"Expense") * (Account!B:B=O169)), 1), "")
        ),
        IFERROR(INDEX(_xlfn._xlws.FILTER(Account!C:C, (Account!C:C&lt;&gt;"Expense") * (Account!B:B=O169)), 1), "")
    )
))</f>
        <v/>
      </c>
      <c r="Q169" s="21" t="str">
        <f>IF(A169 = "", "",IFERROR(VLOOKUP(O169, Account!B:E, 4, FALSE)=FALSE, FALSE))</f>
        <v/>
      </c>
      <c r="R169" s="5"/>
      <c r="S169" s="5"/>
      <c r="T169" s="5"/>
      <c r="U169" s="5"/>
    </row>
    <row r="170" spans="1:21" ht="15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21" t="str">
        <f t="shared" si="2"/>
        <v/>
      </c>
      <c r="P170" s="21" t="str" cm="1">
        <f t="array" ref="P170">IF(A170 = "", "",IF(Q170="", "",
    IF(AND(COUNTIF($O$2:O169, "Gross Profit") &gt; 0, COUNTIF($O171:O$1000, "Total Expenses") &gt; 0),
        IF(COUNTIFS(Account!B:B, O170, Account!C:C, "Expense") &gt; 0,
            "Expense",
            IFERROR(INDEX(_xlfn._xlws.FILTER(Account!C:C, (Account!C:C&lt;&gt;"Expense") * (Account!B:B=O170)), 1), "")
        ),
        IFERROR(INDEX(_xlfn._xlws.FILTER(Account!C:C, (Account!C:C&lt;&gt;"Expense") * (Account!B:B=O170)), 1), "")
    )
))</f>
        <v/>
      </c>
      <c r="Q170" s="21" t="str">
        <f>IF(A170 = "", "",IFERROR(VLOOKUP(O170, Account!B:E, 4, FALSE)=FALSE, FALSE))</f>
        <v/>
      </c>
      <c r="R170" s="5"/>
      <c r="S170" s="5"/>
      <c r="T170" s="5"/>
      <c r="U170" s="5"/>
    </row>
    <row r="171" spans="1:21" ht="15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21" t="str">
        <f t="shared" si="2"/>
        <v/>
      </c>
      <c r="P171" s="21" t="str" cm="1">
        <f t="array" ref="P171">IF(A171 = "", "",IF(Q171="", "",
    IF(AND(COUNTIF($O$2:O170, "Gross Profit") &gt; 0, COUNTIF($O172:O$1000, "Total Expenses") &gt; 0),
        IF(COUNTIFS(Account!B:B, O171, Account!C:C, "Expense") &gt; 0,
            "Expense",
            IFERROR(INDEX(_xlfn._xlws.FILTER(Account!C:C, (Account!C:C&lt;&gt;"Expense") * (Account!B:B=O171)), 1), "")
        ),
        IFERROR(INDEX(_xlfn._xlws.FILTER(Account!C:C, (Account!C:C&lt;&gt;"Expense") * (Account!B:B=O171)), 1), "")
    )
))</f>
        <v/>
      </c>
      <c r="Q171" s="21" t="str">
        <f>IF(A171 = "", "",IFERROR(VLOOKUP(O171, Account!B:E, 4, FALSE)=FALSE, FALSE))</f>
        <v/>
      </c>
      <c r="R171" s="5"/>
      <c r="S171" s="5"/>
      <c r="T171" s="5"/>
      <c r="U171" s="5"/>
    </row>
    <row r="172" spans="1:21" ht="15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21" t="str">
        <f t="shared" si="2"/>
        <v/>
      </c>
      <c r="P172" s="21" t="str" cm="1">
        <f t="array" ref="P172">IF(A172 = "", "",IF(Q172="", "",
    IF(AND(COUNTIF($O$2:O171, "Gross Profit") &gt; 0, COUNTIF($O173:O$1000, "Total Expenses") &gt; 0),
        IF(COUNTIFS(Account!B:B, O172, Account!C:C, "Expense") &gt; 0,
            "Expense",
            IFERROR(INDEX(_xlfn._xlws.FILTER(Account!C:C, (Account!C:C&lt;&gt;"Expense") * (Account!B:B=O172)), 1), "")
        ),
        IFERROR(INDEX(_xlfn._xlws.FILTER(Account!C:C, (Account!C:C&lt;&gt;"Expense") * (Account!B:B=O172)), 1), "")
    )
))</f>
        <v/>
      </c>
      <c r="Q172" s="21" t="str">
        <f>IF(A172 = "", "",IFERROR(VLOOKUP(O172, Account!B:E, 4, FALSE)=FALSE, FALSE))</f>
        <v/>
      </c>
      <c r="R172" s="5"/>
      <c r="S172" s="5"/>
      <c r="T172" s="5"/>
      <c r="U172" s="5"/>
    </row>
    <row r="173" spans="1:21" ht="15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21" t="str">
        <f t="shared" si="2"/>
        <v/>
      </c>
      <c r="P173" s="21" t="str" cm="1">
        <f t="array" ref="P173">IF(A173 = "", "",IF(Q173="", "",
    IF(AND(COUNTIF($O$2:O172, "Gross Profit") &gt; 0, COUNTIF($O174:O$1000, "Total Expenses") &gt; 0),
        IF(COUNTIFS(Account!B:B, O173, Account!C:C, "Expense") &gt; 0,
            "Expense",
            IFERROR(INDEX(_xlfn._xlws.FILTER(Account!C:C, (Account!C:C&lt;&gt;"Expense") * (Account!B:B=O173)), 1), "")
        ),
        IFERROR(INDEX(_xlfn._xlws.FILTER(Account!C:C, (Account!C:C&lt;&gt;"Expense") * (Account!B:B=O173)), 1), "")
    )
))</f>
        <v/>
      </c>
      <c r="Q173" s="21" t="str">
        <f>IF(A173 = "", "",IFERROR(VLOOKUP(O173, Account!B:E, 4, FALSE)=FALSE, FALSE))</f>
        <v/>
      </c>
      <c r="R173" s="5"/>
      <c r="S173" s="5"/>
      <c r="T173" s="5"/>
      <c r="U173" s="5"/>
    </row>
    <row r="174" spans="1:21" ht="15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21" t="str">
        <f t="shared" si="2"/>
        <v/>
      </c>
      <c r="P174" s="21" t="str" cm="1">
        <f t="array" ref="P174">IF(A174 = "", "",IF(Q174="", "",
    IF(AND(COUNTIF($O$2:O173, "Gross Profit") &gt; 0, COUNTIF($O175:O$1000, "Total Expenses") &gt; 0),
        IF(COUNTIFS(Account!B:B, O174, Account!C:C, "Expense") &gt; 0,
            "Expense",
            IFERROR(INDEX(_xlfn._xlws.FILTER(Account!C:C, (Account!C:C&lt;&gt;"Expense") * (Account!B:B=O174)), 1), "")
        ),
        IFERROR(INDEX(_xlfn._xlws.FILTER(Account!C:C, (Account!C:C&lt;&gt;"Expense") * (Account!B:B=O174)), 1), "")
    )
))</f>
        <v/>
      </c>
      <c r="Q174" s="21" t="str">
        <f>IF(A174 = "", "",IFERROR(VLOOKUP(O174, Account!B:E, 4, FALSE)=FALSE, FALSE))</f>
        <v/>
      </c>
      <c r="R174" s="5"/>
      <c r="S174" s="5"/>
      <c r="T174" s="5"/>
      <c r="U174" s="5"/>
    </row>
    <row r="175" spans="1:21" ht="15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21" t="str">
        <f t="shared" si="2"/>
        <v/>
      </c>
      <c r="P175" s="21" t="str" cm="1">
        <f t="array" ref="P175">IF(A175 = "", "",IF(Q175="", "",
    IF(AND(COUNTIF($O$2:O174, "Gross Profit") &gt; 0, COUNTIF($O176:O$1000, "Total Expenses") &gt; 0),
        IF(COUNTIFS(Account!B:B, O175, Account!C:C, "Expense") &gt; 0,
            "Expense",
            IFERROR(INDEX(_xlfn._xlws.FILTER(Account!C:C, (Account!C:C&lt;&gt;"Expense") * (Account!B:B=O175)), 1), "")
        ),
        IFERROR(INDEX(_xlfn._xlws.FILTER(Account!C:C, (Account!C:C&lt;&gt;"Expense") * (Account!B:B=O175)), 1), "")
    )
))</f>
        <v/>
      </c>
      <c r="Q175" s="21" t="str">
        <f>IF(A175 = "", "",IFERROR(VLOOKUP(O175, Account!B:E, 4, FALSE)=FALSE, FALSE))</f>
        <v/>
      </c>
      <c r="R175" s="5"/>
      <c r="S175" s="5"/>
      <c r="T175" s="5"/>
      <c r="U175" s="5"/>
    </row>
    <row r="176" spans="1:21" ht="1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21" t="str">
        <f t="shared" si="2"/>
        <v/>
      </c>
      <c r="P176" s="21" t="str" cm="1">
        <f t="array" ref="P176">IF(A176 = "", "",IF(Q176="", "",
    IF(AND(COUNTIF($O$2:O175, "Gross Profit") &gt; 0, COUNTIF($O177:O$1000, "Total Expenses") &gt; 0),
        IF(COUNTIFS(Account!B:B, O176, Account!C:C, "Expense") &gt; 0,
            "Expense",
            IFERROR(INDEX(_xlfn._xlws.FILTER(Account!C:C, (Account!C:C&lt;&gt;"Expense") * (Account!B:B=O176)), 1), "")
        ),
        IFERROR(INDEX(_xlfn._xlws.FILTER(Account!C:C, (Account!C:C&lt;&gt;"Expense") * (Account!B:B=O176)), 1), "")
    )
))</f>
        <v/>
      </c>
      <c r="Q176" s="21" t="str">
        <f>IF(A176 = "", "",IFERROR(VLOOKUP(O176, Account!B:E, 4, FALSE)=FALSE, FALSE))</f>
        <v/>
      </c>
      <c r="R176" s="5"/>
      <c r="S176" s="5"/>
      <c r="T176" s="5"/>
      <c r="U176" s="5"/>
    </row>
    <row r="177" spans="1:21" ht="1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21" t="str">
        <f t="shared" si="2"/>
        <v/>
      </c>
      <c r="P177" s="21" t="str" cm="1">
        <f t="array" ref="P177">IF(A177 = "", "",IF(Q177="", "",
    IF(AND(COUNTIF($O$2:O176, "Gross Profit") &gt; 0, COUNTIF($O178:O$1000, "Total Expenses") &gt; 0),
        IF(COUNTIFS(Account!B:B, O177, Account!C:C, "Expense") &gt; 0,
            "Expense",
            IFERROR(INDEX(_xlfn._xlws.FILTER(Account!C:C, (Account!C:C&lt;&gt;"Expense") * (Account!B:B=O177)), 1), "")
        ),
        IFERROR(INDEX(_xlfn._xlws.FILTER(Account!C:C, (Account!C:C&lt;&gt;"Expense") * (Account!B:B=O177)), 1), "")
    )
))</f>
        <v/>
      </c>
      <c r="Q177" s="21" t="str">
        <f>IF(A177 = "", "",IFERROR(VLOOKUP(O177, Account!B:E, 4, FALSE)=FALSE, FALSE))</f>
        <v/>
      </c>
      <c r="R177" s="5"/>
      <c r="S177" s="5"/>
      <c r="T177" s="5"/>
      <c r="U177" s="5"/>
    </row>
    <row r="178" spans="1:21" ht="1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21" t="str">
        <f t="shared" si="2"/>
        <v/>
      </c>
      <c r="P178" s="21" t="str" cm="1">
        <f t="array" ref="P178">IF(A178 = "", "",IF(Q178="", "",
    IF(AND(COUNTIF($O$2:O177, "Gross Profit") &gt; 0, COUNTIF($O179:O$1000, "Total Expenses") &gt; 0),
        IF(COUNTIFS(Account!B:B, O178, Account!C:C, "Expense") &gt; 0,
            "Expense",
            IFERROR(INDEX(_xlfn._xlws.FILTER(Account!C:C, (Account!C:C&lt;&gt;"Expense") * (Account!B:B=O178)), 1), "")
        ),
        IFERROR(INDEX(_xlfn._xlws.FILTER(Account!C:C, (Account!C:C&lt;&gt;"Expense") * (Account!B:B=O178)), 1), "")
    )
))</f>
        <v/>
      </c>
      <c r="Q178" s="21" t="str">
        <f>IF(A178 = "", "",IFERROR(VLOOKUP(O178, Account!B:E, 4, FALSE)=FALSE, FALSE))</f>
        <v/>
      </c>
      <c r="R178" s="5"/>
      <c r="S178" s="5"/>
      <c r="T178" s="5"/>
      <c r="U178" s="5"/>
    </row>
    <row r="179" spans="1:21" ht="1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21" t="str">
        <f t="shared" si="2"/>
        <v/>
      </c>
      <c r="P179" s="21" t="str" cm="1">
        <f t="array" ref="P179">IF(A179 = "", "",IF(Q179="", "",
    IF(AND(COUNTIF($O$2:O178, "Gross Profit") &gt; 0, COUNTIF($O180:O$1000, "Total Expenses") &gt; 0),
        IF(COUNTIFS(Account!B:B, O179, Account!C:C, "Expense") &gt; 0,
            "Expense",
            IFERROR(INDEX(_xlfn._xlws.FILTER(Account!C:C, (Account!C:C&lt;&gt;"Expense") * (Account!B:B=O179)), 1), "")
        ),
        IFERROR(INDEX(_xlfn._xlws.FILTER(Account!C:C, (Account!C:C&lt;&gt;"Expense") * (Account!B:B=O179)), 1), "")
    )
))</f>
        <v/>
      </c>
      <c r="Q179" s="21" t="str">
        <f>IF(A179 = "", "",IFERROR(VLOOKUP(O179, Account!B:E, 4, FALSE)=FALSE, FALSE))</f>
        <v/>
      </c>
      <c r="R179" s="5"/>
      <c r="S179" s="5"/>
      <c r="T179" s="5"/>
      <c r="U179" s="5"/>
    </row>
    <row r="180" spans="1:21" ht="1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21" t="str">
        <f t="shared" si="2"/>
        <v/>
      </c>
      <c r="P180" s="21" t="str" cm="1">
        <f t="array" ref="P180">IF(A180 = "", "",IF(Q180="", "",
    IF(AND(COUNTIF($O$2:O179, "Gross Profit") &gt; 0, COUNTIF($O181:O$1000, "Total Expenses") &gt; 0),
        IF(COUNTIFS(Account!B:B, O180, Account!C:C, "Expense") &gt; 0,
            "Expense",
            IFERROR(INDEX(_xlfn._xlws.FILTER(Account!C:C, (Account!C:C&lt;&gt;"Expense") * (Account!B:B=O180)), 1), "")
        ),
        IFERROR(INDEX(_xlfn._xlws.FILTER(Account!C:C, (Account!C:C&lt;&gt;"Expense") * (Account!B:B=O180)), 1), "")
    )
))</f>
        <v/>
      </c>
      <c r="Q180" s="21" t="str">
        <f>IF(A180 = "", "",IFERROR(VLOOKUP(O180, Account!B:E, 4, FALSE)=FALSE, FALSE))</f>
        <v/>
      </c>
      <c r="R180" s="5"/>
      <c r="S180" s="5"/>
      <c r="T180" s="5"/>
      <c r="U180" s="5"/>
    </row>
    <row r="181" spans="1:21" ht="1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21" t="str">
        <f t="shared" si="2"/>
        <v/>
      </c>
      <c r="P181" s="21" t="str" cm="1">
        <f t="array" ref="P181">IF(A181 = "", "",IF(Q181="", "",
    IF(AND(COUNTIF($O$2:O180, "Gross Profit") &gt; 0, COUNTIF($O182:O$1000, "Total Expenses") &gt; 0),
        IF(COUNTIFS(Account!B:B, O181, Account!C:C, "Expense") &gt; 0,
            "Expense",
            IFERROR(INDEX(_xlfn._xlws.FILTER(Account!C:C, (Account!C:C&lt;&gt;"Expense") * (Account!B:B=O181)), 1), "")
        ),
        IFERROR(INDEX(_xlfn._xlws.FILTER(Account!C:C, (Account!C:C&lt;&gt;"Expense") * (Account!B:B=O181)), 1), "")
    )
))</f>
        <v/>
      </c>
      <c r="Q181" s="21" t="str">
        <f>IF(A181 = "", "",IFERROR(VLOOKUP(O181, Account!B:E, 4, FALSE)=FALSE, FALSE))</f>
        <v/>
      </c>
      <c r="R181" s="5"/>
      <c r="S181" s="5"/>
      <c r="T181" s="5"/>
      <c r="U181" s="5"/>
    </row>
    <row r="182" spans="1:21" ht="1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21" t="str">
        <f t="shared" si="2"/>
        <v/>
      </c>
      <c r="P182" s="21" t="str" cm="1">
        <f t="array" ref="P182">IF(A182 = "", "",IF(Q182="", "",
    IF(AND(COUNTIF($O$2:O181, "Gross Profit") &gt; 0, COUNTIF($O183:O$1000, "Total Expenses") &gt; 0),
        IF(COUNTIFS(Account!B:B, O182, Account!C:C, "Expense") &gt; 0,
            "Expense",
            IFERROR(INDEX(_xlfn._xlws.FILTER(Account!C:C, (Account!C:C&lt;&gt;"Expense") * (Account!B:B=O182)), 1), "")
        ),
        IFERROR(INDEX(_xlfn._xlws.FILTER(Account!C:C, (Account!C:C&lt;&gt;"Expense") * (Account!B:B=O182)), 1), "")
    )
))</f>
        <v/>
      </c>
      <c r="Q182" s="21" t="str">
        <f>IF(A182 = "", "",IFERROR(VLOOKUP(O182, Account!B:E, 4, FALSE)=FALSE, FALSE))</f>
        <v/>
      </c>
      <c r="R182" s="5"/>
      <c r="S182" s="5"/>
      <c r="T182" s="5"/>
      <c r="U182" s="5"/>
    </row>
    <row r="183" spans="1:21" ht="1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21" t="str">
        <f t="shared" si="2"/>
        <v/>
      </c>
      <c r="P183" s="21" t="str" cm="1">
        <f t="array" ref="P183">IF(A183 = "", "",IF(Q183="", "",
    IF(AND(COUNTIF($O$2:O182, "Gross Profit") &gt; 0, COUNTIF($O184:O$1000, "Total Expenses") &gt; 0),
        IF(COUNTIFS(Account!B:B, O183, Account!C:C, "Expense") &gt; 0,
            "Expense",
            IFERROR(INDEX(_xlfn._xlws.FILTER(Account!C:C, (Account!C:C&lt;&gt;"Expense") * (Account!B:B=O183)), 1), "")
        ),
        IFERROR(INDEX(_xlfn._xlws.FILTER(Account!C:C, (Account!C:C&lt;&gt;"Expense") * (Account!B:B=O183)), 1), "")
    )
))</f>
        <v/>
      </c>
      <c r="Q183" s="21" t="str">
        <f>IF(A183 = "", "",IFERROR(VLOOKUP(O183, Account!B:E, 4, FALSE)=FALSE, FALSE))</f>
        <v/>
      </c>
      <c r="R183" s="5"/>
      <c r="S183" s="5"/>
      <c r="T183" s="5"/>
      <c r="U183" s="5"/>
    </row>
    <row r="184" spans="1:21" ht="1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21" t="str">
        <f t="shared" si="2"/>
        <v/>
      </c>
      <c r="P184" s="21" t="str" cm="1">
        <f t="array" ref="P184">IF(A184 = "", "",IF(Q184="", "",
    IF(AND(COUNTIF($O$2:O183, "Gross Profit") &gt; 0, COUNTIF($O185:O$1000, "Total Expenses") &gt; 0),
        IF(COUNTIFS(Account!B:B, O184, Account!C:C, "Expense") &gt; 0,
            "Expense",
            IFERROR(INDEX(_xlfn._xlws.FILTER(Account!C:C, (Account!C:C&lt;&gt;"Expense") * (Account!B:B=O184)), 1), "")
        ),
        IFERROR(INDEX(_xlfn._xlws.FILTER(Account!C:C, (Account!C:C&lt;&gt;"Expense") * (Account!B:B=O184)), 1), "")
    )
))</f>
        <v/>
      </c>
      <c r="Q184" s="21" t="str">
        <f>IF(A184 = "", "",IFERROR(VLOOKUP(O184, Account!B:E, 4, FALSE)=FALSE, FALSE))</f>
        <v/>
      </c>
      <c r="R184" s="5"/>
      <c r="S184" s="5"/>
      <c r="T184" s="5"/>
      <c r="U184" s="5"/>
    </row>
    <row r="185" spans="1:21" ht="1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21" t="str">
        <f t="shared" si="2"/>
        <v/>
      </c>
      <c r="P185" s="21" t="str" cm="1">
        <f t="array" ref="P185">IF(A185 = "", "",IF(Q185="", "",
    IF(AND(COUNTIF($O$2:O184, "Gross Profit") &gt; 0, COUNTIF($O186:O$1000, "Total Expenses") &gt; 0),
        IF(COUNTIFS(Account!B:B, O185, Account!C:C, "Expense") &gt; 0,
            "Expense",
            IFERROR(INDEX(_xlfn._xlws.FILTER(Account!C:C, (Account!C:C&lt;&gt;"Expense") * (Account!B:B=O185)), 1), "")
        ),
        IFERROR(INDEX(_xlfn._xlws.FILTER(Account!C:C, (Account!C:C&lt;&gt;"Expense") * (Account!B:B=O185)), 1), "")
    )
))</f>
        <v/>
      </c>
      <c r="Q185" s="21" t="str">
        <f>IF(A185 = "", "",IFERROR(VLOOKUP(O185, Account!B:E, 4, FALSE)=FALSE, FALSE))</f>
        <v/>
      </c>
      <c r="R185" s="5"/>
      <c r="S185" s="5"/>
      <c r="T185" s="5"/>
      <c r="U185" s="5"/>
    </row>
    <row r="186" spans="1:21" ht="1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21" t="str">
        <f t="shared" si="2"/>
        <v/>
      </c>
      <c r="P186" s="21" t="str" cm="1">
        <f t="array" ref="P186">IF(A186 = "", "",IF(Q186="", "",
    IF(AND(COUNTIF($O$2:O185, "Gross Profit") &gt; 0, COUNTIF($O187:O$1000, "Total Expenses") &gt; 0),
        IF(COUNTIFS(Account!B:B, O186, Account!C:C, "Expense") &gt; 0,
            "Expense",
            IFERROR(INDEX(_xlfn._xlws.FILTER(Account!C:C, (Account!C:C&lt;&gt;"Expense") * (Account!B:B=O186)), 1), "")
        ),
        IFERROR(INDEX(_xlfn._xlws.FILTER(Account!C:C, (Account!C:C&lt;&gt;"Expense") * (Account!B:B=O186)), 1), "")
    )
))</f>
        <v/>
      </c>
      <c r="Q186" s="21" t="str">
        <f>IF(A186 = "", "",IFERROR(VLOOKUP(O186, Account!B:E, 4, FALSE)=FALSE, FALSE))</f>
        <v/>
      </c>
      <c r="R186" s="5"/>
      <c r="S186" s="5"/>
      <c r="T186" s="5"/>
      <c r="U186" s="5"/>
    </row>
    <row r="187" spans="1:21" ht="1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21" t="str">
        <f t="shared" si="2"/>
        <v/>
      </c>
      <c r="P187" s="21" t="str" cm="1">
        <f t="array" ref="P187">IF(A187 = "", "",IF(Q187="", "",
    IF(AND(COUNTIF($O$2:O186, "Gross Profit") &gt; 0, COUNTIF($O188:O$1000, "Total Expenses") &gt; 0),
        IF(COUNTIFS(Account!B:B, O187, Account!C:C, "Expense") &gt; 0,
            "Expense",
            IFERROR(INDEX(_xlfn._xlws.FILTER(Account!C:C, (Account!C:C&lt;&gt;"Expense") * (Account!B:B=O187)), 1), "")
        ),
        IFERROR(INDEX(_xlfn._xlws.FILTER(Account!C:C, (Account!C:C&lt;&gt;"Expense") * (Account!B:B=O187)), 1), "")
    )
))</f>
        <v/>
      </c>
      <c r="Q187" s="21" t="str">
        <f>IF(A187 = "", "",IFERROR(VLOOKUP(O187, Account!B:E, 4, FALSE)=FALSE, FALSE))</f>
        <v/>
      </c>
      <c r="R187" s="5"/>
      <c r="S187" s="5"/>
      <c r="T187" s="5"/>
      <c r="U187" s="5"/>
    </row>
    <row r="188" spans="1:21" ht="1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21" t="str">
        <f t="shared" si="2"/>
        <v/>
      </c>
      <c r="P188" s="21" t="str" cm="1">
        <f t="array" ref="P188">IF(A188 = "", "",IF(Q188="", "",
    IF(AND(COUNTIF($O$2:O187, "Gross Profit") &gt; 0, COUNTIF($O189:O$1000, "Total Expenses") &gt; 0),
        IF(COUNTIFS(Account!B:B, O188, Account!C:C, "Expense") &gt; 0,
            "Expense",
            IFERROR(INDEX(_xlfn._xlws.FILTER(Account!C:C, (Account!C:C&lt;&gt;"Expense") * (Account!B:B=O188)), 1), "")
        ),
        IFERROR(INDEX(_xlfn._xlws.FILTER(Account!C:C, (Account!C:C&lt;&gt;"Expense") * (Account!B:B=O188)), 1), "")
    )
))</f>
        <v/>
      </c>
      <c r="Q188" s="21" t="str">
        <f>IF(A188 = "", "",IFERROR(VLOOKUP(O188, Account!B:E, 4, FALSE)=FALSE, FALSE))</f>
        <v/>
      </c>
      <c r="R188" s="5"/>
      <c r="S188" s="5"/>
      <c r="T188" s="5"/>
      <c r="U188" s="5"/>
    </row>
    <row r="189" spans="1:21" ht="1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21" t="str">
        <f t="shared" si="2"/>
        <v/>
      </c>
      <c r="P189" s="21" t="str" cm="1">
        <f t="array" ref="P189">IF(A189 = "", "",IF(Q189="", "",
    IF(AND(COUNTIF($O$2:O188, "Gross Profit") &gt; 0, COUNTIF($O190:O$1000, "Total Expenses") &gt; 0),
        IF(COUNTIFS(Account!B:B, O189, Account!C:C, "Expense") &gt; 0,
            "Expense",
            IFERROR(INDEX(_xlfn._xlws.FILTER(Account!C:C, (Account!C:C&lt;&gt;"Expense") * (Account!B:B=O189)), 1), "")
        ),
        IFERROR(INDEX(_xlfn._xlws.FILTER(Account!C:C, (Account!C:C&lt;&gt;"Expense") * (Account!B:B=O189)), 1), "")
    )
))</f>
        <v/>
      </c>
      <c r="Q189" s="21" t="str">
        <f>IF(A189 = "", "",IFERROR(VLOOKUP(O189, Account!B:E, 4, FALSE)=FALSE, FALSE))</f>
        <v/>
      </c>
      <c r="R189" s="5"/>
      <c r="S189" s="5"/>
      <c r="T189" s="5"/>
      <c r="U189" s="5"/>
    </row>
    <row r="190" spans="1:21" ht="1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21" t="str">
        <f t="shared" si="2"/>
        <v/>
      </c>
      <c r="P190" s="21" t="str" cm="1">
        <f t="array" ref="P190">IF(A190 = "", "",IF(Q190="", "",
    IF(AND(COUNTIF($O$2:O189, "Gross Profit") &gt; 0, COUNTIF($O191:O$1000, "Total Expenses") &gt; 0),
        IF(COUNTIFS(Account!B:B, O190, Account!C:C, "Expense") &gt; 0,
            "Expense",
            IFERROR(INDEX(_xlfn._xlws.FILTER(Account!C:C, (Account!C:C&lt;&gt;"Expense") * (Account!B:B=O190)), 1), "")
        ),
        IFERROR(INDEX(_xlfn._xlws.FILTER(Account!C:C, (Account!C:C&lt;&gt;"Expense") * (Account!B:B=O190)), 1), "")
    )
))</f>
        <v/>
      </c>
      <c r="Q190" s="21" t="str">
        <f>IF(A190 = "", "",IFERROR(VLOOKUP(O190, Account!B:E, 4, FALSE)=FALSE, FALSE))</f>
        <v/>
      </c>
      <c r="R190" s="5"/>
      <c r="S190" s="5"/>
      <c r="T190" s="5"/>
      <c r="U190" s="5"/>
    </row>
    <row r="191" spans="1:21" ht="1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21" t="str">
        <f t="shared" si="2"/>
        <v/>
      </c>
      <c r="P191" s="21" t="str" cm="1">
        <f t="array" ref="P191">IF(A191 = "", "",IF(Q191="", "",
    IF(AND(COUNTIF($O$2:O190, "Gross Profit") &gt; 0, COUNTIF($O192:O$1000, "Total Expenses") &gt; 0),
        IF(COUNTIFS(Account!B:B, O191, Account!C:C, "Expense") &gt; 0,
            "Expense",
            IFERROR(INDEX(_xlfn._xlws.FILTER(Account!C:C, (Account!C:C&lt;&gt;"Expense") * (Account!B:B=O191)), 1), "")
        ),
        IFERROR(INDEX(_xlfn._xlws.FILTER(Account!C:C, (Account!C:C&lt;&gt;"Expense") * (Account!B:B=O191)), 1), "")
    )
))</f>
        <v/>
      </c>
      <c r="Q191" s="21" t="str">
        <f>IF(A191 = "", "",IFERROR(VLOOKUP(O191, Account!B:E, 4, FALSE)=FALSE, FALSE))</f>
        <v/>
      </c>
      <c r="R191" s="5"/>
      <c r="S191" s="5"/>
      <c r="T191" s="5"/>
      <c r="U191" s="5"/>
    </row>
    <row r="192" spans="1:21" ht="1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21" t="str">
        <f t="shared" si="2"/>
        <v/>
      </c>
      <c r="P192" s="21" t="str" cm="1">
        <f t="array" ref="P192">IF(A192 = "", "",IF(Q192="", "",
    IF(AND(COUNTIF($O$2:O191, "Gross Profit") &gt; 0, COUNTIF($O193:O$1000, "Total Expenses") &gt; 0),
        IF(COUNTIFS(Account!B:B, O192, Account!C:C, "Expense") &gt; 0,
            "Expense",
            IFERROR(INDEX(_xlfn._xlws.FILTER(Account!C:C, (Account!C:C&lt;&gt;"Expense") * (Account!B:B=O192)), 1), "")
        ),
        IFERROR(INDEX(_xlfn._xlws.FILTER(Account!C:C, (Account!C:C&lt;&gt;"Expense") * (Account!B:B=O192)), 1), "")
    )
))</f>
        <v/>
      </c>
      <c r="Q192" s="21" t="str">
        <f>IF(A192 = "", "",IFERROR(VLOOKUP(O192, Account!B:E, 4, FALSE)=FALSE, FALSE))</f>
        <v/>
      </c>
      <c r="R192" s="5"/>
      <c r="S192" s="5"/>
      <c r="T192" s="5"/>
      <c r="U192" s="5"/>
    </row>
    <row r="193" spans="1:21" ht="1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21" t="str">
        <f t="shared" si="2"/>
        <v/>
      </c>
      <c r="P193" s="21" t="str" cm="1">
        <f t="array" ref="P193">IF(A193 = "", "",IF(Q193="", "",
    IF(AND(COUNTIF($O$2:O192, "Gross Profit") &gt; 0, COUNTIF($O194:O$1000, "Total Expenses") &gt; 0),
        IF(COUNTIFS(Account!B:B, O193, Account!C:C, "Expense") &gt; 0,
            "Expense",
            IFERROR(INDEX(_xlfn._xlws.FILTER(Account!C:C, (Account!C:C&lt;&gt;"Expense") * (Account!B:B=O193)), 1), "")
        ),
        IFERROR(INDEX(_xlfn._xlws.FILTER(Account!C:C, (Account!C:C&lt;&gt;"Expense") * (Account!B:B=O193)), 1), "")
    )
))</f>
        <v/>
      </c>
      <c r="Q193" s="21" t="str">
        <f>IF(A193 = "", "",IFERROR(VLOOKUP(O193, Account!B:E, 4, FALSE)=FALSE, FALSE))</f>
        <v/>
      </c>
      <c r="R193" s="5"/>
      <c r="S193" s="5"/>
      <c r="T193" s="5"/>
      <c r="U193" s="5"/>
    </row>
    <row r="194" spans="1:21" ht="1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21" t="str">
        <f t="shared" si="2"/>
        <v/>
      </c>
      <c r="P194" s="21" t="str" cm="1">
        <f t="array" ref="P194">IF(A194 = "", "",IF(Q194="", "",
    IF(AND(COUNTIF($O$2:O193, "Gross Profit") &gt; 0, COUNTIF($O195:O$1000, "Total Expenses") &gt; 0),
        IF(COUNTIFS(Account!B:B, O194, Account!C:C, "Expense") &gt; 0,
            "Expense",
            IFERROR(INDEX(_xlfn._xlws.FILTER(Account!C:C, (Account!C:C&lt;&gt;"Expense") * (Account!B:B=O194)), 1), "")
        ),
        IFERROR(INDEX(_xlfn._xlws.FILTER(Account!C:C, (Account!C:C&lt;&gt;"Expense") * (Account!B:B=O194)), 1), "")
    )
))</f>
        <v/>
      </c>
      <c r="Q194" s="21" t="str">
        <f>IF(A194 = "", "",IFERROR(VLOOKUP(O194, Account!B:E, 4, FALSE)=FALSE, FALSE))</f>
        <v/>
      </c>
      <c r="R194" s="5"/>
      <c r="S194" s="5"/>
      <c r="T194" s="5"/>
      <c r="U194" s="5"/>
    </row>
    <row r="195" spans="1:21" ht="1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21" t="str">
        <f t="shared" si="2"/>
        <v/>
      </c>
      <c r="P195" s="21" t="str" cm="1">
        <f t="array" ref="P195">IF(A195 = "", "",IF(Q195="", "",
    IF(AND(COUNTIF($O$2:O194, "Gross Profit") &gt; 0, COUNTIF($O196:O$1000, "Total Expenses") &gt; 0),
        IF(COUNTIFS(Account!B:B, O195, Account!C:C, "Expense") &gt; 0,
            "Expense",
            IFERROR(INDEX(_xlfn._xlws.FILTER(Account!C:C, (Account!C:C&lt;&gt;"Expense") * (Account!B:B=O195)), 1), "")
        ),
        IFERROR(INDEX(_xlfn._xlws.FILTER(Account!C:C, (Account!C:C&lt;&gt;"Expense") * (Account!B:B=O195)), 1), "")
    )
))</f>
        <v/>
      </c>
      <c r="Q195" s="21" t="str">
        <f>IF(A195 = "", "",IFERROR(VLOOKUP(O195, Account!B:E, 4, FALSE)=FALSE, FALSE))</f>
        <v/>
      </c>
      <c r="R195" s="5"/>
      <c r="S195" s="5"/>
      <c r="T195" s="5"/>
      <c r="U195" s="5"/>
    </row>
    <row r="196" spans="1:21" ht="1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21" t="str">
        <f t="shared" ref="O196:O233" si="3">IF(A196 = "","",TRIM(A196))</f>
        <v/>
      </c>
      <c r="P196" s="21" t="str" cm="1">
        <f t="array" ref="P196">IF(A196 = "", "",IF(Q196="", "",
    IF(AND(COUNTIF($O$2:O195, "Gross Profit") &gt; 0, COUNTIF($O197:O$1000, "Total Expenses") &gt; 0),
        IF(COUNTIFS(Account!B:B, O196, Account!C:C, "Expense") &gt; 0,
            "Expense",
            IFERROR(INDEX(_xlfn._xlws.FILTER(Account!C:C, (Account!C:C&lt;&gt;"Expense") * (Account!B:B=O196)), 1), "")
        ),
        IFERROR(INDEX(_xlfn._xlws.FILTER(Account!C:C, (Account!C:C&lt;&gt;"Expense") * (Account!B:B=O196)), 1), "")
    )
))</f>
        <v/>
      </c>
      <c r="Q196" s="21" t="str">
        <f>IF(A196 = "", "",IFERROR(VLOOKUP(O196, Account!B:E, 4, FALSE)=FALSE, FALSE))</f>
        <v/>
      </c>
      <c r="R196" s="5"/>
      <c r="S196" s="5"/>
      <c r="T196" s="5"/>
      <c r="U196" s="5"/>
    </row>
    <row r="197" spans="1:21" ht="1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21" t="str">
        <f t="shared" si="3"/>
        <v/>
      </c>
      <c r="P197" s="21" t="str" cm="1">
        <f t="array" ref="P197">IF(A197 = "", "",IF(Q197="", "",
    IF(AND(COUNTIF($O$2:O196, "Gross Profit") &gt; 0, COUNTIF($O198:O$1000, "Total Expenses") &gt; 0),
        IF(COUNTIFS(Account!B:B, O197, Account!C:C, "Expense") &gt; 0,
            "Expense",
            IFERROR(INDEX(_xlfn._xlws.FILTER(Account!C:C, (Account!C:C&lt;&gt;"Expense") * (Account!B:B=O197)), 1), "")
        ),
        IFERROR(INDEX(_xlfn._xlws.FILTER(Account!C:C, (Account!C:C&lt;&gt;"Expense") * (Account!B:B=O197)), 1), "")
    )
))</f>
        <v/>
      </c>
      <c r="Q197" s="21" t="str">
        <f>IF(A197 = "", "",IFERROR(VLOOKUP(O197, Account!B:E, 4, FALSE)=FALSE, FALSE))</f>
        <v/>
      </c>
      <c r="R197" s="5"/>
      <c r="S197" s="5"/>
      <c r="T197" s="5"/>
      <c r="U197" s="5"/>
    </row>
    <row r="198" spans="1:21" ht="1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21" t="str">
        <f t="shared" si="3"/>
        <v/>
      </c>
      <c r="P198" s="21" t="str" cm="1">
        <f t="array" ref="P198">IF(A198 = "", "",IF(Q198="", "",
    IF(AND(COUNTIF($O$2:O197, "Gross Profit") &gt; 0, COUNTIF($O199:O$1000, "Total Expenses") &gt; 0),
        IF(COUNTIFS(Account!B:B, O198, Account!C:C, "Expense") &gt; 0,
            "Expense",
            IFERROR(INDEX(_xlfn._xlws.FILTER(Account!C:C, (Account!C:C&lt;&gt;"Expense") * (Account!B:B=O198)), 1), "")
        ),
        IFERROR(INDEX(_xlfn._xlws.FILTER(Account!C:C, (Account!C:C&lt;&gt;"Expense") * (Account!B:B=O198)), 1), "")
    )
))</f>
        <v/>
      </c>
      <c r="Q198" s="21" t="str">
        <f>IF(A198 = "", "",IFERROR(VLOOKUP(O198, Account!B:E, 4, FALSE)=FALSE, FALSE))</f>
        <v/>
      </c>
      <c r="R198" s="5"/>
      <c r="S198" s="5"/>
      <c r="T198" s="5"/>
      <c r="U198" s="5"/>
    </row>
    <row r="199" spans="1:21" ht="1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21" t="str">
        <f t="shared" si="3"/>
        <v/>
      </c>
      <c r="P199" s="21" t="str" cm="1">
        <f t="array" ref="P199">IF(A199 = "", "",IF(Q199="", "",
    IF(AND(COUNTIF($O$2:O198, "Gross Profit") &gt; 0, COUNTIF($O200:O$1000, "Total Expenses") &gt; 0),
        IF(COUNTIFS(Account!B:B, O199, Account!C:C, "Expense") &gt; 0,
            "Expense",
            IFERROR(INDEX(_xlfn._xlws.FILTER(Account!C:C, (Account!C:C&lt;&gt;"Expense") * (Account!B:B=O199)), 1), "")
        ),
        IFERROR(INDEX(_xlfn._xlws.FILTER(Account!C:C, (Account!C:C&lt;&gt;"Expense") * (Account!B:B=O199)), 1), "")
    )
))</f>
        <v/>
      </c>
      <c r="Q199" s="21" t="str">
        <f>IF(A199 = "", "",IFERROR(VLOOKUP(O199, Account!B:E, 4, FALSE)=FALSE, FALSE))</f>
        <v/>
      </c>
      <c r="R199" s="5"/>
      <c r="S199" s="5"/>
      <c r="T199" s="5"/>
      <c r="U199" s="5"/>
    </row>
    <row r="200" spans="1:21" ht="1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21" t="str">
        <f t="shared" si="3"/>
        <v/>
      </c>
      <c r="P200" s="21" t="str" cm="1">
        <f t="array" ref="P200">IF(A200 = "", "",IF(Q200="", "",
    IF(AND(COUNTIF($O$2:O199, "Gross Profit") &gt; 0, COUNTIF($O201:O$1000, "Total Expenses") &gt; 0),
        IF(COUNTIFS(Account!B:B, O200, Account!C:C, "Expense") &gt; 0,
            "Expense",
            IFERROR(INDEX(_xlfn._xlws.FILTER(Account!C:C, (Account!C:C&lt;&gt;"Expense") * (Account!B:B=O200)), 1), "")
        ),
        IFERROR(INDEX(_xlfn._xlws.FILTER(Account!C:C, (Account!C:C&lt;&gt;"Expense") * (Account!B:B=O200)), 1), "")
    )
))</f>
        <v/>
      </c>
      <c r="Q200" s="21" t="str">
        <f>IF(A200 = "", "",IFERROR(VLOOKUP(O200, Account!B:E, 4, FALSE)=FALSE, FALSE))</f>
        <v/>
      </c>
      <c r="R200" s="5"/>
      <c r="S200" s="5"/>
      <c r="T200" s="5"/>
      <c r="U200" s="5"/>
    </row>
    <row r="201" spans="1:21" ht="1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21" t="str">
        <f t="shared" si="3"/>
        <v/>
      </c>
      <c r="P201" s="21" t="str" cm="1">
        <f t="array" ref="P201">IF(A201 = "", "",IF(Q201="", "",
    IF(AND(COUNTIF($O$2:O200, "Gross Profit") &gt; 0, COUNTIF($O202:O$1000, "Total Expenses") &gt; 0),
        IF(COUNTIFS(Account!B:B, O201, Account!C:C, "Expense") &gt; 0,
            "Expense",
            IFERROR(INDEX(_xlfn._xlws.FILTER(Account!C:C, (Account!C:C&lt;&gt;"Expense") * (Account!B:B=O201)), 1), "")
        ),
        IFERROR(INDEX(_xlfn._xlws.FILTER(Account!C:C, (Account!C:C&lt;&gt;"Expense") * (Account!B:B=O201)), 1), "")
    )
))</f>
        <v/>
      </c>
      <c r="Q201" s="21" t="str">
        <f>IF(A201 = "", "",IFERROR(VLOOKUP(O201, Account!B:E, 4, FALSE)=FALSE, FALSE))</f>
        <v/>
      </c>
      <c r="R201" s="5"/>
      <c r="S201" s="5"/>
      <c r="T201" s="5"/>
      <c r="U201" s="5"/>
    </row>
    <row r="202" spans="1:21" ht="1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21" t="str">
        <f t="shared" si="3"/>
        <v/>
      </c>
      <c r="P202" s="21" t="str" cm="1">
        <f t="array" ref="P202">IF(A202 = "", "",IF(Q202="", "",
    IF(AND(COUNTIF($O$2:O201, "Gross Profit") &gt; 0, COUNTIF($O203:O$1000, "Total Expenses") &gt; 0),
        IF(COUNTIFS(Account!B:B, O202, Account!C:C, "Expense") &gt; 0,
            "Expense",
            IFERROR(INDEX(_xlfn._xlws.FILTER(Account!C:C, (Account!C:C&lt;&gt;"Expense") * (Account!B:B=O202)), 1), "")
        ),
        IFERROR(INDEX(_xlfn._xlws.FILTER(Account!C:C, (Account!C:C&lt;&gt;"Expense") * (Account!B:B=O202)), 1), "")
    )
))</f>
        <v/>
      </c>
      <c r="Q202" s="21" t="str">
        <f>IF(A202 = "", "",IFERROR(VLOOKUP(O202, Account!B:E, 4, FALSE)=FALSE, FALSE))</f>
        <v/>
      </c>
      <c r="R202" s="5"/>
      <c r="S202" s="5"/>
      <c r="T202" s="5"/>
      <c r="U202" s="5"/>
    </row>
    <row r="203" spans="1:21" ht="1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21" t="str">
        <f t="shared" si="3"/>
        <v/>
      </c>
      <c r="P203" s="21" t="str" cm="1">
        <f t="array" ref="P203">IF(A203 = "", "",IF(Q203="", "",
    IF(AND(COUNTIF($O$2:O202, "Gross Profit") &gt; 0, COUNTIF($O204:O$1000, "Total Expenses") &gt; 0),
        IF(COUNTIFS(Account!B:B, O203, Account!C:C, "Expense") &gt; 0,
            "Expense",
            IFERROR(INDEX(_xlfn._xlws.FILTER(Account!C:C, (Account!C:C&lt;&gt;"Expense") * (Account!B:B=O203)), 1), "")
        ),
        IFERROR(INDEX(_xlfn._xlws.FILTER(Account!C:C, (Account!C:C&lt;&gt;"Expense") * (Account!B:B=O203)), 1), "")
    )
))</f>
        <v/>
      </c>
      <c r="Q203" s="21" t="str">
        <f>IF(A203 = "", "",IFERROR(VLOOKUP(O203, Account!B:E, 4, FALSE)=FALSE, FALSE))</f>
        <v/>
      </c>
      <c r="R203" s="5"/>
      <c r="S203" s="5"/>
      <c r="T203" s="5"/>
      <c r="U203" s="5"/>
    </row>
    <row r="204" spans="1:21" ht="1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21" t="str">
        <f t="shared" si="3"/>
        <v/>
      </c>
      <c r="P204" s="21" t="str" cm="1">
        <f t="array" ref="P204">IF(A204 = "", "",IF(Q204="", "",
    IF(AND(COUNTIF($O$2:O203, "Gross Profit") &gt; 0, COUNTIF($O205:O$1000, "Total Expenses") &gt; 0),
        IF(COUNTIFS(Account!B:B, O204, Account!C:C, "Expense") &gt; 0,
            "Expense",
            IFERROR(INDEX(_xlfn._xlws.FILTER(Account!C:C, (Account!C:C&lt;&gt;"Expense") * (Account!B:B=O204)), 1), "")
        ),
        IFERROR(INDEX(_xlfn._xlws.FILTER(Account!C:C, (Account!C:C&lt;&gt;"Expense") * (Account!B:B=O204)), 1), "")
    )
))</f>
        <v/>
      </c>
      <c r="Q204" s="21" t="str">
        <f>IF(A204 = "", "",IFERROR(VLOOKUP(O204, Account!B:E, 4, FALSE)=FALSE, FALSE))</f>
        <v/>
      </c>
      <c r="R204" s="5"/>
      <c r="S204" s="5"/>
      <c r="T204" s="5"/>
      <c r="U204" s="5"/>
    </row>
    <row r="205" spans="1:21" ht="1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21" t="str">
        <f t="shared" si="3"/>
        <v/>
      </c>
      <c r="P205" s="21" t="str" cm="1">
        <f t="array" ref="P205">IF(A205 = "", "",IF(Q205="", "",
    IF(AND(COUNTIF($O$2:O204, "Gross Profit") &gt; 0, COUNTIF($O206:O$1000, "Total Expenses") &gt; 0),
        IF(COUNTIFS(Account!B:B, O205, Account!C:C, "Expense") &gt; 0,
            "Expense",
            IFERROR(INDEX(_xlfn._xlws.FILTER(Account!C:C, (Account!C:C&lt;&gt;"Expense") * (Account!B:B=O205)), 1), "")
        ),
        IFERROR(INDEX(_xlfn._xlws.FILTER(Account!C:C, (Account!C:C&lt;&gt;"Expense") * (Account!B:B=O205)), 1), "")
    )
))</f>
        <v/>
      </c>
      <c r="Q205" s="21" t="str">
        <f>IF(A205 = "", "",IFERROR(VLOOKUP(O205, Account!B:E, 4, FALSE)=FALSE, FALSE))</f>
        <v/>
      </c>
      <c r="R205" s="5"/>
      <c r="S205" s="5"/>
      <c r="T205" s="5"/>
      <c r="U205" s="5"/>
    </row>
    <row r="206" spans="1:21" ht="1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21" t="str">
        <f t="shared" si="3"/>
        <v/>
      </c>
      <c r="P206" s="21" t="str" cm="1">
        <f t="array" ref="P206">IF(A206 = "", "",IF(Q206="", "",
    IF(AND(COUNTIF($O$2:O205, "Gross Profit") &gt; 0, COUNTIF($O207:O$1000, "Total Expenses") &gt; 0),
        IF(COUNTIFS(Account!B:B, O206, Account!C:C, "Expense") &gt; 0,
            "Expense",
            IFERROR(INDEX(_xlfn._xlws.FILTER(Account!C:C, (Account!C:C&lt;&gt;"Expense") * (Account!B:B=O206)), 1), "")
        ),
        IFERROR(INDEX(_xlfn._xlws.FILTER(Account!C:C, (Account!C:C&lt;&gt;"Expense") * (Account!B:B=O206)), 1), "")
    )
))</f>
        <v/>
      </c>
      <c r="Q206" s="21" t="str">
        <f>IF(A206 = "", "",IFERROR(VLOOKUP(O206, Account!B:E, 4, FALSE)=FALSE, FALSE))</f>
        <v/>
      </c>
      <c r="R206" s="5"/>
      <c r="S206" s="5"/>
      <c r="T206" s="5"/>
      <c r="U206" s="5"/>
    </row>
    <row r="207" spans="1:21" ht="1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21" t="str">
        <f t="shared" si="3"/>
        <v/>
      </c>
      <c r="P207" s="21" t="str" cm="1">
        <f t="array" ref="P207">IF(A207 = "", "",IF(Q207="", "",
    IF(AND(COUNTIF($O$2:O206, "Gross Profit") &gt; 0, COUNTIF($O208:O$1000, "Total Expenses") &gt; 0),
        IF(COUNTIFS(Account!B:B, O207, Account!C:C, "Expense") &gt; 0,
            "Expense",
            IFERROR(INDEX(_xlfn._xlws.FILTER(Account!C:C, (Account!C:C&lt;&gt;"Expense") * (Account!B:B=O207)), 1), "")
        ),
        IFERROR(INDEX(_xlfn._xlws.FILTER(Account!C:C, (Account!C:C&lt;&gt;"Expense") * (Account!B:B=O207)), 1), "")
    )
))</f>
        <v/>
      </c>
      <c r="Q207" s="21" t="str">
        <f>IF(A207 = "", "",IFERROR(VLOOKUP(O207, Account!B:E, 4, FALSE)=FALSE, FALSE))</f>
        <v/>
      </c>
      <c r="R207" s="5"/>
      <c r="S207" s="5"/>
      <c r="T207" s="5"/>
      <c r="U207" s="5"/>
    </row>
    <row r="208" spans="1:21" ht="1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21" t="str">
        <f t="shared" si="3"/>
        <v/>
      </c>
      <c r="P208" s="21" t="str" cm="1">
        <f t="array" ref="P208">IF(A208 = "", "",IF(Q208="", "",
    IF(AND(COUNTIF($O$2:O207, "Gross Profit") &gt; 0, COUNTIF($O209:O$1000, "Total Expenses") &gt; 0),
        IF(COUNTIFS(Account!B:B, O208, Account!C:C, "Expense") &gt; 0,
            "Expense",
            IFERROR(INDEX(_xlfn._xlws.FILTER(Account!C:C, (Account!C:C&lt;&gt;"Expense") * (Account!B:B=O208)), 1), "")
        ),
        IFERROR(INDEX(_xlfn._xlws.FILTER(Account!C:C, (Account!C:C&lt;&gt;"Expense") * (Account!B:B=O208)), 1), "")
    )
))</f>
        <v/>
      </c>
      <c r="Q208" s="21" t="str">
        <f>IF(A208 = "", "",IFERROR(VLOOKUP(O208, Account!B:E, 4, FALSE)=FALSE, FALSE))</f>
        <v/>
      </c>
      <c r="R208" s="5"/>
      <c r="S208" s="5"/>
      <c r="T208" s="5"/>
      <c r="U208" s="5"/>
    </row>
    <row r="209" spans="1:21" ht="1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21" t="str">
        <f t="shared" si="3"/>
        <v/>
      </c>
      <c r="P209" s="21" t="str" cm="1">
        <f t="array" ref="P209">IF(A209 = "", "",IF(Q209="", "",
    IF(AND(COUNTIF($O$2:O208, "Gross Profit") &gt; 0, COUNTIF($O210:O$1000, "Total Expenses") &gt; 0),
        IF(COUNTIFS(Account!B:B, O209, Account!C:C, "Expense") &gt; 0,
            "Expense",
            IFERROR(INDEX(_xlfn._xlws.FILTER(Account!C:C, (Account!C:C&lt;&gt;"Expense") * (Account!B:B=O209)), 1), "")
        ),
        IFERROR(INDEX(_xlfn._xlws.FILTER(Account!C:C, (Account!C:C&lt;&gt;"Expense") * (Account!B:B=O209)), 1), "")
    )
))</f>
        <v/>
      </c>
      <c r="Q209" s="21" t="str">
        <f>IF(A209 = "", "",IFERROR(VLOOKUP(O209, Account!B:E, 4, FALSE)=FALSE, FALSE))</f>
        <v/>
      </c>
      <c r="R209" s="5"/>
      <c r="S209" s="5"/>
      <c r="T209" s="5"/>
      <c r="U209" s="5"/>
    </row>
    <row r="210" spans="1:21" ht="1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21" t="str">
        <f t="shared" si="3"/>
        <v/>
      </c>
      <c r="P210" s="21" t="str" cm="1">
        <f t="array" ref="P210">IF(A210 = "", "",IF(Q210="", "",
    IF(AND(COUNTIF($O$2:O209, "Gross Profit") &gt; 0, COUNTIF($O211:O$1000, "Total Expenses") &gt; 0),
        IF(COUNTIFS(Account!B:B, O210, Account!C:C, "Expense") &gt; 0,
            "Expense",
            IFERROR(INDEX(_xlfn._xlws.FILTER(Account!C:C, (Account!C:C&lt;&gt;"Expense") * (Account!B:B=O210)), 1), "")
        ),
        IFERROR(INDEX(_xlfn._xlws.FILTER(Account!C:C, (Account!C:C&lt;&gt;"Expense") * (Account!B:B=O210)), 1), "")
    )
))</f>
        <v/>
      </c>
      <c r="Q210" s="21" t="str">
        <f>IF(A210 = "", "",IFERROR(VLOOKUP(O210, Account!B:E, 4, FALSE)=FALSE, FALSE))</f>
        <v/>
      </c>
      <c r="R210" s="5"/>
      <c r="S210" s="5"/>
      <c r="T210" s="5"/>
      <c r="U210" s="5"/>
    </row>
    <row r="211" spans="1:21" ht="1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21" t="str">
        <f t="shared" si="3"/>
        <v/>
      </c>
      <c r="P211" s="21" t="str" cm="1">
        <f t="array" ref="P211">IF(A211 = "", "",IF(Q211="", "",
    IF(AND(COUNTIF($O$2:O210, "Gross Profit") &gt; 0, COUNTIF($O212:O$1000, "Total Expenses") &gt; 0),
        IF(COUNTIFS(Account!B:B, O211, Account!C:C, "Expense") &gt; 0,
            "Expense",
            IFERROR(INDEX(_xlfn._xlws.FILTER(Account!C:C, (Account!C:C&lt;&gt;"Expense") * (Account!B:B=O211)), 1), "")
        ),
        IFERROR(INDEX(_xlfn._xlws.FILTER(Account!C:C, (Account!C:C&lt;&gt;"Expense") * (Account!B:B=O211)), 1), "")
    )
))</f>
        <v/>
      </c>
      <c r="Q211" s="21" t="str">
        <f>IF(A211 = "", "",IFERROR(VLOOKUP(O211, Account!B:E, 4, FALSE)=FALSE, FALSE))</f>
        <v/>
      </c>
      <c r="R211" s="5"/>
      <c r="S211" s="5"/>
      <c r="T211" s="5"/>
      <c r="U211" s="5"/>
    </row>
    <row r="212" spans="1:21" ht="1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21" t="str">
        <f t="shared" si="3"/>
        <v/>
      </c>
      <c r="P212" s="21" t="str" cm="1">
        <f t="array" ref="P212">IF(A212 = "", "",IF(Q212="", "",
    IF(AND(COUNTIF($O$2:O211, "Gross Profit") &gt; 0, COUNTIF($O213:O$1000, "Total Expenses") &gt; 0),
        IF(COUNTIFS(Account!B:B, O212, Account!C:C, "Expense") &gt; 0,
            "Expense",
            IFERROR(INDEX(_xlfn._xlws.FILTER(Account!C:C, (Account!C:C&lt;&gt;"Expense") * (Account!B:B=O212)), 1), "")
        ),
        IFERROR(INDEX(_xlfn._xlws.FILTER(Account!C:C, (Account!C:C&lt;&gt;"Expense") * (Account!B:B=O212)), 1), "")
    )
))</f>
        <v/>
      </c>
      <c r="Q212" s="21" t="str">
        <f>IF(A212 = "", "",IFERROR(VLOOKUP(O212, Account!B:E, 4, FALSE)=FALSE, FALSE))</f>
        <v/>
      </c>
      <c r="R212" s="5"/>
      <c r="S212" s="5"/>
      <c r="T212" s="5"/>
      <c r="U212" s="5"/>
    </row>
    <row r="213" spans="1:21" ht="1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21" t="str">
        <f t="shared" si="3"/>
        <v/>
      </c>
      <c r="P213" s="21" t="str" cm="1">
        <f t="array" ref="P213">IF(A213 = "", "",IF(Q213="", "",
    IF(AND(COUNTIF($O$2:O212, "Gross Profit") &gt; 0, COUNTIF($O214:O$1000, "Total Expenses") &gt; 0),
        IF(COUNTIFS(Account!B:B, O213, Account!C:C, "Expense") &gt; 0,
            "Expense",
            IFERROR(INDEX(_xlfn._xlws.FILTER(Account!C:C, (Account!C:C&lt;&gt;"Expense") * (Account!B:B=O213)), 1), "")
        ),
        IFERROR(INDEX(_xlfn._xlws.FILTER(Account!C:C, (Account!C:C&lt;&gt;"Expense") * (Account!B:B=O213)), 1), "")
    )
))</f>
        <v/>
      </c>
      <c r="Q213" s="21" t="str">
        <f>IF(A213 = "", "",IFERROR(VLOOKUP(O213, Account!B:E, 4, FALSE)=FALSE, FALSE))</f>
        <v/>
      </c>
      <c r="R213" s="5"/>
      <c r="S213" s="5"/>
      <c r="T213" s="5"/>
      <c r="U213" s="5"/>
    </row>
    <row r="214" spans="1:21" ht="1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21" t="str">
        <f t="shared" si="3"/>
        <v/>
      </c>
      <c r="P214" s="21" t="str" cm="1">
        <f t="array" ref="P214">IF(A214 = "", "",IF(Q214="", "",
    IF(AND(COUNTIF($O$2:O213, "Gross Profit") &gt; 0, COUNTIF($O215:O$1000, "Total Expenses") &gt; 0),
        IF(COUNTIFS(Account!B:B, O214, Account!C:C, "Expense") &gt; 0,
            "Expense",
            IFERROR(INDEX(_xlfn._xlws.FILTER(Account!C:C, (Account!C:C&lt;&gt;"Expense") * (Account!B:B=O214)), 1), "")
        ),
        IFERROR(INDEX(_xlfn._xlws.FILTER(Account!C:C, (Account!C:C&lt;&gt;"Expense") * (Account!B:B=O214)), 1), "")
    )
))</f>
        <v/>
      </c>
      <c r="Q214" s="21" t="str">
        <f>IF(A214 = "", "",IFERROR(VLOOKUP(O214, Account!B:E, 4, FALSE)=FALSE, FALSE))</f>
        <v/>
      </c>
      <c r="R214" s="5"/>
      <c r="S214" s="5"/>
      <c r="T214" s="5"/>
      <c r="U214" s="5"/>
    </row>
    <row r="215" spans="1:21" ht="1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21" t="str">
        <f t="shared" si="3"/>
        <v/>
      </c>
      <c r="P215" s="21" t="str" cm="1">
        <f t="array" ref="P215">IF(A215 = "", "",IF(Q215="", "",
    IF(AND(COUNTIF($O$2:O214, "Gross Profit") &gt; 0, COUNTIF($O216:O$1000, "Total Expenses") &gt; 0),
        IF(COUNTIFS(Account!B:B, O215, Account!C:C, "Expense") &gt; 0,
            "Expense",
            IFERROR(INDEX(_xlfn._xlws.FILTER(Account!C:C, (Account!C:C&lt;&gt;"Expense") * (Account!B:B=O215)), 1), "")
        ),
        IFERROR(INDEX(_xlfn._xlws.FILTER(Account!C:C, (Account!C:C&lt;&gt;"Expense") * (Account!B:B=O215)), 1), "")
    )
))</f>
        <v/>
      </c>
      <c r="Q215" s="21" t="str">
        <f>IF(A215 = "", "",IFERROR(VLOOKUP(O215, Account!B:E, 4, FALSE)=FALSE, FALSE))</f>
        <v/>
      </c>
      <c r="R215" s="5"/>
      <c r="S215" s="5"/>
      <c r="T215" s="5"/>
      <c r="U215" s="5"/>
    </row>
    <row r="216" spans="1:21" ht="1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21" t="str">
        <f t="shared" si="3"/>
        <v/>
      </c>
      <c r="P216" s="21" t="str" cm="1">
        <f t="array" ref="P216">IF(A216 = "", "",IF(Q216="", "",
    IF(AND(COUNTIF($O$2:O215, "Gross Profit") &gt; 0, COUNTIF($O217:O$1000, "Total Expenses") &gt; 0),
        IF(COUNTIFS(Account!B:B, O216, Account!C:C, "Expense") &gt; 0,
            "Expense",
            IFERROR(INDEX(_xlfn._xlws.FILTER(Account!C:C, (Account!C:C&lt;&gt;"Expense") * (Account!B:B=O216)), 1), "")
        ),
        IFERROR(INDEX(_xlfn._xlws.FILTER(Account!C:C, (Account!C:C&lt;&gt;"Expense") * (Account!B:B=O216)), 1), "")
    )
))</f>
        <v/>
      </c>
      <c r="Q216" s="21" t="str">
        <f>IF(A216 = "", "",IFERROR(VLOOKUP(O216, Account!B:E, 4, FALSE)=FALSE, FALSE))</f>
        <v/>
      </c>
      <c r="R216" s="5"/>
      <c r="S216" s="5"/>
      <c r="T216" s="5"/>
      <c r="U216" s="5"/>
    </row>
    <row r="217" spans="1:21" ht="1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21" t="str">
        <f t="shared" si="3"/>
        <v/>
      </c>
      <c r="P217" s="21" t="str" cm="1">
        <f t="array" ref="P217">IF(A217 = "", "",IF(Q217="", "",
    IF(AND(COUNTIF($O$2:O216, "Gross Profit") &gt; 0, COUNTIF($O218:O$1000, "Total Expenses") &gt; 0),
        IF(COUNTIFS(Account!B:B, O217, Account!C:C, "Expense") &gt; 0,
            "Expense",
            IFERROR(INDEX(_xlfn._xlws.FILTER(Account!C:C, (Account!C:C&lt;&gt;"Expense") * (Account!B:B=O217)), 1), "")
        ),
        IFERROR(INDEX(_xlfn._xlws.FILTER(Account!C:C, (Account!C:C&lt;&gt;"Expense") * (Account!B:B=O217)), 1), "")
    )
))</f>
        <v/>
      </c>
      <c r="Q217" s="21" t="str">
        <f>IF(A217 = "", "",IFERROR(VLOOKUP(O217, Account!B:E, 4, FALSE)=FALSE, FALSE))</f>
        <v/>
      </c>
      <c r="R217" s="5"/>
      <c r="S217" s="5"/>
      <c r="T217" s="5"/>
      <c r="U217" s="5"/>
    </row>
    <row r="218" spans="1:21" ht="1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21" t="str">
        <f t="shared" si="3"/>
        <v/>
      </c>
      <c r="P218" s="21" t="str" cm="1">
        <f t="array" ref="P218">IF(A218 = "", "",IF(Q218="", "",
    IF(AND(COUNTIF($O$2:O217, "Gross Profit") &gt; 0, COUNTIF($O219:O$1000, "Total Expenses") &gt; 0),
        IF(COUNTIFS(Account!B:B, O218, Account!C:C, "Expense") &gt; 0,
            "Expense",
            IFERROR(INDEX(_xlfn._xlws.FILTER(Account!C:C, (Account!C:C&lt;&gt;"Expense") * (Account!B:B=O218)), 1), "")
        ),
        IFERROR(INDEX(_xlfn._xlws.FILTER(Account!C:C, (Account!C:C&lt;&gt;"Expense") * (Account!B:B=O218)), 1), "")
    )
))</f>
        <v/>
      </c>
      <c r="Q218" s="21" t="str">
        <f>IF(A218 = "", "",IFERROR(VLOOKUP(O218, Account!B:E, 4, FALSE)=FALSE, FALSE))</f>
        <v/>
      </c>
      <c r="R218" s="5"/>
      <c r="S218" s="5"/>
      <c r="T218" s="5"/>
      <c r="U218" s="5"/>
    </row>
    <row r="219" spans="1:21" ht="1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21" t="str">
        <f t="shared" si="3"/>
        <v/>
      </c>
      <c r="P219" s="21" t="str" cm="1">
        <f t="array" ref="P219">IF(A219 = "", "",IF(Q219="", "",
    IF(AND(COUNTIF($O$2:O218, "Gross Profit") &gt; 0, COUNTIF($O220:O$1000, "Total Expenses") &gt; 0),
        IF(COUNTIFS(Account!B:B, O219, Account!C:C, "Expense") &gt; 0,
            "Expense",
            IFERROR(INDEX(_xlfn._xlws.FILTER(Account!C:C, (Account!C:C&lt;&gt;"Expense") * (Account!B:B=O219)), 1), "")
        ),
        IFERROR(INDEX(_xlfn._xlws.FILTER(Account!C:C, (Account!C:C&lt;&gt;"Expense") * (Account!B:B=O219)), 1), "")
    )
))</f>
        <v/>
      </c>
      <c r="Q219" s="21" t="str">
        <f>IF(A219 = "", "",IFERROR(VLOOKUP(O219, Account!B:E, 4, FALSE)=FALSE, FALSE))</f>
        <v/>
      </c>
      <c r="R219" s="5"/>
      <c r="S219" s="5"/>
      <c r="T219" s="5"/>
      <c r="U219" s="5"/>
    </row>
    <row r="220" spans="1:21" ht="1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21" t="str">
        <f t="shared" si="3"/>
        <v/>
      </c>
      <c r="P220" s="21" t="str" cm="1">
        <f t="array" ref="P220">IF(A220 = "", "",IF(Q220="", "",
    IF(AND(COUNTIF($O$2:O219, "Gross Profit") &gt; 0, COUNTIF($O221:O$1000, "Total Expenses") &gt; 0),
        IF(COUNTIFS(Account!B:B, O220, Account!C:C, "Expense") &gt; 0,
            "Expense",
            IFERROR(INDEX(_xlfn._xlws.FILTER(Account!C:C, (Account!C:C&lt;&gt;"Expense") * (Account!B:B=O220)), 1), "")
        ),
        IFERROR(INDEX(_xlfn._xlws.FILTER(Account!C:C, (Account!C:C&lt;&gt;"Expense") * (Account!B:B=O220)), 1), "")
    )
))</f>
        <v/>
      </c>
      <c r="Q220" s="21" t="str">
        <f>IF(A220 = "", "",IFERROR(VLOOKUP(O220, Account!B:E, 4, FALSE)=FALSE, FALSE))</f>
        <v/>
      </c>
      <c r="R220" s="5"/>
      <c r="S220" s="5"/>
      <c r="T220" s="5"/>
      <c r="U220" s="5"/>
    </row>
    <row r="221" spans="1:21" ht="1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21" t="str">
        <f t="shared" si="3"/>
        <v/>
      </c>
      <c r="P221" s="21" t="str" cm="1">
        <f t="array" ref="P221">IF(A221 = "", "",IF(Q221="", "",
    IF(AND(COUNTIF($O$2:O220, "Gross Profit") &gt; 0, COUNTIF($O222:O$1000, "Total Expenses") &gt; 0),
        IF(COUNTIFS(Account!B:B, O221, Account!C:C, "Expense") &gt; 0,
            "Expense",
            IFERROR(INDEX(_xlfn._xlws.FILTER(Account!C:C, (Account!C:C&lt;&gt;"Expense") * (Account!B:B=O221)), 1), "")
        ),
        IFERROR(INDEX(_xlfn._xlws.FILTER(Account!C:C, (Account!C:C&lt;&gt;"Expense") * (Account!B:B=O221)), 1), "")
    )
))</f>
        <v/>
      </c>
      <c r="Q221" s="21" t="str">
        <f>IF(A221 = "", "",IFERROR(VLOOKUP(O221, Account!B:E, 4, FALSE)=FALSE, FALSE))</f>
        <v/>
      </c>
      <c r="R221" s="5"/>
      <c r="S221" s="5"/>
      <c r="T221" s="5"/>
      <c r="U221" s="5"/>
    </row>
    <row r="222" spans="1:21" ht="1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21" t="str">
        <f t="shared" si="3"/>
        <v/>
      </c>
      <c r="P222" s="21" t="str" cm="1">
        <f t="array" ref="P222">IF(A222 = "", "",IF(Q222="", "",
    IF(AND(COUNTIF($O$2:O221, "Gross Profit") &gt; 0, COUNTIF($O223:O$1000, "Total Expenses") &gt; 0),
        IF(COUNTIFS(Account!B:B, O222, Account!C:C, "Expense") &gt; 0,
            "Expense",
            IFERROR(INDEX(_xlfn._xlws.FILTER(Account!C:C, (Account!C:C&lt;&gt;"Expense") * (Account!B:B=O222)), 1), "")
        ),
        IFERROR(INDEX(_xlfn._xlws.FILTER(Account!C:C, (Account!C:C&lt;&gt;"Expense") * (Account!B:B=O222)), 1), "")
    )
))</f>
        <v/>
      </c>
      <c r="Q222" s="21" t="str">
        <f>IF(A222 = "", "",IFERROR(VLOOKUP(O222, Account!B:E, 4, FALSE)=FALSE, FALSE))</f>
        <v/>
      </c>
      <c r="R222" s="5"/>
      <c r="S222" s="5"/>
      <c r="T222" s="5"/>
      <c r="U222" s="5"/>
    </row>
    <row r="223" spans="1:21" ht="1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21" t="str">
        <f t="shared" si="3"/>
        <v/>
      </c>
      <c r="P223" s="21" t="str" cm="1">
        <f t="array" ref="P223">IF(A223 = "", "",IF(Q223="", "",
    IF(AND(COUNTIF($O$2:O222, "Gross Profit") &gt; 0, COUNTIF($O224:O$1000, "Total Expenses") &gt; 0),
        IF(COUNTIFS(Account!B:B, O223, Account!C:C, "Expense") &gt; 0,
            "Expense",
            IFERROR(INDEX(_xlfn._xlws.FILTER(Account!C:C, (Account!C:C&lt;&gt;"Expense") * (Account!B:B=O223)), 1), "")
        ),
        IFERROR(INDEX(_xlfn._xlws.FILTER(Account!C:C, (Account!C:C&lt;&gt;"Expense") * (Account!B:B=O223)), 1), "")
    )
))</f>
        <v/>
      </c>
      <c r="Q223" s="21" t="str">
        <f>IF(A223 = "", "",IFERROR(VLOOKUP(O223, Account!B:E, 4, FALSE)=FALSE, FALSE))</f>
        <v/>
      </c>
      <c r="R223" s="5"/>
      <c r="S223" s="5"/>
      <c r="T223" s="5"/>
      <c r="U223" s="5"/>
    </row>
    <row r="224" spans="1:21" ht="1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21" t="str">
        <f t="shared" si="3"/>
        <v/>
      </c>
      <c r="P224" s="21" t="str" cm="1">
        <f t="array" ref="P224">IF(A224 = "", "",IF(Q224="", "",
    IF(AND(COUNTIF($O$2:O223, "Gross Profit") &gt; 0, COUNTIF($O225:O$1000, "Total Expenses") &gt; 0),
        IF(COUNTIFS(Account!B:B, O224, Account!C:C, "Expense") &gt; 0,
            "Expense",
            IFERROR(INDEX(_xlfn._xlws.FILTER(Account!C:C, (Account!C:C&lt;&gt;"Expense") * (Account!B:B=O224)), 1), "")
        ),
        IFERROR(INDEX(_xlfn._xlws.FILTER(Account!C:C, (Account!C:C&lt;&gt;"Expense") * (Account!B:B=O224)), 1), "")
    )
))</f>
        <v/>
      </c>
      <c r="Q224" s="21" t="str">
        <f>IF(A224 = "", "",IFERROR(VLOOKUP(O224, Account!B:E, 4, FALSE)=FALSE, FALSE))</f>
        <v/>
      </c>
      <c r="R224" s="5"/>
      <c r="S224" s="5"/>
      <c r="T224" s="5"/>
      <c r="U224" s="5"/>
    </row>
    <row r="225" spans="1:21" ht="1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21" t="str">
        <f t="shared" si="3"/>
        <v/>
      </c>
      <c r="P225" s="21" t="str" cm="1">
        <f t="array" ref="P225">IF(A225 = "", "",IF(Q225="", "",
    IF(AND(COUNTIF($O$2:O224, "Gross Profit") &gt; 0, COUNTIF($O226:O$1000, "Total Expenses") &gt; 0),
        IF(COUNTIFS(Account!B:B, O225, Account!C:C, "Expense") &gt; 0,
            "Expense",
            IFERROR(INDEX(_xlfn._xlws.FILTER(Account!C:C, (Account!C:C&lt;&gt;"Expense") * (Account!B:B=O225)), 1), "")
        ),
        IFERROR(INDEX(_xlfn._xlws.FILTER(Account!C:C, (Account!C:C&lt;&gt;"Expense") * (Account!B:B=O225)), 1), "")
    )
))</f>
        <v/>
      </c>
      <c r="Q225" s="21" t="str">
        <f>IF(A225 = "", "",IFERROR(VLOOKUP(O225, Account!B:E, 4, FALSE)=FALSE, FALSE))</f>
        <v/>
      </c>
      <c r="R225" s="5"/>
      <c r="S225" s="5"/>
      <c r="T225" s="5"/>
      <c r="U225" s="5"/>
    </row>
    <row r="226" spans="1:21" ht="1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21" t="str">
        <f t="shared" si="3"/>
        <v/>
      </c>
      <c r="P226" s="21" t="str" cm="1">
        <f t="array" ref="P226">IF(A226 = "", "",IF(Q226="", "",
    IF(AND(COUNTIF($O$2:O225, "Gross Profit") &gt; 0, COUNTIF($O227:O$1000, "Total Expenses") &gt; 0),
        IF(COUNTIFS(Account!B:B, O226, Account!C:C, "Expense") &gt; 0,
            "Expense",
            IFERROR(INDEX(_xlfn._xlws.FILTER(Account!C:C, (Account!C:C&lt;&gt;"Expense") * (Account!B:B=O226)), 1), "")
        ),
        IFERROR(INDEX(_xlfn._xlws.FILTER(Account!C:C, (Account!C:C&lt;&gt;"Expense") * (Account!B:B=O226)), 1), "")
    )
))</f>
        <v/>
      </c>
      <c r="Q226" s="21" t="str">
        <f>IF(A226 = "", "",IFERROR(VLOOKUP(O226, Account!B:E, 4, FALSE)=FALSE, FALSE))</f>
        <v/>
      </c>
      <c r="R226" s="5"/>
      <c r="S226" s="5"/>
      <c r="T226" s="5"/>
      <c r="U226" s="5"/>
    </row>
    <row r="227" spans="1:21" ht="1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21" t="str">
        <f t="shared" si="3"/>
        <v/>
      </c>
      <c r="P227" s="21" t="str" cm="1">
        <f t="array" ref="P227">IF(A227 = "", "",IF(Q227="", "",
    IF(AND(COUNTIF($O$2:O226, "Gross Profit") &gt; 0, COUNTIF($O228:O$1000, "Total Expenses") &gt; 0),
        IF(COUNTIFS(Account!B:B, O227, Account!C:C, "Expense") &gt; 0,
            "Expense",
            IFERROR(INDEX(_xlfn._xlws.FILTER(Account!C:C, (Account!C:C&lt;&gt;"Expense") * (Account!B:B=O227)), 1), "")
        ),
        IFERROR(INDEX(_xlfn._xlws.FILTER(Account!C:C, (Account!C:C&lt;&gt;"Expense") * (Account!B:B=O227)), 1), "")
    )
))</f>
        <v/>
      </c>
      <c r="Q227" s="21" t="str">
        <f>IF(A227 = "", "",IFERROR(VLOOKUP(O227, Account!B:E, 4, FALSE)=FALSE, FALSE))</f>
        <v/>
      </c>
      <c r="R227" s="5"/>
      <c r="S227" s="5"/>
      <c r="T227" s="5"/>
      <c r="U227" s="5"/>
    </row>
    <row r="228" spans="1:21" ht="1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21" t="str">
        <f t="shared" si="3"/>
        <v/>
      </c>
      <c r="P228" s="21" t="str" cm="1">
        <f t="array" ref="P228">IF(A228 = "", "",IF(Q228="", "",
    IF(AND(COUNTIF($O$2:O227, "Gross Profit") &gt; 0, COUNTIF($O229:O$1000, "Total Expenses") &gt; 0),
        IF(COUNTIFS(Account!B:B, O228, Account!C:C, "Expense") &gt; 0,
            "Expense",
            IFERROR(INDEX(_xlfn._xlws.FILTER(Account!C:C, (Account!C:C&lt;&gt;"Expense") * (Account!B:B=O228)), 1), "")
        ),
        IFERROR(INDEX(_xlfn._xlws.FILTER(Account!C:C, (Account!C:C&lt;&gt;"Expense") * (Account!B:B=O228)), 1), "")
    )
))</f>
        <v/>
      </c>
      <c r="Q228" s="21" t="str">
        <f>IF(A228 = "", "",IFERROR(VLOOKUP(O228, Account!B:E, 4, FALSE)=FALSE, FALSE))</f>
        <v/>
      </c>
      <c r="R228" s="5"/>
      <c r="S228" s="5"/>
      <c r="T228" s="5"/>
      <c r="U228" s="5"/>
    </row>
    <row r="229" spans="1:21" ht="1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21" t="str">
        <f t="shared" si="3"/>
        <v/>
      </c>
      <c r="P229" s="21" t="str" cm="1">
        <f t="array" ref="P229">IF(A229 = "", "",IF(Q229="", "",
    IF(AND(COUNTIF($O$2:O228, "Gross Profit") &gt; 0, COUNTIF($O230:O$1000, "Total Expenses") &gt; 0),
        IF(COUNTIFS(Account!B:B, O229, Account!C:C, "Expense") &gt; 0,
            "Expense",
            IFERROR(INDEX(_xlfn._xlws.FILTER(Account!C:C, (Account!C:C&lt;&gt;"Expense") * (Account!B:B=O229)), 1), "")
        ),
        IFERROR(INDEX(_xlfn._xlws.FILTER(Account!C:C, (Account!C:C&lt;&gt;"Expense") * (Account!B:B=O229)), 1), "")
    )
))</f>
        <v/>
      </c>
      <c r="Q229" s="21" t="str">
        <f>IF(A229 = "", "",IFERROR(VLOOKUP(O229, Account!B:E, 4, FALSE)=FALSE, FALSE))</f>
        <v/>
      </c>
      <c r="R229" s="5"/>
      <c r="S229" s="5"/>
      <c r="T229" s="5"/>
      <c r="U229" s="5"/>
    </row>
    <row r="230" spans="1:21" ht="1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21" t="str">
        <f t="shared" si="3"/>
        <v/>
      </c>
      <c r="P230" s="21" t="str" cm="1">
        <f t="array" ref="P230">IF(A230 = "", "",IF(Q230="", "",
    IF(AND(COUNTIF($O$2:O229, "Gross Profit") &gt; 0, COUNTIF($O231:O$1000, "Total Expenses") &gt; 0),
        IF(COUNTIFS(Account!B:B, O230, Account!C:C, "Expense") &gt; 0,
            "Expense",
            IFERROR(INDEX(_xlfn._xlws.FILTER(Account!C:C, (Account!C:C&lt;&gt;"Expense") * (Account!B:B=O230)), 1), "")
        ),
        IFERROR(INDEX(_xlfn._xlws.FILTER(Account!C:C, (Account!C:C&lt;&gt;"Expense") * (Account!B:B=O230)), 1), "")
    )
))</f>
        <v/>
      </c>
      <c r="Q230" s="21" t="str">
        <f>IF(A230 = "", "",IFERROR(VLOOKUP(O230, Account!B:E, 4, FALSE)=FALSE, FALSE))</f>
        <v/>
      </c>
      <c r="R230" s="5"/>
      <c r="S230" s="5"/>
      <c r="T230" s="5"/>
      <c r="U230" s="5"/>
    </row>
    <row r="231" spans="1:21" ht="1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21" t="str">
        <f t="shared" si="3"/>
        <v/>
      </c>
      <c r="P231" s="21" t="str" cm="1">
        <f t="array" ref="P231">IF(A231 = "", "",IF(Q231="", "",
    IF(AND(COUNTIF($O$2:O230, "Gross Profit") &gt; 0, COUNTIF($O232:O$1000, "Total Expenses") &gt; 0),
        IF(COUNTIFS(Account!B:B, O231, Account!C:C, "Expense") &gt; 0,
            "Expense",
            IFERROR(INDEX(_xlfn._xlws.FILTER(Account!C:C, (Account!C:C&lt;&gt;"Expense") * (Account!B:B=O231)), 1), "")
        ),
        IFERROR(INDEX(_xlfn._xlws.FILTER(Account!C:C, (Account!C:C&lt;&gt;"Expense") * (Account!B:B=O231)), 1), "")
    )
))</f>
        <v/>
      </c>
      <c r="Q231" s="21" t="str">
        <f>IF(A231 = "", "",IFERROR(VLOOKUP(O231, Account!B:E, 4, FALSE)=FALSE, FALSE))</f>
        <v/>
      </c>
      <c r="R231" s="5"/>
      <c r="S231" s="5"/>
      <c r="T231" s="5"/>
      <c r="U231" s="5"/>
    </row>
    <row r="232" spans="1:21" ht="1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21" t="str">
        <f t="shared" si="3"/>
        <v/>
      </c>
      <c r="P232" s="21" t="str" cm="1">
        <f t="array" ref="P232">IF(A232 = "", "",IF(Q232="", "",
    IF(AND(COUNTIF($O$2:O231, "Gross Profit") &gt; 0, COUNTIF($O233:O$1000, "Total Expenses") &gt; 0),
        IF(COUNTIFS(Account!B:B, O232, Account!C:C, "Expense") &gt; 0,
            "Expense",
            IFERROR(INDEX(_xlfn._xlws.FILTER(Account!C:C, (Account!C:C&lt;&gt;"Expense") * (Account!B:B=O232)), 1), "")
        ),
        IFERROR(INDEX(_xlfn._xlws.FILTER(Account!C:C, (Account!C:C&lt;&gt;"Expense") * (Account!B:B=O232)), 1), "")
    )
))</f>
        <v/>
      </c>
      <c r="Q232" s="21" t="str">
        <f>IF(A232 = "", "",IFERROR(VLOOKUP(O232, Account!B:E, 4, FALSE)=FALSE, FALSE))</f>
        <v/>
      </c>
      <c r="R232" s="5"/>
      <c r="S232" s="5"/>
      <c r="T232" s="5"/>
      <c r="U232" s="5"/>
    </row>
    <row r="233" spans="1:21" ht="1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21" t="str">
        <f t="shared" si="3"/>
        <v/>
      </c>
      <c r="P233" s="21" t="str" cm="1">
        <f t="array" ref="P233">IF(A233 = "", "",IF(Q233="", "",
    IF(AND(COUNTIF($O$2:O232, "Gross Profit") &gt; 0, COUNTIF($O234:O$1000, "Total Expenses") &gt; 0),
        IF(COUNTIFS(Account!B:B, O233, Account!C:C, "Expense") &gt; 0,
            "Expense",
            IFERROR(INDEX(_xlfn._xlws.FILTER(Account!C:C, (Account!C:C&lt;&gt;"Expense") * (Account!B:B=O233)), 1), "")
        ),
        IFERROR(INDEX(_xlfn._xlws.FILTER(Account!C:C, (Account!C:C&lt;&gt;"Expense") * (Account!B:B=O233)), 1), "")
    )
))</f>
        <v/>
      </c>
      <c r="Q233" s="21" t="str">
        <f>IF(A233 = "", "",IFERROR(VLOOKUP(O233, Account!B:E, 4, FALSE)=FALSE, FALSE))</f>
        <v/>
      </c>
      <c r="R233" s="5"/>
      <c r="S233" s="5"/>
      <c r="T233" s="5"/>
      <c r="U233" s="5"/>
    </row>
    <row r="234" spans="1:21" ht="1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21" t="str">
        <f t="shared" ref="O234:O239" si="4">TRIM(A234)</f>
        <v/>
      </c>
      <c r="P234" s="21" t="str" cm="1">
        <f t="array" ref="P234">IF(A234 = "", "",IF(Q234="", "",
    IF(AND(COUNTIF($O$2:O233, "Gross Profit") &gt; 0, COUNTIF($O235:O$1000, "Total Expenses") &gt; 0),
        IF(COUNTIFS(Account!B:B, O234, Account!C:C, "Expense") &gt; 0,
            "Expense",
            IFERROR(INDEX(_xlfn._xlws.FILTER(Account!C:C, (Account!C:C&lt;&gt;"Expense") * (Account!B:B=O234)), 1), "")
        ),
        IFERROR(INDEX(_xlfn._xlws.FILTER(Account!C:C, (Account!C:C&lt;&gt;"Expense") * (Account!B:B=O234)), 1), "")
    )
))</f>
        <v/>
      </c>
      <c r="Q234" s="21" t="str">
        <f>IF(A234 = "", "",IFERROR(VLOOKUP(O234, Account!B:E, 4, FALSE)=FALSE, FALSE))</f>
        <v/>
      </c>
      <c r="R234" s="5"/>
      <c r="S234" s="5"/>
      <c r="T234" s="5"/>
      <c r="U234" s="5"/>
    </row>
    <row r="235" spans="1:21" ht="1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21" t="str">
        <f t="shared" si="4"/>
        <v/>
      </c>
      <c r="P235" s="21" t="str" cm="1">
        <f t="array" ref="P235">IF(A235 = "", "",IF(Q235="", "",
    IF(AND(COUNTIF($O$2:O234, "Gross Profit") &gt; 0, COUNTIF($O236:O$1000, "Total Expenses") &gt; 0),
        IF(COUNTIFS(Account!B:B, O235, Account!C:C, "Expense") &gt; 0,
            "Expense",
            IFERROR(INDEX(_xlfn._xlws.FILTER(Account!C:C, (Account!C:C&lt;&gt;"Expense") * (Account!B:B=O235)), 1), "")
        ),
        IFERROR(INDEX(_xlfn._xlws.FILTER(Account!C:C, (Account!C:C&lt;&gt;"Expense") * (Account!B:B=O235)), 1), "")
    )
))</f>
        <v/>
      </c>
      <c r="Q235" s="21" t="str">
        <f>IF(A235 = "", "",IFERROR(VLOOKUP(O235, Account!B:E, 4, FALSE)=FALSE, FALSE))</f>
        <v/>
      </c>
      <c r="R235" s="5"/>
      <c r="S235" s="5"/>
      <c r="T235" s="5"/>
      <c r="U235" s="5"/>
    </row>
    <row r="236" spans="1:21" ht="1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21" t="str">
        <f t="shared" si="4"/>
        <v/>
      </c>
      <c r="P236" s="21"/>
      <c r="Q236" s="21" t="str">
        <f>IF(A236 = "", "",IFERROR(VLOOKUP(O236, Account!B:E, 4, FALSE)=FALSE, FALSE))</f>
        <v/>
      </c>
      <c r="R236" s="5"/>
      <c r="S236" s="5"/>
      <c r="T236" s="5"/>
      <c r="U236" s="5"/>
    </row>
    <row r="237" spans="1:21" ht="1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21" t="str">
        <f t="shared" si="4"/>
        <v/>
      </c>
      <c r="P237" s="21"/>
      <c r="Q237" s="21" t="str">
        <f>IF(A237 = "", "",IFERROR(VLOOKUP(O237, Account!B:E, 4, FALSE)=FALSE, FALSE))</f>
        <v/>
      </c>
      <c r="R237" s="5"/>
      <c r="S237" s="5"/>
      <c r="T237" s="5"/>
      <c r="U237" s="5"/>
    </row>
    <row r="238" spans="1:21" ht="1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21" t="str">
        <f t="shared" si="4"/>
        <v/>
      </c>
      <c r="P238" s="21"/>
      <c r="Q238" s="21"/>
      <c r="R238" s="5"/>
      <c r="S238" s="5"/>
      <c r="T238" s="5"/>
      <c r="U238" s="5"/>
    </row>
    <row r="239" spans="1:21" ht="1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21" t="str">
        <f t="shared" si="4"/>
        <v/>
      </c>
      <c r="P239" s="21"/>
      <c r="Q239" s="21"/>
      <c r="R239" s="5"/>
      <c r="S239" s="5"/>
      <c r="T239" s="5"/>
      <c r="U239" s="5"/>
    </row>
    <row r="240" spans="1:21" ht="1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21"/>
      <c r="P240" s="21"/>
      <c r="Q240" s="21"/>
      <c r="R240" s="5"/>
      <c r="S240" s="5"/>
      <c r="T240" s="5"/>
      <c r="U240" s="5"/>
    </row>
    <row r="241" spans="1:21" ht="1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21"/>
      <c r="P241" s="21"/>
      <c r="Q241" s="21"/>
      <c r="R241" s="5"/>
      <c r="S241" s="5"/>
      <c r="T241" s="5"/>
      <c r="U241" s="5"/>
    </row>
    <row r="242" spans="1:21" ht="1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21"/>
      <c r="P242" s="21"/>
      <c r="Q242" s="21"/>
      <c r="R242" s="5"/>
      <c r="S242" s="5"/>
      <c r="T242" s="5"/>
      <c r="U242" s="5"/>
    </row>
    <row r="243" spans="1:21" ht="1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1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5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5" thickBo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5" thickBo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15" thickBo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5" thickBo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15" thickBo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15" thickBo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15" thickBo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15" thickBo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15" thickBo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5" thickBo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5" thickBo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5" thickBo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ht="15" thickBo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ht="15" thickBo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ht="15" thickBo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C4CD-290D-40E6-A8F6-550196AE4A71}">
  <dimension ref="A1:C4"/>
  <sheetViews>
    <sheetView tabSelected="1" workbookViewId="0">
      <selection activeCell="C1" sqref="C1:C1048576"/>
    </sheetView>
  </sheetViews>
  <sheetFormatPr defaultRowHeight="14.5"/>
  <cols>
    <col min="1" max="1" width="30.54296875" customWidth="1"/>
    <col min="2" max="2" width="23.90625" customWidth="1"/>
    <col min="3" max="3" width="9.90625" style="36" bestFit="1" customWidth="1"/>
  </cols>
  <sheetData>
    <row r="1" spans="1:3">
      <c r="A1" s="62" t="s">
        <v>218</v>
      </c>
    </row>
    <row r="2" spans="1:3">
      <c r="B2" s="62" t="s">
        <v>219</v>
      </c>
      <c r="C2" s="36">
        <v>10000</v>
      </c>
    </row>
    <row r="3" spans="1:3">
      <c r="B3" s="62" t="s">
        <v>220</v>
      </c>
      <c r="C3" s="36">
        <v>8000</v>
      </c>
    </row>
    <row r="4" spans="1:3">
      <c r="B4" s="62" t="s">
        <v>221</v>
      </c>
      <c r="C4" s="36">
        <v>14000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450F26598D1941A683F3B5B7CCE6FD" ma:contentTypeVersion="9" ma:contentTypeDescription="Create a new document." ma:contentTypeScope="" ma:versionID="2378038e22d997f71cbc39b4148c0fc7">
  <xsd:schema xmlns:xsd="http://www.w3.org/2001/XMLSchema" xmlns:xs="http://www.w3.org/2001/XMLSchema" xmlns:p="http://schemas.microsoft.com/office/2006/metadata/properties" xmlns:ns3="dbe1f63d-ad54-48b2-aa52-1e8ea546df4c" xmlns:ns4="253fadac-b102-453d-b60b-88d47cfba01d" targetNamespace="http://schemas.microsoft.com/office/2006/metadata/properties" ma:root="true" ma:fieldsID="be9f1db8f98839a8d7f2b44e8f23587b" ns3:_="" ns4:_="">
    <xsd:import namespace="dbe1f63d-ad54-48b2-aa52-1e8ea546df4c"/>
    <xsd:import namespace="253fadac-b102-453d-b60b-88d47cfba0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1f63d-ad54-48b2-aa52-1e8ea546d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fadac-b102-453d-b60b-88d47cfba01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be1f63d-ad54-48b2-aa52-1e8ea546df4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149476-F58D-4E40-AED6-671685B06F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e1f63d-ad54-48b2-aa52-1e8ea546df4c"/>
    <ds:schemaRef ds:uri="253fadac-b102-453d-b60b-88d47cfba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D0CF42-A525-4CDA-A414-C6B104F130A0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dbe1f63d-ad54-48b2-aa52-1e8ea546df4c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53fadac-b102-453d-b60b-88d47cfba01d"/>
  </ds:schemaRefs>
</ds:datastoreItem>
</file>

<file path=customXml/itemProps3.xml><?xml version="1.0" encoding="utf-8"?>
<ds:datastoreItem xmlns:ds="http://schemas.openxmlformats.org/officeDocument/2006/customXml" ds:itemID="{8DC1C570-A7A1-4AB5-9FD7-1FC22F7CA5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Current Dashboard</vt:lpstr>
      <vt:lpstr>Account</vt:lpstr>
      <vt:lpstr>P&amp;L This Fiscal Year</vt:lpstr>
      <vt:lpstr>P&amp;L Last Fiscal Year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Brooks</dc:creator>
  <cp:lastModifiedBy>Natalie Brooks</cp:lastModifiedBy>
  <dcterms:created xsi:type="dcterms:W3CDTF">2025-07-10T15:26:43Z</dcterms:created>
  <dcterms:modified xsi:type="dcterms:W3CDTF">2025-07-10T19:37:25Z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0x010100F6450F26598D1941A683F3B5B7CCE6FD</vt:lpwstr>
  </property>
</Properties>
</file>