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ns\Download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definedNames>
    <definedName name="_xlnm._FilterDatabase" localSheetId="0" hidden="1">Hoja1!$B$2:$K$39</definedName>
    <definedName name="_xlnm._FilterDatabase" localSheetId="1" hidden="1">Hoja2!$A$2:$G$39</definedName>
    <definedName name="_xlnm.Print_Area" localSheetId="0">Hoja1!$B$2:$H$35</definedName>
    <definedName name="_xlnm.Print_Area" localSheetId="1">Hoja2!$A$1:$BB$38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3" i="2" l="1"/>
  <c r="AE42" i="2"/>
  <c r="AZ43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AL41" i="2"/>
  <c r="AM41" i="2"/>
  <c r="AN41" i="2"/>
  <c r="AO41" i="2"/>
  <c r="AS56" i="2"/>
  <c r="AP41" i="2"/>
  <c r="AS57" i="2"/>
  <c r="AO42" i="2"/>
  <c r="AJ43" i="2"/>
  <c r="AJ42" i="2"/>
  <c r="AI42" i="2"/>
  <c r="AF42" i="2"/>
  <c r="AI41" i="2"/>
  <c r="AC41" i="2"/>
  <c r="AC42" i="2" s="1"/>
  <c r="AE41" i="2"/>
  <c r="AF41" i="2" l="1"/>
  <c r="AG41" i="2"/>
  <c r="AH41" i="2"/>
  <c r="AJ41" i="2"/>
  <c r="AK41" i="2"/>
  <c r="AD41" i="2"/>
</calcChain>
</file>

<file path=xl/sharedStrings.xml><?xml version="1.0" encoding="utf-8"?>
<sst xmlns="http://schemas.openxmlformats.org/spreadsheetml/2006/main" count="423" uniqueCount="170">
  <si>
    <t>NINI YOHANA OSORIO RAMIREZ</t>
  </si>
  <si>
    <t xml:space="preserve">Calle 7C No. 11-26 </t>
  </si>
  <si>
    <t>ETELVINA AVILES CHARRY</t>
  </si>
  <si>
    <t xml:space="preserve">Calle 5 No. 8-45 </t>
  </si>
  <si>
    <t>EDGAR GUTIERREZ DIAZ</t>
  </si>
  <si>
    <t>Calle 2 No. 2-58</t>
  </si>
  <si>
    <t>CARMELINA SANCHEZ SANCHEZ</t>
  </si>
  <si>
    <t>Carrera 6 No. 7-57</t>
  </si>
  <si>
    <t>NORANZA LEON GARZON</t>
  </si>
  <si>
    <t>Calle 11 No. 2A-09</t>
  </si>
  <si>
    <t>MARLY TRUJILLO CUBILLOS</t>
  </si>
  <si>
    <t>Carrera 4 No. 7-38</t>
  </si>
  <si>
    <t>Calle 8 No. 6-18</t>
  </si>
  <si>
    <t>Calle 7 No. 8a-03</t>
  </si>
  <si>
    <t>Calle 6 No. 8-08</t>
  </si>
  <si>
    <t>Carrera 8 No. 5-19</t>
  </si>
  <si>
    <t>Carrera 2 No. 8-38</t>
  </si>
  <si>
    <t>Calle 11 No. 9-20</t>
  </si>
  <si>
    <t xml:space="preserve">Carrera 7 No. 7-90 </t>
  </si>
  <si>
    <t>Carrera 3 No. 2-06</t>
  </si>
  <si>
    <t>YOANA HORTA ACEVEDO</t>
  </si>
  <si>
    <t>Calle 2B No. 5-45</t>
  </si>
  <si>
    <t>Calle 3 No. 2-49</t>
  </si>
  <si>
    <t>Calle 6 No. 1E-16</t>
  </si>
  <si>
    <t>Calle 5 No. 8-05</t>
  </si>
  <si>
    <t>Calle 3 No. 2-38</t>
  </si>
  <si>
    <t>Calle 9 No. 3-29</t>
  </si>
  <si>
    <t>Carrera 5 No. 5-75</t>
  </si>
  <si>
    <t>Calle 7 No. 4-05</t>
  </si>
  <si>
    <t>Calle 11 No. 10-50</t>
  </si>
  <si>
    <t>No.</t>
  </si>
  <si>
    <t>Beneficiario</t>
  </si>
  <si>
    <t>C.C</t>
  </si>
  <si>
    <t>Direccion</t>
  </si>
  <si>
    <t>Barrio</t>
  </si>
  <si>
    <t xml:space="preserve">Telefono </t>
  </si>
  <si>
    <t>Tipologia</t>
  </si>
  <si>
    <t>OK</t>
  </si>
  <si>
    <t>Observacion</t>
  </si>
  <si>
    <t>Calle 8A No. 11-26</t>
  </si>
  <si>
    <t>Requiere quitar ramada</t>
  </si>
  <si>
    <t>Calle 7A No. 1A- 13</t>
  </si>
  <si>
    <t>3133043641 - 3214417128</t>
  </si>
  <si>
    <t>CRA8 7A-27</t>
  </si>
  <si>
    <t>Calle 2 No. 5-41</t>
  </si>
  <si>
    <t>Carrera 3 No. 4-06</t>
  </si>
  <si>
    <t>3203114231 - 3213366094</t>
  </si>
  <si>
    <t>TRANSVERSAL 9 No. 7A-22</t>
  </si>
  <si>
    <t>TRANSVERSAL 9 No 7A-30</t>
  </si>
  <si>
    <t>ANA MILED CORTES TOVAR</t>
  </si>
  <si>
    <t>CLL 8A # 1-13</t>
  </si>
  <si>
    <t>ALPES</t>
  </si>
  <si>
    <t>ALCOBA</t>
  </si>
  <si>
    <t>CLAVELLINOS</t>
  </si>
  <si>
    <t>Calle 2  # 1E -25</t>
  </si>
  <si>
    <t>LUPERLI NARVAEZ NARVAEZ</t>
  </si>
  <si>
    <t>NELSON DELGADO</t>
  </si>
  <si>
    <t>CARRERA 4 # 2-35</t>
  </si>
  <si>
    <t>KENNEDY</t>
  </si>
  <si>
    <t>PABLO SEXTO</t>
  </si>
  <si>
    <t>PRADERAS DE LOURDES</t>
  </si>
  <si>
    <t>PUEBLO NUEVO</t>
  </si>
  <si>
    <t>MARIA AUXILIADORA</t>
  </si>
  <si>
    <t>SAN JOSE</t>
  </si>
  <si>
    <t>FLORESTA</t>
  </si>
  <si>
    <t>FUNDADORES</t>
  </si>
  <si>
    <t>LOS ALPES</t>
  </si>
  <si>
    <t>LA PALMITA</t>
  </si>
  <si>
    <t>SAN ISIDRO</t>
  </si>
  <si>
    <t>SAN MARTIN</t>
  </si>
  <si>
    <t>BATERIA</t>
  </si>
  <si>
    <t>COCINA</t>
  </si>
  <si>
    <t>AMPARO ROA</t>
  </si>
  <si>
    <t>GERCEY NARVAEZ RIVERA</t>
  </si>
  <si>
    <t>OLGA CASTILLA</t>
  </si>
  <si>
    <t>OLIMPO ORTIZ MORA</t>
  </si>
  <si>
    <t>MARIA EUGENIA RAMIREZ</t>
  </si>
  <si>
    <t>NUNILA RAMIREZ TOVAR</t>
  </si>
  <si>
    <t>CENTRO</t>
  </si>
  <si>
    <t>ROSA ANA PALOMO DE TOVAR</t>
  </si>
  <si>
    <t>OLIMPO ORTIZ QUINTERO</t>
  </si>
  <si>
    <t>EVANGELINA BARRIOS</t>
  </si>
  <si>
    <t>FREDDY QUINTERO COLLAZOS</t>
  </si>
  <si>
    <t>IVETTE MORA CHARRY</t>
  </si>
  <si>
    <t>YENER SANCHEZ</t>
  </si>
  <si>
    <t>ROSANA LUGO SANCHEZ</t>
  </si>
  <si>
    <t>EDWIN FABIAN GARZON SANCHEZ</t>
  </si>
  <si>
    <t>TERESA MORENO</t>
  </si>
  <si>
    <t>BEATRIZ MORENO</t>
  </si>
  <si>
    <t>MARIELA SANCHEZ</t>
  </si>
  <si>
    <t>FABIOLA LASSO CHARRY</t>
  </si>
  <si>
    <t>MARIA DE JESUS QUIROGA</t>
  </si>
  <si>
    <t>MARIA LUCIA RAMIREZ</t>
  </si>
  <si>
    <t>LUZ MELBA SANCHEZ RIVERA</t>
  </si>
  <si>
    <t>TRINIDAD MONTAÑA DE POLANIA</t>
  </si>
  <si>
    <t>3154293123 -3154315098</t>
  </si>
  <si>
    <t>ROSABEL GARZON DE POLANIA</t>
  </si>
  <si>
    <t>3143504448 - 3207518147</t>
  </si>
  <si>
    <t>3123284610 - 3118618188</t>
  </si>
  <si>
    <t>3108142098 - 3154078123</t>
  </si>
  <si>
    <t>3162408604 - 3158036331</t>
  </si>
  <si>
    <t xml:space="preserve">        </t>
  </si>
  <si>
    <t xml:space="preserve"> PRADERAS DE LOURDES</t>
  </si>
  <si>
    <t>LUIS ALFREDO REMIGIO YANGUMA</t>
  </si>
  <si>
    <t>CARRERA 8 # 7A-26</t>
  </si>
  <si>
    <t>3156230500 - 3228580048</t>
  </si>
  <si>
    <t>MARIO QUIROGA SANCHEZ</t>
  </si>
  <si>
    <t>CARRERA 1E # 5-76</t>
  </si>
  <si>
    <t>MARIA SILDANA PALACIOS TARQUINO</t>
  </si>
  <si>
    <t>CARRERA 1E # 1A-14</t>
  </si>
  <si>
    <t>No</t>
  </si>
  <si>
    <t>ENRIQUE SANCHEZ AVILES</t>
  </si>
  <si>
    <t>CARRERA 4B # 10-71</t>
  </si>
  <si>
    <t>JARDIN</t>
  </si>
  <si>
    <t>MAESTRO</t>
  </si>
  <si>
    <t>JAIRO VIDAL YOZA</t>
  </si>
  <si>
    <t>3187513401 - 3204898257</t>
  </si>
  <si>
    <t>CARRERA 8a # 7A-26</t>
  </si>
  <si>
    <t>SIRIO</t>
  </si>
  <si>
    <t>NICOLAS</t>
  </si>
  <si>
    <t>OMAR</t>
  </si>
  <si>
    <t>PUERTA</t>
  </si>
  <si>
    <t>VENTANAS</t>
  </si>
  <si>
    <t>CERAMICA PISO</t>
  </si>
  <si>
    <t>CERAMICA PARED</t>
  </si>
  <si>
    <t>HIERRO 3/8</t>
  </si>
  <si>
    <t>FLEJES 20*15</t>
  </si>
  <si>
    <t>FLEJES 15*7</t>
  </si>
  <si>
    <t>FLEJES 12*7</t>
  </si>
  <si>
    <t>ALAMBRE</t>
  </si>
  <si>
    <t>LADRILLO N°5</t>
  </si>
  <si>
    <t>PEGACOR</t>
  </si>
  <si>
    <t>BOQUILLA</t>
  </si>
  <si>
    <t>FIRMAS</t>
  </si>
  <si>
    <t>TEJAS</t>
  </si>
  <si>
    <t>CEMENTO</t>
  </si>
  <si>
    <t>ELECTRICO</t>
  </si>
  <si>
    <t>PERFILES</t>
  </si>
  <si>
    <t>BOCEL</t>
  </si>
  <si>
    <t>TUBO PRESION 1"</t>
  </si>
  <si>
    <t>TUBO PRESION 1/2"</t>
  </si>
  <si>
    <t>CODO 1/2" ROSCADO UNA PUNTA</t>
  </si>
  <si>
    <t>CODO 1/2" PVC</t>
  </si>
  <si>
    <t>TEE 1/2"</t>
  </si>
  <si>
    <t>CHEQUE 1/2"</t>
  </si>
  <si>
    <t>ADAPTADOR MACHO 1/2"</t>
  </si>
  <si>
    <t>REDUCCION 1" X 1/2"</t>
  </si>
  <si>
    <t>SOLDADURA TUBISOL</t>
  </si>
  <si>
    <t>CINTA TEFLON</t>
  </si>
  <si>
    <t>UNIONES 1/2"</t>
  </si>
  <si>
    <t>LLAVE TERMINAL 1/2"</t>
  </si>
  <si>
    <t>sifon + codo 2"</t>
  </si>
  <si>
    <t>TUBO 2"</t>
  </si>
  <si>
    <t>BUJE SOLDADO 2 X 1 1/2"</t>
  </si>
  <si>
    <t>REJILLA 2"</t>
  </si>
  <si>
    <t>POZUELO</t>
  </si>
  <si>
    <t>REJILLA ALUMINIO 3"X2"</t>
  </si>
  <si>
    <t>TUBO 4"</t>
  </si>
  <si>
    <t>CODO 4"</t>
  </si>
  <si>
    <t xml:space="preserve">SILICONA </t>
  </si>
  <si>
    <t>Y SANITARIA 2"</t>
  </si>
  <si>
    <t>CODO 2"</t>
  </si>
  <si>
    <t>TEE 1"</t>
  </si>
  <si>
    <t>CODO 1"</t>
  </si>
  <si>
    <t>12 ml</t>
  </si>
  <si>
    <t>3 ml</t>
  </si>
  <si>
    <t>6(7,7)ML</t>
  </si>
  <si>
    <t>DUCHAS</t>
  </si>
  <si>
    <t>ADAPTADOR HEMBRA 1/2"</t>
  </si>
  <si>
    <t>AIPE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</si>
</sst>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1" fillId="2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/>
    <xf numFmtId="0" fontId="1" fillId="3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0" xfId="0" applyFill="1" applyBorder="1"/>
    <xf numFmtId="0" fontId="0" fillId="4" borderId="0" xfId="0" applyFill="1"/>
    <xf numFmtId="0" fontId="0" fillId="0" borderId="0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39"/>
  <sheetViews>
    <sheetView zoomScale="40" zoomScaleNormal="40" zoomScaleSheetLayoutView="40"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G11" sqref="G11"/>
    </sheetView>
  </sheetViews>
  <sheetFormatPr baseColWidth="10" defaultRowHeight="23.25" x14ac:dyDescent="0.35"/>
  <cols>
    <col min="1" max="1" width="2.85546875" customWidth="1"/>
    <col min="2" max="2" width="8.140625" customWidth="1"/>
    <col min="3" max="3" width="49.42578125" style="9" customWidth="1"/>
    <col min="4" max="4" width="22.28515625" customWidth="1"/>
    <col min="5" max="5" width="27.7109375" style="1" customWidth="1"/>
    <col min="6" max="6" width="26.140625" style="1" customWidth="1"/>
    <col min="7" max="7" width="26.28515625" style="8" customWidth="1"/>
    <col min="8" max="8" width="18.42578125" style="5" customWidth="1"/>
    <col min="9" max="9" width="13.5703125" style="7" customWidth="1"/>
    <col min="10" max="10" width="31.28515625" customWidth="1"/>
    <col min="11" max="11" width="22.28515625" customWidth="1"/>
  </cols>
  <sheetData>
    <row r="1" spans="2:11" ht="24" thickBot="1" x14ac:dyDescent="0.4"/>
    <row r="2" spans="2:11" s="2" customFormat="1" ht="33" customHeight="1" x14ac:dyDescent="0.25">
      <c r="B2" s="15" t="s">
        <v>30</v>
      </c>
      <c r="C2" s="16" t="s">
        <v>31</v>
      </c>
      <c r="D2" s="17" t="s">
        <v>32</v>
      </c>
      <c r="E2" s="18" t="s">
        <v>33</v>
      </c>
      <c r="F2" s="18" t="s">
        <v>34</v>
      </c>
      <c r="G2" s="17" t="s">
        <v>35</v>
      </c>
      <c r="H2" s="16" t="s">
        <v>36</v>
      </c>
      <c r="I2" s="17" t="s">
        <v>37</v>
      </c>
      <c r="J2" s="17" t="s">
        <v>38</v>
      </c>
      <c r="K2" s="27" t="s">
        <v>114</v>
      </c>
    </row>
    <row r="3" spans="2:11" s="2" customFormat="1" ht="47.25" customHeight="1" x14ac:dyDescent="0.25">
      <c r="B3" s="30">
        <v>301</v>
      </c>
      <c r="C3" s="10" t="s">
        <v>55</v>
      </c>
      <c r="D3" s="11">
        <v>26444946</v>
      </c>
      <c r="E3" s="10" t="s">
        <v>13</v>
      </c>
      <c r="F3" s="10" t="s">
        <v>61</v>
      </c>
      <c r="G3" s="13" t="s">
        <v>42</v>
      </c>
      <c r="H3" s="6" t="s">
        <v>70</v>
      </c>
      <c r="I3" s="6" t="s">
        <v>37</v>
      </c>
      <c r="J3" s="11"/>
      <c r="K3" s="31" t="s">
        <v>119</v>
      </c>
    </row>
    <row r="4" spans="2:11" s="2" customFormat="1" ht="39.950000000000003" customHeight="1" x14ac:dyDescent="0.25">
      <c r="B4" s="33">
        <v>302</v>
      </c>
      <c r="C4" s="10" t="s">
        <v>79</v>
      </c>
      <c r="D4" s="11">
        <v>26444233</v>
      </c>
      <c r="E4" s="10" t="s">
        <v>19</v>
      </c>
      <c r="F4" s="10" t="s">
        <v>62</v>
      </c>
      <c r="G4" s="12">
        <v>3132280449</v>
      </c>
      <c r="H4" s="6" t="s">
        <v>70</v>
      </c>
      <c r="I4" s="6" t="s">
        <v>37</v>
      </c>
      <c r="J4" s="11"/>
      <c r="K4" s="31"/>
    </row>
    <row r="5" spans="2:11" s="2" customFormat="1" ht="39.950000000000003" customHeight="1" x14ac:dyDescent="0.25">
      <c r="B5" s="19">
        <v>303</v>
      </c>
      <c r="C5" s="10" t="s">
        <v>74</v>
      </c>
      <c r="D5" s="11">
        <v>52063452</v>
      </c>
      <c r="E5" s="10" t="s">
        <v>14</v>
      </c>
      <c r="F5" s="10" t="s">
        <v>65</v>
      </c>
      <c r="G5" s="12">
        <v>3125359891</v>
      </c>
      <c r="H5" s="6" t="s">
        <v>71</v>
      </c>
      <c r="I5" s="6" t="s">
        <v>37</v>
      </c>
      <c r="J5" s="11"/>
      <c r="K5" s="4"/>
    </row>
    <row r="6" spans="2:11" s="2" customFormat="1" ht="39.950000000000003" customHeight="1" x14ac:dyDescent="0.25">
      <c r="B6" s="19">
        <v>304</v>
      </c>
      <c r="C6" s="10" t="s">
        <v>0</v>
      </c>
      <c r="D6" s="11">
        <v>55216727</v>
      </c>
      <c r="E6" s="10" t="s">
        <v>1</v>
      </c>
      <c r="F6" s="10" t="s">
        <v>64</v>
      </c>
      <c r="G6" s="12">
        <v>3209617681</v>
      </c>
      <c r="H6" s="6" t="s">
        <v>70</v>
      </c>
      <c r="I6" s="6" t="s">
        <v>37</v>
      </c>
      <c r="J6" s="11"/>
      <c r="K6" s="31"/>
    </row>
    <row r="7" spans="2:11" s="2" customFormat="1" ht="39.950000000000003" customHeight="1" x14ac:dyDescent="0.25">
      <c r="B7" s="19">
        <v>305</v>
      </c>
      <c r="C7" s="10" t="s">
        <v>56</v>
      </c>
      <c r="D7" s="11">
        <v>19492616</v>
      </c>
      <c r="E7" s="10" t="s">
        <v>45</v>
      </c>
      <c r="F7" s="10" t="s">
        <v>59</v>
      </c>
      <c r="G7" s="12">
        <v>3105712340</v>
      </c>
      <c r="H7" s="6" t="s">
        <v>71</v>
      </c>
      <c r="I7" s="6" t="s">
        <v>37</v>
      </c>
      <c r="J7" s="11"/>
      <c r="K7" s="4"/>
    </row>
    <row r="8" spans="2:11" s="2" customFormat="1" ht="39.950000000000003" customHeight="1" x14ac:dyDescent="0.25">
      <c r="B8" s="19">
        <v>306</v>
      </c>
      <c r="C8" s="10" t="s">
        <v>49</v>
      </c>
      <c r="D8" s="11">
        <v>52763371</v>
      </c>
      <c r="E8" s="10" t="s">
        <v>17</v>
      </c>
      <c r="F8" s="10" t="s">
        <v>60</v>
      </c>
      <c r="G8" s="12">
        <v>3118644379</v>
      </c>
      <c r="H8" s="6" t="s">
        <v>70</v>
      </c>
      <c r="I8" s="6" t="s">
        <v>37</v>
      </c>
      <c r="J8" s="11"/>
      <c r="K8" s="31"/>
    </row>
    <row r="9" spans="2:11" s="2" customFormat="1" ht="42.75" customHeight="1" x14ac:dyDescent="0.25">
      <c r="B9" s="19">
        <v>307</v>
      </c>
      <c r="C9" s="10" t="s">
        <v>94</v>
      </c>
      <c r="D9" s="11">
        <v>28621912</v>
      </c>
      <c r="E9" s="10" t="s">
        <v>29</v>
      </c>
      <c r="F9" s="10" t="s">
        <v>102</v>
      </c>
      <c r="G9" s="13" t="s">
        <v>46</v>
      </c>
      <c r="H9" s="6" t="s">
        <v>52</v>
      </c>
      <c r="I9" s="6" t="s">
        <v>37</v>
      </c>
      <c r="J9" s="10"/>
      <c r="K9" s="4"/>
    </row>
    <row r="10" spans="2:11" s="2" customFormat="1" ht="39.950000000000003" customHeight="1" x14ac:dyDescent="0.25">
      <c r="B10" s="33">
        <v>308</v>
      </c>
      <c r="C10" s="10" t="s">
        <v>80</v>
      </c>
      <c r="D10" s="11">
        <v>1075539131</v>
      </c>
      <c r="E10" s="10" t="s">
        <v>57</v>
      </c>
      <c r="F10" s="10" t="s">
        <v>58</v>
      </c>
      <c r="G10" s="12">
        <v>3208420264</v>
      </c>
      <c r="H10" s="6" t="s">
        <v>70</v>
      </c>
      <c r="I10" s="6" t="s">
        <v>37</v>
      </c>
      <c r="J10" s="11"/>
      <c r="K10" s="31"/>
    </row>
    <row r="11" spans="2:11" s="2" customFormat="1" ht="39.950000000000003" customHeight="1" x14ac:dyDescent="0.25">
      <c r="B11" s="19">
        <v>309</v>
      </c>
      <c r="C11" s="10" t="s">
        <v>88</v>
      </c>
      <c r="D11" s="11">
        <v>26445372</v>
      </c>
      <c r="E11" s="10" t="s">
        <v>48</v>
      </c>
      <c r="F11" s="10" t="s">
        <v>61</v>
      </c>
      <c r="G11" s="12">
        <v>3142615159</v>
      </c>
      <c r="H11" s="6" t="s">
        <v>52</v>
      </c>
      <c r="I11" s="6" t="s">
        <v>37</v>
      </c>
      <c r="J11" s="26"/>
      <c r="K11" s="4"/>
    </row>
    <row r="12" spans="2:11" s="2" customFormat="1" ht="49.5" customHeight="1" x14ac:dyDescent="0.25">
      <c r="B12" s="19">
        <v>310</v>
      </c>
      <c r="C12" s="10" t="s">
        <v>72</v>
      </c>
      <c r="D12" s="11">
        <v>60287106</v>
      </c>
      <c r="E12" s="10" t="s">
        <v>25</v>
      </c>
      <c r="F12" s="10" t="s">
        <v>62</v>
      </c>
      <c r="G12" s="12">
        <v>3144024808</v>
      </c>
      <c r="H12" s="6" t="s">
        <v>52</v>
      </c>
      <c r="I12" s="6" t="s">
        <v>37</v>
      </c>
      <c r="J12" s="11"/>
      <c r="K12" s="4"/>
    </row>
    <row r="13" spans="2:11" s="2" customFormat="1" ht="39.950000000000003" customHeight="1" x14ac:dyDescent="0.25">
      <c r="B13" s="19">
        <v>311</v>
      </c>
      <c r="C13" s="10" t="s">
        <v>90</v>
      </c>
      <c r="D13" s="11">
        <v>26444572</v>
      </c>
      <c r="E13" s="10" t="s">
        <v>15</v>
      </c>
      <c r="F13" s="10" t="s">
        <v>65</v>
      </c>
      <c r="G13" s="12">
        <v>3103176698</v>
      </c>
      <c r="H13" s="6" t="s">
        <v>70</v>
      </c>
      <c r="I13" s="6" t="s">
        <v>37</v>
      </c>
      <c r="J13" s="11"/>
      <c r="K13" s="31"/>
    </row>
    <row r="14" spans="2:11" s="2" customFormat="1" ht="39.950000000000003" customHeight="1" x14ac:dyDescent="0.25">
      <c r="B14" s="19">
        <v>312</v>
      </c>
      <c r="C14" s="10" t="s">
        <v>87</v>
      </c>
      <c r="D14" s="11">
        <v>26443632</v>
      </c>
      <c r="E14" s="10" t="s">
        <v>47</v>
      </c>
      <c r="F14" s="10" t="s">
        <v>61</v>
      </c>
      <c r="G14" s="12">
        <v>3144910100</v>
      </c>
      <c r="H14" s="6" t="s">
        <v>52</v>
      </c>
      <c r="I14" s="6" t="s">
        <v>37</v>
      </c>
      <c r="J14" s="10"/>
      <c r="K14" s="4"/>
    </row>
    <row r="15" spans="2:11" s="2" customFormat="1" ht="39" customHeight="1" x14ac:dyDescent="0.25">
      <c r="B15" s="19">
        <v>313</v>
      </c>
      <c r="C15" s="10" t="s">
        <v>20</v>
      </c>
      <c r="D15" s="11">
        <v>26445179</v>
      </c>
      <c r="E15" s="10" t="s">
        <v>41</v>
      </c>
      <c r="F15" s="10" t="s">
        <v>63</v>
      </c>
      <c r="G15" s="12">
        <v>3208117374</v>
      </c>
      <c r="H15" s="6" t="s">
        <v>70</v>
      </c>
      <c r="I15" s="6" t="s">
        <v>37</v>
      </c>
      <c r="J15" s="11" t="s">
        <v>101</v>
      </c>
      <c r="K15" s="31"/>
    </row>
    <row r="16" spans="2:11" s="2" customFormat="1" ht="22.5" x14ac:dyDescent="0.25">
      <c r="B16" s="19">
        <v>314</v>
      </c>
      <c r="C16" s="10" t="s">
        <v>96</v>
      </c>
      <c r="D16" s="11">
        <v>26445954</v>
      </c>
      <c r="E16" s="10" t="s">
        <v>23</v>
      </c>
      <c r="F16" s="10" t="s">
        <v>63</v>
      </c>
      <c r="G16" s="12">
        <v>3102410420</v>
      </c>
      <c r="H16" s="6" t="s">
        <v>71</v>
      </c>
      <c r="I16" s="6" t="s">
        <v>37</v>
      </c>
      <c r="J16" s="11"/>
      <c r="K16" s="4"/>
    </row>
    <row r="17" spans="2:11" s="2" customFormat="1" ht="39.950000000000003" customHeight="1" x14ac:dyDescent="0.25">
      <c r="B17" s="19">
        <v>315</v>
      </c>
      <c r="C17" s="10" t="s">
        <v>75</v>
      </c>
      <c r="D17" s="11">
        <v>12554873</v>
      </c>
      <c r="E17" s="10" t="s">
        <v>54</v>
      </c>
      <c r="F17" s="10" t="s">
        <v>53</v>
      </c>
      <c r="G17" s="12">
        <v>3123858323</v>
      </c>
      <c r="H17" s="6" t="s">
        <v>52</v>
      </c>
      <c r="I17" s="6" t="s">
        <v>37</v>
      </c>
      <c r="J17" s="11"/>
      <c r="K17" s="4"/>
    </row>
    <row r="18" spans="2:11" s="2" customFormat="1" ht="39" x14ac:dyDescent="0.25">
      <c r="B18" s="33">
        <v>316</v>
      </c>
      <c r="C18" s="10" t="s">
        <v>4</v>
      </c>
      <c r="D18" s="11">
        <v>83167974</v>
      </c>
      <c r="E18" s="10" t="s">
        <v>5</v>
      </c>
      <c r="F18" s="10" t="s">
        <v>62</v>
      </c>
      <c r="G18" s="12">
        <v>3143369551</v>
      </c>
      <c r="H18" s="6" t="s">
        <v>70</v>
      </c>
      <c r="I18" s="6" t="s">
        <v>37</v>
      </c>
      <c r="J18" s="11"/>
      <c r="K18" s="31"/>
    </row>
    <row r="19" spans="2:11" s="2" customFormat="1" ht="39.950000000000003" customHeight="1" x14ac:dyDescent="0.25">
      <c r="B19" s="19">
        <v>317</v>
      </c>
      <c r="C19" s="10" t="s">
        <v>2</v>
      </c>
      <c r="D19" s="11">
        <v>26443701</v>
      </c>
      <c r="E19" s="10" t="s">
        <v>3</v>
      </c>
      <c r="F19" s="10" t="s">
        <v>65</v>
      </c>
      <c r="G19" s="12">
        <v>3208561606</v>
      </c>
      <c r="H19" s="6" t="s">
        <v>70</v>
      </c>
      <c r="I19" s="6" t="s">
        <v>37</v>
      </c>
      <c r="J19" s="11"/>
      <c r="K19" s="31"/>
    </row>
    <row r="20" spans="2:11" s="2" customFormat="1" ht="39.950000000000003" customHeight="1" x14ac:dyDescent="0.25">
      <c r="B20" s="19">
        <v>318</v>
      </c>
      <c r="C20" s="10" t="s">
        <v>85</v>
      </c>
      <c r="D20" s="11">
        <v>2644280</v>
      </c>
      <c r="E20" s="10" t="s">
        <v>27</v>
      </c>
      <c r="F20" s="10" t="s">
        <v>78</v>
      </c>
      <c r="G20" s="12">
        <v>3107824103</v>
      </c>
      <c r="H20" s="6" t="s">
        <v>52</v>
      </c>
      <c r="I20" s="6" t="s">
        <v>37</v>
      </c>
      <c r="J20" s="11"/>
      <c r="K20" s="4"/>
    </row>
    <row r="21" spans="2:11" s="2" customFormat="1" ht="36" customHeight="1" x14ac:dyDescent="0.25">
      <c r="B21" s="19">
        <v>319</v>
      </c>
      <c r="C21" s="10" t="s">
        <v>77</v>
      </c>
      <c r="D21" s="11">
        <v>36180624</v>
      </c>
      <c r="E21" s="10" t="s">
        <v>44</v>
      </c>
      <c r="F21" s="10" t="s">
        <v>67</v>
      </c>
      <c r="G21" s="12">
        <v>3246467997</v>
      </c>
      <c r="H21" s="6" t="s">
        <v>71</v>
      </c>
      <c r="I21" s="6" t="s">
        <v>37</v>
      </c>
      <c r="J21" s="11"/>
      <c r="K21" s="4"/>
    </row>
    <row r="22" spans="2:11" s="2" customFormat="1" ht="36.75" customHeight="1" x14ac:dyDescent="0.25">
      <c r="B22" s="30">
        <v>320</v>
      </c>
      <c r="C22" s="10" t="s">
        <v>92</v>
      </c>
      <c r="D22" s="11">
        <v>26445179</v>
      </c>
      <c r="E22" s="10" t="s">
        <v>50</v>
      </c>
      <c r="F22" s="10" t="s">
        <v>51</v>
      </c>
      <c r="G22" s="12">
        <v>3208937918</v>
      </c>
      <c r="H22" s="6" t="s">
        <v>70</v>
      </c>
      <c r="I22" s="6" t="s">
        <v>37</v>
      </c>
      <c r="J22" s="11"/>
      <c r="K22" s="31" t="s">
        <v>118</v>
      </c>
    </row>
    <row r="23" spans="2:11" s="2" customFormat="1" ht="43.5" customHeight="1" x14ac:dyDescent="0.25">
      <c r="B23" s="19">
        <v>321</v>
      </c>
      <c r="C23" s="10" t="s">
        <v>93</v>
      </c>
      <c r="D23" s="11">
        <v>55215920</v>
      </c>
      <c r="E23" s="10" t="s">
        <v>22</v>
      </c>
      <c r="F23" s="10" t="s">
        <v>62</v>
      </c>
      <c r="G23" s="12">
        <v>3125318756</v>
      </c>
      <c r="H23" s="6" t="s">
        <v>71</v>
      </c>
      <c r="I23" s="6" t="s">
        <v>37</v>
      </c>
      <c r="J23" s="11" t="s">
        <v>40</v>
      </c>
      <c r="K23" s="4"/>
    </row>
    <row r="24" spans="2:11" s="2" customFormat="1" ht="36" customHeight="1" x14ac:dyDescent="0.25">
      <c r="B24" s="19">
        <v>322</v>
      </c>
      <c r="C24" s="10" t="s">
        <v>86</v>
      </c>
      <c r="D24" s="11">
        <v>83169360</v>
      </c>
      <c r="E24" s="10" t="s">
        <v>28</v>
      </c>
      <c r="F24" s="10" t="s">
        <v>68</v>
      </c>
      <c r="G24" s="12">
        <v>3223821266</v>
      </c>
      <c r="H24" s="6" t="s">
        <v>52</v>
      </c>
      <c r="I24" s="6" t="s">
        <v>37</v>
      </c>
      <c r="J24" s="11"/>
      <c r="K24" s="4"/>
    </row>
    <row r="25" spans="2:11" s="2" customFormat="1" ht="23.25" customHeight="1" x14ac:dyDescent="0.25">
      <c r="B25" s="30">
        <v>323</v>
      </c>
      <c r="C25" s="10" t="s">
        <v>81</v>
      </c>
      <c r="D25" s="11">
        <v>26445380</v>
      </c>
      <c r="E25" s="10" t="s">
        <v>21</v>
      </c>
      <c r="F25" s="10" t="s">
        <v>67</v>
      </c>
      <c r="G25" s="13" t="s">
        <v>116</v>
      </c>
      <c r="H25" s="6" t="s">
        <v>70</v>
      </c>
      <c r="I25" s="6" t="s">
        <v>37</v>
      </c>
      <c r="J25" s="11"/>
      <c r="K25" s="31" t="s">
        <v>115</v>
      </c>
    </row>
    <row r="26" spans="2:11" s="2" customFormat="1" ht="45" customHeight="1" x14ac:dyDescent="0.25">
      <c r="B26" s="19">
        <v>324</v>
      </c>
      <c r="C26" s="10" t="s">
        <v>82</v>
      </c>
      <c r="D26" s="11">
        <v>83167709</v>
      </c>
      <c r="E26" s="10" t="s">
        <v>39</v>
      </c>
      <c r="F26" s="10" t="s">
        <v>64</v>
      </c>
      <c r="G26" s="13" t="s">
        <v>95</v>
      </c>
      <c r="H26" s="6" t="s">
        <v>71</v>
      </c>
      <c r="I26" s="6" t="s">
        <v>37</v>
      </c>
      <c r="J26" s="11"/>
      <c r="K26" s="4"/>
    </row>
    <row r="27" spans="2:11" s="2" customFormat="1" ht="40.5" customHeight="1" x14ac:dyDescent="0.25">
      <c r="B27" s="20">
        <v>325</v>
      </c>
      <c r="C27" s="10" t="s">
        <v>76</v>
      </c>
      <c r="D27" s="3">
        <v>55216444</v>
      </c>
      <c r="E27" s="10" t="s">
        <v>43</v>
      </c>
      <c r="F27" s="10" t="s">
        <v>61</v>
      </c>
      <c r="G27" s="12">
        <v>3208896352</v>
      </c>
      <c r="H27" s="6" t="s">
        <v>71</v>
      </c>
      <c r="I27" s="6" t="s">
        <v>37</v>
      </c>
      <c r="J27" s="3"/>
      <c r="K27" s="4"/>
    </row>
    <row r="28" spans="2:11" s="2" customFormat="1" ht="42.75" customHeight="1" x14ac:dyDescent="0.25">
      <c r="B28" s="19">
        <v>326</v>
      </c>
      <c r="C28" s="10" t="s">
        <v>91</v>
      </c>
      <c r="D28" s="11">
        <v>26443876</v>
      </c>
      <c r="E28" s="10" t="s">
        <v>16</v>
      </c>
      <c r="F28" s="10" t="s">
        <v>66</v>
      </c>
      <c r="G28" s="13" t="s">
        <v>97</v>
      </c>
      <c r="H28" s="6" t="s">
        <v>52</v>
      </c>
      <c r="I28" s="6" t="s">
        <v>37</v>
      </c>
      <c r="J28" s="10"/>
      <c r="K28" s="4"/>
    </row>
    <row r="29" spans="2:11" s="2" customFormat="1" ht="39.950000000000003" customHeight="1" x14ac:dyDescent="0.25">
      <c r="B29" s="19">
        <v>327</v>
      </c>
      <c r="C29" s="10" t="s">
        <v>84</v>
      </c>
      <c r="D29" s="11">
        <v>83169221</v>
      </c>
      <c r="E29" s="10" t="s">
        <v>26</v>
      </c>
      <c r="F29" s="10" t="s">
        <v>68</v>
      </c>
      <c r="G29" s="12">
        <v>3107507611</v>
      </c>
      <c r="H29" s="6" t="s">
        <v>52</v>
      </c>
      <c r="I29" s="6" t="s">
        <v>37</v>
      </c>
      <c r="J29" s="11"/>
      <c r="K29" s="4"/>
    </row>
    <row r="30" spans="2:11" s="2" customFormat="1" ht="33.75" customHeight="1" x14ac:dyDescent="0.25">
      <c r="B30" s="30">
        <v>328</v>
      </c>
      <c r="C30" s="10" t="s">
        <v>6</v>
      </c>
      <c r="D30" s="11">
        <v>26442914</v>
      </c>
      <c r="E30" s="10" t="s">
        <v>7</v>
      </c>
      <c r="F30" s="10" t="s">
        <v>69</v>
      </c>
      <c r="G30" s="12">
        <v>3223792121</v>
      </c>
      <c r="H30" s="6" t="s">
        <v>70</v>
      </c>
      <c r="I30" s="6" t="s">
        <v>37</v>
      </c>
      <c r="J30" s="10"/>
      <c r="K30" s="31" t="s">
        <v>120</v>
      </c>
    </row>
    <row r="31" spans="2:11" s="2" customFormat="1" ht="48.75" customHeight="1" x14ac:dyDescent="0.25">
      <c r="B31" s="19">
        <v>329</v>
      </c>
      <c r="C31" s="10" t="s">
        <v>89</v>
      </c>
      <c r="D31" s="11">
        <v>26443823</v>
      </c>
      <c r="E31" s="10" t="s">
        <v>18</v>
      </c>
      <c r="F31" s="10" t="s">
        <v>61</v>
      </c>
      <c r="G31" s="13" t="s">
        <v>98</v>
      </c>
      <c r="H31" s="6" t="s">
        <v>52</v>
      </c>
      <c r="I31" s="6" t="s">
        <v>37</v>
      </c>
      <c r="J31" s="11"/>
      <c r="K31" s="4"/>
    </row>
    <row r="32" spans="2:11" s="2" customFormat="1" ht="31.5" customHeight="1" x14ac:dyDescent="0.25">
      <c r="B32" s="19">
        <v>330</v>
      </c>
      <c r="C32" s="10" t="s">
        <v>10</v>
      </c>
      <c r="D32" s="11">
        <v>55173036</v>
      </c>
      <c r="E32" s="10" t="s">
        <v>11</v>
      </c>
      <c r="F32" s="10" t="s">
        <v>68</v>
      </c>
      <c r="G32" s="12">
        <v>3214698714</v>
      </c>
      <c r="H32" s="6" t="s">
        <v>70</v>
      </c>
      <c r="I32" s="6" t="s">
        <v>37</v>
      </c>
      <c r="J32" s="11"/>
      <c r="K32" s="31"/>
    </row>
    <row r="33" spans="2:11" s="2" customFormat="1" ht="40.5" customHeight="1" x14ac:dyDescent="0.25">
      <c r="B33" s="19">
        <v>331</v>
      </c>
      <c r="C33" s="10" t="s">
        <v>83</v>
      </c>
      <c r="D33" s="11">
        <v>26444753</v>
      </c>
      <c r="E33" s="10" t="s">
        <v>24</v>
      </c>
      <c r="F33" s="10" t="s">
        <v>65</v>
      </c>
      <c r="G33" s="13" t="s">
        <v>100</v>
      </c>
      <c r="H33" s="6" t="s">
        <v>71</v>
      </c>
      <c r="I33" s="6" t="s">
        <v>37</v>
      </c>
      <c r="J33" s="11"/>
      <c r="K33" s="4"/>
    </row>
    <row r="34" spans="2:11" s="2" customFormat="1" ht="48" customHeight="1" x14ac:dyDescent="0.25">
      <c r="B34" s="19">
        <v>332</v>
      </c>
      <c r="C34" s="10" t="s">
        <v>73</v>
      </c>
      <c r="D34" s="11">
        <v>83167847</v>
      </c>
      <c r="E34" s="10" t="s">
        <v>12</v>
      </c>
      <c r="F34" s="10" t="s">
        <v>61</v>
      </c>
      <c r="G34" s="13" t="s">
        <v>99</v>
      </c>
      <c r="H34" s="6" t="s">
        <v>52</v>
      </c>
      <c r="I34" s="6" t="s">
        <v>37</v>
      </c>
      <c r="J34" s="11"/>
      <c r="K34" s="4"/>
    </row>
    <row r="35" spans="2:11" s="2" customFormat="1" ht="39.950000000000003" customHeight="1" x14ac:dyDescent="0.25">
      <c r="B35" s="19">
        <v>333</v>
      </c>
      <c r="C35" s="10" t="s">
        <v>8</v>
      </c>
      <c r="D35" s="11">
        <v>26444462</v>
      </c>
      <c r="E35" s="10" t="s">
        <v>9</v>
      </c>
      <c r="F35" s="10" t="s">
        <v>68</v>
      </c>
      <c r="G35" s="12">
        <v>3219960565</v>
      </c>
      <c r="H35" s="6" t="s">
        <v>52</v>
      </c>
      <c r="I35" s="6" t="s">
        <v>37</v>
      </c>
      <c r="J35" s="11"/>
      <c r="K35" s="4"/>
    </row>
    <row r="36" spans="2:11" ht="40.5" customHeight="1" x14ac:dyDescent="0.25">
      <c r="B36" s="19">
        <v>334</v>
      </c>
      <c r="C36" s="10" t="s">
        <v>103</v>
      </c>
      <c r="D36" s="11">
        <v>1075539692</v>
      </c>
      <c r="E36" s="10" t="s">
        <v>117</v>
      </c>
      <c r="F36" s="10" t="s">
        <v>61</v>
      </c>
      <c r="G36" s="13" t="s">
        <v>105</v>
      </c>
      <c r="H36" s="6" t="s">
        <v>70</v>
      </c>
      <c r="I36" s="6" t="s">
        <v>37</v>
      </c>
      <c r="J36" s="11"/>
      <c r="K36" s="32"/>
    </row>
    <row r="37" spans="2:11" ht="30.75" customHeight="1" x14ac:dyDescent="0.25">
      <c r="B37" s="33">
        <v>335</v>
      </c>
      <c r="C37" s="10" t="s">
        <v>106</v>
      </c>
      <c r="D37" s="11">
        <v>83167707</v>
      </c>
      <c r="E37" s="10" t="s">
        <v>107</v>
      </c>
      <c r="F37" s="10" t="s">
        <v>63</v>
      </c>
      <c r="G37" s="12">
        <v>3114882811</v>
      </c>
      <c r="H37" s="6" t="s">
        <v>70</v>
      </c>
      <c r="I37" s="6" t="s">
        <v>37</v>
      </c>
      <c r="J37" s="11"/>
      <c r="K37" s="28"/>
    </row>
    <row r="38" spans="2:11" ht="29.25" customHeight="1" x14ac:dyDescent="0.25">
      <c r="B38" s="19">
        <v>336</v>
      </c>
      <c r="C38" s="10" t="s">
        <v>108</v>
      </c>
      <c r="D38" s="11">
        <v>28993009</v>
      </c>
      <c r="E38" s="10" t="s">
        <v>109</v>
      </c>
      <c r="F38" s="10" t="s">
        <v>53</v>
      </c>
      <c r="G38" s="12">
        <v>3147781138</v>
      </c>
      <c r="H38" s="6" t="s">
        <v>70</v>
      </c>
      <c r="I38" s="6" t="s">
        <v>37</v>
      </c>
      <c r="J38" s="11"/>
      <c r="K38" s="28"/>
    </row>
    <row r="39" spans="2:11" ht="34.5" customHeight="1" thickBot="1" x14ac:dyDescent="0.3">
      <c r="B39" s="21">
        <v>337</v>
      </c>
      <c r="C39" s="22" t="s">
        <v>111</v>
      </c>
      <c r="D39" s="23">
        <v>83167354</v>
      </c>
      <c r="E39" s="22" t="s">
        <v>112</v>
      </c>
      <c r="F39" s="22" t="s">
        <v>113</v>
      </c>
      <c r="G39" s="24">
        <v>3202864281</v>
      </c>
      <c r="H39" s="14" t="s">
        <v>70</v>
      </c>
      <c r="I39" s="14" t="s">
        <v>37</v>
      </c>
      <c r="J39" s="23"/>
      <c r="K39" s="29"/>
    </row>
  </sheetData>
  <autoFilter ref="B2:K39"/>
  <pageMargins left="0.55118110236220474" right="0.15748031496062992" top="0.35433070866141736" bottom="0.35433070866141736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1048576"/>
  <sheetViews>
    <sheetView tabSelected="1" zoomScale="55" zoomScaleNormal="55" zoomScaleSheetLayoutView="40" workbookViewId="0">
      <pane xSplit="3" ySplit="2" topLeftCell="AC30" activePane="bottomRight" state="frozen"/>
      <selection pane="topRight" activeCell="D1" sqref="D1"/>
      <selection pane="bottomLeft" activeCell="A3" sqref="A3"/>
      <selection pane="bottomRight" activeCell="BB42" sqref="BB42"/>
    </sheetView>
  </sheetViews>
  <sheetFormatPr baseColWidth="10" defaultRowHeight="15" x14ac:dyDescent="0.25"/>
  <cols>
    <col min="1" max="1" width="8.28515625" style="7" customWidth="1"/>
    <col min="2" max="2" width="25" customWidth="1"/>
    <col min="3" max="3" width="17.28515625" hidden="1" customWidth="1"/>
    <col min="4" max="4" width="20.28515625" customWidth="1"/>
    <col min="5" max="5" width="16.7109375" customWidth="1"/>
    <col min="6" max="6" width="20.5703125" customWidth="1"/>
    <col min="7" max="7" width="17.42578125" customWidth="1"/>
    <col min="8" max="8" width="18" hidden="1" customWidth="1"/>
    <col min="9" max="27" width="11.42578125" hidden="1" customWidth="1"/>
    <col min="54" max="54" width="8.5703125" customWidth="1"/>
  </cols>
  <sheetData>
    <row r="1" spans="1:54" ht="16.5" thickBot="1" x14ac:dyDescent="0.3">
      <c r="AB1" s="62" t="s">
        <v>165</v>
      </c>
      <c r="AC1" s="62" t="s">
        <v>164</v>
      </c>
      <c r="AD1" s="61">
        <v>2</v>
      </c>
      <c r="AE1" s="61">
        <v>7</v>
      </c>
      <c r="AF1" s="61">
        <v>2</v>
      </c>
      <c r="AG1" s="61">
        <v>1</v>
      </c>
      <c r="AH1" s="61">
        <v>5</v>
      </c>
      <c r="AI1" s="61">
        <v>5</v>
      </c>
      <c r="AJ1" s="61">
        <v>5</v>
      </c>
      <c r="AK1" s="61">
        <v>1</v>
      </c>
      <c r="AL1" s="61">
        <v>1</v>
      </c>
      <c r="AM1" s="61">
        <v>3</v>
      </c>
      <c r="AN1" s="61">
        <v>1</v>
      </c>
      <c r="AO1" s="61">
        <v>2</v>
      </c>
      <c r="AP1" s="62" t="s">
        <v>166</v>
      </c>
      <c r="AQ1" s="61">
        <v>1</v>
      </c>
      <c r="AR1" s="61">
        <v>1</v>
      </c>
      <c r="AS1" s="61">
        <v>1</v>
      </c>
      <c r="AT1" s="61">
        <v>1</v>
      </c>
      <c r="AU1" s="62" t="s">
        <v>165</v>
      </c>
      <c r="AV1" s="61">
        <v>1</v>
      </c>
      <c r="AW1" s="61">
        <v>1</v>
      </c>
      <c r="AX1" s="61">
        <v>1</v>
      </c>
      <c r="AY1" s="61">
        <v>3</v>
      </c>
      <c r="AZ1" s="61">
        <v>1</v>
      </c>
      <c r="BA1" s="61">
        <v>2</v>
      </c>
    </row>
    <row r="2" spans="1:54" ht="60" x14ac:dyDescent="0.25">
      <c r="A2" s="56" t="s">
        <v>110</v>
      </c>
      <c r="B2" s="56" t="s">
        <v>31</v>
      </c>
      <c r="C2" s="44" t="s">
        <v>32</v>
      </c>
      <c r="D2" s="58" t="s">
        <v>33</v>
      </c>
      <c r="E2" s="58" t="s">
        <v>34</v>
      </c>
      <c r="F2" s="59" t="s">
        <v>35</v>
      </c>
      <c r="G2" s="47" t="s">
        <v>36</v>
      </c>
      <c r="H2" s="34" t="s">
        <v>121</v>
      </c>
      <c r="I2" s="35" t="s">
        <v>122</v>
      </c>
      <c r="J2" s="36" t="s">
        <v>123</v>
      </c>
      <c r="K2" s="35" t="s">
        <v>124</v>
      </c>
      <c r="L2" s="37" t="s">
        <v>125</v>
      </c>
      <c r="M2" s="36" t="s">
        <v>126</v>
      </c>
      <c r="N2" s="36" t="s">
        <v>127</v>
      </c>
      <c r="O2" s="36" t="s">
        <v>128</v>
      </c>
      <c r="P2" s="34" t="s">
        <v>129</v>
      </c>
      <c r="Q2" s="38" t="s">
        <v>130</v>
      </c>
      <c r="R2" s="39" t="s">
        <v>131</v>
      </c>
      <c r="S2" s="39" t="s">
        <v>132</v>
      </c>
      <c r="T2" s="39"/>
      <c r="U2" s="39" t="s">
        <v>133</v>
      </c>
      <c r="V2" s="39" t="s">
        <v>134</v>
      </c>
      <c r="W2" s="39" t="s">
        <v>135</v>
      </c>
      <c r="X2" s="39" t="s">
        <v>136</v>
      </c>
      <c r="Y2" s="40" t="s">
        <v>137</v>
      </c>
      <c r="Z2" s="41"/>
      <c r="AA2" s="43" t="s">
        <v>138</v>
      </c>
      <c r="AB2" s="42" t="s">
        <v>139</v>
      </c>
      <c r="AC2" s="42" t="s">
        <v>140</v>
      </c>
      <c r="AD2" s="42" t="s">
        <v>141</v>
      </c>
      <c r="AE2" s="42" t="s">
        <v>142</v>
      </c>
      <c r="AF2" s="42" t="s">
        <v>143</v>
      </c>
      <c r="AG2" s="42" t="s">
        <v>144</v>
      </c>
      <c r="AH2" s="42" t="s">
        <v>145</v>
      </c>
      <c r="AI2" s="42" t="s">
        <v>168</v>
      </c>
      <c r="AJ2" s="42" t="s">
        <v>146</v>
      </c>
      <c r="AK2" s="65" t="s">
        <v>147</v>
      </c>
      <c r="AL2" s="65" t="s">
        <v>148</v>
      </c>
      <c r="AM2" s="42" t="s">
        <v>149</v>
      </c>
      <c r="AN2" s="42" t="s">
        <v>150</v>
      </c>
      <c r="AO2" s="42" t="s">
        <v>151</v>
      </c>
      <c r="AP2" s="42" t="s">
        <v>152</v>
      </c>
      <c r="AQ2" s="42" t="s">
        <v>153</v>
      </c>
      <c r="AR2" s="42" t="s">
        <v>154</v>
      </c>
      <c r="AS2" s="42" t="s">
        <v>155</v>
      </c>
      <c r="AT2" s="42" t="s">
        <v>156</v>
      </c>
      <c r="AU2" s="42" t="s">
        <v>157</v>
      </c>
      <c r="AV2" s="42" t="s">
        <v>158</v>
      </c>
      <c r="AW2" s="42" t="s">
        <v>159</v>
      </c>
      <c r="AX2" s="42" t="s">
        <v>160</v>
      </c>
      <c r="AY2" s="42" t="s">
        <v>161</v>
      </c>
      <c r="AZ2" s="42" t="s">
        <v>162</v>
      </c>
      <c r="BA2" s="42" t="s">
        <v>163</v>
      </c>
      <c r="BB2" s="66" t="s">
        <v>167</v>
      </c>
    </row>
    <row r="3" spans="1:54" ht="39" x14ac:dyDescent="0.25">
      <c r="A3" s="57">
        <v>28</v>
      </c>
      <c r="B3" s="63" t="s">
        <v>6</v>
      </c>
      <c r="C3" s="45">
        <v>26442914</v>
      </c>
      <c r="D3" s="10" t="s">
        <v>7</v>
      </c>
      <c r="E3" s="10" t="s">
        <v>69</v>
      </c>
      <c r="F3" s="12">
        <v>3223792121</v>
      </c>
      <c r="G3" s="48" t="s">
        <v>70</v>
      </c>
      <c r="H3" s="28"/>
      <c r="AB3" s="60"/>
      <c r="AC3" s="60"/>
      <c r="AD3" s="60"/>
      <c r="AE3" s="60"/>
      <c r="AF3" s="60"/>
      <c r="AG3" s="60"/>
      <c r="AH3" s="60"/>
      <c r="AI3" s="60">
        <v>5</v>
      </c>
      <c r="AJ3" s="60"/>
      <c r="AK3" s="60">
        <v>1</v>
      </c>
      <c r="AL3" s="60">
        <v>1</v>
      </c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>
        <v>1</v>
      </c>
    </row>
    <row r="4" spans="1:54" ht="39" x14ac:dyDescent="0.25">
      <c r="A4" s="57">
        <v>13</v>
      </c>
      <c r="B4" s="10" t="s">
        <v>20</v>
      </c>
      <c r="C4" s="46">
        <v>26445179</v>
      </c>
      <c r="D4" s="10" t="s">
        <v>41</v>
      </c>
      <c r="E4" s="10" t="s">
        <v>63</v>
      </c>
      <c r="F4" s="12">
        <v>3208117374</v>
      </c>
      <c r="G4" s="48" t="s">
        <v>70</v>
      </c>
      <c r="H4" s="28"/>
      <c r="AB4" s="60"/>
      <c r="AC4" s="60">
        <v>12</v>
      </c>
      <c r="AD4" s="64">
        <v>2</v>
      </c>
      <c r="AE4" s="64">
        <v>6</v>
      </c>
      <c r="AF4" s="64">
        <v>4</v>
      </c>
      <c r="AG4" s="64"/>
      <c r="AH4" s="64">
        <v>5</v>
      </c>
      <c r="AI4" s="64">
        <v>5</v>
      </c>
      <c r="AJ4" s="60">
        <v>5</v>
      </c>
      <c r="AK4" s="60">
        <v>1</v>
      </c>
      <c r="AL4" s="60">
        <v>1</v>
      </c>
      <c r="AM4" s="60">
        <v>3</v>
      </c>
      <c r="AN4" s="60"/>
      <c r="AO4" s="60">
        <v>2</v>
      </c>
      <c r="AP4" s="60">
        <v>7.5</v>
      </c>
      <c r="AQ4" s="60">
        <v>1</v>
      </c>
      <c r="AR4" s="60"/>
      <c r="AS4" s="60"/>
      <c r="AT4" s="60"/>
      <c r="AU4" s="60"/>
      <c r="AV4" s="60">
        <v>1</v>
      </c>
      <c r="AW4" s="60"/>
      <c r="AX4" s="60">
        <v>1</v>
      </c>
      <c r="AY4" s="60">
        <v>3</v>
      </c>
      <c r="AZ4" s="60">
        <v>2</v>
      </c>
      <c r="BA4" s="60"/>
      <c r="BB4" s="67">
        <v>1</v>
      </c>
    </row>
    <row r="5" spans="1:54" ht="39" x14ac:dyDescent="0.25">
      <c r="A5" s="49">
        <v>14</v>
      </c>
      <c r="B5" s="50" t="s">
        <v>96</v>
      </c>
      <c r="C5" s="11">
        <v>26445954</v>
      </c>
      <c r="D5" s="50" t="s">
        <v>23</v>
      </c>
      <c r="E5" s="50" t="s">
        <v>63</v>
      </c>
      <c r="F5" s="51">
        <v>3102410420</v>
      </c>
      <c r="G5" s="6" t="s">
        <v>71</v>
      </c>
      <c r="H5" s="28"/>
      <c r="AC5">
        <v>6</v>
      </c>
      <c r="AE5" s="7">
        <v>2</v>
      </c>
      <c r="AF5" s="7">
        <v>1</v>
      </c>
      <c r="AI5">
        <v>1</v>
      </c>
      <c r="AK5">
        <v>1</v>
      </c>
      <c r="AL5">
        <v>1</v>
      </c>
      <c r="AM5" s="7">
        <v>1</v>
      </c>
      <c r="AP5" s="7">
        <v>4</v>
      </c>
      <c r="AQ5">
        <v>1</v>
      </c>
      <c r="AY5" s="7">
        <v>2</v>
      </c>
    </row>
    <row r="6" spans="1:54" ht="39" x14ac:dyDescent="0.25">
      <c r="A6" s="57">
        <v>35</v>
      </c>
      <c r="B6" s="10" t="s">
        <v>106</v>
      </c>
      <c r="C6" s="45">
        <v>83167707</v>
      </c>
      <c r="D6" s="10" t="s">
        <v>107</v>
      </c>
      <c r="E6" s="10" t="s">
        <v>63</v>
      </c>
      <c r="F6" s="12">
        <v>3114882811</v>
      </c>
      <c r="G6" s="48" t="s">
        <v>70</v>
      </c>
      <c r="H6" s="28"/>
      <c r="AB6" s="60"/>
      <c r="AC6" s="60">
        <v>12</v>
      </c>
      <c r="AD6" s="64">
        <v>2</v>
      </c>
      <c r="AE6" s="64">
        <v>6</v>
      </c>
      <c r="AF6" s="64">
        <v>4</v>
      </c>
      <c r="AG6" s="60"/>
      <c r="AH6" s="64">
        <v>5</v>
      </c>
      <c r="AI6" s="64">
        <v>5</v>
      </c>
      <c r="AJ6" s="60">
        <v>5</v>
      </c>
      <c r="AK6" s="60">
        <v>1</v>
      </c>
      <c r="AL6" s="60">
        <v>1</v>
      </c>
      <c r="AM6" s="60">
        <v>3</v>
      </c>
      <c r="AN6" s="60"/>
      <c r="AO6" s="60">
        <v>2</v>
      </c>
      <c r="AP6" s="60">
        <v>7.5</v>
      </c>
      <c r="AQ6" s="60">
        <v>1</v>
      </c>
      <c r="AR6" s="60"/>
      <c r="AS6" s="60"/>
      <c r="AT6" s="60"/>
      <c r="AU6" s="60"/>
      <c r="AV6" s="60">
        <v>1</v>
      </c>
      <c r="AW6" s="60"/>
      <c r="AX6" s="60">
        <v>1</v>
      </c>
      <c r="AY6" s="60">
        <v>3</v>
      </c>
      <c r="AZ6" s="60">
        <v>2</v>
      </c>
      <c r="BA6" s="60"/>
      <c r="BB6" s="67">
        <v>1</v>
      </c>
    </row>
    <row r="7" spans="1:54" ht="22.5" hidden="1" customHeight="1" x14ac:dyDescent="0.25">
      <c r="A7" s="49">
        <v>22</v>
      </c>
      <c r="B7" s="50" t="s">
        <v>86</v>
      </c>
      <c r="C7" s="11">
        <v>83169360</v>
      </c>
      <c r="D7" s="50" t="s">
        <v>28</v>
      </c>
      <c r="E7" s="50" t="s">
        <v>68</v>
      </c>
      <c r="F7" s="51">
        <v>3223821266</v>
      </c>
      <c r="G7" s="6" t="s">
        <v>52</v>
      </c>
      <c r="H7" s="28"/>
    </row>
    <row r="8" spans="1:54" ht="22.5" hidden="1" x14ac:dyDescent="0.25">
      <c r="A8" s="25">
        <v>27</v>
      </c>
      <c r="B8" s="10" t="s">
        <v>84</v>
      </c>
      <c r="C8" s="11">
        <v>83169221</v>
      </c>
      <c r="D8" s="10" t="s">
        <v>26</v>
      </c>
      <c r="E8" s="10" t="s">
        <v>68</v>
      </c>
      <c r="F8" s="12">
        <v>3107507611</v>
      </c>
      <c r="G8" s="6" t="s">
        <v>52</v>
      </c>
      <c r="H8" s="28"/>
    </row>
    <row r="9" spans="1:54" ht="39" x14ac:dyDescent="0.25">
      <c r="A9" s="57">
        <v>30</v>
      </c>
      <c r="B9" s="10" t="s">
        <v>10</v>
      </c>
      <c r="C9" s="45">
        <v>55173036</v>
      </c>
      <c r="D9" s="10" t="s">
        <v>11</v>
      </c>
      <c r="E9" s="10" t="s">
        <v>68</v>
      </c>
      <c r="F9" s="12">
        <v>3214698714</v>
      </c>
      <c r="G9" s="48" t="s">
        <v>70</v>
      </c>
      <c r="H9" s="28"/>
      <c r="AB9" s="60"/>
      <c r="AC9" s="60">
        <v>12</v>
      </c>
      <c r="AD9" s="64">
        <v>2</v>
      </c>
      <c r="AE9" s="64">
        <v>6</v>
      </c>
      <c r="AF9" s="64">
        <v>4</v>
      </c>
      <c r="AG9" s="60"/>
      <c r="AH9" s="64">
        <v>5</v>
      </c>
      <c r="AI9" s="64">
        <v>5</v>
      </c>
      <c r="AJ9" s="60">
        <v>5</v>
      </c>
      <c r="AK9" s="60">
        <v>1</v>
      </c>
      <c r="AL9" s="60">
        <v>1</v>
      </c>
      <c r="AM9" s="60">
        <v>3</v>
      </c>
      <c r="AN9" s="60"/>
      <c r="AO9" s="60">
        <v>2</v>
      </c>
      <c r="AP9" s="60">
        <v>7.5</v>
      </c>
      <c r="AQ9" s="60">
        <v>1</v>
      </c>
      <c r="AR9" s="60"/>
      <c r="AS9" s="60"/>
      <c r="AT9" s="60"/>
      <c r="AU9" s="60"/>
      <c r="AV9" s="60">
        <v>1</v>
      </c>
      <c r="AW9" s="60"/>
      <c r="AX9" s="60">
        <v>1</v>
      </c>
      <c r="AY9" s="60">
        <v>3</v>
      </c>
      <c r="AZ9" s="60">
        <v>2</v>
      </c>
      <c r="BA9" s="60"/>
      <c r="BB9" s="67">
        <v>1</v>
      </c>
    </row>
    <row r="10" spans="1:54" ht="39" hidden="1" x14ac:dyDescent="0.25">
      <c r="A10" s="49">
        <v>33</v>
      </c>
      <c r="B10" s="50" t="s">
        <v>8</v>
      </c>
      <c r="C10" s="11">
        <v>26444462</v>
      </c>
      <c r="D10" s="50" t="s">
        <v>9</v>
      </c>
      <c r="E10" s="50" t="s">
        <v>68</v>
      </c>
      <c r="F10" s="51">
        <v>3219960565</v>
      </c>
      <c r="G10" s="6" t="s">
        <v>52</v>
      </c>
      <c r="H10" s="28"/>
    </row>
    <row r="11" spans="1:54" ht="45" x14ac:dyDescent="0.25">
      <c r="A11" s="57">
        <v>1</v>
      </c>
      <c r="B11" s="63" t="s">
        <v>55</v>
      </c>
      <c r="C11" s="45">
        <v>26444946</v>
      </c>
      <c r="D11" s="10" t="s">
        <v>13</v>
      </c>
      <c r="E11" s="10" t="s">
        <v>61</v>
      </c>
      <c r="F11" s="13" t="s">
        <v>42</v>
      </c>
      <c r="G11" s="48" t="s">
        <v>70</v>
      </c>
      <c r="H11" s="28"/>
      <c r="AB11" s="60"/>
      <c r="AC11" s="60"/>
      <c r="AD11" s="60"/>
      <c r="AE11" s="60"/>
      <c r="AF11" s="60"/>
      <c r="AG11" s="60"/>
      <c r="AH11" s="60"/>
      <c r="AI11" s="60">
        <v>5</v>
      </c>
      <c r="AJ11" s="60"/>
      <c r="AK11" s="60">
        <v>1</v>
      </c>
      <c r="AL11" s="60">
        <v>1</v>
      </c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>
        <v>1</v>
      </c>
    </row>
    <row r="12" spans="1:54" ht="39" hidden="1" x14ac:dyDescent="0.25">
      <c r="A12" s="49">
        <v>9</v>
      </c>
      <c r="B12" s="50" t="s">
        <v>88</v>
      </c>
      <c r="C12" s="11">
        <v>26445372</v>
      </c>
      <c r="D12" s="50" t="s">
        <v>48</v>
      </c>
      <c r="E12" s="50" t="s">
        <v>61</v>
      </c>
      <c r="F12" s="51">
        <v>3142615159</v>
      </c>
      <c r="G12" s="6" t="s">
        <v>52</v>
      </c>
      <c r="H12" s="28"/>
    </row>
    <row r="13" spans="1:54" ht="39" hidden="1" x14ac:dyDescent="0.25">
      <c r="A13" s="25">
        <v>12</v>
      </c>
      <c r="B13" s="10" t="s">
        <v>87</v>
      </c>
      <c r="C13" s="11">
        <v>26443632</v>
      </c>
      <c r="D13" s="10" t="s">
        <v>47</v>
      </c>
      <c r="E13" s="10" t="s">
        <v>61</v>
      </c>
      <c r="F13" s="12">
        <v>3144910100</v>
      </c>
      <c r="G13" s="6" t="s">
        <v>52</v>
      </c>
      <c r="H13" s="28"/>
    </row>
    <row r="14" spans="1:54" ht="39" x14ac:dyDescent="0.25">
      <c r="A14" s="25">
        <v>25</v>
      </c>
      <c r="B14" s="10" t="s">
        <v>76</v>
      </c>
      <c r="C14" s="3">
        <v>55216444</v>
      </c>
      <c r="D14" s="10" t="s">
        <v>43</v>
      </c>
      <c r="E14" s="10" t="s">
        <v>61</v>
      </c>
      <c r="F14" s="12">
        <v>3208896352</v>
      </c>
      <c r="G14" s="6" t="s">
        <v>71</v>
      </c>
      <c r="H14" s="28"/>
      <c r="AC14">
        <v>6</v>
      </c>
      <c r="AE14" s="7">
        <v>2</v>
      </c>
      <c r="AF14" s="7">
        <v>1</v>
      </c>
      <c r="AI14">
        <v>1</v>
      </c>
      <c r="AK14">
        <v>1</v>
      </c>
      <c r="AL14">
        <v>1</v>
      </c>
      <c r="AM14" s="7">
        <v>1</v>
      </c>
      <c r="AP14" s="7">
        <v>4</v>
      </c>
      <c r="AQ14">
        <v>1</v>
      </c>
      <c r="AY14" s="7">
        <v>2</v>
      </c>
    </row>
    <row r="15" spans="1:54" ht="45" hidden="1" x14ac:dyDescent="0.25">
      <c r="A15" s="25">
        <v>29</v>
      </c>
      <c r="B15" s="10" t="s">
        <v>89</v>
      </c>
      <c r="C15" s="11">
        <v>26443823</v>
      </c>
      <c r="D15" s="10" t="s">
        <v>18</v>
      </c>
      <c r="E15" s="10" t="s">
        <v>61</v>
      </c>
      <c r="F15" s="13" t="s">
        <v>98</v>
      </c>
      <c r="G15" s="6" t="s">
        <v>52</v>
      </c>
      <c r="H15" s="28"/>
    </row>
    <row r="16" spans="1:54" ht="45" hidden="1" x14ac:dyDescent="0.25">
      <c r="A16" s="25">
        <v>32</v>
      </c>
      <c r="B16" s="10" t="s">
        <v>73</v>
      </c>
      <c r="C16" s="11">
        <v>83167847</v>
      </c>
      <c r="D16" s="10" t="s">
        <v>12</v>
      </c>
      <c r="E16" s="10" t="s">
        <v>61</v>
      </c>
      <c r="F16" s="13" t="s">
        <v>99</v>
      </c>
      <c r="G16" s="6" t="s">
        <v>52</v>
      </c>
      <c r="H16" s="28"/>
    </row>
    <row r="17" spans="1:54" ht="58.5" x14ac:dyDescent="0.25">
      <c r="A17" s="57">
        <v>34</v>
      </c>
      <c r="B17" s="10" t="s">
        <v>103</v>
      </c>
      <c r="C17" s="45">
        <v>1075539692</v>
      </c>
      <c r="D17" s="10" t="s">
        <v>104</v>
      </c>
      <c r="E17" s="10" t="s">
        <v>61</v>
      </c>
      <c r="F17" s="13" t="s">
        <v>105</v>
      </c>
      <c r="G17" s="48" t="s">
        <v>70</v>
      </c>
      <c r="H17" s="28"/>
      <c r="AB17" s="60"/>
      <c r="AC17" s="60">
        <v>12</v>
      </c>
      <c r="AD17" s="64">
        <v>2</v>
      </c>
      <c r="AE17" s="64">
        <v>6</v>
      </c>
      <c r="AF17" s="64">
        <v>4</v>
      </c>
      <c r="AG17" s="60"/>
      <c r="AH17" s="64">
        <v>5</v>
      </c>
      <c r="AI17" s="64">
        <v>5</v>
      </c>
      <c r="AJ17" s="60">
        <v>5</v>
      </c>
      <c r="AK17" s="60">
        <v>1</v>
      </c>
      <c r="AL17" s="60">
        <v>1</v>
      </c>
      <c r="AM17" s="60">
        <v>3</v>
      </c>
      <c r="AN17" s="60"/>
      <c r="AO17" s="60">
        <v>2</v>
      </c>
      <c r="AP17" s="60">
        <v>7.5</v>
      </c>
      <c r="AQ17" s="60">
        <v>1</v>
      </c>
      <c r="AR17" s="60"/>
      <c r="AS17" s="60"/>
      <c r="AT17" s="60"/>
      <c r="AU17" s="60"/>
      <c r="AV17" s="60">
        <v>1</v>
      </c>
      <c r="AW17" s="60"/>
      <c r="AX17" s="60">
        <v>1</v>
      </c>
      <c r="AY17" s="60">
        <v>3</v>
      </c>
      <c r="AZ17" s="60">
        <v>2</v>
      </c>
      <c r="BA17" s="60"/>
      <c r="BB17" s="67">
        <v>1</v>
      </c>
    </row>
    <row r="18" spans="1:54" ht="39" x14ac:dyDescent="0.25">
      <c r="A18" s="57">
        <v>6</v>
      </c>
      <c r="B18" s="10" t="s">
        <v>49</v>
      </c>
      <c r="C18" s="45">
        <v>52763371</v>
      </c>
      <c r="D18" s="10" t="s">
        <v>17</v>
      </c>
      <c r="E18" s="10" t="s">
        <v>60</v>
      </c>
      <c r="F18" s="12">
        <v>3118644379</v>
      </c>
      <c r="G18" s="48" t="s">
        <v>70</v>
      </c>
      <c r="H18" s="28"/>
      <c r="AB18" s="60"/>
      <c r="AC18" s="60">
        <v>12</v>
      </c>
      <c r="AD18" s="64">
        <v>2</v>
      </c>
      <c r="AE18" s="64">
        <v>6</v>
      </c>
      <c r="AF18" s="64">
        <v>4</v>
      </c>
      <c r="AG18" s="60"/>
      <c r="AH18" s="64">
        <v>5</v>
      </c>
      <c r="AI18" s="64">
        <v>5</v>
      </c>
      <c r="AJ18" s="60">
        <v>5</v>
      </c>
      <c r="AK18" s="60">
        <v>1</v>
      </c>
      <c r="AL18" s="60">
        <v>1</v>
      </c>
      <c r="AM18" s="60">
        <v>3</v>
      </c>
      <c r="AN18" s="60"/>
      <c r="AO18" s="60">
        <v>2</v>
      </c>
      <c r="AP18" s="60">
        <v>7.5</v>
      </c>
      <c r="AQ18" s="60">
        <v>1</v>
      </c>
      <c r="AR18" s="60"/>
      <c r="AS18" s="60"/>
      <c r="AT18" s="60"/>
      <c r="AU18" s="60"/>
      <c r="AV18" s="60">
        <v>1</v>
      </c>
      <c r="AW18" s="60"/>
      <c r="AX18" s="60">
        <v>1</v>
      </c>
      <c r="AY18" s="60">
        <v>3</v>
      </c>
      <c r="AZ18" s="60">
        <v>2</v>
      </c>
      <c r="BA18" s="60"/>
      <c r="BB18" s="67">
        <v>1</v>
      </c>
    </row>
    <row r="19" spans="1:54" ht="39" x14ac:dyDescent="0.25">
      <c r="A19" s="49">
        <v>5</v>
      </c>
      <c r="B19" s="50" t="s">
        <v>56</v>
      </c>
      <c r="C19" s="11">
        <v>19492616</v>
      </c>
      <c r="D19" s="50" t="s">
        <v>45</v>
      </c>
      <c r="E19" s="50" t="s">
        <v>59</v>
      </c>
      <c r="F19" s="51">
        <v>3105712340</v>
      </c>
      <c r="G19" s="6" t="s">
        <v>71</v>
      </c>
      <c r="H19" s="28"/>
      <c r="AC19" s="68">
        <v>6</v>
      </c>
      <c r="AE19" s="7">
        <v>2</v>
      </c>
      <c r="AF19" s="7">
        <v>1</v>
      </c>
      <c r="AI19">
        <v>1</v>
      </c>
      <c r="AK19" s="68">
        <v>1</v>
      </c>
      <c r="AL19" s="68">
        <v>1</v>
      </c>
      <c r="AM19" s="70">
        <v>1</v>
      </c>
      <c r="AP19" s="70">
        <v>4</v>
      </c>
      <c r="AQ19" s="68">
        <v>1</v>
      </c>
      <c r="AY19" s="70">
        <v>2</v>
      </c>
    </row>
    <row r="20" spans="1:54" ht="58.5" x14ac:dyDescent="0.25">
      <c r="A20" s="57">
        <v>2</v>
      </c>
      <c r="B20" s="10" t="s">
        <v>79</v>
      </c>
      <c r="C20" s="45">
        <v>26444233</v>
      </c>
      <c r="D20" s="10" t="s">
        <v>19</v>
      </c>
      <c r="E20" s="10" t="s">
        <v>62</v>
      </c>
      <c r="F20" s="12">
        <v>3132280449</v>
      </c>
      <c r="G20" s="48" t="s">
        <v>70</v>
      </c>
      <c r="H20" s="28"/>
      <c r="AB20" s="60"/>
      <c r="AC20" s="60">
        <v>12</v>
      </c>
      <c r="AD20" s="64">
        <v>2</v>
      </c>
      <c r="AE20" s="64">
        <v>6</v>
      </c>
      <c r="AF20" s="64">
        <v>4</v>
      </c>
      <c r="AG20" s="60"/>
      <c r="AH20" s="64">
        <v>5</v>
      </c>
      <c r="AI20" s="64">
        <v>5</v>
      </c>
      <c r="AJ20" s="60">
        <v>5</v>
      </c>
      <c r="AK20" s="60">
        <v>1</v>
      </c>
      <c r="AL20" s="60">
        <v>1</v>
      </c>
      <c r="AM20" s="60">
        <v>3</v>
      </c>
      <c r="AN20" s="60"/>
      <c r="AO20" s="60">
        <v>2</v>
      </c>
      <c r="AP20" s="60">
        <v>7.5</v>
      </c>
      <c r="AQ20" s="60">
        <v>1</v>
      </c>
      <c r="AR20" s="60"/>
      <c r="AS20" s="60"/>
      <c r="AT20" s="60"/>
      <c r="AU20" s="60"/>
      <c r="AV20" s="60">
        <v>1</v>
      </c>
      <c r="AW20" s="60"/>
      <c r="AX20" s="60">
        <v>1</v>
      </c>
      <c r="AY20" s="60">
        <v>3</v>
      </c>
      <c r="AZ20" s="60">
        <v>2</v>
      </c>
      <c r="BA20" s="60"/>
      <c r="BB20" s="67">
        <v>1</v>
      </c>
    </row>
    <row r="21" spans="1:54" ht="58.5" hidden="1" x14ac:dyDescent="0.25">
      <c r="A21" s="49">
        <v>10</v>
      </c>
      <c r="B21" s="50" t="s">
        <v>72</v>
      </c>
      <c r="C21" s="11">
        <v>60287106</v>
      </c>
      <c r="D21" s="50" t="s">
        <v>25</v>
      </c>
      <c r="E21" s="50" t="s">
        <v>62</v>
      </c>
      <c r="F21" s="51">
        <v>3144024808</v>
      </c>
      <c r="G21" s="6" t="s">
        <v>52</v>
      </c>
      <c r="H21" s="28"/>
    </row>
    <row r="22" spans="1:54" ht="58.5" x14ac:dyDescent="0.25">
      <c r="A22" s="57">
        <v>16</v>
      </c>
      <c r="B22" s="63" t="s">
        <v>4</v>
      </c>
      <c r="C22" s="45">
        <v>83167974</v>
      </c>
      <c r="D22" s="10" t="s">
        <v>5</v>
      </c>
      <c r="E22" s="10" t="s">
        <v>62</v>
      </c>
      <c r="F22" s="12">
        <v>3143369551</v>
      </c>
      <c r="G22" s="48" t="s">
        <v>70</v>
      </c>
      <c r="H22" s="28"/>
      <c r="AB22" s="60"/>
      <c r="AC22" s="60"/>
      <c r="AD22" s="60"/>
      <c r="AE22" s="60"/>
      <c r="AF22" s="60"/>
      <c r="AG22" s="60"/>
      <c r="AH22" s="60"/>
      <c r="AI22" s="60">
        <v>5</v>
      </c>
      <c r="AJ22" s="60"/>
      <c r="AK22" s="60">
        <v>1</v>
      </c>
      <c r="AL22" s="60">
        <v>1</v>
      </c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>
        <v>1</v>
      </c>
    </row>
    <row r="23" spans="1:54" ht="58.5" x14ac:dyDescent="0.25">
      <c r="A23" s="49">
        <v>21</v>
      </c>
      <c r="B23" s="50" t="s">
        <v>93</v>
      </c>
      <c r="C23" s="11">
        <v>55215920</v>
      </c>
      <c r="D23" s="50" t="s">
        <v>22</v>
      </c>
      <c r="E23" s="50" t="s">
        <v>62</v>
      </c>
      <c r="F23" s="51">
        <v>3125318756</v>
      </c>
      <c r="G23" s="6" t="s">
        <v>71</v>
      </c>
      <c r="H23" s="28"/>
      <c r="AC23" s="68">
        <v>6</v>
      </c>
      <c r="AE23" s="70">
        <v>2</v>
      </c>
      <c r="AF23" s="70">
        <v>1</v>
      </c>
      <c r="AI23" s="68">
        <v>1</v>
      </c>
      <c r="AK23" s="68">
        <v>1</v>
      </c>
      <c r="AL23" s="68">
        <v>1</v>
      </c>
      <c r="AM23" s="70">
        <v>1</v>
      </c>
      <c r="AP23" s="70">
        <v>4</v>
      </c>
      <c r="AQ23" s="68">
        <v>1</v>
      </c>
      <c r="AY23" s="70">
        <v>2</v>
      </c>
    </row>
    <row r="24" spans="1:54" ht="45" hidden="1" x14ac:dyDescent="0.25">
      <c r="A24" s="25">
        <v>26</v>
      </c>
      <c r="B24" s="10" t="s">
        <v>91</v>
      </c>
      <c r="C24" s="11">
        <v>26443876</v>
      </c>
      <c r="D24" s="10" t="s">
        <v>16</v>
      </c>
      <c r="E24" s="10" t="s">
        <v>66</v>
      </c>
      <c r="F24" s="13" t="s">
        <v>97</v>
      </c>
      <c r="G24" s="6" t="s">
        <v>52</v>
      </c>
      <c r="H24" s="28"/>
    </row>
    <row r="25" spans="1:54" ht="39" x14ac:dyDescent="0.25">
      <c r="A25" s="25">
        <v>19</v>
      </c>
      <c r="B25" s="10" t="s">
        <v>77</v>
      </c>
      <c r="C25" s="11">
        <v>36180624</v>
      </c>
      <c r="D25" s="10" t="s">
        <v>44</v>
      </c>
      <c r="E25" s="10" t="s">
        <v>67</v>
      </c>
      <c r="F25" s="12">
        <v>3246467997</v>
      </c>
      <c r="G25" s="6" t="s">
        <v>71</v>
      </c>
      <c r="H25" s="28"/>
      <c r="AC25">
        <v>6</v>
      </c>
      <c r="AE25" s="7">
        <v>2</v>
      </c>
      <c r="AF25" s="7">
        <v>1</v>
      </c>
      <c r="AI25">
        <v>1</v>
      </c>
      <c r="AK25">
        <v>1</v>
      </c>
      <c r="AL25">
        <v>1</v>
      </c>
      <c r="AM25" s="7">
        <v>1</v>
      </c>
      <c r="AP25" s="7">
        <v>4</v>
      </c>
      <c r="AQ25">
        <v>1</v>
      </c>
      <c r="AY25" s="7">
        <v>2</v>
      </c>
    </row>
    <row r="26" spans="1:54" ht="39" x14ac:dyDescent="0.25">
      <c r="A26" s="57">
        <v>23</v>
      </c>
      <c r="B26" s="63" t="s">
        <v>81</v>
      </c>
      <c r="C26" s="45">
        <v>26445380</v>
      </c>
      <c r="D26" s="10" t="s">
        <v>21</v>
      </c>
      <c r="E26" s="10" t="s">
        <v>67</v>
      </c>
      <c r="F26" s="12">
        <v>3204898257</v>
      </c>
      <c r="G26" s="48" t="s">
        <v>70</v>
      </c>
      <c r="H26" s="28"/>
      <c r="AB26" s="60"/>
      <c r="AC26" s="60"/>
      <c r="AD26" s="60"/>
      <c r="AE26" s="60"/>
      <c r="AF26" s="60"/>
      <c r="AG26" s="60"/>
      <c r="AH26" s="60"/>
      <c r="AI26" s="60">
        <v>5</v>
      </c>
      <c r="AJ26" s="60"/>
      <c r="AK26" s="60">
        <v>1</v>
      </c>
      <c r="AL26" s="60">
        <v>1</v>
      </c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>
        <v>1</v>
      </c>
    </row>
    <row r="27" spans="1:54" ht="39" x14ac:dyDescent="0.25">
      <c r="A27" s="57">
        <v>8</v>
      </c>
      <c r="B27" s="10" t="s">
        <v>80</v>
      </c>
      <c r="C27" s="45">
        <v>1075539131</v>
      </c>
      <c r="D27" s="10" t="s">
        <v>57</v>
      </c>
      <c r="E27" s="10" t="s">
        <v>58</v>
      </c>
      <c r="F27" s="12">
        <v>3208420264</v>
      </c>
      <c r="G27" s="48" t="s">
        <v>70</v>
      </c>
      <c r="H27" s="28"/>
      <c r="AB27" s="60"/>
      <c r="AC27" s="60">
        <v>12</v>
      </c>
      <c r="AD27" s="64">
        <v>2</v>
      </c>
      <c r="AE27" s="64">
        <v>6</v>
      </c>
      <c r="AF27" s="64">
        <v>4</v>
      </c>
      <c r="AG27" s="60"/>
      <c r="AH27" s="64">
        <v>5</v>
      </c>
      <c r="AI27" s="64">
        <v>5</v>
      </c>
      <c r="AJ27" s="60">
        <v>5</v>
      </c>
      <c r="AK27" s="60">
        <v>1</v>
      </c>
      <c r="AL27" s="60">
        <v>1</v>
      </c>
      <c r="AM27" s="60">
        <v>3</v>
      </c>
      <c r="AN27" s="60"/>
      <c r="AO27" s="60">
        <v>2</v>
      </c>
      <c r="AP27" s="60">
        <v>7.5</v>
      </c>
      <c r="AQ27" s="60">
        <v>1</v>
      </c>
      <c r="AR27" s="60"/>
      <c r="AS27" s="60"/>
      <c r="AT27" s="60"/>
      <c r="AU27" s="60"/>
      <c r="AV27" s="60">
        <v>1</v>
      </c>
      <c r="AW27" s="60"/>
      <c r="AX27" s="60">
        <v>1</v>
      </c>
      <c r="AY27" s="60">
        <v>3</v>
      </c>
      <c r="AZ27" s="60">
        <v>2</v>
      </c>
      <c r="BA27" s="60"/>
      <c r="BB27" s="67">
        <v>1</v>
      </c>
    </row>
    <row r="28" spans="1:54" ht="39" x14ac:dyDescent="0.25">
      <c r="A28" s="57">
        <v>37</v>
      </c>
      <c r="B28" s="10" t="s">
        <v>111</v>
      </c>
      <c r="C28" s="45">
        <v>83167354</v>
      </c>
      <c r="D28" s="10" t="s">
        <v>112</v>
      </c>
      <c r="E28" s="10" t="s">
        <v>113</v>
      </c>
      <c r="F28" s="12">
        <v>3202864281</v>
      </c>
      <c r="G28" s="48" t="s">
        <v>70</v>
      </c>
      <c r="H28" s="28"/>
      <c r="AB28" s="60"/>
      <c r="AC28" s="60">
        <v>12</v>
      </c>
      <c r="AD28" s="64">
        <v>2</v>
      </c>
      <c r="AE28" s="64">
        <v>6</v>
      </c>
      <c r="AF28" s="64">
        <v>4</v>
      </c>
      <c r="AG28" s="60"/>
      <c r="AH28" s="64">
        <v>5</v>
      </c>
      <c r="AI28" s="64">
        <v>5</v>
      </c>
      <c r="AJ28" s="60">
        <v>5</v>
      </c>
      <c r="AK28" s="60">
        <v>1</v>
      </c>
      <c r="AL28" s="60">
        <v>1</v>
      </c>
      <c r="AM28" s="60">
        <v>3</v>
      </c>
      <c r="AN28" s="60"/>
      <c r="AO28" s="60">
        <v>2</v>
      </c>
      <c r="AP28" s="60">
        <v>7.5</v>
      </c>
      <c r="AQ28" s="60">
        <v>1</v>
      </c>
      <c r="AR28" s="60"/>
      <c r="AS28" s="60"/>
      <c r="AT28" s="60"/>
      <c r="AU28" s="60"/>
      <c r="AV28" s="60">
        <v>1</v>
      </c>
      <c r="AW28" s="60"/>
      <c r="AX28" s="60">
        <v>1</v>
      </c>
      <c r="AY28" s="60">
        <v>3</v>
      </c>
      <c r="AZ28" s="60">
        <v>2</v>
      </c>
      <c r="BA28" s="60"/>
      <c r="BB28" s="67">
        <v>1</v>
      </c>
    </row>
    <row r="29" spans="1:54" ht="39" x14ac:dyDescent="0.25">
      <c r="A29" s="49">
        <v>3</v>
      </c>
      <c r="B29" s="50" t="s">
        <v>74</v>
      </c>
      <c r="C29" s="11">
        <v>52063452</v>
      </c>
      <c r="D29" s="50" t="s">
        <v>14</v>
      </c>
      <c r="E29" s="50" t="s">
        <v>65</v>
      </c>
      <c r="F29" s="51">
        <v>3125359891</v>
      </c>
      <c r="G29" s="6" t="s">
        <v>71</v>
      </c>
      <c r="H29" s="28"/>
      <c r="AC29" s="68">
        <v>6</v>
      </c>
      <c r="AE29" s="70">
        <v>2</v>
      </c>
      <c r="AF29" s="70">
        <v>1</v>
      </c>
      <c r="AI29" s="68">
        <v>1</v>
      </c>
      <c r="AK29" s="68">
        <v>1</v>
      </c>
      <c r="AL29" s="68">
        <v>1</v>
      </c>
      <c r="AM29" s="70">
        <v>1</v>
      </c>
      <c r="AP29" s="70">
        <v>4</v>
      </c>
      <c r="AQ29" s="68">
        <v>1</v>
      </c>
      <c r="AY29" s="70">
        <v>2</v>
      </c>
    </row>
    <row r="30" spans="1:54" ht="39" x14ac:dyDescent="0.25">
      <c r="A30" s="57">
        <v>11</v>
      </c>
      <c r="B30" s="10" t="s">
        <v>90</v>
      </c>
      <c r="C30" s="45">
        <v>26444572</v>
      </c>
      <c r="D30" s="10" t="s">
        <v>15</v>
      </c>
      <c r="E30" s="10" t="s">
        <v>65</v>
      </c>
      <c r="F30" s="12">
        <v>3103176698</v>
      </c>
      <c r="G30" s="48" t="s">
        <v>70</v>
      </c>
      <c r="H30" s="28"/>
      <c r="AB30" s="60"/>
      <c r="AC30" s="60">
        <v>12</v>
      </c>
      <c r="AD30" s="64">
        <v>2</v>
      </c>
      <c r="AE30" s="64">
        <v>6</v>
      </c>
      <c r="AF30" s="64">
        <v>4</v>
      </c>
      <c r="AG30" s="60"/>
      <c r="AH30" s="64">
        <v>5</v>
      </c>
      <c r="AI30" s="64">
        <v>5</v>
      </c>
      <c r="AJ30" s="60">
        <v>5</v>
      </c>
      <c r="AK30" s="60">
        <v>1</v>
      </c>
      <c r="AL30" s="60">
        <v>1</v>
      </c>
      <c r="AM30" s="60">
        <v>3</v>
      </c>
      <c r="AN30" s="60"/>
      <c r="AO30" s="60">
        <v>2</v>
      </c>
      <c r="AP30" s="60">
        <v>7.5</v>
      </c>
      <c r="AQ30" s="60">
        <v>1</v>
      </c>
      <c r="AR30" s="60"/>
      <c r="AS30" s="60"/>
      <c r="AT30" s="60"/>
      <c r="AU30" s="60"/>
      <c r="AV30" s="60">
        <v>1</v>
      </c>
      <c r="AW30" s="60"/>
      <c r="AX30" s="60">
        <v>1</v>
      </c>
      <c r="AY30" s="60">
        <v>3</v>
      </c>
      <c r="AZ30" s="60">
        <v>2</v>
      </c>
      <c r="BA30" s="60"/>
      <c r="BB30" s="67">
        <v>1</v>
      </c>
    </row>
    <row r="31" spans="1:54" ht="39" x14ac:dyDescent="0.25">
      <c r="A31" s="57">
        <v>17</v>
      </c>
      <c r="B31" s="10" t="s">
        <v>2</v>
      </c>
      <c r="C31" s="45">
        <v>26443701</v>
      </c>
      <c r="D31" s="10" t="s">
        <v>3</v>
      </c>
      <c r="E31" s="10" t="s">
        <v>65</v>
      </c>
      <c r="F31" s="12">
        <v>3208561606</v>
      </c>
      <c r="G31" s="48" t="s">
        <v>70</v>
      </c>
      <c r="H31" s="28"/>
      <c r="AB31" s="60"/>
      <c r="AC31" s="60">
        <v>12</v>
      </c>
      <c r="AD31" s="64">
        <v>2</v>
      </c>
      <c r="AE31" s="64">
        <v>6</v>
      </c>
      <c r="AF31" s="64">
        <v>4</v>
      </c>
      <c r="AG31" s="60"/>
      <c r="AH31" s="64">
        <v>5</v>
      </c>
      <c r="AI31" s="64">
        <v>5</v>
      </c>
      <c r="AJ31" s="60">
        <v>5</v>
      </c>
      <c r="AK31" s="60">
        <v>1</v>
      </c>
      <c r="AL31" s="60">
        <v>1</v>
      </c>
      <c r="AM31" s="60">
        <v>3</v>
      </c>
      <c r="AN31" s="60"/>
      <c r="AO31" s="60">
        <v>2</v>
      </c>
      <c r="AP31" s="60">
        <v>7.5</v>
      </c>
      <c r="AQ31" s="60">
        <v>1</v>
      </c>
      <c r="AR31" s="60"/>
      <c r="AS31" s="60"/>
      <c r="AT31" s="60"/>
      <c r="AU31" s="60"/>
      <c r="AV31" s="60">
        <v>1</v>
      </c>
      <c r="AW31" s="60"/>
      <c r="AX31" s="60">
        <v>1</v>
      </c>
      <c r="AY31" s="60">
        <v>3</v>
      </c>
      <c r="AZ31" s="60">
        <v>2</v>
      </c>
      <c r="BA31" s="60"/>
      <c r="BB31" s="67">
        <v>1</v>
      </c>
    </row>
    <row r="32" spans="1:54" ht="45" x14ac:dyDescent="0.25">
      <c r="A32" s="49">
        <v>31</v>
      </c>
      <c r="B32" s="50" t="s">
        <v>83</v>
      </c>
      <c r="C32" s="11">
        <v>26444753</v>
      </c>
      <c r="D32" s="50" t="s">
        <v>24</v>
      </c>
      <c r="E32" s="50" t="s">
        <v>65</v>
      </c>
      <c r="F32" s="52" t="s">
        <v>100</v>
      </c>
      <c r="G32" s="6" t="s">
        <v>71</v>
      </c>
      <c r="H32" s="28"/>
      <c r="AC32" s="68">
        <v>6</v>
      </c>
      <c r="AE32" s="70">
        <v>2</v>
      </c>
      <c r="AF32" s="70">
        <v>1</v>
      </c>
      <c r="AI32" s="70">
        <v>1</v>
      </c>
      <c r="AK32" s="68">
        <v>1</v>
      </c>
      <c r="AL32" s="68">
        <v>1</v>
      </c>
      <c r="AM32" s="70">
        <v>1</v>
      </c>
      <c r="AP32" s="70">
        <v>4</v>
      </c>
      <c r="AQ32" s="68">
        <v>1</v>
      </c>
      <c r="AY32" s="70">
        <v>2</v>
      </c>
    </row>
    <row r="33" spans="1:54" ht="39" x14ac:dyDescent="0.25">
      <c r="A33" s="57">
        <v>4</v>
      </c>
      <c r="B33" s="10" t="s">
        <v>0</v>
      </c>
      <c r="C33" s="45">
        <v>55216727</v>
      </c>
      <c r="D33" s="10" t="s">
        <v>1</v>
      </c>
      <c r="E33" s="10" t="s">
        <v>64</v>
      </c>
      <c r="F33" s="12">
        <v>3209617681</v>
      </c>
      <c r="G33" s="48" t="s">
        <v>70</v>
      </c>
      <c r="H33" s="28"/>
      <c r="AB33" s="60"/>
      <c r="AC33" s="60">
        <v>12</v>
      </c>
      <c r="AD33" s="64">
        <v>2</v>
      </c>
      <c r="AE33" s="64">
        <v>6</v>
      </c>
      <c r="AF33" s="64">
        <v>4</v>
      </c>
      <c r="AG33" s="60"/>
      <c r="AH33" s="64">
        <v>5</v>
      </c>
      <c r="AI33" s="64">
        <v>5</v>
      </c>
      <c r="AJ33" s="60">
        <v>5</v>
      </c>
      <c r="AK33" s="60">
        <v>1</v>
      </c>
      <c r="AL33" s="60">
        <v>1</v>
      </c>
      <c r="AM33" s="60">
        <v>3</v>
      </c>
      <c r="AN33" s="60"/>
      <c r="AO33" s="60">
        <v>2</v>
      </c>
      <c r="AP33" s="60">
        <v>7.5</v>
      </c>
      <c r="AQ33" s="60">
        <v>1</v>
      </c>
      <c r="AR33" s="60"/>
      <c r="AS33" s="60"/>
      <c r="AT33" s="60"/>
      <c r="AU33" s="60"/>
      <c r="AV33" s="60">
        <v>1</v>
      </c>
      <c r="AW33" s="60"/>
      <c r="AX33" s="60">
        <v>1</v>
      </c>
      <c r="AY33" s="60">
        <v>3</v>
      </c>
      <c r="AZ33" s="60">
        <v>2</v>
      </c>
      <c r="BA33" s="60"/>
      <c r="BB33" s="67">
        <v>1</v>
      </c>
    </row>
    <row r="34" spans="1:54" ht="45" x14ac:dyDescent="0.25">
      <c r="A34" s="49">
        <v>24</v>
      </c>
      <c r="B34" s="50" t="s">
        <v>82</v>
      </c>
      <c r="C34" s="11">
        <v>83167709</v>
      </c>
      <c r="D34" s="50" t="s">
        <v>39</v>
      </c>
      <c r="E34" s="50" t="s">
        <v>64</v>
      </c>
      <c r="F34" s="52" t="s">
        <v>95</v>
      </c>
      <c r="G34" s="6" t="s">
        <v>71</v>
      </c>
      <c r="H34" s="28"/>
      <c r="AC34" s="68">
        <v>6</v>
      </c>
      <c r="AE34" s="70">
        <v>2</v>
      </c>
      <c r="AF34" s="70">
        <v>1</v>
      </c>
      <c r="AI34" s="70">
        <v>1</v>
      </c>
      <c r="AK34" s="68">
        <v>1</v>
      </c>
      <c r="AL34" s="68">
        <v>1</v>
      </c>
      <c r="AM34" s="70">
        <v>1</v>
      </c>
      <c r="AP34" s="70">
        <v>4</v>
      </c>
      <c r="AQ34" s="68">
        <v>1</v>
      </c>
      <c r="AY34" s="70">
        <v>2</v>
      </c>
    </row>
    <row r="35" spans="1:54" ht="39" hidden="1" x14ac:dyDescent="0.25">
      <c r="A35" s="25">
        <v>15</v>
      </c>
      <c r="B35" s="10" t="s">
        <v>75</v>
      </c>
      <c r="C35" s="11">
        <v>12554873</v>
      </c>
      <c r="D35" s="10" t="s">
        <v>54</v>
      </c>
      <c r="E35" s="10" t="s">
        <v>53</v>
      </c>
      <c r="F35" s="12">
        <v>3123858323</v>
      </c>
      <c r="G35" s="6" t="s">
        <v>52</v>
      </c>
      <c r="H35" s="28"/>
    </row>
    <row r="36" spans="1:54" ht="58.5" x14ac:dyDescent="0.25">
      <c r="A36" s="57">
        <v>36</v>
      </c>
      <c r="B36" s="10" t="s">
        <v>108</v>
      </c>
      <c r="C36" s="45">
        <v>28993009</v>
      </c>
      <c r="D36" s="10" t="s">
        <v>109</v>
      </c>
      <c r="E36" s="10" t="s">
        <v>53</v>
      </c>
      <c r="F36" s="12">
        <v>3147781138</v>
      </c>
      <c r="G36" s="48" t="s">
        <v>70</v>
      </c>
      <c r="H36" s="28"/>
      <c r="AB36" s="60"/>
      <c r="AC36" s="60">
        <v>12</v>
      </c>
      <c r="AD36" s="64">
        <v>2</v>
      </c>
      <c r="AE36" s="64">
        <v>6</v>
      </c>
      <c r="AF36" s="64">
        <v>4</v>
      </c>
      <c r="AG36" s="60"/>
      <c r="AH36" s="64">
        <v>5</v>
      </c>
      <c r="AI36" s="64">
        <v>5</v>
      </c>
      <c r="AJ36" s="60">
        <v>5</v>
      </c>
      <c r="AK36" s="60">
        <v>1</v>
      </c>
      <c r="AL36" s="60">
        <v>1</v>
      </c>
      <c r="AM36" s="60">
        <v>3</v>
      </c>
      <c r="AN36" s="60"/>
      <c r="AO36" s="60">
        <v>2</v>
      </c>
      <c r="AP36" s="60">
        <v>7.5</v>
      </c>
      <c r="AQ36" s="60">
        <v>1</v>
      </c>
      <c r="AR36" s="60"/>
      <c r="AS36" s="60"/>
      <c r="AT36" s="60"/>
      <c r="AU36" s="60"/>
      <c r="AV36" s="60">
        <v>1</v>
      </c>
      <c r="AW36" s="60"/>
      <c r="AX36" s="60">
        <v>1</v>
      </c>
      <c r="AY36" s="60">
        <v>3</v>
      </c>
      <c r="AZ36" s="60">
        <v>2</v>
      </c>
      <c r="BA36" s="60"/>
      <c r="BB36" s="67">
        <v>1</v>
      </c>
    </row>
    <row r="37" spans="1:54" ht="39" hidden="1" x14ac:dyDescent="0.25">
      <c r="A37" s="49">
        <v>18</v>
      </c>
      <c r="B37" s="50" t="s">
        <v>85</v>
      </c>
      <c r="C37" s="11">
        <v>2644280</v>
      </c>
      <c r="D37" s="50" t="s">
        <v>27</v>
      </c>
      <c r="E37" s="50" t="s">
        <v>78</v>
      </c>
      <c r="F37" s="51">
        <v>3107824103</v>
      </c>
      <c r="G37" s="6" t="s">
        <v>52</v>
      </c>
      <c r="H37" s="28"/>
    </row>
    <row r="38" spans="1:54" ht="39" x14ac:dyDescent="0.25">
      <c r="A38" s="57">
        <v>20</v>
      </c>
      <c r="B38" s="63" t="s">
        <v>92</v>
      </c>
      <c r="C38" s="45">
        <v>26445179</v>
      </c>
      <c r="D38" s="10" t="s">
        <v>50</v>
      </c>
      <c r="E38" s="10" t="s">
        <v>51</v>
      </c>
      <c r="F38" s="12">
        <v>3208937918</v>
      </c>
      <c r="G38" s="48" t="s">
        <v>70</v>
      </c>
      <c r="H38" s="28"/>
      <c r="AB38" s="60"/>
      <c r="AC38" s="60"/>
      <c r="AD38" s="60"/>
      <c r="AE38" s="60"/>
      <c r="AF38" s="60"/>
      <c r="AG38" s="60"/>
      <c r="AH38" s="60"/>
      <c r="AI38" s="60">
        <v>5</v>
      </c>
      <c r="AJ38" s="60"/>
      <c r="AK38" s="60">
        <v>1</v>
      </c>
      <c r="AL38" s="60">
        <v>1</v>
      </c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>
        <v>1</v>
      </c>
    </row>
    <row r="39" spans="1:54" ht="59.25" hidden="1" thickBot="1" x14ac:dyDescent="0.3">
      <c r="A39" s="53">
        <v>7</v>
      </c>
      <c r="B39" s="54" t="s">
        <v>94</v>
      </c>
      <c r="C39" s="23">
        <v>28621912</v>
      </c>
      <c r="D39" s="54" t="s">
        <v>29</v>
      </c>
      <c r="E39" s="54" t="s">
        <v>102</v>
      </c>
      <c r="F39" s="55" t="s">
        <v>46</v>
      </c>
      <c r="G39" s="14" t="s">
        <v>52</v>
      </c>
      <c r="H39" s="29"/>
    </row>
    <row r="41" spans="1:54" x14ac:dyDescent="0.25">
      <c r="AB41" s="69"/>
      <c r="AC41" s="69">
        <f>SUBTOTAL(9,AC3:AC40)</f>
        <v>192</v>
      </c>
      <c r="AD41" s="72">
        <f>SUBTOTAL(9,AD3:AD40)</f>
        <v>24</v>
      </c>
      <c r="AE41" s="69">
        <f>SUBTOTAL(9,AE3:AE40)</f>
        <v>88</v>
      </c>
      <c r="AF41" s="69">
        <f t="shared" ref="AF41:BB41" si="0">SUBTOTAL(9,AF3:AF40)</f>
        <v>56</v>
      </c>
      <c r="AG41" s="69">
        <f t="shared" si="0"/>
        <v>0</v>
      </c>
      <c r="AH41" s="72">
        <f t="shared" si="0"/>
        <v>60</v>
      </c>
      <c r="AI41" s="69">
        <f t="shared" si="0"/>
        <v>93</v>
      </c>
      <c r="AJ41" s="69">
        <f t="shared" si="0"/>
        <v>60</v>
      </c>
      <c r="AK41" s="72">
        <f t="shared" si="0"/>
        <v>25</v>
      </c>
      <c r="AL41" s="69">
        <f t="shared" ref="AL41:AO41" si="1">SUM(AL3:AL40)</f>
        <v>25</v>
      </c>
      <c r="AM41" s="72">
        <f t="shared" si="1"/>
        <v>44</v>
      </c>
      <c r="AN41" s="69">
        <f t="shared" si="1"/>
        <v>0</v>
      </c>
      <c r="AO41" s="72">
        <f t="shared" si="1"/>
        <v>24</v>
      </c>
      <c r="AP41" s="69">
        <f>SUM(AP3:AP40)</f>
        <v>122</v>
      </c>
      <c r="AQ41" s="72">
        <f t="shared" ref="AQ41" si="2">SUM(AQ3:AQ40)</f>
        <v>20</v>
      </c>
      <c r="AR41" s="69">
        <f t="shared" ref="AR41" si="3">SUM(AR3:AR40)</f>
        <v>0</v>
      </c>
      <c r="AS41" s="69">
        <f t="shared" ref="AS41" si="4">SUM(AS3:AS40)</f>
        <v>0</v>
      </c>
      <c r="AT41" s="69">
        <f t="shared" ref="AT41:AU41" si="5">SUM(AT3:AT40)</f>
        <v>0</v>
      </c>
      <c r="AU41" s="69">
        <f t="shared" si="5"/>
        <v>0</v>
      </c>
      <c r="AV41" s="72">
        <f t="shared" ref="AV41" si="6">SUM(AV3:AV40)</f>
        <v>12</v>
      </c>
      <c r="AW41" s="69">
        <f t="shared" ref="AW41" si="7">SUM(AW3:AW40)</f>
        <v>0</v>
      </c>
      <c r="AX41" s="72">
        <f t="shared" ref="AX41" si="8">SUM(AX3:AX40)</f>
        <v>12</v>
      </c>
      <c r="AY41" s="72">
        <f t="shared" ref="AY41:AZ41" si="9">SUM(AY3:AY40)</f>
        <v>52</v>
      </c>
      <c r="AZ41" s="69">
        <f t="shared" si="9"/>
        <v>24</v>
      </c>
      <c r="BA41" s="69">
        <f t="shared" ref="BA41" si="10">SUM(BA3:BA40)</f>
        <v>0</v>
      </c>
      <c r="BB41" s="69">
        <f t="shared" ref="BB41" si="11">SUM(BB3:BB40)</f>
        <v>17</v>
      </c>
    </row>
    <row r="42" spans="1:54" x14ac:dyDescent="0.25">
      <c r="AC42">
        <f>AC41/6</f>
        <v>32</v>
      </c>
      <c r="AE42" s="71">
        <f>AE41-12</f>
        <v>76</v>
      </c>
      <c r="AF42" s="72">
        <f>94+56</f>
        <v>150</v>
      </c>
      <c r="AI42" s="72">
        <f>56+40</f>
        <v>96</v>
      </c>
      <c r="AJ42">
        <f>19+16</f>
        <v>35</v>
      </c>
      <c r="AL42" t="s">
        <v>169</v>
      </c>
      <c r="AM42">
        <v>55</v>
      </c>
      <c r="AO42">
        <f>12+21</f>
        <v>33</v>
      </c>
      <c r="AQ42">
        <v>10</v>
      </c>
      <c r="AZ42">
        <v>12</v>
      </c>
    </row>
    <row r="43" spans="1:54" x14ac:dyDescent="0.25">
      <c r="AJ43">
        <f>AJ41-AJ42</f>
        <v>25</v>
      </c>
      <c r="AQ43">
        <f>AQ41-AQ42</f>
        <v>10</v>
      </c>
      <c r="AZ43">
        <f>AZ41-AZ42</f>
        <v>12</v>
      </c>
    </row>
    <row r="56" spans="45:45" x14ac:dyDescent="0.25">
      <c r="AS56">
        <f>7.5*17</f>
        <v>127.5</v>
      </c>
    </row>
    <row r="57" spans="45:45" x14ac:dyDescent="0.25">
      <c r="AS57">
        <f>4*8</f>
        <v>32</v>
      </c>
    </row>
    <row r="1048576" spans="32:32" x14ac:dyDescent="0.25">
      <c r="AF1048576" s="64">
        <v>4</v>
      </c>
    </row>
  </sheetData>
  <autoFilter ref="A2:G39">
    <filterColumn colId="6">
      <filters>
        <filter val="BATERIA"/>
        <filter val="COCINA"/>
      </filters>
    </filterColumn>
    <sortState ref="A3:G39">
      <sortCondition descending="1" ref="E2"/>
    </sortState>
  </autoFilter>
  <pageMargins left="0.31496062992125984" right="0.31496062992125984" top="0.74803149606299213" bottom="0.74803149606299213" header="0.31496062992125984" footer="0.31496062992125984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ARQ.DELGADO</dc:creator>
  <cp:lastModifiedBy>Jose Miguel Cortes Mendez</cp:lastModifiedBy>
  <cp:lastPrinted>2022-03-12T14:45:08Z</cp:lastPrinted>
  <dcterms:created xsi:type="dcterms:W3CDTF">2022-01-13T21:34:10Z</dcterms:created>
  <dcterms:modified xsi:type="dcterms:W3CDTF">2022-03-16T21:02:54Z</dcterms:modified>
</cp:coreProperties>
</file>