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f005cbk/Documents/Python/M caps/York regression/York Regression/"/>
    </mc:Choice>
  </mc:AlternateContent>
  <xr:revisionPtr revIDLastSave="0" documentId="13_ncr:1_{1D76EF5D-16BB-D846-83D1-AA0B24402797}" xr6:coauthVersionLast="47" xr6:coauthVersionMax="47" xr10:uidLastSave="{00000000-0000-0000-0000-000000000000}"/>
  <bookViews>
    <workbookView xWindow="28800" yWindow="0" windowWidth="38400" windowHeight="24000" activeTab="1" xr2:uid="{B57F0E17-DD48-1846-8C24-6F155376EA7C}"/>
  </bookViews>
  <sheets>
    <sheet name="data_summary" sheetId="1" r:id="rId1"/>
    <sheet name="Dspike" sheetId="9" r:id="rId2"/>
    <sheet name="37C_1" sheetId="2" r:id="rId3"/>
    <sheet name="37C_2" sheetId="7" r:id="rId4"/>
    <sheet name="27C" sheetId="3" r:id="rId5"/>
    <sheet name="27o" sheetId="8" r:id="rId6"/>
    <sheet name="21C" sheetId="4" r:id="rId7"/>
    <sheet name="0Cu" sheetId="5" r:id="rId8"/>
    <sheet name="50Cu" sheetId="6"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3" i="9" l="1"/>
  <c r="Y4" i="9"/>
  <c r="Y5" i="9"/>
  <c r="Y6" i="9"/>
  <c r="X6" i="9"/>
  <c r="X3" i="9"/>
  <c r="X4" i="9"/>
  <c r="X5" i="9"/>
  <c r="W3" i="9"/>
  <c r="W4" i="9"/>
  <c r="W5" i="9"/>
  <c r="W6" i="9"/>
  <c r="V3" i="9"/>
  <c r="V4" i="9"/>
  <c r="V5" i="9"/>
  <c r="V6" i="9"/>
  <c r="U3" i="9"/>
  <c r="U4" i="9"/>
  <c r="U5" i="9"/>
  <c r="U6" i="9"/>
  <c r="U2" i="9"/>
  <c r="Y2" i="9"/>
  <c r="X2" i="9"/>
  <c r="W2" i="9"/>
  <c r="V2" i="9"/>
  <c r="V2" i="2"/>
  <c r="V17" i="1"/>
  <c r="W17" i="1"/>
  <c r="V22" i="1"/>
  <c r="V18" i="1"/>
  <c r="V19" i="1"/>
  <c r="V20" i="1"/>
  <c r="V21" i="1"/>
  <c r="W18" i="1"/>
  <c r="W19" i="1"/>
  <c r="W20" i="1"/>
  <c r="W21" i="1"/>
  <c r="W22" i="1"/>
  <c r="X18" i="1"/>
  <c r="X19" i="1"/>
  <c r="X20" i="1"/>
  <c r="X21" i="1"/>
  <c r="X22" i="1"/>
  <c r="Y18" i="1"/>
  <c r="Y19" i="1"/>
  <c r="Y20" i="1"/>
  <c r="Y21" i="1"/>
  <c r="Y22" i="1"/>
  <c r="Y17" i="1"/>
  <c r="X17" i="1"/>
  <c r="Y13" i="1"/>
  <c r="Y14" i="1"/>
  <c r="Y15" i="1"/>
  <c r="Y16" i="1"/>
  <c r="X13" i="1"/>
  <c r="X14" i="1"/>
  <c r="X15" i="1"/>
  <c r="X16" i="1"/>
  <c r="W16" i="1"/>
  <c r="W13" i="1"/>
  <c r="W14" i="1"/>
  <c r="W15" i="1"/>
  <c r="V13" i="1"/>
  <c r="V14" i="1"/>
  <c r="V15" i="1"/>
  <c r="V16" i="1"/>
  <c r="Y12" i="1"/>
  <c r="X12" i="1"/>
  <c r="W12" i="1"/>
  <c r="V12" i="1"/>
  <c r="W27" i="1"/>
  <c r="V27" i="1"/>
  <c r="Y6" i="1"/>
  <c r="Y7" i="1"/>
  <c r="Y8" i="1"/>
  <c r="Y9" i="1"/>
  <c r="Y10" i="1"/>
  <c r="Y11" i="1"/>
  <c r="Y23" i="1"/>
  <c r="Y24" i="1"/>
  <c r="Y25" i="1"/>
  <c r="Y26" i="1"/>
  <c r="Y27" i="1"/>
  <c r="Y28" i="1"/>
  <c r="Y29" i="1"/>
  <c r="Y30" i="1"/>
  <c r="Y31" i="1"/>
  <c r="Y32" i="1"/>
  <c r="Y33" i="1"/>
  <c r="Y34" i="1"/>
  <c r="Y5" i="1"/>
  <c r="X6" i="1"/>
  <c r="X7" i="1"/>
  <c r="X8" i="1"/>
  <c r="X9" i="1"/>
  <c r="X10" i="1"/>
  <c r="X11" i="1"/>
  <c r="X23" i="1"/>
  <c r="X24" i="1"/>
  <c r="X25" i="1"/>
  <c r="X26" i="1"/>
  <c r="X27" i="1"/>
  <c r="X28" i="1"/>
  <c r="X29" i="1"/>
  <c r="X30" i="1"/>
  <c r="X31" i="1"/>
  <c r="X32" i="1"/>
  <c r="X33" i="1"/>
  <c r="X34" i="1"/>
  <c r="X5" i="1"/>
  <c r="W23" i="1"/>
  <c r="W24" i="1"/>
  <c r="W25" i="1"/>
  <c r="W26" i="1"/>
  <c r="W28" i="1"/>
  <c r="W29" i="1"/>
  <c r="W30" i="1"/>
  <c r="W31" i="1"/>
  <c r="W32" i="1"/>
  <c r="W33" i="1"/>
  <c r="W34" i="1"/>
  <c r="V23" i="1"/>
  <c r="V24" i="1"/>
  <c r="V25" i="1"/>
  <c r="V26" i="1"/>
  <c r="V28" i="1"/>
  <c r="V29" i="1"/>
  <c r="V30" i="1"/>
  <c r="V31" i="1"/>
  <c r="V32" i="1"/>
  <c r="V33" i="1"/>
  <c r="V34" i="1"/>
  <c r="W6" i="1"/>
  <c r="W7" i="1"/>
  <c r="W8" i="1"/>
  <c r="W9" i="1"/>
  <c r="W10" i="1"/>
  <c r="W11" i="1"/>
  <c r="W5" i="1"/>
  <c r="V6" i="1"/>
  <c r="V7" i="1"/>
  <c r="V8" i="1"/>
  <c r="V9" i="1"/>
  <c r="V10" i="1"/>
  <c r="V11" i="1"/>
  <c r="V5"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2" i="1"/>
  <c r="Y5" i="3"/>
  <c r="X5" i="3"/>
  <c r="W5" i="3"/>
  <c r="V5" i="3"/>
  <c r="U5" i="3"/>
  <c r="U3" i="3"/>
  <c r="U4" i="3"/>
  <c r="U2" i="3"/>
  <c r="Y3" i="3"/>
  <c r="Y4" i="3"/>
  <c r="X3" i="3"/>
  <c r="X4" i="3"/>
  <c r="W3" i="3"/>
  <c r="W4" i="3"/>
  <c r="V3" i="3"/>
  <c r="V4" i="3"/>
  <c r="Y2" i="3"/>
  <c r="X2" i="3"/>
  <c r="W2" i="3"/>
  <c r="V2" i="3"/>
  <c r="Y3" i="7"/>
  <c r="Y4" i="7"/>
  <c r="Y5" i="7"/>
  <c r="Y2" i="7"/>
  <c r="X3" i="7"/>
  <c r="X4" i="7"/>
  <c r="X5" i="7"/>
  <c r="X2" i="7"/>
  <c r="W3" i="7"/>
  <c r="W4" i="7"/>
  <c r="W5" i="7"/>
  <c r="W2" i="7"/>
  <c r="V5" i="7"/>
  <c r="V4" i="7"/>
  <c r="V3" i="7"/>
  <c r="V2" i="7"/>
  <c r="Y3" i="2"/>
  <c r="Y4" i="2"/>
  <c r="Y5" i="2"/>
  <c r="Y6" i="2"/>
  <c r="Y2" i="2"/>
  <c r="U3" i="2"/>
  <c r="U4" i="2"/>
  <c r="U5" i="2"/>
  <c r="U6" i="2"/>
  <c r="U2" i="2"/>
  <c r="X3" i="2"/>
  <c r="X4" i="2"/>
  <c r="X5" i="2"/>
  <c r="X6" i="2"/>
  <c r="X2" i="2"/>
  <c r="W3" i="2"/>
  <c r="W4" i="2"/>
  <c r="W5" i="2"/>
  <c r="W6" i="2"/>
  <c r="W2" i="2"/>
  <c r="V3" i="2"/>
  <c r="V4" i="2"/>
  <c r="V5" i="2"/>
  <c r="V6" i="2"/>
  <c r="U3" i="7"/>
  <c r="U4" i="7"/>
  <c r="U5" i="7"/>
  <c r="U2" i="7"/>
</calcChain>
</file>

<file path=xl/sharedStrings.xml><?xml version="1.0" encoding="utf-8"?>
<sst xmlns="http://schemas.openxmlformats.org/spreadsheetml/2006/main" count="381" uniqueCount="87">
  <si>
    <t>Description</t>
  </si>
  <si>
    <t>f</t>
  </si>
  <si>
    <t>f 1 se</t>
  </si>
  <si>
    <t>d13C PDB</t>
  </si>
  <si>
    <t>d13C 1 se</t>
  </si>
  <si>
    <t>dD SMOW</t>
  </si>
  <si>
    <t>dD 1 se</t>
  </si>
  <si>
    <t>D13CH3D</t>
  </si>
  <si>
    <t>D13CH3D 1 se</t>
  </si>
  <si>
    <t>D12CH2D2</t>
  </si>
  <si>
    <t>D12CH2D2 1 se</t>
  </si>
  <si>
    <t>Notes (Labels 1 for 37C, 2 for 27 C, 3 for room temp; 4 for redone 37C; 5 for Cu free; 6 for 50uM Cu; 11, 21, 31... are outliers)</t>
  </si>
  <si>
    <t>Block # for D13CH3D</t>
  </si>
  <si>
    <t>Block # for D12CH2D2</t>
  </si>
  <si>
    <t>d13C meas.</t>
  </si>
  <si>
    <t>dD meas.</t>
  </si>
  <si>
    <t>d13CH3D meas.</t>
  </si>
  <si>
    <t>d13CH3D 1 se</t>
  </si>
  <si>
    <t>d12CH2D2 meas.</t>
  </si>
  <si>
    <t>d12CH2D2 1 se</t>
  </si>
  <si>
    <t>Labels</t>
  </si>
  <si>
    <t>rC 1 se</t>
  </si>
  <si>
    <t>rH 1 se</t>
  </si>
  <si>
    <t>r13CD 1 se</t>
  </si>
  <si>
    <t>rDD 1 se</t>
  </si>
  <si>
    <t>lnf 1 se</t>
  </si>
  <si>
    <t>Mcaps_27C_Control_BC_AP_Dart</t>
  </si>
  <si>
    <t>CH4_tank_gas_for_Mcaps_1_JL</t>
  </si>
  <si>
    <t>Leaking at the right of D1, reference gas may not be reliable; kept the gas sample in the vial overnight until loaded on mass spec.</t>
  </si>
  <si>
    <t>Mcaps_5uM_Cu_Ctrl2_Dartmouth</t>
  </si>
  <si>
    <t>Mcaps_37C_t2_C2_20211025_BC_WDL</t>
  </si>
  <si>
    <t>Added more ref gas after D12 before D13, just from side (not fresh from tank) did the 2block run to compare to sample, looked good on D12, then switche dto D13.</t>
  </si>
  <si>
    <t>Mcaps_37C_t4_C2_20211025_BC_WDL</t>
  </si>
  <si>
    <t>D12 is WAY too enriched. Perhaps a contaminant/water in the line that was brought over to here?</t>
  </si>
  <si>
    <t>Mcaps_37C_t1_C2_20211025_BC_WDL</t>
  </si>
  <si>
    <t>Looks good</t>
  </si>
  <si>
    <t>Mcaps_37C_T1_C4_BC_JL_Dart</t>
  </si>
  <si>
    <t>Mcaps_37C_T3_C3_BC_JL_Dart</t>
  </si>
  <si>
    <t>Mcaps_37C_T4_C4_BC_JL_Dart</t>
  </si>
  <si>
    <t>Gas amount is too small, beam intensity low (below 2.0*10^10)</t>
  </si>
  <si>
    <t>Mcaps_37C_T2_C1_BCJL_Dartmouth</t>
  </si>
  <si>
    <t>may have fractioned when mixing new A1 for D13 due to open valve to cpillary; Ed does NOT think so</t>
  </si>
  <si>
    <t>Mcaps_27C_T4_C2_Dartmouth</t>
  </si>
  <si>
    <t>Gas amount too small, very low intensity 1.44e-10, collected two times on vacuum line</t>
  </si>
  <si>
    <t>Mcaps_27C_T2_C2_BCAP_Dartmouth</t>
  </si>
  <si>
    <t>Mcaps_27C_T3_C3_BCAP_Dartmouth</t>
  </si>
  <si>
    <t>Reloaded Ref. before this sample</t>
  </si>
  <si>
    <t>Mcaps_27C_T3_C4_BCAP_Dartmouth</t>
  </si>
  <si>
    <t>Mcaps_27C_T4_C1_BCAP_Dartmouth</t>
  </si>
  <si>
    <t>Mcaps_RT_t4_C2_20220114_JL_wdl</t>
  </si>
  <si>
    <t>D13 ran at 3.9e-10, a bit high; values look good</t>
  </si>
  <si>
    <t>Mcaps_room_temp_T3_C2_JL_BC_Dart</t>
  </si>
  <si>
    <t>Mcaps_room_temp_T5_C4_JL_BC_Dart</t>
  </si>
  <si>
    <t>Mcaps_room_temp_T4_C4_JL_BC_Dart</t>
  </si>
  <si>
    <t>Mcaps_RoomT_t5_C2_20220115_JL_WDL_Dart</t>
  </si>
  <si>
    <t>Mcaps_21C_T5_C3_JL_Dartmouth</t>
  </si>
  <si>
    <t>refreshed standard before this sample</t>
  </si>
  <si>
    <t>Mcaps_5uM_Cu_T3_C1_Dartmouth</t>
  </si>
  <si>
    <t>Mcaps_5uM_Cu_T1_C3_Dartmouth</t>
  </si>
  <si>
    <t>Mcaps_5uM_Cu_T2_C1_Dartmouth</t>
  </si>
  <si>
    <t>Mcaps_37C_T3_C3_JL_Dartmouth</t>
  </si>
  <si>
    <t>Mcaps_Cu_free_T4_C1_Dartmouth</t>
  </si>
  <si>
    <t>Very low intensity run (1.6e-10)</t>
  </si>
  <si>
    <t>Mcaps_Cu_free_T2_C2_Dartmouth</t>
  </si>
  <si>
    <t>Mcaps_Cu_free_T3_C1_Dartmouth</t>
  </si>
  <si>
    <t>Mcaps_37C_0uMCu_T3_C3_JL_Dartmouth</t>
  </si>
  <si>
    <t>Mcaps_50uM_Cu_T4_C1_Dartmouth</t>
  </si>
  <si>
    <t>Had some He when freezing CH4 into the collection vial, pumped to base line while freezing</t>
  </si>
  <si>
    <t>Mcaps_50uM_Cu_T3_C2_Dartmouth</t>
  </si>
  <si>
    <t>Mcaps_50uM_Cu_T2_C2_Dartmouth</t>
  </si>
  <si>
    <t>pumped out the He gas when freezing at collecting vial</t>
  </si>
  <si>
    <t>Mcaps_37C_50uMCu_T4_C2_JL_Dartmouth</t>
  </si>
  <si>
    <t>Mcapsulatus_37C_nocell_control_Dartmouth_BC_wdl</t>
  </si>
  <si>
    <t>Bellows balance auto was unchecked for D12 somehow. Notices at block 22 and manually balanced till 30; re-checkd for analysis of d13C; Separately, may have leaked during remove from bottle onto vac line. Need independent replicate to validate</t>
  </si>
  <si>
    <t>used prior d13; rebalance and tried d12/d12CH2D2 again; as above, may have leaked during remove from bottle onto vac line. Need independent replicate to validate</t>
  </si>
  <si>
    <t>rC</t>
  </si>
  <si>
    <t>rH</t>
  </si>
  <si>
    <t>r13CD</t>
  </si>
  <si>
    <t>rDD</t>
  </si>
  <si>
    <t>lnf</t>
  </si>
  <si>
    <t>0k</t>
  </si>
  <si>
    <t>k</t>
  </si>
  <si>
    <t>dartmouth_mcaps_T1_C1_1500</t>
  </si>
  <si>
    <t>bellows were slightly unbalanced while running 13C</t>
  </si>
  <si>
    <t>dartmouth_spike_T2_C3_1500</t>
  </si>
  <si>
    <t>dart_JL_MCaps_T1_C2_3000</t>
  </si>
  <si>
    <t>dartmouth_spike_T2_C2_3000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</si>
</sst>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0"/>
      <color rgb="FF000000"/>
      <name val="Arial"/>
      <family val="2"/>
    </font>
  </fonts>
  <fills count="7">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3" tint="0.59999389629810485"/>
        <bgColor indexed="64"/>
      </patternFill>
    </fill>
    <fill>
      <patternFill patternType="solid">
        <fgColor theme="8" tint="0.59999389629810485"/>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1C81C-B9C5-934E-8916-920FAE2C03C1}">
  <dimension ref="A1:AE53"/>
  <sheetViews>
    <sheetView topLeftCell="D9" workbookViewId="0">
      <selection activeCell="AD8" sqref="AD8"/>
    </sheetView>
  </sheetViews>
  <sheetFormatPr baseColWidth="10" defaultRowHeight="16" x14ac:dyDescent="0.2"/>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79</v>
      </c>
      <c r="V1" t="s">
        <v>75</v>
      </c>
      <c r="W1" t="s">
        <v>76</v>
      </c>
      <c r="X1" t="s">
        <v>77</v>
      </c>
      <c r="Y1" t="s">
        <v>78</v>
      </c>
      <c r="Z1" t="s">
        <v>21</v>
      </c>
      <c r="AA1" t="s">
        <v>22</v>
      </c>
      <c r="AB1" t="s">
        <v>23</v>
      </c>
      <c r="AC1" t="s">
        <v>24</v>
      </c>
      <c r="AD1" t="s">
        <v>25</v>
      </c>
      <c r="AE1" t="s">
        <v>20</v>
      </c>
    </row>
    <row r="2" spans="1:31" s="2" customFormat="1" x14ac:dyDescent="0.2">
      <c r="A2" s="2" t="s">
        <v>26</v>
      </c>
      <c r="B2" s="2">
        <v>1</v>
      </c>
      <c r="C2" s="2">
        <v>0</v>
      </c>
      <c r="D2" s="2">
        <v>-39.005704585000004</v>
      </c>
      <c r="E2" s="2">
        <v>1.0999999999999999E-2</v>
      </c>
      <c r="F2" s="2">
        <v>-153.65487664599999</v>
      </c>
      <c r="G2" s="2">
        <v>0.02</v>
      </c>
      <c r="H2" s="2">
        <v>2.9917389994134069</v>
      </c>
      <c r="I2" s="2">
        <v>0.1932936843007626</v>
      </c>
      <c r="J2" s="2">
        <v>7.7151783485911452</v>
      </c>
      <c r="K2" s="2">
        <v>0.64298337465667155</v>
      </c>
      <c r="M2" s="2">
        <v>10</v>
      </c>
      <c r="N2" s="2">
        <v>30</v>
      </c>
      <c r="O2" s="2">
        <v>-2.4649999999999999</v>
      </c>
      <c r="P2" s="2">
        <v>-100.474</v>
      </c>
      <c r="Q2" s="2">
        <v>-100.006</v>
      </c>
      <c r="R2" s="2">
        <v>0.17199999999999999</v>
      </c>
      <c r="S2" s="2">
        <v>-183.92500000000001</v>
      </c>
      <c r="T2" s="2">
        <v>0.52300000000000002</v>
      </c>
      <c r="U2" s="2">
        <f>-LN(B2)</f>
        <v>0</v>
      </c>
      <c r="V2" s="2">
        <v>0</v>
      </c>
      <c r="W2" s="2">
        <v>0</v>
      </c>
      <c r="X2" s="2">
        <v>0</v>
      </c>
      <c r="Y2" s="2">
        <v>0</v>
      </c>
      <c r="Z2" s="2">
        <v>1.6187764339835256E-5</v>
      </c>
      <c r="AA2" s="2">
        <v>3.3419311421531601E-5</v>
      </c>
      <c r="AB2" s="2">
        <v>9.063305371701481E-4</v>
      </c>
      <c r="AC2" s="2">
        <v>9.063305371701481E-4</v>
      </c>
      <c r="AD2" s="2">
        <v>0</v>
      </c>
      <c r="AE2" s="2">
        <v>0</v>
      </c>
    </row>
    <row r="3" spans="1:31" s="3" customFormat="1" x14ac:dyDescent="0.2">
      <c r="A3" s="3" t="s">
        <v>27</v>
      </c>
      <c r="B3" s="3">
        <v>1</v>
      </c>
      <c r="C3" s="3">
        <v>0</v>
      </c>
      <c r="D3" s="3">
        <v>-37.544273812</v>
      </c>
      <c r="E3" s="3">
        <v>6.0000000000000001E-3</v>
      </c>
      <c r="F3" s="3">
        <v>-152.67824424400001</v>
      </c>
      <c r="G3" s="3">
        <v>1.9E-2</v>
      </c>
      <c r="H3" s="3">
        <v>2.8886124948197534</v>
      </c>
      <c r="I3" s="3">
        <v>0.1582535425781546</v>
      </c>
      <c r="J3" s="3">
        <v>7.6788450961815524</v>
      </c>
      <c r="K3" s="3">
        <v>0.67190310476884785</v>
      </c>
      <c r="L3" s="3" t="s">
        <v>28</v>
      </c>
      <c r="M3" s="3">
        <v>12</v>
      </c>
      <c r="N3" s="3">
        <v>27</v>
      </c>
      <c r="O3" s="3">
        <v>-0.94799999999999995</v>
      </c>
      <c r="P3" s="3">
        <v>-99.436000000000007</v>
      </c>
      <c r="Q3" s="3">
        <v>-97.69</v>
      </c>
      <c r="R3" s="3">
        <v>0.14099999999999999</v>
      </c>
      <c r="S3" s="3">
        <v>-182.07</v>
      </c>
      <c r="T3" s="3">
        <v>0.54800000000000004</v>
      </c>
      <c r="U3" s="3">
        <f t="shared" ref="U3:U36" si="0">-LN(B3)</f>
        <v>0</v>
      </c>
      <c r="V3" s="3">
        <v>0</v>
      </c>
      <c r="W3" s="3">
        <v>0</v>
      </c>
      <c r="X3" s="3">
        <v>0</v>
      </c>
      <c r="Y3" s="3">
        <v>0</v>
      </c>
      <c r="Z3" s="3">
        <v>8.8162822905592125E-6</v>
      </c>
      <c r="AA3" s="3">
        <v>3.1711752356830158E-5</v>
      </c>
      <c r="AB3" s="3">
        <v>2.2099290963704981E-4</v>
      </c>
      <c r="AC3" s="3">
        <v>9.475004366882937E-4</v>
      </c>
      <c r="AD3" s="3">
        <v>0</v>
      </c>
      <c r="AE3" s="3">
        <v>0</v>
      </c>
    </row>
    <row r="4" spans="1:31" s="1" customFormat="1" x14ac:dyDescent="0.2">
      <c r="A4" s="1" t="s">
        <v>29</v>
      </c>
      <c r="B4" s="1">
        <v>1</v>
      </c>
      <c r="C4" s="1">
        <v>0</v>
      </c>
      <c r="D4" s="1">
        <v>-39.095297901999999</v>
      </c>
      <c r="E4" s="1">
        <v>7.0000000000000001E-3</v>
      </c>
      <c r="F4" s="1">
        <v>-153.96818935299999</v>
      </c>
      <c r="G4" s="1">
        <v>2.4E-2</v>
      </c>
      <c r="H4" s="1">
        <v>2.8089396964641189</v>
      </c>
      <c r="I4" s="1">
        <v>0.19707083631056677</v>
      </c>
      <c r="J4" s="1">
        <v>7.4174893792759988</v>
      </c>
      <c r="K4" s="1">
        <v>0.70797040445457737</v>
      </c>
      <c r="M4" s="1">
        <v>7</v>
      </c>
      <c r="N4" s="1">
        <v>29</v>
      </c>
      <c r="O4" s="1">
        <v>-2.5579999999999998</v>
      </c>
      <c r="P4" s="1">
        <v>-100.807</v>
      </c>
      <c r="Q4" s="1">
        <v>-100.587</v>
      </c>
      <c r="R4" s="1">
        <v>0.17499999999999999</v>
      </c>
      <c r="S4" s="1">
        <v>-184.77</v>
      </c>
      <c r="T4" s="1">
        <v>0.57499999999999996</v>
      </c>
      <c r="U4" s="1">
        <f t="shared" si="0"/>
        <v>0</v>
      </c>
      <c r="V4" s="1">
        <v>0</v>
      </c>
      <c r="W4" s="1">
        <v>0</v>
      </c>
      <c r="X4" s="1">
        <v>0</v>
      </c>
      <c r="Y4" s="1">
        <v>0</v>
      </c>
      <c r="Z4" s="1">
        <v>1.0302265058124404E-5</v>
      </c>
      <c r="AA4" s="1">
        <v>4.0118025196946103E-5</v>
      </c>
      <c r="AB4" s="1">
        <v>2.7516543947584879E-4</v>
      </c>
      <c r="AC4" s="1">
        <v>9.9747653835669642E-4</v>
      </c>
      <c r="AD4" s="1">
        <v>0</v>
      </c>
      <c r="AE4" s="1">
        <v>0</v>
      </c>
    </row>
    <row r="5" spans="1:31" s="1" customFormat="1" x14ac:dyDescent="0.2">
      <c r="A5" s="1" t="s">
        <v>30</v>
      </c>
      <c r="B5" s="1">
        <v>0.55637028238064046</v>
      </c>
      <c r="C5" s="1">
        <v>9.002586151550267E-3</v>
      </c>
      <c r="D5" s="1">
        <v>-23.215</v>
      </c>
      <c r="E5" s="1">
        <v>3.0000000000000001E-3</v>
      </c>
      <c r="F5" s="1">
        <v>-13.247999999999999</v>
      </c>
      <c r="G5" s="1">
        <v>2.3E-2</v>
      </c>
      <c r="H5" s="1">
        <v>-0.94499999999999995</v>
      </c>
      <c r="I5" s="1">
        <v>0.127</v>
      </c>
      <c r="J5" s="1">
        <v>-3.0289999999999999</v>
      </c>
      <c r="K5" s="1">
        <v>0.65</v>
      </c>
      <c r="L5" s="1" t="s">
        <v>31</v>
      </c>
      <c r="M5" s="1">
        <v>18</v>
      </c>
      <c r="N5" s="1">
        <v>20</v>
      </c>
      <c r="O5" s="1">
        <v>13.926</v>
      </c>
      <c r="P5" s="1">
        <v>48.756</v>
      </c>
      <c r="Q5" s="1">
        <v>62.369</v>
      </c>
      <c r="R5" s="1">
        <v>0.13300000000000001</v>
      </c>
      <c r="S5" s="1">
        <v>97.478999999999999</v>
      </c>
      <c r="T5" s="1">
        <v>0.71099999999999997</v>
      </c>
      <c r="U5" s="1">
        <f t="shared" si="0"/>
        <v>0.5863212308900827</v>
      </c>
      <c r="V5" s="1">
        <f>LN((D5+1000)/($D$4+1000))</f>
        <v>1.6391327710822284E-2</v>
      </c>
      <c r="W5" s="1">
        <f>LN((F5+1000)/($F$4+1000))</f>
        <v>0.15386178125983918</v>
      </c>
      <c r="X5" s="1">
        <f>LN((Q5+1000)/($Q$4+1000))</f>
        <v>0.16651427076693437</v>
      </c>
      <c r="Y5" s="1">
        <f>LN((S5+1000)/($S$4+1000))</f>
        <v>0.29730072835343996</v>
      </c>
      <c r="Z5" s="1">
        <v>7.9057711703006484E-6</v>
      </c>
      <c r="AA5" s="1">
        <v>3.6715499359841661E-5</v>
      </c>
      <c r="AB5" s="1">
        <v>2.3136772219206075E-4</v>
      </c>
      <c r="AC5" s="1">
        <v>9.5769893751808128E-4</v>
      </c>
      <c r="AD5" s="1">
        <v>1.6180925611320039E-2</v>
      </c>
      <c r="AE5" s="1">
        <v>1</v>
      </c>
    </row>
    <row r="6" spans="1:31" s="1" customFormat="1" x14ac:dyDescent="0.2">
      <c r="A6" s="1" t="s">
        <v>32</v>
      </c>
      <c r="B6" s="1">
        <v>0.1578319196296257</v>
      </c>
      <c r="C6" s="1">
        <v>2.5538665506188163E-3</v>
      </c>
      <c r="D6" s="1">
        <v>-4.5330000000000004</v>
      </c>
      <c r="E6" s="1">
        <v>5.0000000000000001E-3</v>
      </c>
      <c r="F6" s="1">
        <v>186.28700000000001</v>
      </c>
      <c r="G6" s="1">
        <v>0.04</v>
      </c>
      <c r="H6" s="1">
        <v>-1.4670000000000001</v>
      </c>
      <c r="I6" s="1">
        <v>0.28699999999999998</v>
      </c>
      <c r="J6" s="1">
        <v>25.46</v>
      </c>
      <c r="K6" s="1">
        <v>0.81799999999999995</v>
      </c>
      <c r="L6" s="1" t="s">
        <v>33</v>
      </c>
      <c r="M6" s="1">
        <v>8</v>
      </c>
      <c r="N6" s="1">
        <v>16</v>
      </c>
      <c r="O6" s="1">
        <v>33.319000000000003</v>
      </c>
      <c r="P6" s="1">
        <v>260.82799999999997</v>
      </c>
      <c r="Q6" s="1">
        <v>300.92700000000002</v>
      </c>
      <c r="R6" s="1">
        <v>0.372</v>
      </c>
      <c r="S6" s="1">
        <v>631.53099999999995</v>
      </c>
      <c r="T6" s="1">
        <v>1.33</v>
      </c>
      <c r="U6" s="1">
        <f t="shared" si="0"/>
        <v>1.8462246120042969</v>
      </c>
      <c r="V6" s="1">
        <f t="shared" ref="V6:V34" si="1">LN((D6+1000)/($D$4+1000))</f>
        <v>3.5336735081126704E-2</v>
      </c>
      <c r="W6" s="1">
        <f t="shared" ref="W6:W34" si="2">LN((F6+1000)/($F$4+1000))</f>
        <v>0.33802658002789499</v>
      </c>
      <c r="X6" s="1">
        <f t="shared" ref="X6:X34" si="3">LN((Q6+1000)/($Q$4+1000))</f>
        <v>0.36909003794150697</v>
      </c>
      <c r="Y6" s="1">
        <f t="shared" ref="Y6:Y34" si="4">LN((S6+1000)/($S$4+1000))</f>
        <v>0.6938038347557931</v>
      </c>
      <c r="Z6" s="1">
        <v>8.8485328240401457E-6</v>
      </c>
      <c r="AA6" s="1">
        <v>4.4064447680543302E-5</v>
      </c>
      <c r="AB6" s="1">
        <v>3.4586901969460278E-4</v>
      </c>
      <c r="AC6" s="1">
        <v>1.0779641496776195E-3</v>
      </c>
      <c r="AD6" s="1">
        <v>1.6180925611320039E-2</v>
      </c>
      <c r="AE6" s="1">
        <v>11</v>
      </c>
    </row>
    <row r="7" spans="1:31" s="1" customFormat="1" x14ac:dyDescent="0.2">
      <c r="A7" s="1" t="s">
        <v>34</v>
      </c>
      <c r="B7" s="1">
        <v>0.66791358124774158</v>
      </c>
      <c r="C7" s="1">
        <v>1.080745997296007E-2</v>
      </c>
      <c r="D7" s="1">
        <v>-28.143000000000001</v>
      </c>
      <c r="E7" s="1">
        <v>3.0000000000000001E-3</v>
      </c>
      <c r="F7" s="1">
        <v>-59.417000000000002</v>
      </c>
      <c r="G7" s="1">
        <v>1.7000000000000001E-2</v>
      </c>
      <c r="H7" s="1">
        <v>0.14099999999999999</v>
      </c>
      <c r="I7" s="1">
        <v>0.19700000000000001</v>
      </c>
      <c r="J7" s="1">
        <v>-4.9939999999999998</v>
      </c>
      <c r="K7" s="1">
        <v>0.57599999999999996</v>
      </c>
      <c r="L7" s="1" t="s">
        <v>35</v>
      </c>
      <c r="M7" s="1">
        <v>15</v>
      </c>
      <c r="N7" s="1">
        <v>32</v>
      </c>
      <c r="O7" s="1">
        <v>8.8109999999999999</v>
      </c>
      <c r="P7" s="1">
        <v>-0.315</v>
      </c>
      <c r="Q7" s="1">
        <v>8.6359999999999992</v>
      </c>
      <c r="R7" s="1">
        <v>0.19800000000000001</v>
      </c>
      <c r="S7" s="1">
        <v>-4.7850000000000001</v>
      </c>
      <c r="T7" s="1">
        <v>0.57199999999999995</v>
      </c>
      <c r="U7" s="1">
        <f t="shared" si="0"/>
        <v>0.40359648320404101</v>
      </c>
      <c r="V7" s="1">
        <f t="shared" si="1"/>
        <v>1.1333435593355777E-2</v>
      </c>
      <c r="W7" s="1">
        <f t="shared" si="2"/>
        <v>0.10594293564065377</v>
      </c>
      <c r="X7" s="1">
        <f t="shared" si="3"/>
        <v>0.11461187373285484</v>
      </c>
      <c r="Y7" s="1">
        <f t="shared" si="4"/>
        <v>0.19948851220212896</v>
      </c>
      <c r="Z7" s="1">
        <v>7.9118343693906929E-6</v>
      </c>
      <c r="AA7" s="1">
        <v>3.3636196508388135E-5</v>
      </c>
      <c r="AB7" s="1">
        <v>2.7639383077736291E-4</v>
      </c>
      <c r="AC7" s="1">
        <v>9.0984476216940554E-4</v>
      </c>
      <c r="AD7" s="1">
        <v>1.6180925611320039E-2</v>
      </c>
      <c r="AE7" s="1">
        <v>1</v>
      </c>
    </row>
    <row r="8" spans="1:31" s="1" customFormat="1" x14ac:dyDescent="0.2">
      <c r="A8" s="1" t="s">
        <v>36</v>
      </c>
      <c r="B8" s="1">
        <v>0.80189249147658503</v>
      </c>
      <c r="C8" s="1">
        <v>1.2975362752858712E-2</v>
      </c>
      <c r="D8" s="1">
        <v>-29.418256296999999</v>
      </c>
      <c r="E8" s="1">
        <v>1.4E-2</v>
      </c>
      <c r="F8" s="1">
        <v>-73.200313356000009</v>
      </c>
      <c r="G8" s="1">
        <v>0.02</v>
      </c>
      <c r="H8" s="1">
        <v>0.41427677914174232</v>
      </c>
      <c r="I8" s="1">
        <v>0.16508394947097216</v>
      </c>
      <c r="J8" s="1">
        <v>-4.3067848488490545</v>
      </c>
      <c r="K8" s="1">
        <v>0.56660125067402534</v>
      </c>
      <c r="M8" s="1">
        <v>10</v>
      </c>
      <c r="N8" s="1">
        <v>30</v>
      </c>
      <c r="O8" s="1">
        <v>7.4870000000000001</v>
      </c>
      <c r="P8" s="1">
        <v>-14.964</v>
      </c>
      <c r="Q8" s="1">
        <v>-7.1769999999999996</v>
      </c>
      <c r="R8" s="1">
        <v>0.16200000000000001</v>
      </c>
      <c r="S8" s="1">
        <v>-33.070999999999998</v>
      </c>
      <c r="T8" s="1">
        <v>0.54600000000000004</v>
      </c>
      <c r="U8" s="1">
        <f t="shared" si="0"/>
        <v>0.22078073062914644</v>
      </c>
      <c r="V8" s="1">
        <f t="shared" si="1"/>
        <v>1.0020388801681459E-2</v>
      </c>
      <c r="W8" s="1">
        <f t="shared" si="2"/>
        <v>9.1180494315952168E-2</v>
      </c>
      <c r="X8" s="1">
        <f t="shared" si="3"/>
        <v>9.8810072110372335E-2</v>
      </c>
      <c r="Y8" s="1">
        <f t="shared" si="4"/>
        <v>0.17065478778363</v>
      </c>
      <c r="Z8" s="1">
        <v>1.6159513771354486E-5</v>
      </c>
      <c r="AA8" s="1">
        <v>3.5642792654430484E-5</v>
      </c>
      <c r="AB8" s="1">
        <v>2.5393465795047111E-4</v>
      </c>
      <c r="AC8" s="1">
        <v>9.0351360725501179E-4</v>
      </c>
      <c r="AD8" s="1">
        <v>1.6180925611320039E-2</v>
      </c>
      <c r="AE8" s="1">
        <v>1</v>
      </c>
    </row>
    <row r="9" spans="1:31" s="1" customFormat="1" x14ac:dyDescent="0.2">
      <c r="A9" s="1" t="s">
        <v>37</v>
      </c>
      <c r="B9" s="1">
        <v>0.31773025665544824</v>
      </c>
      <c r="C9" s="1">
        <v>5.1411696474074325E-3</v>
      </c>
      <c r="D9" s="1">
        <v>-16.441675867000001</v>
      </c>
      <c r="E9" s="1">
        <v>6.0000000000000001E-3</v>
      </c>
      <c r="F9" s="1">
        <v>56.858331692999982</v>
      </c>
      <c r="G9" s="1">
        <v>2.4E-2</v>
      </c>
      <c r="H9" s="1">
        <v>-0.53744740272665403</v>
      </c>
      <c r="I9" s="1">
        <v>0.1697442589993545</v>
      </c>
      <c r="J9" s="1">
        <v>12.269568153348676</v>
      </c>
      <c r="K9" s="1">
        <v>0.59584474411175392</v>
      </c>
      <c r="M9" s="1">
        <v>11</v>
      </c>
      <c r="N9" s="1">
        <v>30</v>
      </c>
      <c r="O9" s="1">
        <v>20.957000000000001</v>
      </c>
      <c r="P9" s="1">
        <v>123.267</v>
      </c>
      <c r="Q9" s="1">
        <v>146.19200000000001</v>
      </c>
      <c r="R9" s="1">
        <v>0.193</v>
      </c>
      <c r="S9" s="1">
        <v>278.28300000000002</v>
      </c>
      <c r="T9" s="1">
        <v>0.75900000000000001</v>
      </c>
      <c r="U9" s="1">
        <f t="shared" si="0"/>
        <v>1.1465525056803216</v>
      </c>
      <c r="V9" s="1">
        <f t="shared" si="1"/>
        <v>2.3301699994709452E-2</v>
      </c>
      <c r="W9" s="1">
        <f t="shared" si="2"/>
        <v>0.2224989880780309</v>
      </c>
      <c r="X9" s="1">
        <f t="shared" si="3"/>
        <v>0.2424580941959191</v>
      </c>
      <c r="Y9" s="1">
        <f t="shared" si="4"/>
        <v>0.44980276815646014</v>
      </c>
      <c r="Z9" s="1">
        <v>9.5016831285670426E-6</v>
      </c>
      <c r="AA9" s="1">
        <v>3.6337559592416426E-5</v>
      </c>
      <c r="AB9" s="1">
        <v>2.5731510898902233E-4</v>
      </c>
      <c r="AC9" s="1">
        <v>9.2197444167796785E-4</v>
      </c>
      <c r="AD9" s="1">
        <v>1.6180925611320042E-2</v>
      </c>
      <c r="AE9" s="1">
        <v>1</v>
      </c>
    </row>
    <row r="10" spans="1:31" s="1" customFormat="1" x14ac:dyDescent="0.2">
      <c r="A10" s="1" t="s">
        <v>38</v>
      </c>
      <c r="B10" s="1">
        <v>0.22704578500603778</v>
      </c>
      <c r="C10" s="1">
        <v>3.6738109575464597E-3</v>
      </c>
      <c r="D10" s="1">
        <v>-13.547715391000002</v>
      </c>
      <c r="E10" s="1">
        <v>7.0000000000000001E-3</v>
      </c>
      <c r="F10" s="1">
        <v>87.229905812999988</v>
      </c>
      <c r="G10" s="1">
        <v>3.2000000000000001E-2</v>
      </c>
      <c r="H10" s="1">
        <v>-0.70242735970538206</v>
      </c>
      <c r="I10" s="1">
        <v>0.24170628798861232</v>
      </c>
      <c r="J10" s="1">
        <v>18.525692714218778</v>
      </c>
      <c r="K10" s="1">
        <v>0.7110610082421327</v>
      </c>
      <c r="L10" s="1" t="s">
        <v>39</v>
      </c>
      <c r="M10" s="1">
        <v>7</v>
      </c>
      <c r="N10" s="1">
        <v>22</v>
      </c>
      <c r="O10" s="1">
        <v>23.960999999999999</v>
      </c>
      <c r="P10" s="1">
        <v>155.547</v>
      </c>
      <c r="Q10" s="1">
        <v>182.405</v>
      </c>
      <c r="R10" s="1">
        <v>0.28399999999999997</v>
      </c>
      <c r="S10" s="1">
        <v>361.16899999999998</v>
      </c>
      <c r="T10" s="1">
        <v>0.96399999999999997</v>
      </c>
      <c r="U10" s="1">
        <f t="shared" si="0"/>
        <v>1.4826035857768098</v>
      </c>
      <c r="V10" s="1">
        <f t="shared" si="1"/>
        <v>2.6239717226562459E-2</v>
      </c>
      <c r="W10" s="1">
        <f t="shared" si="2"/>
        <v>0.25083140950806526</v>
      </c>
      <c r="X10" s="1">
        <f t="shared" si="3"/>
        <v>0.27356345055976589</v>
      </c>
      <c r="Y10" s="1">
        <f t="shared" si="4"/>
        <v>0.5126288863280315</v>
      </c>
      <c r="Z10" s="1">
        <v>1.016973377202742E-5</v>
      </c>
      <c r="AA10" s="1">
        <v>4.0877937291403977E-5</v>
      </c>
      <c r="AB10" s="1">
        <v>3.0910918979152479E-4</v>
      </c>
      <c r="AC10" s="1">
        <v>9.9952383306313713E-4</v>
      </c>
      <c r="AD10" s="1">
        <v>1.6180925611320039E-2</v>
      </c>
      <c r="AE10" s="1">
        <v>1</v>
      </c>
    </row>
    <row r="11" spans="1:31" s="1" customFormat="1" x14ac:dyDescent="0.2">
      <c r="A11" s="1" t="s">
        <v>40</v>
      </c>
      <c r="B11" s="1">
        <v>0.53965765727132675</v>
      </c>
      <c r="C11" s="1">
        <v>8.7321604078865831E-3</v>
      </c>
      <c r="D11" s="1">
        <v>-21.856000000000002</v>
      </c>
      <c r="E11" s="1">
        <v>4.0000000000000001E-3</v>
      </c>
      <c r="F11" s="1">
        <v>-1.08</v>
      </c>
      <c r="G11" s="1">
        <v>2.1999999999999999E-2</v>
      </c>
      <c r="H11" s="1">
        <v>-1.379</v>
      </c>
      <c r="I11" s="1">
        <v>0.14499999999999999</v>
      </c>
      <c r="J11" s="1">
        <v>-5.109</v>
      </c>
      <c r="K11" s="1">
        <v>0.55400000000000005</v>
      </c>
      <c r="L11" s="1" t="s">
        <v>41</v>
      </c>
      <c r="M11" s="1">
        <v>11</v>
      </c>
      <c r="N11" s="1">
        <v>30</v>
      </c>
      <c r="O11" s="1">
        <v>15.337</v>
      </c>
      <c r="P11" s="1">
        <v>61.688000000000002</v>
      </c>
      <c r="Q11" s="1">
        <v>76.486000000000004</v>
      </c>
      <c r="R11" s="1">
        <v>0.155</v>
      </c>
      <c r="S11" s="1">
        <v>122.36499999999999</v>
      </c>
      <c r="T11" s="1">
        <v>0.61899999999999999</v>
      </c>
      <c r="U11" s="1">
        <f t="shared" si="0"/>
        <v>0.61682030848257552</v>
      </c>
      <c r="V11" s="1">
        <f t="shared" si="1"/>
        <v>1.7781659757576944E-2</v>
      </c>
      <c r="W11" s="1">
        <f t="shared" si="2"/>
        <v>0.16611773522498935</v>
      </c>
      <c r="X11" s="1">
        <f t="shared" si="3"/>
        <v>0.17971498329805474</v>
      </c>
      <c r="Y11" s="1">
        <f t="shared" si="4"/>
        <v>0.31972306310667714</v>
      </c>
      <c r="Z11" s="1">
        <v>8.3541211659230726E-6</v>
      </c>
      <c r="AA11" s="1">
        <v>3.5913439112765294E-5</v>
      </c>
      <c r="AB11" s="1">
        <v>2.4205426761403676E-4</v>
      </c>
      <c r="AC11" s="1">
        <v>8.9534764424486352E-4</v>
      </c>
      <c r="AD11" s="1">
        <v>1.6180925611320039E-2</v>
      </c>
      <c r="AE11" s="1">
        <v>11</v>
      </c>
    </row>
    <row r="12" spans="1:31" s="2" customFormat="1" x14ac:dyDescent="0.2">
      <c r="A12" s="2" t="s">
        <v>42</v>
      </c>
      <c r="B12" s="2">
        <v>0.13400309013179659</v>
      </c>
      <c r="C12" s="2">
        <v>1.3880511606731099E-2</v>
      </c>
      <c r="D12" s="2">
        <v>25.835772698</v>
      </c>
      <c r="E12" s="2">
        <v>1.7000000000000001E-2</v>
      </c>
      <c r="F12" s="2">
        <v>543.31723754699999</v>
      </c>
      <c r="G12" s="2">
        <v>8.5000000000000006E-2</v>
      </c>
      <c r="H12" s="2">
        <v>-11.993480748493713</v>
      </c>
      <c r="I12" s="2">
        <v>0.23184856593038081</v>
      </c>
      <c r="J12" s="2">
        <v>-33.257783257627736</v>
      </c>
      <c r="K12" s="2">
        <v>0.76360580428310187</v>
      </c>
      <c r="L12" s="2" t="s">
        <v>43</v>
      </c>
      <c r="M12" s="2">
        <v>6</v>
      </c>
      <c r="N12" s="2">
        <v>20</v>
      </c>
      <c r="O12" s="2">
        <v>64.841999999999999</v>
      </c>
      <c r="P12" s="2">
        <v>640.29300000000001</v>
      </c>
      <c r="Q12" s="2">
        <v>725.70600000000002</v>
      </c>
      <c r="R12" s="2">
        <v>0.39400000000000002</v>
      </c>
      <c r="S12" s="2">
        <v>1603.2650000000001</v>
      </c>
      <c r="T12" s="2">
        <v>1.9690000000000001</v>
      </c>
      <c r="U12" s="2">
        <f t="shared" si="0"/>
        <v>2.0098924186120701</v>
      </c>
      <c r="V12" s="2">
        <f>LN((D12+1000)/($D$2+1000))</f>
        <v>6.5294474462296803E-2</v>
      </c>
      <c r="W12" s="2">
        <f>LN((F12+1000)/($F$2+1000))</f>
        <v>0.6007622054772529</v>
      </c>
      <c r="X12" s="2">
        <f>LN((Q12+1000)/($Q$2+1000))</f>
        <v>0.65100342446204118</v>
      </c>
      <c r="Y12" s="2">
        <f>LN((S12+1000)/($S$2+1000))</f>
        <v>1.1600154429164535</v>
      </c>
      <c r="Z12" s="2">
        <v>2.0140709546995192E-5</v>
      </c>
      <c r="AA12" s="2">
        <v>5.9931707038851185E-5</v>
      </c>
      <c r="AB12" s="2">
        <v>2.9774229626062328E-4</v>
      </c>
      <c r="AC12" s="2">
        <v>9.9136005870123739E-4</v>
      </c>
      <c r="AD12" s="2">
        <v>0.10358351880601518</v>
      </c>
      <c r="AE12" s="2">
        <v>2</v>
      </c>
    </row>
    <row r="13" spans="1:31" s="2" customFormat="1" x14ac:dyDescent="0.2">
      <c r="A13" s="2" t="s">
        <v>44</v>
      </c>
      <c r="B13" s="2">
        <v>0.7263215962416153</v>
      </c>
      <c r="C13" s="2">
        <v>7.523494672350832E-2</v>
      </c>
      <c r="D13" s="2">
        <v>-30.591000000000001</v>
      </c>
      <c r="E13" s="2">
        <v>3.0000000000000001E-3</v>
      </c>
      <c r="F13" s="2">
        <v>-87.01</v>
      </c>
      <c r="G13" s="2">
        <v>0.02</v>
      </c>
      <c r="H13" s="2">
        <v>1.08</v>
      </c>
      <c r="I13" s="2">
        <v>0.12</v>
      </c>
      <c r="J13" s="2">
        <v>-3.99</v>
      </c>
      <c r="K13" s="2">
        <v>0.5</v>
      </c>
      <c r="M13" s="2">
        <v>16</v>
      </c>
      <c r="N13" s="2">
        <v>40</v>
      </c>
      <c r="O13" s="2">
        <v>6.27</v>
      </c>
      <c r="P13" s="2">
        <v>-29.637</v>
      </c>
      <c r="Q13" s="2">
        <v>-22.495000000000001</v>
      </c>
      <c r="R13" s="2">
        <v>0.112</v>
      </c>
      <c r="S13" s="2">
        <v>-61.360999999999997</v>
      </c>
      <c r="T13" s="2">
        <v>0.47099999999999997</v>
      </c>
      <c r="U13" s="2">
        <f t="shared" si="0"/>
        <v>0.31976239220982755</v>
      </c>
      <c r="V13" s="2">
        <f t="shared" ref="V13:V16" si="5">LN((D13+1000)/($D$2+1000))</f>
        <v>8.7181346013703032E-3</v>
      </c>
      <c r="W13" s="2">
        <f t="shared" ref="W13:W15" si="6">LN((F13+1000)/($F$2+1000))</f>
        <v>7.5797703987138781E-2</v>
      </c>
      <c r="X13" s="2">
        <f t="shared" ref="X13:X16" si="7">LN((Q13+1000)/($Q$2+1000))</f>
        <v>8.2615310300530986E-2</v>
      </c>
      <c r="Y13" s="2">
        <f t="shared" ref="Y13:Y16" si="8">LN((S13+1000)/($S$2+1000))</f>
        <v>0.13992469123844001</v>
      </c>
      <c r="Z13" s="2">
        <v>1.1857437897974002E-5</v>
      </c>
      <c r="AA13" s="2">
        <v>3.2222662743922775E-5</v>
      </c>
      <c r="AB13" s="2">
        <v>2.2282712745218163E-4</v>
      </c>
      <c r="AC13" s="2">
        <v>8.1394783914784711E-4</v>
      </c>
      <c r="AD13" s="2">
        <v>0.10358351880601517</v>
      </c>
      <c r="AE13" s="2">
        <v>2</v>
      </c>
    </row>
    <row r="14" spans="1:31" s="2" customFormat="1" x14ac:dyDescent="0.2">
      <c r="A14" s="2" t="s">
        <v>45</v>
      </c>
      <c r="B14" s="2">
        <v>0.48765111951462509</v>
      </c>
      <c r="C14" s="2">
        <v>5.0512618909017523E-2</v>
      </c>
      <c r="D14" s="2">
        <v>-19.954999999999998</v>
      </c>
      <c r="E14" s="2">
        <v>5.0000000000000001E-3</v>
      </c>
      <c r="F14" s="2">
        <v>6.9870000000000001</v>
      </c>
      <c r="G14" s="2">
        <v>0.02</v>
      </c>
      <c r="H14" s="2">
        <v>-2.8650000000000002</v>
      </c>
      <c r="I14" s="2">
        <v>0.14799999999999999</v>
      </c>
      <c r="J14" s="2">
        <v>-19.149999999999999</v>
      </c>
      <c r="K14" s="2">
        <v>0.502</v>
      </c>
      <c r="L14" s="2" t="s">
        <v>46</v>
      </c>
      <c r="M14" s="2">
        <v>10</v>
      </c>
      <c r="N14" s="2">
        <v>33</v>
      </c>
      <c r="O14" s="2">
        <v>17.309999999999999</v>
      </c>
      <c r="P14" s="2">
        <v>70.262</v>
      </c>
      <c r="Q14" s="2">
        <v>85.67</v>
      </c>
      <c r="R14" s="2">
        <v>0.16</v>
      </c>
      <c r="S14" s="2">
        <v>124.46899999999999</v>
      </c>
      <c r="T14" s="2">
        <v>0.56200000000000006</v>
      </c>
      <c r="U14" s="2">
        <f t="shared" si="0"/>
        <v>0.71815504783287132</v>
      </c>
      <c r="V14" s="2">
        <f t="shared" si="5"/>
        <v>1.9630016117686607E-2</v>
      </c>
      <c r="W14" s="2">
        <f t="shared" si="6"/>
        <v>0.17379075935733324</v>
      </c>
      <c r="X14" s="2">
        <f t="shared" si="7"/>
        <v>0.18756449027808991</v>
      </c>
      <c r="Y14" s="2">
        <f t="shared" si="8"/>
        <v>0.32055994070627125</v>
      </c>
      <c r="Z14" s="2">
        <v>1.2531970604480971E-5</v>
      </c>
      <c r="AA14" s="2">
        <v>3.0868975181015776E-5</v>
      </c>
      <c r="AB14" s="2">
        <v>2.4133621173210378E-4</v>
      </c>
      <c r="AC14" s="2">
        <v>8.127170614162187E-4</v>
      </c>
      <c r="AD14" s="2">
        <v>0.10358351880601518</v>
      </c>
      <c r="AE14" s="2">
        <v>2</v>
      </c>
    </row>
    <row r="15" spans="1:31" s="2" customFormat="1" x14ac:dyDescent="0.2">
      <c r="A15" s="2" t="s">
        <v>47</v>
      </c>
      <c r="B15" s="2">
        <v>0.26238605441414398</v>
      </c>
      <c r="C15" s="2">
        <v>2.7178870801843603E-2</v>
      </c>
      <c r="D15" s="2">
        <v>3.2029999999999998</v>
      </c>
      <c r="E15" s="2">
        <v>3.0000000000000001E-3</v>
      </c>
      <c r="F15" s="2">
        <v>249.23400000000001</v>
      </c>
      <c r="G15" s="2">
        <v>4.3999999999999997E-2</v>
      </c>
      <c r="H15" s="2">
        <v>-6.9429999999999996</v>
      </c>
      <c r="I15" s="2">
        <v>0.107</v>
      </c>
      <c r="J15" s="2">
        <v>-31.478999999999999</v>
      </c>
      <c r="K15" s="2">
        <v>0.61899999999999999</v>
      </c>
      <c r="M15" s="2">
        <v>20</v>
      </c>
      <c r="N15" s="2">
        <v>22</v>
      </c>
      <c r="O15" s="2">
        <v>41.348999999999997</v>
      </c>
      <c r="P15" s="2">
        <v>327.73099999999999</v>
      </c>
      <c r="Q15" s="2">
        <v>373.03300000000002</v>
      </c>
      <c r="R15" s="2">
        <v>0.14000000000000001</v>
      </c>
      <c r="S15" s="2">
        <v>708.81100000000004</v>
      </c>
      <c r="T15" s="2">
        <v>1.0509999999999999</v>
      </c>
      <c r="U15" s="2">
        <f t="shared" si="0"/>
        <v>1.3379383696120781</v>
      </c>
      <c r="V15" s="2">
        <f t="shared" si="5"/>
        <v>4.2984687444744998E-2</v>
      </c>
      <c r="W15" s="2">
        <f t="shared" si="6"/>
        <v>0.38935861881235745</v>
      </c>
      <c r="X15" s="2">
        <f t="shared" si="7"/>
        <v>0.42238934380365589</v>
      </c>
      <c r="Y15" s="2">
        <f t="shared" si="8"/>
        <v>0.73904682350588879</v>
      </c>
      <c r="Z15" s="2">
        <v>1.1830658433976247E-5</v>
      </c>
      <c r="AA15" s="2">
        <v>4.241444509099728E-5</v>
      </c>
      <c r="AB15" s="2">
        <v>2.1661165817041687E-4</v>
      </c>
      <c r="AC15" s="2">
        <v>8.8825728052965164E-4</v>
      </c>
      <c r="AD15" s="2">
        <v>0.10358351880601517</v>
      </c>
      <c r="AE15" s="2">
        <v>2</v>
      </c>
    </row>
    <row r="16" spans="1:31" s="2" customFormat="1" x14ac:dyDescent="0.2">
      <c r="A16" s="2" t="s">
        <v>48</v>
      </c>
      <c r="B16" s="2">
        <v>0.3737523855245497</v>
      </c>
      <c r="C16" s="2">
        <v>3.8714587254775223E-2</v>
      </c>
      <c r="D16" s="2">
        <v>-10.695</v>
      </c>
      <c r="E16" s="2">
        <v>5.0000000000000001E-3</v>
      </c>
      <c r="F16" s="2">
        <v>96.042000000000002</v>
      </c>
      <c r="G16" s="2">
        <v>2.7E-2</v>
      </c>
      <c r="H16" s="2">
        <v>-5.4729999999999999</v>
      </c>
      <c r="I16" s="2">
        <v>0.13800000000000001</v>
      </c>
      <c r="J16" s="2">
        <v>-30.568000000000001</v>
      </c>
      <c r="K16" s="2">
        <v>0.58199999999999996</v>
      </c>
      <c r="M16" s="2">
        <v>11</v>
      </c>
      <c r="N16" s="2">
        <v>30</v>
      </c>
      <c r="O16" s="2">
        <v>26.922000000000001</v>
      </c>
      <c r="P16" s="2">
        <v>164.91300000000001</v>
      </c>
      <c r="Q16" s="2">
        <v>189.72900000000001</v>
      </c>
      <c r="R16" s="2">
        <v>0.16300000000000001</v>
      </c>
      <c r="S16" s="2">
        <v>316.64699999999999</v>
      </c>
      <c r="T16" s="2">
        <v>0.76300000000000001</v>
      </c>
      <c r="U16" s="2">
        <f t="shared" si="0"/>
        <v>0.9841617716232296</v>
      </c>
      <c r="V16" s="2">
        <f t="shared" si="5"/>
        <v>2.903420353498452E-2</v>
      </c>
      <c r="W16" s="2">
        <f>LN((F16+1000)/($F$2+1000))</f>
        <v>0.25853356429627977</v>
      </c>
      <c r="X16" s="2">
        <f t="shared" si="7"/>
        <v>0.27909273244305366</v>
      </c>
      <c r="Y16" s="2">
        <f t="shared" si="8"/>
        <v>0.47833736990145781</v>
      </c>
      <c r="Z16" s="2">
        <v>1.2512606038600834E-5</v>
      </c>
      <c r="AA16" s="2">
        <v>3.4135959056528208E-5</v>
      </c>
      <c r="AB16" s="2">
        <v>2.3514800698882946E-4</v>
      </c>
      <c r="AC16" s="2">
        <v>8.6402573341586746E-4</v>
      </c>
      <c r="AD16" s="2">
        <v>0.10358351880601516</v>
      </c>
      <c r="AE16" s="2">
        <v>2</v>
      </c>
    </row>
    <row r="17" spans="1:31" s="3" customFormat="1" x14ac:dyDescent="0.2">
      <c r="A17" s="3" t="s">
        <v>49</v>
      </c>
      <c r="B17" s="3">
        <v>0.59275712014339632</v>
      </c>
      <c r="C17" s="3">
        <v>1.0863939411395122E-2</v>
      </c>
      <c r="D17" s="3">
        <v>-27.832999999999998</v>
      </c>
      <c r="E17" s="3">
        <v>3.0000000000000001E-3</v>
      </c>
      <c r="F17" s="3">
        <v>-63.89</v>
      </c>
      <c r="G17" s="3">
        <v>1.4999999999999999E-2</v>
      </c>
      <c r="H17" s="3">
        <v>-0.32900000000000001</v>
      </c>
      <c r="I17" s="3">
        <v>0.158</v>
      </c>
      <c r="J17" s="3">
        <v>-8.2889999999999997</v>
      </c>
      <c r="K17" s="3">
        <v>0.44400000000000001</v>
      </c>
      <c r="L17" s="3" t="s">
        <v>50</v>
      </c>
      <c r="M17" s="3">
        <v>10</v>
      </c>
      <c r="N17" s="3">
        <v>40</v>
      </c>
      <c r="O17" s="3">
        <v>9.1329999999999991</v>
      </c>
      <c r="P17" s="3">
        <v>-5.069</v>
      </c>
      <c r="Q17" s="3">
        <v>3.6880000000000002</v>
      </c>
      <c r="R17" s="3">
        <v>0.158</v>
      </c>
      <c r="S17" s="3">
        <v>-17.492000000000001</v>
      </c>
      <c r="T17" s="3">
        <v>0.435</v>
      </c>
      <c r="U17" s="3">
        <f t="shared" si="0"/>
        <v>0.52297054205748617</v>
      </c>
      <c r="V17" s="3">
        <f>LN((D17+1000)/($D$3+1000))</f>
        <v>1.0039534064010454E-2</v>
      </c>
      <c r="W17" s="3">
        <f>LN((F17+1000)/($F$3+1000))</f>
        <v>9.9652491497315809E-2</v>
      </c>
      <c r="X17" s="3">
        <f>LN((Q17+1000)/($Q$3+1000))</f>
        <v>0.10647835325713856</v>
      </c>
      <c r="Y17" s="3">
        <f>LN((S17+1000)/($S$3+1000))</f>
        <v>0.18333172783499763</v>
      </c>
      <c r="Z17" s="3">
        <v>6.9560140250080582E-6</v>
      </c>
      <c r="AA17" s="3">
        <v>2.7560450572193193E-5</v>
      </c>
      <c r="AB17" s="3">
        <v>2.2181030687688211E-4</v>
      </c>
      <c r="AC17" s="3">
        <v>8.0305741957879134E-4</v>
      </c>
      <c r="AD17" s="3">
        <v>1.8327809219342624E-2</v>
      </c>
      <c r="AE17" s="3">
        <v>3</v>
      </c>
    </row>
    <row r="18" spans="1:31" s="3" customFormat="1" x14ac:dyDescent="0.2">
      <c r="A18" s="3" t="s">
        <v>51</v>
      </c>
      <c r="B18" s="3">
        <v>0.75051492884114857</v>
      </c>
      <c r="C18" s="3">
        <v>1.3755294432069076E-2</v>
      </c>
      <c r="D18" s="3">
        <v>-31.718781469</v>
      </c>
      <c r="E18" s="3">
        <v>8.9999999999999993E-3</v>
      </c>
      <c r="F18" s="3">
        <v>-95.284625243999997</v>
      </c>
      <c r="G18" s="3">
        <v>1.9E-2</v>
      </c>
      <c r="H18" s="3">
        <v>0.52883958050164992</v>
      </c>
      <c r="I18" s="3">
        <v>0.12910516651166656</v>
      </c>
      <c r="J18" s="3">
        <v>-2.1443824161506697</v>
      </c>
      <c r="K18" s="3">
        <v>0.57040272549075266</v>
      </c>
      <c r="M18" s="3">
        <v>11</v>
      </c>
      <c r="N18" s="3">
        <v>30</v>
      </c>
      <c r="O18" s="3">
        <v>5.0990000000000002</v>
      </c>
      <c r="P18" s="3">
        <v>-38.436</v>
      </c>
      <c r="Q18" s="3">
        <v>-33.021000000000001</v>
      </c>
      <c r="R18" s="3">
        <v>0.123</v>
      </c>
      <c r="S18" s="3">
        <v>-76.602000000000004</v>
      </c>
      <c r="T18" s="3">
        <v>0.52500000000000002</v>
      </c>
      <c r="U18" s="3">
        <f t="shared" si="0"/>
        <v>0.28699573624616959</v>
      </c>
      <c r="V18" s="3">
        <f t="shared" ref="V18:V21" si="9">LN((D18+1000)/($D$3+1000))</f>
        <v>6.0344937583767253E-3</v>
      </c>
      <c r="W18" s="3">
        <f t="shared" ref="W18:W22" si="10">LN((F18+1000)/($F$3+1000))</f>
        <v>6.5539891758728749E-2</v>
      </c>
      <c r="X18" s="3">
        <f t="shared" ref="X18:X22" si="11">LN((Q18+1000)/($Q$3+1000))</f>
        <v>6.9218636840582382E-2</v>
      </c>
      <c r="Y18" s="3">
        <f t="shared" ref="Y18:Y22" si="12">LN((S18+1000)/($S$3+1000))</f>
        <v>0.121283585793037</v>
      </c>
      <c r="Z18" s="3">
        <v>1.1191831956443834E-5</v>
      </c>
      <c r="AA18" s="3">
        <v>3.0722353127303327E-5</v>
      </c>
      <c r="AB18" s="3">
        <v>2.0149154921313375E-4</v>
      </c>
      <c r="AC18" s="3">
        <v>8.7870938697399829E-4</v>
      </c>
      <c r="AD18" s="3">
        <v>1.8327809219342624E-2</v>
      </c>
      <c r="AE18" s="3">
        <v>3</v>
      </c>
    </row>
    <row r="19" spans="1:31" s="3" customFormat="1" x14ac:dyDescent="0.2">
      <c r="A19" s="3" t="s">
        <v>52</v>
      </c>
      <c r="B19" s="3">
        <v>0.34613515065861372</v>
      </c>
      <c r="C19" s="3">
        <v>6.3438990053794886E-3</v>
      </c>
      <c r="D19" s="3">
        <v>-11.449497709000001</v>
      </c>
      <c r="E19" s="3">
        <v>8.0000000000000002E-3</v>
      </c>
      <c r="F19" s="3">
        <v>82.803070118000008</v>
      </c>
      <c r="G19" s="3">
        <v>2.1999999999999999E-2</v>
      </c>
      <c r="H19" s="3">
        <v>-4.9181218422834627</v>
      </c>
      <c r="I19" s="3">
        <v>0.42896990242153327</v>
      </c>
      <c r="J19" s="3">
        <v>-30.119850584653829</v>
      </c>
      <c r="K19" s="3">
        <v>0.58815631655460032</v>
      </c>
      <c r="M19" s="3">
        <v>10</v>
      </c>
      <c r="N19" s="3">
        <v>30</v>
      </c>
      <c r="O19" s="3">
        <v>26.138999999999999</v>
      </c>
      <c r="P19" s="3">
        <v>150.84200000000001</v>
      </c>
      <c r="Q19" s="3">
        <v>175.11699999999999</v>
      </c>
      <c r="R19" s="3">
        <v>0.50600000000000001</v>
      </c>
      <c r="S19" s="3">
        <v>285.625</v>
      </c>
      <c r="T19" s="3">
        <v>0.754</v>
      </c>
      <c r="U19" s="3">
        <f t="shared" si="0"/>
        <v>1.0609259713522616</v>
      </c>
      <c r="V19" s="3">
        <f t="shared" si="9"/>
        <v>2.6751664791357491E-2</v>
      </c>
      <c r="W19" s="3">
        <f t="shared" si="10"/>
        <v>0.24522789364436592</v>
      </c>
      <c r="X19" s="3">
        <f t="shared" si="11"/>
        <v>0.26416485436166537</v>
      </c>
      <c r="Y19" s="3">
        <f t="shared" si="12"/>
        <v>0.45222350203831424</v>
      </c>
      <c r="Z19" s="3">
        <v>1.0215405606462579E-5</v>
      </c>
      <c r="AA19" s="3">
        <v>3.0259279609718608E-5</v>
      </c>
      <c r="AB19" s="3">
        <v>4.5807352043675367E-4</v>
      </c>
      <c r="AC19" s="3">
        <v>8.9041754049441464E-4</v>
      </c>
      <c r="AD19" s="3">
        <v>1.8327809219342624E-2</v>
      </c>
      <c r="AE19" s="3">
        <v>3</v>
      </c>
    </row>
    <row r="20" spans="1:31" s="3" customFormat="1" x14ac:dyDescent="0.2">
      <c r="A20" s="3" t="s">
        <v>53</v>
      </c>
      <c r="B20" s="3">
        <v>0.5289857941950048</v>
      </c>
      <c r="C20" s="3">
        <v>9.6951507157484896E-3</v>
      </c>
      <c r="D20" s="3">
        <v>-24.208356745</v>
      </c>
      <c r="E20" s="3">
        <v>5.0000000000000001E-3</v>
      </c>
      <c r="F20" s="3">
        <v>-32.559044951000004</v>
      </c>
      <c r="G20" s="3">
        <v>2.3E-2</v>
      </c>
      <c r="H20" s="3">
        <v>-1.610177779616806</v>
      </c>
      <c r="I20" s="3">
        <v>0.16672385198110851</v>
      </c>
      <c r="J20" s="3">
        <v>-14.776314382750066</v>
      </c>
      <c r="K20" s="3">
        <v>0.63036970137722315</v>
      </c>
      <c r="M20" s="3">
        <v>7</v>
      </c>
      <c r="N20" s="3">
        <v>30.5</v>
      </c>
      <c r="O20" s="3">
        <v>12.895</v>
      </c>
      <c r="P20" s="3">
        <v>28.231000000000002</v>
      </c>
      <c r="Q20" s="3">
        <v>39.814</v>
      </c>
      <c r="R20" s="3">
        <v>0.17199999999999999</v>
      </c>
      <c r="S20" s="3">
        <v>42.512</v>
      </c>
      <c r="T20" s="3">
        <v>0.65500000000000003</v>
      </c>
      <c r="U20" s="3">
        <f t="shared" si="0"/>
        <v>0.63679370155812964</v>
      </c>
      <c r="V20" s="3">
        <f t="shared" si="9"/>
        <v>1.3761017013170047E-2</v>
      </c>
      <c r="W20" s="3">
        <f t="shared" si="10"/>
        <v>0.13257389522580074</v>
      </c>
      <c r="X20" s="3">
        <f t="shared" si="11"/>
        <v>0.14183898825922089</v>
      </c>
      <c r="Y20" s="3">
        <f t="shared" si="12"/>
        <v>0.24261170602916732</v>
      </c>
      <c r="Z20" s="3">
        <v>8.0696499814306474E-6</v>
      </c>
      <c r="AA20" s="3">
        <v>3.268063006550415E-5</v>
      </c>
      <c r="AB20" s="3">
        <v>2.275539283587777E-4</v>
      </c>
      <c r="AC20" s="3">
        <v>9.1849171265165125E-4</v>
      </c>
      <c r="AD20" s="3">
        <v>1.8327809219342624E-2</v>
      </c>
      <c r="AE20" s="3">
        <v>3</v>
      </c>
    </row>
    <row r="21" spans="1:31" s="3" customFormat="1" x14ac:dyDescent="0.2">
      <c r="A21" s="3" t="s">
        <v>54</v>
      </c>
      <c r="B21" s="3">
        <v>0.33610425870622179</v>
      </c>
      <c r="C21" s="3">
        <v>6.1600547313762103E-3</v>
      </c>
      <c r="D21" s="3">
        <v>-11.938000000000001</v>
      </c>
      <c r="E21" s="3">
        <v>4.0000000000000001E-3</v>
      </c>
      <c r="F21" s="3">
        <v>92.710999999999999</v>
      </c>
      <c r="G21" s="3">
        <v>2.3E-2</v>
      </c>
      <c r="H21" s="3">
        <v>-11.034000000000001</v>
      </c>
      <c r="I21" s="3">
        <v>0.17599999999999999</v>
      </c>
      <c r="J21" s="3">
        <v>-32.081000000000003</v>
      </c>
      <c r="K21" s="3">
        <v>0.496</v>
      </c>
      <c r="L21" s="3" t="s">
        <v>35</v>
      </c>
      <c r="M21" s="3">
        <v>13</v>
      </c>
      <c r="N21" s="3">
        <v>31</v>
      </c>
      <c r="O21" s="3">
        <v>25.632000000000001</v>
      </c>
      <c r="P21" s="3">
        <v>161.37200000000001</v>
      </c>
      <c r="Q21" s="3">
        <v>177.99799999999999</v>
      </c>
      <c r="R21" s="3">
        <v>0.20799999999999999</v>
      </c>
      <c r="S21" s="3">
        <v>306.61200000000002</v>
      </c>
      <c r="T21" s="3">
        <v>0.64600000000000002</v>
      </c>
      <c r="U21" s="3">
        <f t="shared" si="0"/>
        <v>1.0903338733815706</v>
      </c>
      <c r="V21" s="3">
        <f t="shared" si="9"/>
        <v>2.6257382477166292E-2</v>
      </c>
      <c r="W21" s="3">
        <f t="shared" si="10"/>
        <v>0.25433654389031901</v>
      </c>
      <c r="X21" s="3">
        <f t="shared" si="11"/>
        <v>0.26661352468975064</v>
      </c>
      <c r="Y21" s="3">
        <f t="shared" si="12"/>
        <v>0.46841604813761678</v>
      </c>
      <c r="Z21" s="3">
        <v>7.4331947377327853E-6</v>
      </c>
      <c r="AA21" s="3">
        <v>3.0754833193231867E-5</v>
      </c>
      <c r="AB21" s="3">
        <v>2.3578839178557193E-4</v>
      </c>
      <c r="AC21" s="3">
        <v>8.3265733879395057E-4</v>
      </c>
      <c r="AD21" s="3">
        <v>1.8327809219342624E-2</v>
      </c>
      <c r="AE21" s="3">
        <v>31</v>
      </c>
    </row>
    <row r="22" spans="1:31" s="3" customFormat="1" x14ac:dyDescent="0.2">
      <c r="A22" s="3" t="s">
        <v>55</v>
      </c>
      <c r="B22" s="3">
        <v>0.28963113788375328</v>
      </c>
      <c r="C22" s="3">
        <v>5.3083042391145491E-3</v>
      </c>
      <c r="D22" s="3">
        <v>-7.2270000000000003</v>
      </c>
      <c r="E22" s="3">
        <v>4.0000000000000001E-3</v>
      </c>
      <c r="F22" s="3">
        <v>128.196</v>
      </c>
      <c r="G22" s="3">
        <v>3.2000000000000001E-2</v>
      </c>
      <c r="H22" s="3">
        <v>-8.1940000000000008</v>
      </c>
      <c r="I22" s="3">
        <v>0.13200000000000001</v>
      </c>
      <c r="J22" s="3">
        <v>-37.74</v>
      </c>
      <c r="K22" s="3">
        <v>0.58699999999999997</v>
      </c>
      <c r="L22" s="3" t="s">
        <v>56</v>
      </c>
      <c r="M22" s="3">
        <v>13</v>
      </c>
      <c r="N22" s="3">
        <v>25</v>
      </c>
      <c r="O22" s="3">
        <v>30.521999999999998</v>
      </c>
      <c r="P22" s="3">
        <v>199.08699999999999</v>
      </c>
      <c r="Q22" s="3">
        <v>225.56100000000001</v>
      </c>
      <c r="R22" s="3">
        <v>0.16</v>
      </c>
      <c r="S22" s="3">
        <v>384.709</v>
      </c>
      <c r="T22" s="3">
        <v>0.80900000000000005</v>
      </c>
      <c r="U22" s="3">
        <f t="shared" si="0"/>
        <v>1.239147103933643</v>
      </c>
      <c r="V22" s="3">
        <f>LN((D22+1000)/($D$3+1000))</f>
        <v>3.1013971372504556E-2</v>
      </c>
      <c r="W22" s="3">
        <f t="shared" si="10"/>
        <v>0.28629467638622663</v>
      </c>
      <c r="X22" s="3">
        <f t="shared" si="11"/>
        <v>0.30619583560372726</v>
      </c>
      <c r="Y22" s="3">
        <f t="shared" si="12"/>
        <v>0.52646852987344051</v>
      </c>
      <c r="Z22" s="3">
        <v>7.4227496326205276E-6</v>
      </c>
      <c r="AA22" s="3">
        <v>3.6156970350167789E-5</v>
      </c>
      <c r="AB22" s="3">
        <v>2.0362435300377098E-4</v>
      </c>
      <c r="AC22" s="3">
        <v>8.8893920085438623E-4</v>
      </c>
      <c r="AD22" s="3">
        <v>1.8327809219342628E-2</v>
      </c>
      <c r="AE22" s="3">
        <v>3</v>
      </c>
    </row>
    <row r="23" spans="1:31" s="1" customFormat="1" x14ac:dyDescent="0.2">
      <c r="A23" s="1" t="s">
        <v>57</v>
      </c>
      <c r="B23" s="1">
        <v>0.35863366940002273</v>
      </c>
      <c r="C23" s="1">
        <v>1.5306294911806122E-2</v>
      </c>
      <c r="D23" s="1">
        <v>-18.961849171000001</v>
      </c>
      <c r="E23" s="1">
        <v>8.9999999999999993E-3</v>
      </c>
      <c r="F23" s="1">
        <v>29.727144848999995</v>
      </c>
      <c r="G23" s="1">
        <v>2.9000000000000001E-2</v>
      </c>
      <c r="H23" s="1">
        <v>-2.0089387728211561</v>
      </c>
      <c r="I23" s="1">
        <v>0.20113277405115976</v>
      </c>
      <c r="J23" s="1">
        <v>1.3189683396082064</v>
      </c>
      <c r="K23" s="1">
        <v>0.73398862370128148</v>
      </c>
      <c r="M23" s="1">
        <v>6</v>
      </c>
      <c r="N23" s="1">
        <v>23</v>
      </c>
      <c r="O23" s="1">
        <v>18.341000000000001</v>
      </c>
      <c r="P23" s="1">
        <v>94.430999999999997</v>
      </c>
      <c r="Q23" s="1">
        <v>112.26600000000001</v>
      </c>
      <c r="R23" s="1">
        <v>0.222</v>
      </c>
      <c r="S23" s="1">
        <v>200.36699999999999</v>
      </c>
      <c r="T23" s="1">
        <v>0.878</v>
      </c>
      <c r="U23" s="1">
        <f t="shared" si="0"/>
        <v>1.0254538309748225</v>
      </c>
      <c r="V23" s="1">
        <f t="shared" si="1"/>
        <v>2.0736109840714143E-2</v>
      </c>
      <c r="W23" s="1">
        <f t="shared" si="2"/>
        <v>0.19649217807888678</v>
      </c>
      <c r="X23" s="1">
        <f t="shared" si="3"/>
        <v>0.2124123265251521</v>
      </c>
      <c r="Y23" s="1">
        <f t="shared" si="4"/>
        <v>0.38691234033547789</v>
      </c>
      <c r="Z23" s="1">
        <v>1.1714511762350604E-5</v>
      </c>
      <c r="AA23" s="1">
        <v>3.9973382352001201E-5</v>
      </c>
      <c r="AB23" s="1">
        <v>2.7873857459251972E-4</v>
      </c>
      <c r="AC23" s="1">
        <v>1.0161144307102949E-3</v>
      </c>
      <c r="AD23" s="1">
        <v>4.2679469937702261E-2</v>
      </c>
      <c r="AE23" s="1">
        <v>11</v>
      </c>
    </row>
    <row r="24" spans="1:31" s="1" customFormat="1" x14ac:dyDescent="0.2">
      <c r="A24" s="1" t="s">
        <v>58</v>
      </c>
      <c r="B24" s="1">
        <v>0.82126473142425194</v>
      </c>
      <c r="C24" s="1">
        <v>3.5051143415716482E-2</v>
      </c>
      <c r="D24" s="1">
        <v>-37.023091182999998</v>
      </c>
      <c r="E24" s="1">
        <v>8.0000000000000002E-3</v>
      </c>
      <c r="F24" s="1">
        <v>-133.900181162</v>
      </c>
      <c r="G24" s="1">
        <v>2.3E-2</v>
      </c>
      <c r="H24" s="1">
        <v>2.3363800692186576</v>
      </c>
      <c r="I24" s="1">
        <v>0.18338782270229351</v>
      </c>
      <c r="J24" s="1">
        <v>2.8583829115909065</v>
      </c>
      <c r="K24" s="1">
        <v>0.6491704385616951</v>
      </c>
      <c r="M24" s="1">
        <v>10</v>
      </c>
      <c r="N24" s="1">
        <v>30</v>
      </c>
      <c r="O24" s="1">
        <v>-0.40699999999999997</v>
      </c>
      <c r="P24" s="1">
        <v>-79.477999999999994</v>
      </c>
      <c r="Q24" s="1">
        <v>-77.701999999999998</v>
      </c>
      <c r="R24" s="1">
        <v>0.16700000000000001</v>
      </c>
      <c r="S24" s="1">
        <v>-149.50299999999999</v>
      </c>
      <c r="T24" s="1">
        <v>0.55000000000000004</v>
      </c>
      <c r="U24" s="1">
        <f t="shared" si="0"/>
        <v>0.19690977153688904</v>
      </c>
      <c r="V24" s="1">
        <f t="shared" si="1"/>
        <v>2.1541944250542283E-3</v>
      </c>
      <c r="W24" s="1">
        <f t="shared" si="2"/>
        <v>2.34432060302322E-2</v>
      </c>
      <c r="X24" s="1">
        <f t="shared" si="3"/>
        <v>2.5126053434862246E-2</v>
      </c>
      <c r="Y24" s="1">
        <f t="shared" si="4"/>
        <v>4.2350602476368591E-2</v>
      </c>
      <c r="Z24" s="1">
        <v>1.1049166716287682E-5</v>
      </c>
      <c r="AA24" s="1">
        <v>3.8857947801025554E-5</v>
      </c>
      <c r="AB24" s="1">
        <v>2.6578968859617108E-4</v>
      </c>
      <c r="AC24" s="1">
        <v>9.5690942997435976E-4</v>
      </c>
      <c r="AD24" s="1">
        <v>4.2679469937702261E-2</v>
      </c>
      <c r="AE24" s="1">
        <v>1</v>
      </c>
    </row>
    <row r="25" spans="1:31" s="1" customFormat="1" x14ac:dyDescent="0.2">
      <c r="A25" s="1" t="s">
        <v>59</v>
      </c>
      <c r="B25" s="1">
        <v>0.70935332051365674</v>
      </c>
      <c r="C25" s="1">
        <v>3.0274823718071886E-2</v>
      </c>
      <c r="D25" s="1">
        <v>-31.781400454</v>
      </c>
      <c r="E25" s="1">
        <v>8.0000000000000002E-3</v>
      </c>
      <c r="F25" s="1">
        <v>-92.041415330999996</v>
      </c>
      <c r="G25" s="1">
        <v>2.4E-2</v>
      </c>
      <c r="H25" s="1">
        <v>0.87666704420108488</v>
      </c>
      <c r="I25" s="1">
        <v>0.16499167648966417</v>
      </c>
      <c r="J25" s="1">
        <v>-2.7336694284627594</v>
      </c>
      <c r="K25" s="1">
        <v>0.63509172307504447</v>
      </c>
      <c r="M25" s="1">
        <v>10</v>
      </c>
      <c r="N25" s="1">
        <v>30</v>
      </c>
      <c r="O25" s="1">
        <v>5.0339999999999998</v>
      </c>
      <c r="P25" s="1">
        <v>-34.988999999999997</v>
      </c>
      <c r="Q25" s="1">
        <v>-29.28</v>
      </c>
      <c r="R25" s="1">
        <v>0.158</v>
      </c>
      <c r="S25" s="1">
        <v>-70.519000000000005</v>
      </c>
      <c r="T25" s="1">
        <v>0.58799999999999997</v>
      </c>
      <c r="U25" s="1">
        <f t="shared" si="0"/>
        <v>0.34340154016981822</v>
      </c>
      <c r="V25" s="1">
        <f t="shared" si="1"/>
        <v>7.5826490565941628E-3</v>
      </c>
      <c r="W25" s="1">
        <f t="shared" si="2"/>
        <v>7.0641805826131901E-2</v>
      </c>
      <c r="X25" s="1">
        <f t="shared" si="3"/>
        <v>7.6295735881341739E-2</v>
      </c>
      <c r="Y25" s="1">
        <f t="shared" si="4"/>
        <v>0.1311560838387463</v>
      </c>
      <c r="Z25" s="1">
        <v>1.1015391060268574E-5</v>
      </c>
      <c r="AA25" s="1">
        <v>3.8774056128899744E-5</v>
      </c>
      <c r="AB25" s="1">
        <v>2.5367441606034228E-4</v>
      </c>
      <c r="AC25" s="1">
        <v>9.4745792997403611E-4</v>
      </c>
      <c r="AD25" s="1">
        <v>4.2679469937702254E-2</v>
      </c>
      <c r="AE25" s="1">
        <v>1</v>
      </c>
    </row>
    <row r="26" spans="1:31" s="1" customFormat="1" x14ac:dyDescent="0.2">
      <c r="A26" s="1" t="s">
        <v>60</v>
      </c>
      <c r="B26" s="1">
        <v>0.28584449747372676</v>
      </c>
      <c r="C26" s="1">
        <v>1.2199691636787531E-2</v>
      </c>
      <c r="D26" s="1">
        <v>-18.376999999999999</v>
      </c>
      <c r="E26" s="1">
        <v>5.0000000000000001E-3</v>
      </c>
      <c r="F26" s="1">
        <v>39.009</v>
      </c>
      <c r="G26" s="1">
        <v>2.9000000000000001E-2</v>
      </c>
      <c r="H26" s="1">
        <v>-0.96399999999999997</v>
      </c>
      <c r="I26" s="1">
        <v>0.161</v>
      </c>
      <c r="J26" s="1">
        <v>12.692</v>
      </c>
      <c r="K26" s="1">
        <v>0.65600000000000003</v>
      </c>
      <c r="M26" s="1">
        <v>10</v>
      </c>
      <c r="N26" s="1">
        <v>26</v>
      </c>
      <c r="O26" s="1">
        <v>18.948</v>
      </c>
      <c r="P26" s="1">
        <v>104.29600000000001</v>
      </c>
      <c r="Q26" s="1">
        <v>124.137</v>
      </c>
      <c r="R26" s="1">
        <v>0.17899999999999999</v>
      </c>
      <c r="S26" s="1">
        <v>235.98500000000001</v>
      </c>
      <c r="T26" s="1">
        <v>0.80700000000000005</v>
      </c>
      <c r="U26" s="1">
        <f t="shared" si="0"/>
        <v>1.2523073311557842</v>
      </c>
      <c r="V26" s="1">
        <f t="shared" si="1"/>
        <v>2.1332085552633762E-2</v>
      </c>
      <c r="W26" s="1">
        <f t="shared" si="2"/>
        <v>0.20546569309997625</v>
      </c>
      <c r="X26" s="1">
        <f t="shared" si="3"/>
        <v>0.22302858083447713</v>
      </c>
      <c r="Y26" s="1">
        <f t="shared" si="4"/>
        <v>0.41615322000519894</v>
      </c>
      <c r="Z26" s="1">
        <v>8.8889339303698991E-6</v>
      </c>
      <c r="AA26" s="1">
        <v>3.9796528780378719E-5</v>
      </c>
      <c r="AB26" s="1">
        <v>2.5142243507450285E-4</v>
      </c>
      <c r="AC26" s="1">
        <v>9.611373265917501E-4</v>
      </c>
      <c r="AD26" s="1">
        <v>4.2679469937702261E-2</v>
      </c>
      <c r="AE26" s="1">
        <v>1</v>
      </c>
    </row>
    <row r="27" spans="1:31" s="4" customFormat="1" x14ac:dyDescent="0.2">
      <c r="A27" s="4" t="s">
        <v>61</v>
      </c>
      <c r="B27" s="4">
        <v>0.18580428631003534</v>
      </c>
      <c r="C27" s="4">
        <v>8.5012292540000631E-3</v>
      </c>
      <c r="D27" s="4">
        <v>-18.744127776999999</v>
      </c>
      <c r="E27" s="4">
        <v>8.9999999999999993E-3</v>
      </c>
      <c r="F27" s="4">
        <v>190.05480820700001</v>
      </c>
      <c r="G27" s="4">
        <v>5.2999999999999999E-2</v>
      </c>
      <c r="H27" s="4">
        <v>-2.314898079722294</v>
      </c>
      <c r="I27" s="4">
        <v>0.24056715465642259</v>
      </c>
      <c r="J27" s="4">
        <v>6.5496746825095542</v>
      </c>
      <c r="K27" s="4">
        <v>0.8562027121967718</v>
      </c>
      <c r="L27" s="4" t="s">
        <v>62</v>
      </c>
      <c r="M27" s="4">
        <v>6</v>
      </c>
      <c r="N27" s="4">
        <v>18.5</v>
      </c>
      <c r="O27" s="4">
        <v>18.567</v>
      </c>
      <c r="P27" s="4">
        <v>264.83300000000003</v>
      </c>
      <c r="Q27" s="4">
        <v>285.33600000000001</v>
      </c>
      <c r="R27" s="4">
        <v>0.30499999999999999</v>
      </c>
      <c r="S27" s="4">
        <v>611.63400000000001</v>
      </c>
      <c r="T27" s="4">
        <v>1.3720000000000001</v>
      </c>
      <c r="U27" s="4">
        <f t="shared" si="0"/>
        <v>1.6830613833849897</v>
      </c>
      <c r="V27" s="4">
        <f>LN((D27+1000)/($D$4+1000))</f>
        <v>2.0958014807386731E-2</v>
      </c>
      <c r="W27" s="4">
        <f>LN((F27+1000)/($F$4+1000))</f>
        <v>0.34119768222487301</v>
      </c>
      <c r="X27" s="4">
        <f t="shared" si="3"/>
        <v>0.3570331134363251</v>
      </c>
      <c r="Y27" s="4">
        <f t="shared" si="4"/>
        <v>0.68153356812459986</v>
      </c>
      <c r="Z27" s="4">
        <v>1.1712917758980038E-5</v>
      </c>
      <c r="AA27" s="4">
        <v>5.2803051441420306E-5</v>
      </c>
      <c r="AB27" s="4">
        <v>3.0686401096429101E-4</v>
      </c>
      <c r="AC27" s="4">
        <v>1.1055352956426791E-3</v>
      </c>
      <c r="AD27" s="4">
        <v>4.5753676746804466E-2</v>
      </c>
      <c r="AE27" s="4">
        <v>5</v>
      </c>
    </row>
    <row r="28" spans="1:31" s="4" customFormat="1" x14ac:dyDescent="0.2">
      <c r="A28" s="4" t="s">
        <v>63</v>
      </c>
      <c r="B28" s="4">
        <v>0.57365219317280025</v>
      </c>
      <c r="C28" s="4">
        <v>2.6246697011523729E-2</v>
      </c>
      <c r="D28" s="4">
        <v>-28.585905481000001</v>
      </c>
      <c r="E28" s="4">
        <v>7.0000000000000001E-3</v>
      </c>
      <c r="F28" s="4">
        <v>-18.548415762000001</v>
      </c>
      <c r="G28" s="4">
        <v>1.9E-2</v>
      </c>
      <c r="H28" s="4">
        <v>-0.35563415824202416</v>
      </c>
      <c r="I28" s="4">
        <v>0.14110775510645002</v>
      </c>
      <c r="J28" s="4">
        <v>-2.9888946828814378</v>
      </c>
      <c r="K28" s="4">
        <v>0.51012719556716946</v>
      </c>
      <c r="M28" s="4">
        <v>10</v>
      </c>
      <c r="N28" s="4">
        <v>30</v>
      </c>
      <c r="O28" s="4">
        <v>8.3510000000000009</v>
      </c>
      <c r="P28" s="4">
        <v>43.122</v>
      </c>
      <c r="Q28" s="4">
        <v>51.46</v>
      </c>
      <c r="R28" s="4">
        <v>0.14699999999999999</v>
      </c>
      <c r="S28" s="4">
        <v>85.763000000000005</v>
      </c>
      <c r="T28" s="4">
        <v>0.55200000000000005</v>
      </c>
      <c r="U28" s="4">
        <f t="shared" si="0"/>
        <v>0.55573200155454316</v>
      </c>
      <c r="V28" s="4">
        <f t="shared" si="1"/>
        <v>1.0877600594401269E-2</v>
      </c>
      <c r="W28" s="4">
        <f t="shared" si="2"/>
        <v>0.14847572402671019</v>
      </c>
      <c r="X28" s="4">
        <f t="shared" si="3"/>
        <v>0.15619262521257438</v>
      </c>
      <c r="Y28" s="4">
        <f t="shared" si="4"/>
        <v>0.28656796261713796</v>
      </c>
      <c r="Z28" s="4">
        <v>1.0246688285525144E-5</v>
      </c>
      <c r="AA28" s="4">
        <v>3.4343878082369063E-5</v>
      </c>
      <c r="AB28" s="4">
        <v>2.3959051807037751E-4</v>
      </c>
      <c r="AC28" s="4">
        <v>8.6945298570612821E-4</v>
      </c>
      <c r="AD28" s="4">
        <v>4.5753676746804459E-2</v>
      </c>
      <c r="AE28" s="4">
        <v>5</v>
      </c>
    </row>
    <row r="29" spans="1:31" s="4" customFormat="1" x14ac:dyDescent="0.2">
      <c r="A29" s="4" t="s">
        <v>64</v>
      </c>
      <c r="B29" s="4">
        <v>0.41178516525396819</v>
      </c>
      <c r="C29" s="4">
        <v>1.8840685340159515E-2</v>
      </c>
      <c r="D29" s="4">
        <v>-25.687999999999999</v>
      </c>
      <c r="E29" s="4">
        <v>6.0000000000000001E-3</v>
      </c>
      <c r="F29" s="4">
        <v>39.622999999999998</v>
      </c>
      <c r="G29" s="4">
        <v>1.7000000000000001E-2</v>
      </c>
      <c r="H29" s="4">
        <v>-6.5000000000000002E-2</v>
      </c>
      <c r="I29" s="4">
        <v>0.157</v>
      </c>
      <c r="J29" s="4">
        <v>0.56699999999999995</v>
      </c>
      <c r="K29" s="4">
        <v>0.441</v>
      </c>
      <c r="M29" s="4">
        <v>9</v>
      </c>
      <c r="N29" s="4">
        <v>34</v>
      </c>
      <c r="O29" s="4">
        <v>11.359</v>
      </c>
      <c r="P29" s="4">
        <v>104.949</v>
      </c>
      <c r="Q29" s="4">
        <v>117.428</v>
      </c>
      <c r="R29" s="4">
        <v>0.17499999999999999</v>
      </c>
      <c r="S29" s="4">
        <v>222.631</v>
      </c>
      <c r="T29" s="4">
        <v>0.53800000000000003</v>
      </c>
      <c r="U29" s="4">
        <f t="shared" si="0"/>
        <v>0.88725350918991186</v>
      </c>
      <c r="V29" s="4">
        <f t="shared" si="1"/>
        <v>1.3856342187988258E-2</v>
      </c>
      <c r="W29" s="4">
        <f t="shared" si="2"/>
        <v>0.20605646627950774</v>
      </c>
      <c r="X29" s="4">
        <f t="shared" si="3"/>
        <v>0.21704256656920515</v>
      </c>
      <c r="Y29" s="4">
        <f t="shared" si="4"/>
        <v>0.40529009105582264</v>
      </c>
      <c r="Z29" s="4">
        <v>9.5389547002090122E-6</v>
      </c>
      <c r="AA29" s="4">
        <v>3.27432213051643E-5</v>
      </c>
      <c r="AB29" s="4">
        <v>2.4976907289977031E-4</v>
      </c>
      <c r="AC29" s="4">
        <v>8.3133038708399802E-4</v>
      </c>
      <c r="AD29" s="4">
        <v>4.5753676746804459E-2</v>
      </c>
      <c r="AE29" s="4">
        <v>5</v>
      </c>
    </row>
    <row r="30" spans="1:31" s="4" customFormat="1" x14ac:dyDescent="0.2">
      <c r="A30" s="4" t="s">
        <v>65</v>
      </c>
      <c r="B30" s="4">
        <v>0.41638094231439043</v>
      </c>
      <c r="C30" s="4">
        <v>1.9050959038182456E-2</v>
      </c>
      <c r="D30" s="4">
        <v>-24.896999999999998</v>
      </c>
      <c r="E30" s="4">
        <v>4.0000000000000001E-3</v>
      </c>
      <c r="F30" s="4">
        <v>46.795000000000002</v>
      </c>
      <c r="G30" s="4">
        <v>2.7E-2</v>
      </c>
      <c r="H30" s="4">
        <v>-1.1850000000000001</v>
      </c>
      <c r="I30" s="4">
        <v>0.152</v>
      </c>
      <c r="J30" s="4">
        <v>0.88300000000000001</v>
      </c>
      <c r="K30" s="4">
        <v>0.58399999999999996</v>
      </c>
      <c r="M30" s="4">
        <v>11.5</v>
      </c>
      <c r="N30" s="4">
        <v>30</v>
      </c>
      <c r="O30" s="4">
        <v>12.18</v>
      </c>
      <c r="P30" s="4">
        <v>112.571</v>
      </c>
      <c r="Q30" s="4">
        <v>124.789</v>
      </c>
      <c r="R30" s="4">
        <v>0.16900000000000001</v>
      </c>
      <c r="S30" s="4">
        <v>239.94900000000001</v>
      </c>
      <c r="T30" s="4">
        <v>0.72099999999999997</v>
      </c>
      <c r="U30" s="4">
        <f t="shared" si="0"/>
        <v>0.87615471102551257</v>
      </c>
      <c r="V30" s="4">
        <f t="shared" si="1"/>
        <v>1.4667867741460287E-2</v>
      </c>
      <c r="W30" s="4">
        <f t="shared" si="2"/>
        <v>0.21293143404608311</v>
      </c>
      <c r="X30" s="4">
        <f t="shared" si="3"/>
        <v>0.2236084131795763</v>
      </c>
      <c r="Y30" s="4">
        <f t="shared" si="4"/>
        <v>0.41935524670453656</v>
      </c>
      <c r="Z30" s="4">
        <v>8.3603713642389305E-6</v>
      </c>
      <c r="AA30" s="4">
        <v>3.8340678634759975E-5</v>
      </c>
      <c r="AB30" s="4">
        <v>2.458316354710522E-4</v>
      </c>
      <c r="AC30" s="4">
        <v>9.1410804199930557E-4</v>
      </c>
      <c r="AD30" s="4">
        <v>4.5753676746804466E-2</v>
      </c>
      <c r="AE30" s="4">
        <v>5</v>
      </c>
    </row>
    <row r="31" spans="1:31" s="5" customFormat="1" x14ac:dyDescent="0.2">
      <c r="A31" s="5" t="s">
        <v>66</v>
      </c>
      <c r="B31" s="5">
        <v>0.32761885205002556</v>
      </c>
      <c r="C31" s="5">
        <v>6.0825909849164988E-3</v>
      </c>
      <c r="D31" s="5">
        <v>-12.783763773999999</v>
      </c>
      <c r="E31" s="5">
        <v>8.0000000000000002E-3</v>
      </c>
      <c r="F31" s="5">
        <v>95.454129152000007</v>
      </c>
      <c r="G31" s="5">
        <v>2.5999999999999999E-2</v>
      </c>
      <c r="H31" s="5">
        <v>-3.439641227870216</v>
      </c>
      <c r="I31" s="5">
        <v>0.15849637711113262</v>
      </c>
      <c r="J31" s="5">
        <v>-8.5963949268429438</v>
      </c>
      <c r="K31" s="5">
        <v>0.53090891117083305</v>
      </c>
      <c r="L31" s="5" t="s">
        <v>67</v>
      </c>
      <c r="M31" s="5">
        <v>10</v>
      </c>
      <c r="N31" s="5">
        <v>30</v>
      </c>
      <c r="O31" s="5">
        <v>24.754000000000001</v>
      </c>
      <c r="P31" s="5">
        <v>164.28800000000001</v>
      </c>
      <c r="Q31" s="5">
        <v>189.006</v>
      </c>
      <c r="R31" s="5">
        <v>0.187</v>
      </c>
      <c r="S31" s="5">
        <v>345.04300000000001</v>
      </c>
      <c r="T31" s="5">
        <v>0.71099999999999997</v>
      </c>
      <c r="U31" s="5">
        <f t="shared" si="0"/>
        <v>1.1159043827186779</v>
      </c>
      <c r="V31" s="5">
        <f t="shared" si="1"/>
        <v>2.7013861057796778E-2</v>
      </c>
      <c r="W31" s="5">
        <f t="shared" si="2"/>
        <v>0.25836732595623524</v>
      </c>
      <c r="X31" s="5">
        <f t="shared" si="3"/>
        <v>0.27913061462276284</v>
      </c>
      <c r="Y31" s="5">
        <f t="shared" si="4"/>
        <v>0.50071097976865842</v>
      </c>
      <c r="Z31" s="5">
        <v>1.0896631381456868E-5</v>
      </c>
      <c r="AA31" s="5">
        <v>3.698718744705012E-5</v>
      </c>
      <c r="AB31" s="5">
        <v>2.5018631485134373E-4</v>
      </c>
      <c r="AC31" s="5">
        <v>8.8142257441736261E-4</v>
      </c>
      <c r="AD31" s="5">
        <v>1.8566059147254815E-2</v>
      </c>
      <c r="AE31" s="5">
        <v>6</v>
      </c>
    </row>
    <row r="32" spans="1:31" s="5" customFormat="1" x14ac:dyDescent="0.2">
      <c r="A32" s="5" t="s">
        <v>68</v>
      </c>
      <c r="B32" s="5">
        <v>0.74317570363554042</v>
      </c>
      <c r="C32" s="5">
        <v>1.3797844070500156E-2</v>
      </c>
      <c r="D32" s="5">
        <v>-29.541567528999998</v>
      </c>
      <c r="E32" s="5">
        <v>8.0000000000000002E-3</v>
      </c>
      <c r="F32" s="5">
        <v>-74.579641969999997</v>
      </c>
      <c r="G32" s="5">
        <v>2.1000000000000001E-2</v>
      </c>
      <c r="H32" s="5">
        <v>5.3499263188871993E-2</v>
      </c>
      <c r="I32" s="5">
        <v>0.14611338265558499</v>
      </c>
      <c r="J32" s="5">
        <v>-5.1940163604077272</v>
      </c>
      <c r="K32" s="5">
        <v>0.5875896262545337</v>
      </c>
      <c r="M32" s="5">
        <v>10</v>
      </c>
      <c r="N32" s="5">
        <v>30</v>
      </c>
      <c r="O32" s="5">
        <v>7.359</v>
      </c>
      <c r="P32" s="5">
        <v>-16.43</v>
      </c>
      <c r="Q32" s="5">
        <v>-9.1379999999999999</v>
      </c>
      <c r="R32" s="5">
        <v>0.14299999999999999</v>
      </c>
      <c r="S32" s="5">
        <v>-36.805999999999997</v>
      </c>
      <c r="T32" s="5">
        <v>0.56399999999999995</v>
      </c>
      <c r="U32" s="5">
        <f t="shared" si="0"/>
        <v>0.29682278357294317</v>
      </c>
      <c r="V32" s="5">
        <f t="shared" si="1"/>
        <v>9.8933319445596458E-3</v>
      </c>
      <c r="W32" s="5">
        <f t="shared" si="2"/>
        <v>8.969111526194519E-2</v>
      </c>
      <c r="X32" s="5">
        <f t="shared" si="3"/>
        <v>9.6832943041188224E-2</v>
      </c>
      <c r="Y32" s="5">
        <f t="shared" si="4"/>
        <v>0.16678456328280813</v>
      </c>
      <c r="Z32" s="5">
        <v>1.1001093815124867E-5</v>
      </c>
      <c r="AA32" s="5">
        <v>3.6327297622279265E-5</v>
      </c>
      <c r="AB32" s="5">
        <v>2.4225177246316469E-4</v>
      </c>
      <c r="AC32" s="5">
        <v>9.1670641785698999E-4</v>
      </c>
      <c r="AD32" s="5">
        <v>1.8566059147254812E-2</v>
      </c>
      <c r="AE32" s="5">
        <v>6</v>
      </c>
    </row>
    <row r="33" spans="1:31" s="5" customFormat="1" x14ac:dyDescent="0.2">
      <c r="A33" s="5" t="s">
        <v>69</v>
      </c>
      <c r="B33" s="5">
        <v>0.84037922878762494</v>
      </c>
      <c r="C33" s="5">
        <v>1.5602530467795427E-2</v>
      </c>
      <c r="D33" s="5">
        <v>-33.746673213999998</v>
      </c>
      <c r="E33" s="5">
        <v>7.0000000000000001E-3</v>
      </c>
      <c r="F33" s="5">
        <v>-110.412077806</v>
      </c>
      <c r="G33" s="5">
        <v>2.5999999999999999E-2</v>
      </c>
      <c r="H33" s="5">
        <v>1.3944196155568633</v>
      </c>
      <c r="I33" s="5">
        <v>0.14413068173549481</v>
      </c>
      <c r="J33" s="5">
        <v>-0.90539844960824123</v>
      </c>
      <c r="K33" s="5">
        <v>0.65395929655461049</v>
      </c>
      <c r="L33" s="5" t="s">
        <v>70</v>
      </c>
      <c r="M33" s="5">
        <v>10</v>
      </c>
      <c r="N33" s="5">
        <v>30</v>
      </c>
      <c r="O33" s="5">
        <v>2.9940000000000002</v>
      </c>
      <c r="P33" s="5">
        <v>-54.514000000000003</v>
      </c>
      <c r="Q33" s="5">
        <v>-50.36</v>
      </c>
      <c r="R33" s="5">
        <v>0.13400000000000001</v>
      </c>
      <c r="S33" s="5">
        <v>-106.11499999999999</v>
      </c>
      <c r="T33" s="5">
        <v>0.58199999999999996</v>
      </c>
      <c r="U33" s="5">
        <f t="shared" si="0"/>
        <v>0.17390202618105433</v>
      </c>
      <c r="V33" s="5">
        <f t="shared" si="1"/>
        <v>5.5508041801017073E-3</v>
      </c>
      <c r="W33" s="5">
        <f t="shared" si="2"/>
        <v>5.0201386596837247E-2</v>
      </c>
      <c r="X33" s="5">
        <f t="shared" si="3"/>
        <v>5.4340637094821287E-2</v>
      </c>
      <c r="Y33" s="5">
        <f t="shared" si="4"/>
        <v>9.210684953605594E-2</v>
      </c>
      <c r="Z33" s="5">
        <v>1.0273790908732034E-5</v>
      </c>
      <c r="AA33" s="5">
        <v>4.0730165829613677E-5</v>
      </c>
      <c r="AB33" s="5">
        <v>2.4035170469118727E-4</v>
      </c>
      <c r="AC33" s="5">
        <v>9.5989505439574485E-4</v>
      </c>
      <c r="AD33" s="5">
        <v>1.8566059147254812E-2</v>
      </c>
      <c r="AE33" s="5">
        <v>6</v>
      </c>
    </row>
    <row r="34" spans="1:31" s="5" customFormat="1" x14ac:dyDescent="0.2">
      <c r="A34" s="5" t="s">
        <v>71</v>
      </c>
      <c r="B34" s="5">
        <v>0.25585553039271025</v>
      </c>
      <c r="C34" s="5">
        <v>4.7502289104233092E-3</v>
      </c>
      <c r="D34" s="5">
        <v>-8.5960000000000001</v>
      </c>
      <c r="E34" s="5">
        <v>5.0000000000000001E-3</v>
      </c>
      <c r="F34" s="5">
        <v>130.494</v>
      </c>
      <c r="G34" s="5">
        <v>2.8000000000000001E-2</v>
      </c>
      <c r="H34" s="5">
        <v>-0.28100000000000003</v>
      </c>
      <c r="I34" s="5">
        <v>0.14899999999999999</v>
      </c>
      <c r="J34" s="5">
        <v>1.413</v>
      </c>
      <c r="K34" s="5">
        <v>0.52400000000000002</v>
      </c>
      <c r="M34" s="5">
        <v>10</v>
      </c>
      <c r="N34" s="5">
        <v>33</v>
      </c>
      <c r="O34" s="5">
        <v>29.100999999999999</v>
      </c>
      <c r="P34" s="5">
        <v>201.53</v>
      </c>
      <c r="Q34" s="5">
        <v>236.15</v>
      </c>
      <c r="R34" s="5">
        <v>0.182</v>
      </c>
      <c r="S34" s="5">
        <v>446.92899999999997</v>
      </c>
      <c r="T34" s="5">
        <v>0.754</v>
      </c>
      <c r="U34" s="5">
        <f t="shared" si="0"/>
        <v>1.3631423282026436</v>
      </c>
      <c r="V34" s="5">
        <f t="shared" si="1"/>
        <v>3.1246881574332724E-2</v>
      </c>
      <c r="W34" s="5">
        <f t="shared" si="2"/>
        <v>0.28985302418092462</v>
      </c>
      <c r="X34" s="5">
        <f t="shared" si="3"/>
        <v>0.31801466156485642</v>
      </c>
      <c r="Y34" s="5">
        <f t="shared" si="4"/>
        <v>0.57372837637594598</v>
      </c>
      <c r="Z34" s="5">
        <v>8.8602335585251404E-6</v>
      </c>
      <c r="AA34" s="5">
        <v>3.7658710723128392E-5</v>
      </c>
      <c r="AB34" s="5">
        <v>2.4399809841639983E-4</v>
      </c>
      <c r="AC34" s="5">
        <v>8.7694284217205423E-4</v>
      </c>
      <c r="AD34" s="5">
        <v>1.8566059147254808E-2</v>
      </c>
      <c r="AE34" s="5">
        <v>6</v>
      </c>
    </row>
    <row r="35" spans="1:31" x14ac:dyDescent="0.2">
      <c r="A35" t="s">
        <v>72</v>
      </c>
      <c r="B35">
        <v>1</v>
      </c>
      <c r="C35">
        <v>0</v>
      </c>
      <c r="D35">
        <v>-39.027999999999999</v>
      </c>
      <c r="E35">
        <v>4.0000000000000001E-3</v>
      </c>
      <c r="F35">
        <v>-154.012</v>
      </c>
      <c r="G35">
        <v>2.1999999999999999E-2</v>
      </c>
      <c r="H35">
        <v>3.2919999999999998</v>
      </c>
      <c r="I35">
        <v>0.17699999999999999</v>
      </c>
      <c r="J35">
        <v>6.9089999999999998</v>
      </c>
      <c r="K35">
        <v>0.626</v>
      </c>
      <c r="L35" t="s">
        <v>73</v>
      </c>
      <c r="M35">
        <v>9</v>
      </c>
      <c r="N35">
        <v>30</v>
      </c>
      <c r="O35">
        <v>-2.488</v>
      </c>
      <c r="P35">
        <v>-100.854</v>
      </c>
      <c r="Q35">
        <v>-100.13800000000001</v>
      </c>
      <c r="R35">
        <v>0.157</v>
      </c>
      <c r="S35">
        <v>-185.267</v>
      </c>
      <c r="T35">
        <v>0.50800000000000001</v>
      </c>
      <c r="U35">
        <f t="shared" si="0"/>
        <v>0</v>
      </c>
      <c r="V35">
        <v>0</v>
      </c>
      <c r="W35">
        <v>0</v>
      </c>
      <c r="X35">
        <v>0</v>
      </c>
      <c r="Y35">
        <v>0</v>
      </c>
      <c r="Z35">
        <v>5.8865963311026545E-6</v>
      </c>
      <c r="AD35">
        <v>0</v>
      </c>
      <c r="AE35">
        <v>11</v>
      </c>
    </row>
    <row r="36" spans="1:31" x14ac:dyDescent="0.2">
      <c r="A36" t="s">
        <v>72</v>
      </c>
      <c r="B36">
        <v>1</v>
      </c>
      <c r="C36">
        <v>0</v>
      </c>
      <c r="D36">
        <v>-39.027999999999999</v>
      </c>
      <c r="E36">
        <v>4.0000000000000001E-3</v>
      </c>
      <c r="F36">
        <v>-153.91900000000001</v>
      </c>
      <c r="G36">
        <v>2.8000000000000001E-2</v>
      </c>
      <c r="H36">
        <v>3.181</v>
      </c>
      <c r="I36">
        <v>0.17799999999999999</v>
      </c>
      <c r="J36">
        <v>6.1109999999999998</v>
      </c>
      <c r="K36">
        <v>0.78900000000000003</v>
      </c>
      <c r="L36" t="s">
        <v>74</v>
      </c>
      <c r="M36">
        <v>9</v>
      </c>
      <c r="N36">
        <v>21</v>
      </c>
      <c r="O36">
        <v>-2.488</v>
      </c>
      <c r="P36">
        <v>-100.755</v>
      </c>
      <c r="Q36">
        <v>-100.13800000000001</v>
      </c>
      <c r="R36">
        <v>0.157</v>
      </c>
      <c r="S36">
        <v>-185.733</v>
      </c>
      <c r="T36">
        <v>0.64</v>
      </c>
      <c r="U36">
        <f t="shared" si="0"/>
        <v>0</v>
      </c>
      <c r="V36">
        <v>0</v>
      </c>
      <c r="W36">
        <v>0</v>
      </c>
      <c r="X36">
        <v>0</v>
      </c>
      <c r="Y36">
        <v>0</v>
      </c>
      <c r="Z36">
        <v>5.8865963311026545E-6</v>
      </c>
      <c r="AD36">
        <v>0</v>
      </c>
      <c r="AE36">
        <v>11</v>
      </c>
    </row>
    <row r="44" spans="1:31" x14ac:dyDescent="0.2">
      <c r="AE44" t="s">
        <v>80</v>
      </c>
    </row>
    <row r="45" spans="1:31" x14ac:dyDescent="0.2">
      <c r="AE45" t="s">
        <v>81</v>
      </c>
    </row>
    <row r="46" spans="1:31" x14ac:dyDescent="0.2">
      <c r="AE46" t="s">
        <v>81</v>
      </c>
    </row>
    <row r="47" spans="1:31" x14ac:dyDescent="0.2">
      <c r="AE47" t="s">
        <v>81</v>
      </c>
    </row>
    <row r="48" spans="1:31" x14ac:dyDescent="0.2">
      <c r="AE48" t="s">
        <v>80</v>
      </c>
    </row>
    <row r="49" spans="31:31" x14ac:dyDescent="0.2">
      <c r="AE49" t="s">
        <v>81</v>
      </c>
    </row>
    <row r="50" spans="31:31" x14ac:dyDescent="0.2">
      <c r="AE50" t="s">
        <v>81</v>
      </c>
    </row>
    <row r="51" spans="31:31" x14ac:dyDescent="0.2">
      <c r="AE51" t="s">
        <v>81</v>
      </c>
    </row>
    <row r="52" spans="31:31" x14ac:dyDescent="0.2">
      <c r="AE52" t="s">
        <v>81</v>
      </c>
    </row>
    <row r="53" spans="31:31" x14ac:dyDescent="0.2">
      <c r="AE53" t="s">
        <v>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F3AEC-67C2-9543-8856-5540B7ADF804}">
  <dimension ref="A1:AD6"/>
  <sheetViews>
    <sheetView tabSelected="1" workbookViewId="0">
      <selection activeCell="AD15" sqref="AD15"/>
    </sheetView>
  </sheetViews>
  <sheetFormatPr baseColWidth="10" defaultRowHeight="16" x14ac:dyDescent="0.2"/>
  <cols>
    <col min="26" max="26" width="12.1640625" bestFit="1" customWidth="1"/>
  </cols>
  <sheetData>
    <row r="1" spans="1:3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79</v>
      </c>
      <c r="V1" t="s">
        <v>75</v>
      </c>
      <c r="W1" t="s">
        <v>76</v>
      </c>
      <c r="X1" t="s">
        <v>77</v>
      </c>
      <c r="Y1" t="s">
        <v>78</v>
      </c>
      <c r="Z1" t="s">
        <v>21</v>
      </c>
      <c r="AA1" t="s">
        <v>22</v>
      </c>
      <c r="AB1" t="s">
        <v>23</v>
      </c>
      <c r="AC1" t="s">
        <v>24</v>
      </c>
      <c r="AD1" t="s">
        <v>25</v>
      </c>
    </row>
    <row r="2" spans="1:30" x14ac:dyDescent="0.2">
      <c r="A2" t="s">
        <v>29</v>
      </c>
      <c r="B2">
        <v>1</v>
      </c>
      <c r="C2">
        <v>0</v>
      </c>
      <c r="D2">
        <v>-39.095297901999999</v>
      </c>
      <c r="E2">
        <v>7.0000000000000001E-3</v>
      </c>
      <c r="F2">
        <v>-153.96818935299999</v>
      </c>
      <c r="G2">
        <v>2.4E-2</v>
      </c>
      <c r="H2">
        <v>2.8089396964641189</v>
      </c>
      <c r="I2">
        <v>0.19707083631056677</v>
      </c>
      <c r="J2">
        <v>7.4174893792759988</v>
      </c>
      <c r="K2">
        <v>0.70797040445457737</v>
      </c>
      <c r="M2">
        <v>7</v>
      </c>
      <c r="N2">
        <v>29</v>
      </c>
      <c r="O2">
        <v>-2.5579999999999998</v>
      </c>
      <c r="P2">
        <v>-100.807</v>
      </c>
      <c r="Q2">
        <v>-100.587</v>
      </c>
      <c r="R2">
        <v>0.17499999999999999</v>
      </c>
      <c r="S2">
        <v>-184.77</v>
      </c>
      <c r="T2">
        <v>0.57499999999999996</v>
      </c>
      <c r="U2">
        <f>-LN(B2)</f>
        <v>0</v>
      </c>
      <c r="V2">
        <f>LN((D2+1000)/($D$2+1000))</f>
        <v>0</v>
      </c>
      <c r="W2">
        <f>LN((F2+1000)/($F$2+1000))</f>
        <v>0</v>
      </c>
      <c r="X2">
        <f>LN((Q2+1000)/($Q$2+1000))</f>
        <v>0</v>
      </c>
      <c r="Y2">
        <f>LN((S2+1000)/($S$2+1000))</f>
        <v>0</v>
      </c>
      <c r="Z2">
        <v>1.0302265058124404E-5</v>
      </c>
      <c r="AA2">
        <v>4.0118025196946103E-5</v>
      </c>
      <c r="AB2">
        <v>2.7516543947584879E-4</v>
      </c>
      <c r="AC2">
        <v>9.9747653835669642E-4</v>
      </c>
      <c r="AD2">
        <v>0</v>
      </c>
    </row>
    <row r="3" spans="1:30" x14ac:dyDescent="0.2">
      <c r="A3" t="s">
        <v>82</v>
      </c>
      <c r="B3">
        <v>0.7262941488908099</v>
      </c>
      <c r="C3">
        <v>3.0013909290500185E-2</v>
      </c>
      <c r="D3">
        <v>-31.253474241999999</v>
      </c>
      <c r="E3">
        <v>5.1999999999999998E-2</v>
      </c>
      <c r="F3">
        <v>-74.02828687600001</v>
      </c>
      <c r="G3">
        <v>1.9E-2</v>
      </c>
      <c r="H3">
        <v>-1.1483433850868474</v>
      </c>
      <c r="I3">
        <v>0.36092752817039303</v>
      </c>
      <c r="J3">
        <v>-2.4191025509545661</v>
      </c>
      <c r="K3">
        <v>0.65317123091296614</v>
      </c>
      <c r="L3" t="s">
        <v>83</v>
      </c>
      <c r="M3">
        <v>15</v>
      </c>
      <c r="N3">
        <v>35</v>
      </c>
      <c r="O3">
        <v>5.5819999999999999</v>
      </c>
      <c r="P3">
        <v>-15.843999999999999</v>
      </c>
      <c r="Q3">
        <v>-11.486000000000001</v>
      </c>
      <c r="R3">
        <v>0.35299999999999998</v>
      </c>
      <c r="S3">
        <v>-32.968000000000004</v>
      </c>
      <c r="T3">
        <v>0.63</v>
      </c>
      <c r="U3">
        <f t="shared" ref="U3:U6" si="0">-LN(B3)</f>
        <v>0.31980018245256808</v>
      </c>
      <c r="V3">
        <f t="shared" ref="V3:V6" si="1">LN((D3+1000)/($D$2+1000))</f>
        <v>8.127755644395605E-3</v>
      </c>
      <c r="W3">
        <f t="shared" ref="W3:W6" si="2">LN((F3+1000)/($F$2+1000))</f>
        <v>9.0286726660405894E-2</v>
      </c>
      <c r="X3">
        <f t="shared" ref="X3:X5" si="3">LN((Q3+1000)/($Q$2+1000))</f>
        <v>9.4460477070773111E-2</v>
      </c>
      <c r="Y3">
        <f t="shared" ref="Y3:Y6" si="4">LN((S3+1000)/($S$2+1000))</f>
        <v>0.17076130492652722</v>
      </c>
      <c r="Z3">
        <v>5.4169681073610604E-5</v>
      </c>
      <c r="AA3">
        <v>3.5010808787160676E-5</v>
      </c>
      <c r="AB3">
        <v>4.0666892197459276E-4</v>
      </c>
      <c r="AC3">
        <v>9.6015790785304752E-4</v>
      </c>
      <c r="AD3" s="6">
        <v>4.1324729569055689E-2</v>
      </c>
    </row>
    <row r="4" spans="1:30" x14ac:dyDescent="0.2">
      <c r="A4" t="s">
        <v>84</v>
      </c>
      <c r="B4">
        <v>0.27266334059980896</v>
      </c>
      <c r="C4">
        <v>1.1267738813682425E-2</v>
      </c>
      <c r="D4">
        <v>-19.096720830999999</v>
      </c>
      <c r="E4">
        <v>4.2000000000000003E-2</v>
      </c>
      <c r="F4">
        <v>31.170453235</v>
      </c>
      <c r="G4">
        <v>3.1E-2</v>
      </c>
      <c r="H4">
        <v>-0.61624258428571999</v>
      </c>
      <c r="I4">
        <v>0.38323145568891881</v>
      </c>
      <c r="J4">
        <v>16.983147548943258</v>
      </c>
      <c r="K4">
        <v>0.64521131805518772</v>
      </c>
      <c r="M4">
        <v>3</v>
      </c>
      <c r="N4">
        <v>34</v>
      </c>
      <c r="O4">
        <v>18.201000000000001</v>
      </c>
      <c r="P4">
        <v>95.965000000000003</v>
      </c>
      <c r="Q4">
        <v>115.226</v>
      </c>
      <c r="R4">
        <v>0.42399999999999999</v>
      </c>
      <c r="S4">
        <v>222.565</v>
      </c>
      <c r="T4">
        <v>0.78500000000000003</v>
      </c>
      <c r="U4">
        <f t="shared" si="0"/>
        <v>1.2995174294111087</v>
      </c>
      <c r="V4">
        <f t="shared" si="1"/>
        <v>2.0598621882969702E-2</v>
      </c>
      <c r="W4">
        <f t="shared" si="2"/>
        <v>0.19789283827986381</v>
      </c>
      <c r="X4">
        <f t="shared" si="3"/>
        <v>0.21507002562557198</v>
      </c>
      <c r="Y4">
        <f t="shared" si="4"/>
        <v>0.40523610765325202</v>
      </c>
      <c r="Z4">
        <v>4.343295771556776E-5</v>
      </c>
      <c r="AA4">
        <v>4.1334095279008459E-5</v>
      </c>
      <c r="AB4">
        <v>4.2708777094671439E-4</v>
      </c>
      <c r="AC4">
        <v>9.5381481053199134E-4</v>
      </c>
      <c r="AD4" s="6">
        <v>4.1324729569055675E-2</v>
      </c>
    </row>
    <row r="5" spans="1:30" x14ac:dyDescent="0.2">
      <c r="A5" t="s">
        <v>85</v>
      </c>
      <c r="B5">
        <v>0.69736127281110161</v>
      </c>
      <c r="C5">
        <v>2.8818266010851239E-2</v>
      </c>
      <c r="D5">
        <v>-26.547416677000001</v>
      </c>
      <c r="E5">
        <v>0.28299999999999997</v>
      </c>
      <c r="F5">
        <v>-63.940182237999998</v>
      </c>
      <c r="G5">
        <v>0.03</v>
      </c>
      <c r="H5">
        <v>1.1267349654653369</v>
      </c>
      <c r="I5">
        <v>0.74020261549228228</v>
      </c>
      <c r="J5">
        <v>-5.8873158124357339</v>
      </c>
      <c r="K5">
        <v>0.83655044528725242</v>
      </c>
      <c r="M5">
        <v>13</v>
      </c>
      <c r="N5">
        <v>24</v>
      </c>
      <c r="O5">
        <v>10.467000000000001</v>
      </c>
      <c r="P5">
        <v>-5.1219999999999999</v>
      </c>
      <c r="Q5">
        <v>6.4249999999999998</v>
      </c>
      <c r="R5">
        <v>0.68799999999999994</v>
      </c>
      <c r="S5">
        <v>-15.218</v>
      </c>
      <c r="T5">
        <v>0.82099999999999995</v>
      </c>
      <c r="U5">
        <f t="shared" si="0"/>
        <v>0.36045167709535303</v>
      </c>
      <c r="V5">
        <f t="shared" si="1"/>
        <v>1.2973877499872865E-2</v>
      </c>
      <c r="W5">
        <f t="shared" si="2"/>
        <v>0.10112242216405291</v>
      </c>
      <c r="X5">
        <f t="shared" si="3"/>
        <v>0.11241739834248521</v>
      </c>
      <c r="Y5">
        <f t="shared" si="4"/>
        <v>0.18895001486382787</v>
      </c>
      <c r="Z5">
        <v>2.9080906363956481E-4</v>
      </c>
      <c r="AA5">
        <v>4.2800483214864433E-5</v>
      </c>
      <c r="AB5">
        <v>7.1075851087083666E-4</v>
      </c>
      <c r="AC5">
        <v>1.0920228105780147E-3</v>
      </c>
      <c r="AD5" s="6">
        <v>4.1324729569055682E-2</v>
      </c>
    </row>
    <row r="6" spans="1:30" x14ac:dyDescent="0.2">
      <c r="A6" t="s">
        <v>86</v>
      </c>
      <c r="B6">
        <v>0.17593064482683932</v>
      </c>
      <c r="C6">
        <v>7.27028632037872E-3</v>
      </c>
      <c r="D6">
        <v>-15.083325577</v>
      </c>
      <c r="E6">
        <v>1.7000000000000001E-2</v>
      </c>
      <c r="F6">
        <v>74.13663364899999</v>
      </c>
      <c r="G6">
        <v>2.5999999999999999E-2</v>
      </c>
      <c r="H6">
        <v>-0.95952148346467592</v>
      </c>
      <c r="I6">
        <v>0.27305498060211114</v>
      </c>
      <c r="J6">
        <v>20.223856551453643</v>
      </c>
      <c r="K6">
        <v>0.7520044135246462</v>
      </c>
      <c r="M6">
        <v>16</v>
      </c>
      <c r="N6">
        <v>25</v>
      </c>
      <c r="O6">
        <v>22.367000000000001</v>
      </c>
      <c r="P6">
        <v>141.631</v>
      </c>
      <c r="Q6">
        <v>166.047</v>
      </c>
      <c r="R6">
        <v>0.317</v>
      </c>
      <c r="S6">
        <v>330.79700000000003</v>
      </c>
      <c r="T6">
        <v>0.998</v>
      </c>
      <c r="U6">
        <f t="shared" si="0"/>
        <v>1.7376654250912711</v>
      </c>
      <c r="V6">
        <f t="shared" si="1"/>
        <v>2.468180439694892E-2</v>
      </c>
      <c r="W6">
        <f t="shared" si="2"/>
        <v>0.23871552625268044</v>
      </c>
      <c r="X6">
        <f>LN((Q6+1000)/($Q$2+1000))</f>
        <v>0.259632346533272</v>
      </c>
      <c r="Y6">
        <f t="shared" si="4"/>
        <v>0.49006300784217655</v>
      </c>
      <c r="Z6">
        <v>1.8734668030588966E-5</v>
      </c>
      <c r="AA6">
        <v>3.7291199487888284E-5</v>
      </c>
      <c r="AB6">
        <v>3.3431295555801381E-4</v>
      </c>
      <c r="AC6">
        <v>1.0294996597107341E-3</v>
      </c>
      <c r="AD6" s="6">
        <v>4.1324729569055682E-2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9FE7D6-4828-4A43-AC3C-EE317C6E0BA9}">
  <dimension ref="A1:AD6"/>
  <sheetViews>
    <sheetView workbookViewId="0">
      <selection activeCell="A2" sqref="A2:XFD2"/>
    </sheetView>
  </sheetViews>
  <sheetFormatPr baseColWidth="10" defaultRowHeight="16" x14ac:dyDescent="0.2"/>
  <cols>
    <col min="24" max="24" width="11.1640625" bestFit="1" customWidth="1"/>
  </cols>
  <sheetData>
    <row r="1" spans="1:3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79</v>
      </c>
      <c r="V1" t="s">
        <v>75</v>
      </c>
      <c r="W1" t="s">
        <v>76</v>
      </c>
      <c r="X1" t="s">
        <v>77</v>
      </c>
      <c r="Y1" t="s">
        <v>78</v>
      </c>
      <c r="Z1" t="s">
        <v>21</v>
      </c>
      <c r="AA1" t="s">
        <v>22</v>
      </c>
      <c r="AB1" t="s">
        <v>23</v>
      </c>
      <c r="AC1" t="s">
        <v>24</v>
      </c>
      <c r="AD1" t="s">
        <v>25</v>
      </c>
    </row>
    <row r="2" spans="1:30" x14ac:dyDescent="0.2">
      <c r="A2" t="s">
        <v>29</v>
      </c>
      <c r="B2">
        <v>1</v>
      </c>
      <c r="C2">
        <v>0</v>
      </c>
      <c r="D2">
        <v>-39.095297901999999</v>
      </c>
      <c r="E2">
        <v>7.0000000000000001E-3</v>
      </c>
      <c r="F2">
        <v>-153.96818935299999</v>
      </c>
      <c r="G2">
        <v>2.4E-2</v>
      </c>
      <c r="H2">
        <v>2.8089396964641189</v>
      </c>
      <c r="I2">
        <v>0.19707083631056677</v>
      </c>
      <c r="J2">
        <v>7.4174893792759988</v>
      </c>
      <c r="K2">
        <v>0.70797040445457737</v>
      </c>
      <c r="M2">
        <v>7</v>
      </c>
      <c r="N2">
        <v>29</v>
      </c>
      <c r="O2">
        <v>-2.5579999999999998</v>
      </c>
      <c r="P2">
        <v>-100.807</v>
      </c>
      <c r="Q2">
        <v>-100.587</v>
      </c>
      <c r="R2">
        <v>0.17499999999999999</v>
      </c>
      <c r="S2">
        <v>-184.77</v>
      </c>
      <c r="T2">
        <v>0.57499999999999996</v>
      </c>
      <c r="U2">
        <f>-LN(B2)</f>
        <v>0</v>
      </c>
      <c r="V2">
        <f>LN((D2+1000)/($D$2+1000))</f>
        <v>0</v>
      </c>
      <c r="W2">
        <f>LN((F2+1000)/($F$2+1000))</f>
        <v>0</v>
      </c>
      <c r="X2">
        <f>LN((Q2+1000)/($Q$2+1000))</f>
        <v>0</v>
      </c>
      <c r="Y2">
        <f>LN((S2+1000)/($S$2+1000))</f>
        <v>0</v>
      </c>
      <c r="Z2">
        <v>1.0302265058124404E-5</v>
      </c>
      <c r="AA2">
        <v>4.0118025196946103E-5</v>
      </c>
      <c r="AB2">
        <v>2.7516543947584879E-4</v>
      </c>
      <c r="AC2">
        <v>9.9747653835669642E-4</v>
      </c>
      <c r="AD2">
        <v>0</v>
      </c>
    </row>
    <row r="3" spans="1:30" x14ac:dyDescent="0.2">
      <c r="A3" t="s">
        <v>58</v>
      </c>
      <c r="B3">
        <v>0.82126473142425194</v>
      </c>
      <c r="C3">
        <v>3.5051143415716482E-2</v>
      </c>
      <c r="D3">
        <v>-37.023091182999998</v>
      </c>
      <c r="E3">
        <v>8.0000000000000002E-3</v>
      </c>
      <c r="F3">
        <v>-133.900181162</v>
      </c>
      <c r="G3">
        <v>2.3E-2</v>
      </c>
      <c r="H3">
        <v>2.3363800692186576</v>
      </c>
      <c r="I3">
        <v>0.18338782270229351</v>
      </c>
      <c r="J3">
        <v>2.8583829115909065</v>
      </c>
      <c r="K3">
        <v>0.6491704385616951</v>
      </c>
      <c r="M3">
        <v>10</v>
      </c>
      <c r="N3">
        <v>30</v>
      </c>
      <c r="O3">
        <v>-0.40699999999999997</v>
      </c>
      <c r="P3">
        <v>-79.477999999999994</v>
      </c>
      <c r="Q3">
        <v>-77.701999999999998</v>
      </c>
      <c r="R3">
        <v>0.16700000000000001</v>
      </c>
      <c r="S3">
        <v>-149.50299999999999</v>
      </c>
      <c r="T3">
        <v>0.55000000000000004</v>
      </c>
      <c r="U3">
        <f t="shared" ref="U3:U6" si="0">-LN(B3)</f>
        <v>0.19690977153688904</v>
      </c>
      <c r="V3">
        <f t="shared" ref="V3:V6" si="1">LN((D3+1000)/($D$2+1000))</f>
        <v>2.1541944250542283E-3</v>
      </c>
      <c r="W3">
        <f t="shared" ref="W3:W6" si="2">LN((F3+1000)/($F$2+1000))</f>
        <v>2.34432060302322E-2</v>
      </c>
      <c r="X3">
        <f t="shared" ref="X3:X6" si="3">LN((Q3+1000)/($Q$2+1000))</f>
        <v>2.5126053434862246E-2</v>
      </c>
      <c r="Y3">
        <f t="shared" ref="Y3:Y6" si="4">LN((S3+1000)/($S$2+1000))</f>
        <v>4.2350602476368591E-2</v>
      </c>
      <c r="Z3">
        <v>1.1049166716287682E-5</v>
      </c>
      <c r="AA3">
        <v>3.8857947801025554E-5</v>
      </c>
      <c r="AB3">
        <v>2.6578968859617108E-4</v>
      </c>
      <c r="AC3">
        <v>9.5690942997435976E-4</v>
      </c>
      <c r="AD3">
        <v>4.2679469937702261E-2</v>
      </c>
    </row>
    <row r="4" spans="1:30" x14ac:dyDescent="0.2">
      <c r="A4" t="s">
        <v>36</v>
      </c>
      <c r="B4">
        <v>0.80189249147658503</v>
      </c>
      <c r="C4">
        <v>1.2975362752858712E-2</v>
      </c>
      <c r="D4">
        <v>-29.418256296999999</v>
      </c>
      <c r="E4">
        <v>1.4E-2</v>
      </c>
      <c r="F4">
        <v>-73.200313356000009</v>
      </c>
      <c r="G4">
        <v>0.02</v>
      </c>
      <c r="H4">
        <v>0.41427677914174232</v>
      </c>
      <c r="I4">
        <v>0.16508394947097216</v>
      </c>
      <c r="J4">
        <v>-4.3067848488490545</v>
      </c>
      <c r="K4">
        <v>0.56660125067402534</v>
      </c>
      <c r="M4">
        <v>10</v>
      </c>
      <c r="N4">
        <v>30</v>
      </c>
      <c r="O4">
        <v>7.4870000000000001</v>
      </c>
      <c r="P4">
        <v>-14.964</v>
      </c>
      <c r="Q4">
        <v>-7.1769999999999996</v>
      </c>
      <c r="R4">
        <v>0.16200000000000001</v>
      </c>
      <c r="S4">
        <v>-33.070999999999998</v>
      </c>
      <c r="T4">
        <v>0.54600000000000004</v>
      </c>
      <c r="U4">
        <f t="shared" si="0"/>
        <v>0.22078073062914644</v>
      </c>
      <c r="V4">
        <f t="shared" si="1"/>
        <v>1.0020388801681459E-2</v>
      </c>
      <c r="W4">
        <f t="shared" si="2"/>
        <v>9.1180494315952168E-2</v>
      </c>
      <c r="X4">
        <f t="shared" si="3"/>
        <v>9.8810072110372335E-2</v>
      </c>
      <c r="Y4">
        <f t="shared" si="4"/>
        <v>0.17065478778363</v>
      </c>
      <c r="Z4">
        <v>1.6159513771354486E-5</v>
      </c>
      <c r="AA4">
        <v>3.5642792654430484E-5</v>
      </c>
      <c r="AB4">
        <v>2.5393465795047111E-4</v>
      </c>
      <c r="AC4">
        <v>9.0351360725501179E-4</v>
      </c>
      <c r="AD4">
        <v>1.6180925611320039E-2</v>
      </c>
    </row>
    <row r="5" spans="1:30" x14ac:dyDescent="0.2">
      <c r="A5" t="s">
        <v>34</v>
      </c>
      <c r="B5">
        <v>0.66791358124774158</v>
      </c>
      <c r="C5">
        <v>1.080745997296007E-2</v>
      </c>
      <c r="D5">
        <v>-28.143000000000001</v>
      </c>
      <c r="E5">
        <v>3.0000000000000001E-3</v>
      </c>
      <c r="F5">
        <v>-59.417000000000002</v>
      </c>
      <c r="G5">
        <v>1.7000000000000001E-2</v>
      </c>
      <c r="H5">
        <v>0.14099999999999999</v>
      </c>
      <c r="I5">
        <v>0.19700000000000001</v>
      </c>
      <c r="J5">
        <v>-4.9939999999999998</v>
      </c>
      <c r="K5">
        <v>0.57599999999999996</v>
      </c>
      <c r="L5" t="s">
        <v>35</v>
      </c>
      <c r="M5">
        <v>15</v>
      </c>
      <c r="N5">
        <v>32</v>
      </c>
      <c r="O5">
        <v>8.8109999999999999</v>
      </c>
      <c r="P5">
        <v>-0.315</v>
      </c>
      <c r="Q5">
        <v>8.6359999999999992</v>
      </c>
      <c r="R5">
        <v>0.19800000000000001</v>
      </c>
      <c r="S5">
        <v>-4.7850000000000001</v>
      </c>
      <c r="T5">
        <v>0.57199999999999995</v>
      </c>
      <c r="U5">
        <f t="shared" si="0"/>
        <v>0.40359648320404101</v>
      </c>
      <c r="V5">
        <f t="shared" si="1"/>
        <v>1.1333435593355777E-2</v>
      </c>
      <c r="W5">
        <f t="shared" si="2"/>
        <v>0.10594293564065377</v>
      </c>
      <c r="X5">
        <f t="shared" si="3"/>
        <v>0.11461187373285484</v>
      </c>
      <c r="Y5">
        <f t="shared" si="4"/>
        <v>0.19948851220212896</v>
      </c>
      <c r="Z5">
        <v>7.9118343693906929E-6</v>
      </c>
      <c r="AA5">
        <v>3.3636196508388135E-5</v>
      </c>
      <c r="AB5">
        <v>2.7639383077736291E-4</v>
      </c>
      <c r="AC5">
        <v>9.0984476216940554E-4</v>
      </c>
      <c r="AD5">
        <v>1.6180925611320039E-2</v>
      </c>
    </row>
    <row r="6" spans="1:30" x14ac:dyDescent="0.2">
      <c r="A6" t="s">
        <v>59</v>
      </c>
      <c r="B6">
        <v>0.70935332051365674</v>
      </c>
      <c r="C6">
        <v>3.0274823718071886E-2</v>
      </c>
      <c r="D6">
        <v>-31.781400454</v>
      </c>
      <c r="E6">
        <v>8.0000000000000002E-3</v>
      </c>
      <c r="F6">
        <v>-92.041415330999996</v>
      </c>
      <c r="G6">
        <v>2.4E-2</v>
      </c>
      <c r="H6">
        <v>0.87666704420108488</v>
      </c>
      <c r="I6">
        <v>0.16499167648966417</v>
      </c>
      <c r="J6">
        <v>-2.7336694284627594</v>
      </c>
      <c r="K6">
        <v>0.63509172307504447</v>
      </c>
      <c r="M6">
        <v>10</v>
      </c>
      <c r="N6">
        <v>30</v>
      </c>
      <c r="O6">
        <v>5.0339999999999998</v>
      </c>
      <c r="P6">
        <v>-34.988999999999997</v>
      </c>
      <c r="Q6">
        <v>-29.28</v>
      </c>
      <c r="R6">
        <v>0.158</v>
      </c>
      <c r="S6">
        <v>-70.519000000000005</v>
      </c>
      <c r="T6">
        <v>0.58799999999999997</v>
      </c>
      <c r="U6">
        <f t="shared" si="0"/>
        <v>0.34340154016981822</v>
      </c>
      <c r="V6">
        <f t="shared" si="1"/>
        <v>7.5826490565941628E-3</v>
      </c>
      <c r="W6">
        <f t="shared" si="2"/>
        <v>7.0641805826131901E-2</v>
      </c>
      <c r="X6">
        <f t="shared" si="3"/>
        <v>7.6295735881341739E-2</v>
      </c>
      <c r="Y6">
        <f t="shared" si="4"/>
        <v>0.1311560838387463</v>
      </c>
      <c r="Z6">
        <v>1.1015391060268574E-5</v>
      </c>
      <c r="AA6">
        <v>3.8774056128899744E-5</v>
      </c>
      <c r="AB6">
        <v>2.5367441606034228E-4</v>
      </c>
      <c r="AC6">
        <v>9.4745792997403611E-4</v>
      </c>
      <c r="AD6">
        <v>4.2679469937702254E-2</v>
      </c>
    </row>
  </sheetData>
  <sortState xmlns:xlrd2="http://schemas.microsoft.com/office/spreadsheetml/2017/richdata2" ref="A2:AD12">
    <sortCondition descending="1" ref="B1:B12"/>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9E006-8C9B-3F4C-ACD4-A052D805FC11}">
  <dimension ref="A1:AD5"/>
  <sheetViews>
    <sheetView workbookViewId="0">
      <selection activeCell="AA2" sqref="AA2"/>
    </sheetView>
  </sheetViews>
  <sheetFormatPr baseColWidth="10" defaultRowHeight="16" x14ac:dyDescent="0.2"/>
  <sheetData>
    <row r="1" spans="1:3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79</v>
      </c>
      <c r="V1" t="s">
        <v>75</v>
      </c>
      <c r="W1" t="s">
        <v>76</v>
      </c>
      <c r="X1" t="s">
        <v>77</v>
      </c>
      <c r="Y1" t="s">
        <v>78</v>
      </c>
      <c r="Z1" t="s">
        <v>21</v>
      </c>
      <c r="AA1" t="s">
        <v>22</v>
      </c>
      <c r="AB1" t="s">
        <v>23</v>
      </c>
      <c r="AC1" t="s">
        <v>24</v>
      </c>
      <c r="AD1" t="s">
        <v>25</v>
      </c>
    </row>
    <row r="2" spans="1:30" x14ac:dyDescent="0.2">
      <c r="A2" t="s">
        <v>30</v>
      </c>
      <c r="B2">
        <v>0.55637028238064046</v>
      </c>
      <c r="C2">
        <v>9.002586151550267E-3</v>
      </c>
      <c r="D2">
        <v>-23.215</v>
      </c>
      <c r="E2">
        <v>3.0000000000000001E-3</v>
      </c>
      <c r="F2">
        <v>-13.247999999999999</v>
      </c>
      <c r="G2">
        <v>2.3E-2</v>
      </c>
      <c r="H2">
        <v>-0.94499999999999995</v>
      </c>
      <c r="I2">
        <v>0.127</v>
      </c>
      <c r="J2">
        <v>-3.0289999999999999</v>
      </c>
      <c r="K2">
        <v>0.65</v>
      </c>
      <c r="L2" t="s">
        <v>31</v>
      </c>
      <c r="M2">
        <v>18</v>
      </c>
      <c r="N2">
        <v>20</v>
      </c>
      <c r="O2">
        <v>13.926</v>
      </c>
      <c r="P2">
        <v>48.756</v>
      </c>
      <c r="Q2">
        <v>62.369</v>
      </c>
      <c r="R2">
        <v>0.13300000000000001</v>
      </c>
      <c r="S2">
        <v>97.478999999999999</v>
      </c>
      <c r="T2">
        <v>0.71099999999999997</v>
      </c>
      <c r="U2">
        <f>-LN(B2)</f>
        <v>0.5863212308900827</v>
      </c>
      <c r="V2">
        <f>LN((D2+1000)/('37C_1'!$D$2+1000))</f>
        <v>1.6391327710822284E-2</v>
      </c>
      <c r="W2">
        <f>LN((F2+1000)/('37C_1'!$F$2+1000))</f>
        <v>0.15386178125983918</v>
      </c>
      <c r="X2">
        <f>LN((Q2+1000)/('37C_1'!$Q$2+1000))</f>
        <v>0.16651427076693437</v>
      </c>
      <c r="Y2">
        <f>LN((S2+1000)/('37C_1'!$S$2+1000))</f>
        <v>0.29730072835343996</v>
      </c>
      <c r="Z2">
        <v>7.9057711703006484E-6</v>
      </c>
      <c r="AA2">
        <v>3.6715499359841661E-5</v>
      </c>
      <c r="AB2">
        <v>2.3136772219206075E-4</v>
      </c>
      <c r="AC2">
        <v>9.5769893751808128E-4</v>
      </c>
      <c r="AD2">
        <v>1.6180925611320039E-2</v>
      </c>
    </row>
    <row r="3" spans="1:30" x14ac:dyDescent="0.2">
      <c r="A3" t="s">
        <v>37</v>
      </c>
      <c r="B3">
        <v>0.31773025665544824</v>
      </c>
      <c r="C3">
        <v>5.1411696474074325E-3</v>
      </c>
      <c r="D3">
        <v>-16.441675867000001</v>
      </c>
      <c r="E3">
        <v>6.0000000000000001E-3</v>
      </c>
      <c r="F3">
        <v>56.858331692999982</v>
      </c>
      <c r="G3">
        <v>2.4E-2</v>
      </c>
      <c r="H3">
        <v>-0.53744740272665403</v>
      </c>
      <c r="I3">
        <v>0.1697442589993545</v>
      </c>
      <c r="J3">
        <v>12.269568153348676</v>
      </c>
      <c r="K3">
        <v>0.59584474411175392</v>
      </c>
      <c r="M3">
        <v>11</v>
      </c>
      <c r="N3">
        <v>30</v>
      </c>
      <c r="O3">
        <v>20.957000000000001</v>
      </c>
      <c r="P3">
        <v>123.267</v>
      </c>
      <c r="Q3">
        <v>146.19200000000001</v>
      </c>
      <c r="R3">
        <v>0.193</v>
      </c>
      <c r="S3">
        <v>278.28300000000002</v>
      </c>
      <c r="T3">
        <v>0.75900000000000001</v>
      </c>
      <c r="U3">
        <f t="shared" ref="U3:U5" si="0">-LN(B3)</f>
        <v>1.1465525056803216</v>
      </c>
      <c r="V3">
        <f>LN((D3+1000)/('37C_1'!$D$2+1000))</f>
        <v>2.3301699994709452E-2</v>
      </c>
      <c r="W3">
        <f>LN((F3+1000)/('37C_1'!$F$2+1000))</f>
        <v>0.2224989880780309</v>
      </c>
      <c r="X3">
        <f>LN((Q3+1000)/('37C_1'!$Q$2+1000))</f>
        <v>0.2424580941959191</v>
      </c>
      <c r="Y3">
        <f>LN((S3+1000)/('37C_1'!$S$2+1000))</f>
        <v>0.44980276815646014</v>
      </c>
      <c r="Z3">
        <v>9.5016831285670426E-6</v>
      </c>
      <c r="AA3">
        <v>3.6337559592416426E-5</v>
      </c>
      <c r="AB3">
        <v>2.5731510898902233E-4</v>
      </c>
      <c r="AC3">
        <v>9.2197444167796785E-4</v>
      </c>
      <c r="AD3">
        <v>1.6180925611320042E-2</v>
      </c>
    </row>
    <row r="4" spans="1:30" x14ac:dyDescent="0.2">
      <c r="A4" t="s">
        <v>60</v>
      </c>
      <c r="B4">
        <v>0.28584449747372676</v>
      </c>
      <c r="C4">
        <v>1.2199691636787531E-2</v>
      </c>
      <c r="D4">
        <v>-18.376999999999999</v>
      </c>
      <c r="E4">
        <v>5.0000000000000001E-3</v>
      </c>
      <c r="F4">
        <v>39.009</v>
      </c>
      <c r="G4">
        <v>2.9000000000000001E-2</v>
      </c>
      <c r="H4">
        <v>-0.96399999999999997</v>
      </c>
      <c r="I4">
        <v>0.161</v>
      </c>
      <c r="J4">
        <v>12.692</v>
      </c>
      <c r="K4">
        <v>0.65600000000000003</v>
      </c>
      <c r="M4">
        <v>10</v>
      </c>
      <c r="N4">
        <v>26</v>
      </c>
      <c r="O4">
        <v>18.948</v>
      </c>
      <c r="P4">
        <v>104.29600000000001</v>
      </c>
      <c r="Q4">
        <v>124.137</v>
      </c>
      <c r="R4">
        <v>0.17899999999999999</v>
      </c>
      <c r="S4">
        <v>235.98500000000001</v>
      </c>
      <c r="T4">
        <v>0.80700000000000005</v>
      </c>
      <c r="U4">
        <f t="shared" si="0"/>
        <v>1.2523073311557842</v>
      </c>
      <c r="V4">
        <f>LN((D4+1000)/('37C_1'!$D$2+1000))</f>
        <v>2.1332085552633762E-2</v>
      </c>
      <c r="W4">
        <f>LN((F4+1000)/('37C_1'!$F$2+1000))</f>
        <v>0.20546569309997625</v>
      </c>
      <c r="X4">
        <f>LN((Q4+1000)/('37C_1'!$Q$2+1000))</f>
        <v>0.22302858083447713</v>
      </c>
      <c r="Y4">
        <f>LN((S4+1000)/('37C_1'!$S$2+1000))</f>
        <v>0.41615322000519894</v>
      </c>
      <c r="Z4">
        <v>8.8889339303698991E-6</v>
      </c>
      <c r="AA4">
        <v>3.9796528780378719E-5</v>
      </c>
      <c r="AB4">
        <v>2.5142243507450285E-4</v>
      </c>
      <c r="AC4">
        <v>9.611373265917501E-4</v>
      </c>
      <c r="AD4">
        <v>4.2679469937702261E-2</v>
      </c>
    </row>
    <row r="5" spans="1:30" x14ac:dyDescent="0.2">
      <c r="A5" t="s">
        <v>38</v>
      </c>
      <c r="B5">
        <v>0.22704578500603778</v>
      </c>
      <c r="C5">
        <v>3.6738109575464597E-3</v>
      </c>
      <c r="D5">
        <v>-13.547715391000002</v>
      </c>
      <c r="E5">
        <v>7.0000000000000001E-3</v>
      </c>
      <c r="F5">
        <v>87.229905812999988</v>
      </c>
      <c r="G5">
        <v>3.2000000000000001E-2</v>
      </c>
      <c r="H5">
        <v>-0.70242735970538206</v>
      </c>
      <c r="I5">
        <v>0.24170628798861232</v>
      </c>
      <c r="J5">
        <v>18.525692714218778</v>
      </c>
      <c r="K5">
        <v>0.7110610082421327</v>
      </c>
      <c r="L5" t="s">
        <v>39</v>
      </c>
      <c r="M5">
        <v>7</v>
      </c>
      <c r="N5">
        <v>22</v>
      </c>
      <c r="O5">
        <v>23.960999999999999</v>
      </c>
      <c r="P5">
        <v>155.547</v>
      </c>
      <c r="Q5">
        <v>182.405</v>
      </c>
      <c r="R5">
        <v>0.28399999999999997</v>
      </c>
      <c r="S5">
        <v>361.16899999999998</v>
      </c>
      <c r="T5">
        <v>0.96399999999999997</v>
      </c>
      <c r="U5">
        <f t="shared" si="0"/>
        <v>1.4826035857768098</v>
      </c>
      <c r="V5">
        <f>LN((D5+1000)/('37C_1'!$D$2+1000))</f>
        <v>2.6239717226562459E-2</v>
      </c>
      <c r="W5">
        <f>LN((F5+1000)/('37C_1'!$F$2+1000))</f>
        <v>0.25083140950806526</v>
      </c>
      <c r="X5">
        <f>LN((Q5+1000)/('37C_1'!$Q$2+1000))</f>
        <v>0.27356345055976589</v>
      </c>
      <c r="Y5">
        <f>LN((S5+1000)/('37C_1'!$S$2+1000))</f>
        <v>0.5126288863280315</v>
      </c>
      <c r="Z5">
        <v>1.016973377202742E-5</v>
      </c>
      <c r="AA5">
        <v>4.0877937291403977E-5</v>
      </c>
      <c r="AB5">
        <v>3.0910918979152479E-4</v>
      </c>
      <c r="AC5">
        <v>9.9952383306313713E-4</v>
      </c>
      <c r="AD5">
        <v>1.6180925611320039E-2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EC1AEC-31FC-934C-94E2-B0B8D589497B}">
  <dimension ref="A1:AD5"/>
  <sheetViews>
    <sheetView workbookViewId="0">
      <selection activeCell="A5" sqref="A5:XFD5"/>
    </sheetView>
  </sheetViews>
  <sheetFormatPr baseColWidth="10" defaultRowHeight="16" x14ac:dyDescent="0.2"/>
  <cols>
    <col min="22" max="22" width="12.1640625" bestFit="1" customWidth="1"/>
  </cols>
  <sheetData>
    <row r="1" spans="1:3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79</v>
      </c>
      <c r="V1" t="s">
        <v>75</v>
      </c>
      <c r="W1" t="s">
        <v>76</v>
      </c>
      <c r="X1" t="s">
        <v>77</v>
      </c>
      <c r="Y1" t="s">
        <v>78</v>
      </c>
      <c r="Z1" t="s">
        <v>21</v>
      </c>
      <c r="AA1" t="s">
        <v>22</v>
      </c>
      <c r="AB1" t="s">
        <v>23</v>
      </c>
      <c r="AC1" t="s">
        <v>24</v>
      </c>
      <c r="AD1" t="s">
        <v>25</v>
      </c>
    </row>
    <row r="2" spans="1:30" x14ac:dyDescent="0.2">
      <c r="A2" t="s">
        <v>26</v>
      </c>
      <c r="B2">
        <v>1</v>
      </c>
      <c r="C2">
        <v>0</v>
      </c>
      <c r="D2">
        <v>-39.005704585000004</v>
      </c>
      <c r="E2">
        <v>1.0999999999999999E-2</v>
      </c>
      <c r="F2">
        <v>-153.65487664599999</v>
      </c>
      <c r="G2">
        <v>0.02</v>
      </c>
      <c r="H2">
        <v>2.9917389994134069</v>
      </c>
      <c r="I2">
        <v>0.1932936843007626</v>
      </c>
      <c r="J2">
        <v>7.7151783485911452</v>
      </c>
      <c r="K2">
        <v>0.64298337465667155</v>
      </c>
      <c r="M2">
        <v>10</v>
      </c>
      <c r="N2">
        <v>30</v>
      </c>
      <c r="O2">
        <v>-2.4649999999999999</v>
      </c>
      <c r="P2">
        <v>-100.474</v>
      </c>
      <c r="Q2">
        <v>-100.006</v>
      </c>
      <c r="R2">
        <v>0.17199999999999999</v>
      </c>
      <c r="S2">
        <v>-183.92500000000001</v>
      </c>
      <c r="T2">
        <v>0.52300000000000002</v>
      </c>
      <c r="U2">
        <f>-LN(B2)</f>
        <v>0</v>
      </c>
      <c r="V2">
        <f>LN((D2+1000)/($D$2+1000))</f>
        <v>0</v>
      </c>
      <c r="W2">
        <f>LN((F2+1000)/($F$2+1000))</f>
        <v>0</v>
      </c>
      <c r="X2">
        <f>LN((Q2+1000)/($Q$2+1000))</f>
        <v>0</v>
      </c>
      <c r="Y2">
        <f>LN((S2+1000)/($S$2+1000))</f>
        <v>0</v>
      </c>
      <c r="Z2">
        <v>1.6187764339835256E-5</v>
      </c>
      <c r="AA2">
        <v>3.3419311421531601E-5</v>
      </c>
      <c r="AB2">
        <v>9.063305371701481E-4</v>
      </c>
      <c r="AC2">
        <v>9.063305371701481E-4</v>
      </c>
      <c r="AD2">
        <v>0</v>
      </c>
    </row>
    <row r="3" spans="1:30" x14ac:dyDescent="0.2">
      <c r="A3" t="s">
        <v>44</v>
      </c>
      <c r="B3">
        <v>0.7263215962416153</v>
      </c>
      <c r="C3">
        <v>7.523494672350832E-2</v>
      </c>
      <c r="D3">
        <v>-30.591000000000001</v>
      </c>
      <c r="E3">
        <v>3.0000000000000001E-3</v>
      </c>
      <c r="F3">
        <v>-87.01</v>
      </c>
      <c r="G3">
        <v>0.02</v>
      </c>
      <c r="H3">
        <v>1.08</v>
      </c>
      <c r="I3">
        <v>0.12</v>
      </c>
      <c r="J3">
        <v>-3.99</v>
      </c>
      <c r="K3">
        <v>0.5</v>
      </c>
      <c r="M3">
        <v>16</v>
      </c>
      <c r="N3">
        <v>40</v>
      </c>
      <c r="O3">
        <v>6.27</v>
      </c>
      <c r="P3">
        <v>-29.637</v>
      </c>
      <c r="Q3">
        <v>-22.495000000000001</v>
      </c>
      <c r="R3">
        <v>0.112</v>
      </c>
      <c r="S3">
        <v>-61.360999999999997</v>
      </c>
      <c r="T3">
        <v>0.47099999999999997</v>
      </c>
      <c r="U3">
        <f t="shared" ref="U3:U5" si="0">-LN(B3)</f>
        <v>0.31976239220982755</v>
      </c>
      <c r="V3">
        <f t="shared" ref="V3:V5" si="1">LN((D3+1000)/($D$2+1000))</f>
        <v>8.7181346013703032E-3</v>
      </c>
      <c r="W3">
        <f t="shared" ref="W3:W5" si="2">LN((F3+1000)/($F$2+1000))</f>
        <v>7.5797703987138781E-2</v>
      </c>
      <c r="X3">
        <f t="shared" ref="X3:X5" si="3">LN((Q3+1000)/($Q$2+1000))</f>
        <v>8.2615310300530986E-2</v>
      </c>
      <c r="Y3">
        <f t="shared" ref="Y3:Y5" si="4">LN((S3+1000)/($S$2+1000))</f>
        <v>0.13992469123844001</v>
      </c>
      <c r="Z3">
        <v>1.1857437897974002E-5</v>
      </c>
      <c r="AA3">
        <v>3.2222662743922775E-5</v>
      </c>
      <c r="AB3">
        <v>2.2282712745218163E-4</v>
      </c>
      <c r="AC3">
        <v>8.1394783914784711E-4</v>
      </c>
      <c r="AD3">
        <v>0.10358351880601517</v>
      </c>
    </row>
    <row r="4" spans="1:30" x14ac:dyDescent="0.2">
      <c r="A4" t="s">
        <v>45</v>
      </c>
      <c r="B4">
        <v>0.48765111951462509</v>
      </c>
      <c r="C4">
        <v>5.0512618909017523E-2</v>
      </c>
      <c r="D4">
        <v>-19.954999999999998</v>
      </c>
      <c r="E4">
        <v>5.0000000000000001E-3</v>
      </c>
      <c r="F4">
        <v>6.9870000000000001</v>
      </c>
      <c r="G4">
        <v>0.02</v>
      </c>
      <c r="H4">
        <v>-2.8650000000000002</v>
      </c>
      <c r="I4">
        <v>0.14799999999999999</v>
      </c>
      <c r="J4">
        <v>-19.149999999999999</v>
      </c>
      <c r="K4">
        <v>0.502</v>
      </c>
      <c r="L4" t="s">
        <v>46</v>
      </c>
      <c r="M4">
        <v>10</v>
      </c>
      <c r="N4">
        <v>33</v>
      </c>
      <c r="O4">
        <v>17.309999999999999</v>
      </c>
      <c r="P4">
        <v>70.262</v>
      </c>
      <c r="Q4">
        <v>85.67</v>
      </c>
      <c r="R4">
        <v>0.16</v>
      </c>
      <c r="S4">
        <v>124.46899999999999</v>
      </c>
      <c r="T4">
        <v>0.56200000000000006</v>
      </c>
      <c r="U4">
        <f t="shared" si="0"/>
        <v>0.71815504783287132</v>
      </c>
      <c r="V4">
        <f t="shared" si="1"/>
        <v>1.9630016117686607E-2</v>
      </c>
      <c r="W4">
        <f t="shared" si="2"/>
        <v>0.17379075935733324</v>
      </c>
      <c r="X4">
        <f t="shared" si="3"/>
        <v>0.18756449027808991</v>
      </c>
      <c r="Y4">
        <f t="shared" si="4"/>
        <v>0.32055994070627125</v>
      </c>
      <c r="Z4">
        <v>1.2531970604480971E-5</v>
      </c>
      <c r="AA4">
        <v>3.0868975181015776E-5</v>
      </c>
      <c r="AB4">
        <v>2.4133621173210378E-4</v>
      </c>
      <c r="AC4">
        <v>8.127170614162187E-4</v>
      </c>
      <c r="AD4">
        <v>0.10358351880601518</v>
      </c>
    </row>
    <row r="5" spans="1:30" x14ac:dyDescent="0.2">
      <c r="A5" t="s">
        <v>48</v>
      </c>
      <c r="B5">
        <v>0.3737523855245497</v>
      </c>
      <c r="C5">
        <v>3.8714587254775223E-2</v>
      </c>
      <c r="D5">
        <v>-10.695</v>
      </c>
      <c r="E5">
        <v>5.0000000000000001E-3</v>
      </c>
      <c r="F5">
        <v>96.042000000000002</v>
      </c>
      <c r="G5">
        <v>2.7E-2</v>
      </c>
      <c r="H5">
        <v>-5.4729999999999999</v>
      </c>
      <c r="I5">
        <v>0.13800000000000001</v>
      </c>
      <c r="J5">
        <v>-30.568000000000001</v>
      </c>
      <c r="K5">
        <v>0.58199999999999996</v>
      </c>
      <c r="M5">
        <v>11</v>
      </c>
      <c r="N5">
        <v>30</v>
      </c>
      <c r="O5">
        <v>26.922000000000001</v>
      </c>
      <c r="P5">
        <v>164.91300000000001</v>
      </c>
      <c r="Q5">
        <v>189.72900000000001</v>
      </c>
      <c r="R5">
        <v>0.16300000000000001</v>
      </c>
      <c r="S5">
        <v>316.64699999999999</v>
      </c>
      <c r="T5">
        <v>0.76300000000000001</v>
      </c>
      <c r="U5">
        <f t="shared" si="0"/>
        <v>0.9841617716232296</v>
      </c>
      <c r="V5">
        <f t="shared" si="1"/>
        <v>2.903420353498452E-2</v>
      </c>
      <c r="W5">
        <f t="shared" si="2"/>
        <v>0.25853356429627977</v>
      </c>
      <c r="X5">
        <f t="shared" si="3"/>
        <v>0.27909273244305366</v>
      </c>
      <c r="Y5">
        <f t="shared" si="4"/>
        <v>0.47833736990145781</v>
      </c>
      <c r="Z5">
        <v>1.2512606038600834E-5</v>
      </c>
      <c r="AA5">
        <v>3.4135959056528208E-5</v>
      </c>
      <c r="AB5">
        <v>2.3514800698882946E-4</v>
      </c>
      <c r="AC5">
        <v>8.6402573341586746E-4</v>
      </c>
      <c r="AD5">
        <v>0.10358351880601516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3C046-1E4C-504F-975B-6A15513D4105}">
  <dimension ref="A1:AD4"/>
  <sheetViews>
    <sheetView workbookViewId="0">
      <selection activeCell="AB19" sqref="AB19"/>
    </sheetView>
  </sheetViews>
  <sheetFormatPr baseColWidth="10" defaultRowHeight="16" x14ac:dyDescent="0.2"/>
  <sheetData>
    <row r="1" spans="1:3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79</v>
      </c>
      <c r="V1" t="s">
        <v>75</v>
      </c>
      <c r="W1" t="s">
        <v>76</v>
      </c>
      <c r="X1" t="s">
        <v>77</v>
      </c>
      <c r="Y1" t="s">
        <v>78</v>
      </c>
      <c r="Z1" t="s">
        <v>21</v>
      </c>
      <c r="AA1" t="s">
        <v>22</v>
      </c>
      <c r="AB1" t="s">
        <v>23</v>
      </c>
      <c r="AC1" t="s">
        <v>24</v>
      </c>
      <c r="AD1" t="s">
        <v>25</v>
      </c>
    </row>
    <row r="2" spans="1:30" x14ac:dyDescent="0.2">
      <c r="A2" t="s">
        <v>42</v>
      </c>
      <c r="B2">
        <v>0.13400309013179659</v>
      </c>
      <c r="C2">
        <v>1.3880511606731099E-2</v>
      </c>
      <c r="D2">
        <v>25.835772698</v>
      </c>
      <c r="E2">
        <v>1.7000000000000001E-2</v>
      </c>
      <c r="F2">
        <v>543.31723754699999</v>
      </c>
      <c r="G2">
        <v>8.5000000000000006E-2</v>
      </c>
      <c r="H2">
        <v>-11.993480748493713</v>
      </c>
      <c r="I2">
        <v>0.23184856593038081</v>
      </c>
      <c r="J2">
        <v>-33.257783257627736</v>
      </c>
      <c r="K2">
        <v>0.76360580428310187</v>
      </c>
      <c r="L2" t="s">
        <v>43</v>
      </c>
      <c r="M2">
        <v>6</v>
      </c>
      <c r="N2">
        <v>20</v>
      </c>
      <c r="O2">
        <v>64.841999999999999</v>
      </c>
      <c r="P2">
        <v>640.29300000000001</v>
      </c>
      <c r="Q2">
        <v>725.70600000000002</v>
      </c>
      <c r="R2">
        <v>0.39400000000000002</v>
      </c>
      <c r="S2">
        <v>1603.2650000000001</v>
      </c>
      <c r="T2">
        <v>1.9690000000000001</v>
      </c>
      <c r="U2">
        <v>2.0098924186120701</v>
      </c>
      <c r="V2">
        <v>6.5294474462296803E-2</v>
      </c>
      <c r="W2">
        <v>0.6007622054772529</v>
      </c>
      <c r="X2">
        <v>0.65100342446204118</v>
      </c>
      <c r="Y2">
        <v>1.1600154429164535</v>
      </c>
      <c r="Z2">
        <v>2.0140709546995192E-5</v>
      </c>
      <c r="AA2">
        <v>5.9931707038851185E-5</v>
      </c>
      <c r="AB2">
        <v>2.9774229626062328E-4</v>
      </c>
      <c r="AC2">
        <v>9.9136005870123739E-4</v>
      </c>
      <c r="AD2">
        <v>0.10358351880601518</v>
      </c>
    </row>
    <row r="3" spans="1:30" x14ac:dyDescent="0.2">
      <c r="A3" t="s">
        <v>47</v>
      </c>
      <c r="B3">
        <v>0.26238605441414398</v>
      </c>
      <c r="C3">
        <v>2.7178870801843603E-2</v>
      </c>
      <c r="D3">
        <v>3.2029999999999998</v>
      </c>
      <c r="E3">
        <v>3.0000000000000001E-3</v>
      </c>
      <c r="F3">
        <v>249.23400000000001</v>
      </c>
      <c r="G3">
        <v>4.3999999999999997E-2</v>
      </c>
      <c r="H3">
        <v>-6.9429999999999996</v>
      </c>
      <c r="I3">
        <v>0.107</v>
      </c>
      <c r="J3">
        <v>-31.478999999999999</v>
      </c>
      <c r="K3">
        <v>0.61899999999999999</v>
      </c>
      <c r="M3">
        <v>20</v>
      </c>
      <c r="N3">
        <v>22</v>
      </c>
      <c r="O3">
        <v>41.348999999999997</v>
      </c>
      <c r="P3">
        <v>327.73099999999999</v>
      </c>
      <c r="Q3">
        <v>373.03300000000002</v>
      </c>
      <c r="R3">
        <v>0.14000000000000001</v>
      </c>
      <c r="S3">
        <v>708.81100000000004</v>
      </c>
      <c r="T3">
        <v>1.0509999999999999</v>
      </c>
      <c r="U3">
        <v>1.3379383696120781</v>
      </c>
      <c r="V3">
        <v>4.2984687444744998E-2</v>
      </c>
      <c r="W3">
        <v>0.38935861881235745</v>
      </c>
      <c r="X3">
        <v>0.42238934380365589</v>
      </c>
      <c r="Y3">
        <v>0.73904682350588879</v>
      </c>
      <c r="Z3">
        <v>1.1830658433976247E-5</v>
      </c>
      <c r="AA3">
        <v>4.241444509099728E-5</v>
      </c>
      <c r="AB3">
        <v>2.1661165817041687E-4</v>
      </c>
      <c r="AC3">
        <v>8.8825728052965164E-4</v>
      </c>
      <c r="AD3">
        <v>0.10358351880601517</v>
      </c>
    </row>
    <row r="4" spans="1:30" x14ac:dyDescent="0.2">
      <c r="A4" t="s">
        <v>48</v>
      </c>
      <c r="B4">
        <v>0.3737523855245497</v>
      </c>
      <c r="C4">
        <v>3.8714587254775223E-2</v>
      </c>
      <c r="D4">
        <v>-10.695</v>
      </c>
      <c r="E4">
        <v>5.0000000000000001E-3</v>
      </c>
      <c r="F4">
        <v>96.042000000000002</v>
      </c>
      <c r="G4">
        <v>2.7E-2</v>
      </c>
      <c r="H4">
        <v>-5.4729999999999999</v>
      </c>
      <c r="I4">
        <v>0.13800000000000001</v>
      </c>
      <c r="J4">
        <v>-30.568000000000001</v>
      </c>
      <c r="K4">
        <v>0.58199999999999996</v>
      </c>
      <c r="M4">
        <v>11</v>
      </c>
      <c r="N4">
        <v>30</v>
      </c>
      <c r="O4">
        <v>26.922000000000001</v>
      </c>
      <c r="P4">
        <v>164.91300000000001</v>
      </c>
      <c r="Q4">
        <v>189.72900000000001</v>
      </c>
      <c r="R4">
        <v>0.16300000000000001</v>
      </c>
      <c r="S4">
        <v>316.64699999999999</v>
      </c>
      <c r="T4">
        <v>0.76300000000000001</v>
      </c>
      <c r="U4">
        <v>0.9841617716232296</v>
      </c>
      <c r="V4">
        <v>2.903420353498452E-2</v>
      </c>
      <c r="W4">
        <v>0.25853356429627977</v>
      </c>
      <c r="X4">
        <v>0.27909273244305366</v>
      </c>
      <c r="Y4">
        <v>0.47833736990145781</v>
      </c>
      <c r="Z4">
        <v>1.2512606038600834E-5</v>
      </c>
      <c r="AA4">
        <v>3.4135959056528208E-5</v>
      </c>
      <c r="AB4">
        <v>2.3514800698882946E-4</v>
      </c>
      <c r="AC4">
        <v>8.6402573341586746E-4</v>
      </c>
      <c r="AD4">
        <v>0.10358351880601516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C05E8E-36CF-B846-A832-06494C201046}">
  <dimension ref="A1:AD7"/>
  <sheetViews>
    <sheetView workbookViewId="0">
      <selection activeCell="AF10" sqref="AF10"/>
    </sheetView>
  </sheetViews>
  <sheetFormatPr baseColWidth="10" defaultRowHeight="16" x14ac:dyDescent="0.2"/>
  <sheetData>
    <row r="1" spans="1:3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79</v>
      </c>
      <c r="V1" t="s">
        <v>75</v>
      </c>
      <c r="W1" t="s">
        <v>76</v>
      </c>
      <c r="X1" t="s">
        <v>77</v>
      </c>
      <c r="Y1" t="s">
        <v>78</v>
      </c>
      <c r="Z1" t="s">
        <v>21</v>
      </c>
      <c r="AA1" t="s">
        <v>22</v>
      </c>
      <c r="AB1" t="s">
        <v>23</v>
      </c>
      <c r="AC1" t="s">
        <v>24</v>
      </c>
      <c r="AD1" t="s">
        <v>25</v>
      </c>
    </row>
    <row r="2" spans="1:30" x14ac:dyDescent="0.2">
      <c r="A2" t="s">
        <v>27</v>
      </c>
      <c r="B2">
        <v>1</v>
      </c>
      <c r="C2">
        <v>0</v>
      </c>
      <c r="D2">
        <v>-37.544273812</v>
      </c>
      <c r="E2">
        <v>6.0000000000000001E-3</v>
      </c>
      <c r="F2">
        <v>-152.67824424400001</v>
      </c>
      <c r="G2">
        <v>1.9E-2</v>
      </c>
      <c r="H2">
        <v>2.8886124948197534</v>
      </c>
      <c r="I2">
        <v>0.1582535425781546</v>
      </c>
      <c r="J2">
        <v>7.6788450961815524</v>
      </c>
      <c r="K2">
        <v>0.67190310476884785</v>
      </c>
      <c r="L2" t="s">
        <v>28</v>
      </c>
      <c r="M2">
        <v>12</v>
      </c>
      <c r="N2">
        <v>27</v>
      </c>
      <c r="O2">
        <v>-0.94799999999999995</v>
      </c>
      <c r="P2">
        <v>-99.436000000000007</v>
      </c>
      <c r="Q2">
        <v>-97.69</v>
      </c>
      <c r="R2">
        <v>0.14099999999999999</v>
      </c>
      <c r="S2">
        <v>-182.07</v>
      </c>
      <c r="T2">
        <v>0.54800000000000004</v>
      </c>
      <c r="U2">
        <v>0</v>
      </c>
      <c r="V2">
        <v>0</v>
      </c>
      <c r="W2">
        <v>0</v>
      </c>
      <c r="X2">
        <v>0</v>
      </c>
      <c r="Y2">
        <v>0</v>
      </c>
      <c r="Z2">
        <v>8.8162822905592125E-6</v>
      </c>
      <c r="AA2">
        <v>3.1711752356830158E-5</v>
      </c>
      <c r="AB2">
        <v>2.2099290963704981E-4</v>
      </c>
      <c r="AC2">
        <v>9.475004366882937E-4</v>
      </c>
      <c r="AD2">
        <v>0</v>
      </c>
    </row>
    <row r="3" spans="1:30" x14ac:dyDescent="0.2">
      <c r="A3" t="s">
        <v>49</v>
      </c>
      <c r="B3">
        <v>0.59275712014339632</v>
      </c>
      <c r="C3">
        <v>1.0863939411395122E-2</v>
      </c>
      <c r="D3">
        <v>-27.832999999999998</v>
      </c>
      <c r="E3">
        <v>3.0000000000000001E-3</v>
      </c>
      <c r="F3">
        <v>-63.89</v>
      </c>
      <c r="G3">
        <v>1.4999999999999999E-2</v>
      </c>
      <c r="H3">
        <v>-0.32900000000000001</v>
      </c>
      <c r="I3">
        <v>0.158</v>
      </c>
      <c r="J3">
        <v>-8.2889999999999997</v>
      </c>
      <c r="K3">
        <v>0.44400000000000001</v>
      </c>
      <c r="L3" t="s">
        <v>50</v>
      </c>
      <c r="M3">
        <v>10</v>
      </c>
      <c r="N3">
        <v>40</v>
      </c>
      <c r="O3">
        <v>9.1329999999999991</v>
      </c>
      <c r="P3">
        <v>-5.069</v>
      </c>
      <c r="Q3">
        <v>3.6880000000000002</v>
      </c>
      <c r="R3">
        <v>0.158</v>
      </c>
      <c r="S3">
        <v>-17.492000000000001</v>
      </c>
      <c r="T3">
        <v>0.435</v>
      </c>
      <c r="U3">
        <v>0.52297054205748605</v>
      </c>
      <c r="V3">
        <v>1.0039534064010454E-2</v>
      </c>
      <c r="W3">
        <v>9.9652491497315809E-2</v>
      </c>
      <c r="X3">
        <v>0.10647835325713856</v>
      </c>
      <c r="Y3">
        <v>0.18333172783499763</v>
      </c>
      <c r="Z3">
        <v>6.9560140250080582E-6</v>
      </c>
      <c r="AA3">
        <v>2.7560450572193193E-5</v>
      </c>
      <c r="AB3">
        <v>2.2181030687688211E-4</v>
      </c>
      <c r="AC3">
        <v>8.0305741957879134E-4</v>
      </c>
      <c r="AD3">
        <v>1.8327809219342624E-2</v>
      </c>
    </row>
    <row r="4" spans="1:30" x14ac:dyDescent="0.2">
      <c r="A4" t="s">
        <v>51</v>
      </c>
      <c r="B4">
        <v>0.75051492884114857</v>
      </c>
      <c r="C4">
        <v>1.3755294432069076E-2</v>
      </c>
      <c r="D4">
        <v>-31.718781469</v>
      </c>
      <c r="E4">
        <v>8.9999999999999993E-3</v>
      </c>
      <c r="F4">
        <v>-95.284625243999997</v>
      </c>
      <c r="G4">
        <v>1.9E-2</v>
      </c>
      <c r="H4">
        <v>0.52883958050164992</v>
      </c>
      <c r="I4">
        <v>0.12910516651166656</v>
      </c>
      <c r="J4">
        <v>-2.1443824161506697</v>
      </c>
      <c r="K4">
        <v>0.57040272549075266</v>
      </c>
      <c r="M4">
        <v>11</v>
      </c>
      <c r="N4">
        <v>30</v>
      </c>
      <c r="O4">
        <v>5.0990000000000002</v>
      </c>
      <c r="P4">
        <v>-38.436</v>
      </c>
      <c r="Q4">
        <v>-33.021000000000001</v>
      </c>
      <c r="R4">
        <v>0.123</v>
      </c>
      <c r="S4">
        <v>-76.602000000000004</v>
      </c>
      <c r="T4">
        <v>0.52500000000000002</v>
      </c>
      <c r="U4">
        <v>0.28699573624616959</v>
      </c>
      <c r="V4">
        <v>6.0344937583767253E-3</v>
      </c>
      <c r="W4">
        <v>6.5539891758728749E-2</v>
      </c>
      <c r="X4">
        <v>6.9218636840582382E-2</v>
      </c>
      <c r="Y4">
        <v>0.121283585793037</v>
      </c>
      <c r="Z4">
        <v>1.1191831956443834E-5</v>
      </c>
      <c r="AA4">
        <v>3.0722353127303327E-5</v>
      </c>
      <c r="AB4">
        <v>2.0149154921313375E-4</v>
      </c>
      <c r="AC4">
        <v>8.7870938697399829E-4</v>
      </c>
      <c r="AD4">
        <v>1.8327809219342624E-2</v>
      </c>
    </row>
    <row r="5" spans="1:30" x14ac:dyDescent="0.2">
      <c r="A5" t="s">
        <v>52</v>
      </c>
      <c r="B5">
        <v>0.34613515065861372</v>
      </c>
      <c r="C5">
        <v>6.3438990053794886E-3</v>
      </c>
      <c r="D5">
        <v>-11.449497709000001</v>
      </c>
      <c r="E5">
        <v>8.0000000000000002E-3</v>
      </c>
      <c r="F5">
        <v>82.803070118000008</v>
      </c>
      <c r="G5">
        <v>2.1999999999999999E-2</v>
      </c>
      <c r="H5">
        <v>-4.9181218422834627</v>
      </c>
      <c r="I5">
        <v>0.42896990242153327</v>
      </c>
      <c r="J5">
        <v>-30.119850584653829</v>
      </c>
      <c r="K5">
        <v>0.58815631655460032</v>
      </c>
      <c r="M5">
        <v>10</v>
      </c>
      <c r="N5">
        <v>30</v>
      </c>
      <c r="O5">
        <v>26.138999999999999</v>
      </c>
      <c r="P5">
        <v>150.84200000000001</v>
      </c>
      <c r="Q5">
        <v>175.11699999999999</v>
      </c>
      <c r="R5">
        <v>0.50600000000000001</v>
      </c>
      <c r="S5">
        <v>285.625</v>
      </c>
      <c r="T5">
        <v>0.754</v>
      </c>
      <c r="U5">
        <v>1.0609259713522616</v>
      </c>
      <c r="V5">
        <v>2.6751664791357491E-2</v>
      </c>
      <c r="W5">
        <v>0.24522789364436592</v>
      </c>
      <c r="X5">
        <v>0.26416485436166537</v>
      </c>
      <c r="Y5">
        <v>0.45222350203831424</v>
      </c>
      <c r="Z5">
        <v>1.0215405606462579E-5</v>
      </c>
      <c r="AA5">
        <v>3.0259279609718608E-5</v>
      </c>
      <c r="AB5">
        <v>4.5807352043675367E-4</v>
      </c>
      <c r="AC5">
        <v>8.9041754049441464E-4</v>
      </c>
      <c r="AD5">
        <v>1.8327809219342624E-2</v>
      </c>
    </row>
    <row r="6" spans="1:30" x14ac:dyDescent="0.2">
      <c r="A6" t="s">
        <v>53</v>
      </c>
      <c r="B6">
        <v>0.5289857941950048</v>
      </c>
      <c r="C6">
        <v>9.6951507157484896E-3</v>
      </c>
      <c r="D6">
        <v>-24.208356745</v>
      </c>
      <c r="E6">
        <v>5.0000000000000001E-3</v>
      </c>
      <c r="F6">
        <v>-32.559044951000004</v>
      </c>
      <c r="G6">
        <v>2.3E-2</v>
      </c>
      <c r="H6">
        <v>-1.610177779616806</v>
      </c>
      <c r="I6">
        <v>0.16672385198110851</v>
      </c>
      <c r="J6">
        <v>-14.776314382750066</v>
      </c>
      <c r="K6">
        <v>0.63036970137722315</v>
      </c>
      <c r="M6">
        <v>7</v>
      </c>
      <c r="N6">
        <v>30.5</v>
      </c>
      <c r="O6">
        <v>12.895</v>
      </c>
      <c r="P6">
        <v>28.231000000000002</v>
      </c>
      <c r="Q6">
        <v>39.814</v>
      </c>
      <c r="R6">
        <v>0.17199999999999999</v>
      </c>
      <c r="S6">
        <v>42.512</v>
      </c>
      <c r="T6">
        <v>0.65500000000000003</v>
      </c>
      <c r="U6">
        <v>0.63679370155812964</v>
      </c>
      <c r="V6">
        <v>1.3761017013170047E-2</v>
      </c>
      <c r="W6">
        <v>0.13257389522580074</v>
      </c>
      <c r="X6">
        <v>0.14183898825922089</v>
      </c>
      <c r="Y6">
        <v>0.24261170602916732</v>
      </c>
      <c r="Z6">
        <v>8.0696499814306474E-6</v>
      </c>
      <c r="AA6">
        <v>3.268063006550415E-5</v>
      </c>
      <c r="AB6">
        <v>2.275539283587777E-4</v>
      </c>
      <c r="AC6">
        <v>9.1849171265165125E-4</v>
      </c>
      <c r="AD6">
        <v>1.8327809219342624E-2</v>
      </c>
    </row>
    <row r="7" spans="1:30" x14ac:dyDescent="0.2">
      <c r="A7" t="s">
        <v>55</v>
      </c>
      <c r="B7">
        <v>0.28963113788375328</v>
      </c>
      <c r="C7">
        <v>5.3083042391145491E-3</v>
      </c>
      <c r="D7">
        <v>-7.2270000000000003</v>
      </c>
      <c r="E7">
        <v>4.0000000000000001E-3</v>
      </c>
      <c r="F7">
        <v>128.196</v>
      </c>
      <c r="G7">
        <v>3.2000000000000001E-2</v>
      </c>
      <c r="H7">
        <v>-8.1940000000000008</v>
      </c>
      <c r="I7">
        <v>0.13200000000000001</v>
      </c>
      <c r="J7">
        <v>-37.74</v>
      </c>
      <c r="K7">
        <v>0.58699999999999997</v>
      </c>
      <c r="L7" t="s">
        <v>56</v>
      </c>
      <c r="M7">
        <v>13</v>
      </c>
      <c r="N7">
        <v>25</v>
      </c>
      <c r="O7">
        <v>30.521999999999998</v>
      </c>
      <c r="P7">
        <v>199.08699999999999</v>
      </c>
      <c r="Q7">
        <v>225.56100000000001</v>
      </c>
      <c r="R7">
        <v>0.16</v>
      </c>
      <c r="S7">
        <v>384.709</v>
      </c>
      <c r="T7">
        <v>0.80900000000000005</v>
      </c>
      <c r="U7">
        <v>1.239147103933643</v>
      </c>
      <c r="V7">
        <v>3.1013971372504556E-2</v>
      </c>
      <c r="W7">
        <v>0.28629467638622663</v>
      </c>
      <c r="X7">
        <v>0.30619583560372726</v>
      </c>
      <c r="Y7">
        <v>0.52646852987344051</v>
      </c>
      <c r="Z7">
        <v>7.4227496326205276E-6</v>
      </c>
      <c r="AA7">
        <v>3.6156970350167789E-5</v>
      </c>
      <c r="AB7">
        <v>2.0362435300377098E-4</v>
      </c>
      <c r="AC7">
        <v>8.8893920085438623E-4</v>
      </c>
      <c r="AD7">
        <v>1.8327809219342628E-2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736B2C-C843-A941-BF97-DC22DDA6F537}">
  <dimension ref="A1:AD6"/>
  <sheetViews>
    <sheetView workbookViewId="0">
      <selection activeCell="Z27" sqref="Z27"/>
    </sheetView>
  </sheetViews>
  <sheetFormatPr baseColWidth="10" defaultRowHeight="16" x14ac:dyDescent="0.2"/>
  <sheetData>
    <row r="1" spans="1:3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79</v>
      </c>
      <c r="V1" t="s">
        <v>75</v>
      </c>
      <c r="W1" t="s">
        <v>76</v>
      </c>
      <c r="X1" t="s">
        <v>77</v>
      </c>
      <c r="Y1" t="s">
        <v>78</v>
      </c>
      <c r="Z1" t="s">
        <v>21</v>
      </c>
      <c r="AA1" t="s">
        <v>22</v>
      </c>
      <c r="AB1" t="s">
        <v>23</v>
      </c>
      <c r="AC1" t="s">
        <v>24</v>
      </c>
      <c r="AD1" t="s">
        <v>25</v>
      </c>
    </row>
    <row r="2" spans="1:30" x14ac:dyDescent="0.2">
      <c r="A2" t="s">
        <v>29</v>
      </c>
      <c r="B2">
        <v>1</v>
      </c>
      <c r="C2">
        <v>0</v>
      </c>
      <c r="D2">
        <v>-39.095297901999999</v>
      </c>
      <c r="E2">
        <v>7.0000000000000001E-3</v>
      </c>
      <c r="F2">
        <v>-153.96818935299999</v>
      </c>
      <c r="G2">
        <v>2.4E-2</v>
      </c>
      <c r="H2">
        <v>2.8089396964641189</v>
      </c>
      <c r="I2">
        <v>0.19707083631056677</v>
      </c>
      <c r="J2">
        <v>7.4174893792759988</v>
      </c>
      <c r="K2">
        <v>0.70797040445457737</v>
      </c>
      <c r="M2">
        <v>7</v>
      </c>
      <c r="N2">
        <v>29</v>
      </c>
      <c r="O2">
        <v>-2.5579999999999998</v>
      </c>
      <c r="P2">
        <v>-100.807</v>
      </c>
      <c r="Q2">
        <v>-100.587</v>
      </c>
      <c r="R2">
        <v>0.17499999999999999</v>
      </c>
      <c r="S2">
        <v>-184.77</v>
      </c>
      <c r="T2">
        <v>0.57499999999999996</v>
      </c>
      <c r="U2">
        <v>0</v>
      </c>
      <c r="V2">
        <v>0</v>
      </c>
      <c r="W2">
        <v>0</v>
      </c>
      <c r="X2">
        <v>0</v>
      </c>
      <c r="Y2">
        <v>0</v>
      </c>
      <c r="Z2">
        <v>1.0302265058124404E-5</v>
      </c>
      <c r="AA2">
        <v>4.0118025196946103E-5</v>
      </c>
      <c r="AB2">
        <v>2.7516543947584879E-4</v>
      </c>
      <c r="AC2">
        <v>9.9747653835669642E-4</v>
      </c>
      <c r="AD2">
        <v>0</v>
      </c>
    </row>
    <row r="3" spans="1:30" x14ac:dyDescent="0.2">
      <c r="A3" t="s">
        <v>63</v>
      </c>
      <c r="B3">
        <v>0.57365219317280025</v>
      </c>
      <c r="C3">
        <v>2.6246697011523729E-2</v>
      </c>
      <c r="D3">
        <v>-28.585905481000001</v>
      </c>
      <c r="E3">
        <v>7.0000000000000001E-3</v>
      </c>
      <c r="F3">
        <v>-18.548415762000001</v>
      </c>
      <c r="G3">
        <v>1.9E-2</v>
      </c>
      <c r="H3">
        <v>-0.35563415824202416</v>
      </c>
      <c r="I3">
        <v>0.14110775510645002</v>
      </c>
      <c r="J3">
        <v>-2.9888946828814378</v>
      </c>
      <c r="K3">
        <v>0.51012719556716946</v>
      </c>
      <c r="M3">
        <v>10</v>
      </c>
      <c r="N3">
        <v>30</v>
      </c>
      <c r="O3">
        <v>8.3510000000000009</v>
      </c>
      <c r="P3">
        <v>43.122</v>
      </c>
      <c r="Q3">
        <v>51.46</v>
      </c>
      <c r="R3">
        <v>0.14699999999999999</v>
      </c>
      <c r="S3">
        <v>85.763000000000005</v>
      </c>
      <c r="T3">
        <v>0.55200000000000005</v>
      </c>
      <c r="U3">
        <v>0.55573200155454316</v>
      </c>
      <c r="V3">
        <v>1.0877600594401269E-2</v>
      </c>
      <c r="W3">
        <v>0.14847572402671019</v>
      </c>
      <c r="X3">
        <v>0.15619262521257438</v>
      </c>
      <c r="Y3">
        <v>0.28656796261713796</v>
      </c>
      <c r="Z3">
        <v>1.0246688285525144E-5</v>
      </c>
      <c r="AA3">
        <v>3.4343878082369063E-5</v>
      </c>
      <c r="AB3">
        <v>2.3959051807037751E-4</v>
      </c>
      <c r="AC3">
        <v>8.6945298570612821E-4</v>
      </c>
      <c r="AD3">
        <v>4.5753676746804459E-2</v>
      </c>
    </row>
    <row r="4" spans="1:30" x14ac:dyDescent="0.2">
      <c r="A4" t="s">
        <v>65</v>
      </c>
      <c r="B4">
        <v>0.41638094231439043</v>
      </c>
      <c r="C4">
        <v>1.9050959038182456E-2</v>
      </c>
      <c r="D4">
        <v>-24.896999999999998</v>
      </c>
      <c r="E4">
        <v>4.0000000000000001E-3</v>
      </c>
      <c r="F4">
        <v>46.795000000000002</v>
      </c>
      <c r="G4">
        <v>2.7E-2</v>
      </c>
      <c r="H4">
        <v>-1.1850000000000001</v>
      </c>
      <c r="I4">
        <v>0.152</v>
      </c>
      <c r="J4">
        <v>0.88300000000000001</v>
      </c>
      <c r="K4">
        <v>0.58399999999999996</v>
      </c>
      <c r="M4">
        <v>11.5</v>
      </c>
      <c r="N4">
        <v>30</v>
      </c>
      <c r="O4">
        <v>12.18</v>
      </c>
      <c r="P4">
        <v>112.571</v>
      </c>
      <c r="Q4">
        <v>124.789</v>
      </c>
      <c r="R4">
        <v>0.16900000000000001</v>
      </c>
      <c r="S4">
        <v>239.94900000000001</v>
      </c>
      <c r="T4">
        <v>0.72099999999999997</v>
      </c>
      <c r="U4">
        <v>0.87615471102551257</v>
      </c>
      <c r="V4">
        <v>1.4667867741460287E-2</v>
      </c>
      <c r="W4">
        <v>0.21293143404608311</v>
      </c>
      <c r="X4">
        <v>0.2236084131795763</v>
      </c>
      <c r="Y4">
        <v>0.41935524670453656</v>
      </c>
      <c r="Z4">
        <v>8.3603713642389305E-6</v>
      </c>
      <c r="AA4">
        <v>3.8340678634759975E-5</v>
      </c>
      <c r="AB4">
        <v>2.458316354710522E-4</v>
      </c>
      <c r="AC4">
        <v>9.1410804199930557E-4</v>
      </c>
      <c r="AD4">
        <v>4.5753676746804466E-2</v>
      </c>
    </row>
    <row r="5" spans="1:30" x14ac:dyDescent="0.2">
      <c r="A5" t="s">
        <v>64</v>
      </c>
      <c r="B5">
        <v>0.41178516525396819</v>
      </c>
      <c r="C5">
        <v>1.8840685340159515E-2</v>
      </c>
      <c r="D5">
        <v>-25.687999999999999</v>
      </c>
      <c r="E5">
        <v>6.0000000000000001E-3</v>
      </c>
      <c r="F5">
        <v>39.622999999999998</v>
      </c>
      <c r="G5">
        <v>1.7000000000000001E-2</v>
      </c>
      <c r="H5">
        <v>-6.5000000000000002E-2</v>
      </c>
      <c r="I5">
        <v>0.157</v>
      </c>
      <c r="J5">
        <v>0.56699999999999995</v>
      </c>
      <c r="K5">
        <v>0.441</v>
      </c>
      <c r="M5">
        <v>9</v>
      </c>
      <c r="N5">
        <v>34</v>
      </c>
      <c r="O5">
        <v>11.359</v>
      </c>
      <c r="P5">
        <v>104.949</v>
      </c>
      <c r="Q5">
        <v>117.428</v>
      </c>
      <c r="R5">
        <v>0.17499999999999999</v>
      </c>
      <c r="S5">
        <v>222.631</v>
      </c>
      <c r="T5">
        <v>0.53800000000000003</v>
      </c>
      <c r="U5">
        <v>0.88725350918991186</v>
      </c>
      <c r="V5">
        <v>1.3856342187988258E-2</v>
      </c>
      <c r="W5">
        <v>0.20605646627950774</v>
      </c>
      <c r="X5">
        <v>0.21704256656920515</v>
      </c>
      <c r="Y5">
        <v>0.40529009105582264</v>
      </c>
      <c r="Z5">
        <v>9.5389547002090122E-6</v>
      </c>
      <c r="AA5">
        <v>3.27432213051643E-5</v>
      </c>
      <c r="AB5">
        <v>2.4976907289977031E-4</v>
      </c>
      <c r="AC5">
        <v>8.3133038708399802E-4</v>
      </c>
      <c r="AD5">
        <v>4.5753676746804459E-2</v>
      </c>
    </row>
    <row r="6" spans="1:30" x14ac:dyDescent="0.2">
      <c r="A6" t="s">
        <v>61</v>
      </c>
      <c r="B6">
        <v>0.18580428631003534</v>
      </c>
      <c r="C6">
        <v>8.5012292540000631E-3</v>
      </c>
      <c r="D6">
        <v>-18.744127776999999</v>
      </c>
      <c r="E6">
        <v>8.9999999999999993E-3</v>
      </c>
      <c r="F6">
        <v>190.05480820700001</v>
      </c>
      <c r="G6">
        <v>5.2999999999999999E-2</v>
      </c>
      <c r="H6">
        <v>-2.314898079722294</v>
      </c>
      <c r="I6">
        <v>0.24056715465642259</v>
      </c>
      <c r="J6">
        <v>6.5496746825095542</v>
      </c>
      <c r="K6">
        <v>0.8562027121967718</v>
      </c>
      <c r="L6" t="s">
        <v>62</v>
      </c>
      <c r="M6">
        <v>6</v>
      </c>
      <c r="N6">
        <v>18.5</v>
      </c>
      <c r="O6">
        <v>18.567</v>
      </c>
      <c r="P6">
        <v>264.83300000000003</v>
      </c>
      <c r="Q6">
        <v>285.33600000000001</v>
      </c>
      <c r="R6">
        <v>0.30499999999999999</v>
      </c>
      <c r="S6">
        <v>611.63400000000001</v>
      </c>
      <c r="T6">
        <v>1.3720000000000001</v>
      </c>
      <c r="U6">
        <v>1.6830613833849897</v>
      </c>
      <c r="V6">
        <v>2.0958014807386731E-2</v>
      </c>
      <c r="W6">
        <v>0.34119768222487301</v>
      </c>
      <c r="X6">
        <v>0.3570331134363251</v>
      </c>
      <c r="Y6">
        <v>0.68153356812459986</v>
      </c>
      <c r="Z6">
        <v>1.1712917758980038E-5</v>
      </c>
      <c r="AA6">
        <v>5.2803051441420306E-5</v>
      </c>
      <c r="AB6">
        <v>3.0686401096429101E-4</v>
      </c>
      <c r="AC6">
        <v>1.1055352956426791E-3</v>
      </c>
      <c r="AD6">
        <v>4.5753676746804466E-2</v>
      </c>
    </row>
  </sheetData>
  <sortState xmlns:xlrd2="http://schemas.microsoft.com/office/spreadsheetml/2017/richdata2" ref="A2:AD6">
    <sortCondition descending="1" ref="B1:B6"/>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6900A3-D703-D74A-8B12-4A24873A1BBA}">
  <dimension ref="A1:AD6"/>
  <sheetViews>
    <sheetView topLeftCell="P1" workbookViewId="0">
      <selection activeCell="U3" sqref="U3"/>
    </sheetView>
  </sheetViews>
  <sheetFormatPr baseColWidth="10" defaultRowHeight="16" x14ac:dyDescent="0.2"/>
  <sheetData>
    <row r="1" spans="1:3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79</v>
      </c>
      <c r="V1" t="s">
        <v>75</v>
      </c>
      <c r="W1" t="s">
        <v>76</v>
      </c>
      <c r="X1" t="s">
        <v>77</v>
      </c>
      <c r="Y1" t="s">
        <v>78</v>
      </c>
      <c r="Z1" t="s">
        <v>21</v>
      </c>
      <c r="AA1" t="s">
        <v>22</v>
      </c>
      <c r="AB1" t="s">
        <v>23</v>
      </c>
      <c r="AC1" t="s">
        <v>24</v>
      </c>
      <c r="AD1" t="s">
        <v>25</v>
      </c>
    </row>
    <row r="2" spans="1:30" x14ac:dyDescent="0.2">
      <c r="A2" t="s">
        <v>29</v>
      </c>
      <c r="B2">
        <v>1</v>
      </c>
      <c r="C2">
        <v>0</v>
      </c>
      <c r="D2">
        <v>-39.095297901999999</v>
      </c>
      <c r="E2">
        <v>7.0000000000000001E-3</v>
      </c>
      <c r="F2">
        <v>-153.96818935299999</v>
      </c>
      <c r="G2">
        <v>2.4E-2</v>
      </c>
      <c r="H2">
        <v>2.8089396964641189</v>
      </c>
      <c r="I2">
        <v>0.19707083631056677</v>
      </c>
      <c r="J2">
        <v>7.4174893792759988</v>
      </c>
      <c r="K2">
        <v>0.70797040445457737</v>
      </c>
      <c r="M2">
        <v>7</v>
      </c>
      <c r="N2">
        <v>29</v>
      </c>
      <c r="O2">
        <v>-2.5579999999999998</v>
      </c>
      <c r="P2">
        <v>-100.807</v>
      </c>
      <c r="Q2">
        <v>-100.587</v>
      </c>
      <c r="R2">
        <v>0.17499999999999999</v>
      </c>
      <c r="S2">
        <v>-184.77</v>
      </c>
      <c r="T2">
        <v>0.57499999999999996</v>
      </c>
      <c r="U2">
        <v>0</v>
      </c>
      <c r="V2">
        <v>0</v>
      </c>
      <c r="W2">
        <v>0</v>
      </c>
      <c r="X2">
        <v>0</v>
      </c>
      <c r="Y2">
        <v>0</v>
      </c>
      <c r="Z2">
        <v>1.0302265058124404E-5</v>
      </c>
      <c r="AA2">
        <v>4.0118025196946103E-5</v>
      </c>
      <c r="AB2">
        <v>2.7516543947584879E-4</v>
      </c>
      <c r="AC2">
        <v>9.9747653835669642E-4</v>
      </c>
      <c r="AD2">
        <v>0</v>
      </c>
    </row>
    <row r="3" spans="1:30" x14ac:dyDescent="0.2">
      <c r="A3" t="s">
        <v>69</v>
      </c>
      <c r="B3">
        <v>0.84037922878762494</v>
      </c>
      <c r="C3">
        <v>1.5602530467795427E-2</v>
      </c>
      <c r="D3">
        <v>-33.746673213999998</v>
      </c>
      <c r="E3">
        <v>7.0000000000000001E-3</v>
      </c>
      <c r="F3">
        <v>-110.412077806</v>
      </c>
      <c r="G3">
        <v>2.5999999999999999E-2</v>
      </c>
      <c r="H3">
        <v>1.3944196155568633</v>
      </c>
      <c r="I3">
        <v>0.14413068173549481</v>
      </c>
      <c r="J3">
        <v>-0.90539844960824123</v>
      </c>
      <c r="K3">
        <v>0.65395929655461049</v>
      </c>
      <c r="L3" t="s">
        <v>70</v>
      </c>
      <c r="M3">
        <v>10</v>
      </c>
      <c r="N3">
        <v>30</v>
      </c>
      <c r="O3">
        <v>2.9940000000000002</v>
      </c>
      <c r="P3">
        <v>-54.514000000000003</v>
      </c>
      <c r="Q3">
        <v>-50.36</v>
      </c>
      <c r="R3">
        <v>0.13400000000000001</v>
      </c>
      <c r="S3">
        <v>-106.11499999999999</v>
      </c>
      <c r="T3">
        <v>0.58199999999999996</v>
      </c>
      <c r="U3">
        <v>0.17390202618105433</v>
      </c>
      <c r="V3">
        <v>5.5508041801017073E-3</v>
      </c>
      <c r="W3">
        <v>5.0201386596837247E-2</v>
      </c>
      <c r="X3">
        <v>5.4340637094821287E-2</v>
      </c>
      <c r="Y3">
        <v>9.210684953605594E-2</v>
      </c>
      <c r="Z3">
        <v>1.0273790908732034E-5</v>
      </c>
      <c r="AA3">
        <v>4.0730165829613677E-5</v>
      </c>
      <c r="AB3">
        <v>2.4035170469118727E-4</v>
      </c>
      <c r="AC3">
        <v>9.5989505439574485E-4</v>
      </c>
      <c r="AD3">
        <v>1.8566059147254812E-2</v>
      </c>
    </row>
    <row r="4" spans="1:30" x14ac:dyDescent="0.2">
      <c r="A4" t="s">
        <v>68</v>
      </c>
      <c r="B4">
        <v>0.74317570363554042</v>
      </c>
      <c r="C4">
        <v>1.3797844070500156E-2</v>
      </c>
      <c r="D4">
        <v>-29.541567528999998</v>
      </c>
      <c r="E4">
        <v>8.0000000000000002E-3</v>
      </c>
      <c r="F4">
        <v>-74.579641969999997</v>
      </c>
      <c r="G4">
        <v>2.1000000000000001E-2</v>
      </c>
      <c r="H4">
        <v>5.3499263188871993E-2</v>
      </c>
      <c r="I4">
        <v>0.14611338265558499</v>
      </c>
      <c r="J4">
        <v>-5.1940163604077272</v>
      </c>
      <c r="K4">
        <v>0.5875896262545337</v>
      </c>
      <c r="M4">
        <v>10</v>
      </c>
      <c r="N4">
        <v>30</v>
      </c>
      <c r="O4">
        <v>7.359</v>
      </c>
      <c r="P4">
        <v>-16.43</v>
      </c>
      <c r="Q4">
        <v>-9.1379999999999999</v>
      </c>
      <c r="R4">
        <v>0.14299999999999999</v>
      </c>
      <c r="S4">
        <v>-36.805999999999997</v>
      </c>
      <c r="T4">
        <v>0.56399999999999995</v>
      </c>
      <c r="U4">
        <v>0.29682278357294317</v>
      </c>
      <c r="V4">
        <v>9.8933319445596458E-3</v>
      </c>
      <c r="W4">
        <v>8.969111526194519E-2</v>
      </c>
      <c r="X4">
        <v>9.6832943041188224E-2</v>
      </c>
      <c r="Y4">
        <v>0.16678456328280813</v>
      </c>
      <c r="Z4">
        <v>1.1001093815124867E-5</v>
      </c>
      <c r="AA4">
        <v>3.6327297622279265E-5</v>
      </c>
      <c r="AB4">
        <v>2.4225177246316469E-4</v>
      </c>
      <c r="AC4">
        <v>9.1670641785698999E-4</v>
      </c>
      <c r="AD4">
        <v>1.8566059147254812E-2</v>
      </c>
    </row>
    <row r="5" spans="1:30" x14ac:dyDescent="0.2">
      <c r="A5" t="s">
        <v>66</v>
      </c>
      <c r="B5">
        <v>0.32761885205002556</v>
      </c>
      <c r="C5">
        <v>6.0825909849164988E-3</v>
      </c>
      <c r="D5">
        <v>-12.783763773999999</v>
      </c>
      <c r="E5">
        <v>8.0000000000000002E-3</v>
      </c>
      <c r="F5">
        <v>95.454129152000007</v>
      </c>
      <c r="G5">
        <v>2.5999999999999999E-2</v>
      </c>
      <c r="H5">
        <v>-3.439641227870216</v>
      </c>
      <c r="I5">
        <v>0.15849637711113262</v>
      </c>
      <c r="J5">
        <v>-8.5963949268429438</v>
      </c>
      <c r="K5">
        <v>0.53090891117083305</v>
      </c>
      <c r="L5" t="s">
        <v>67</v>
      </c>
      <c r="M5">
        <v>10</v>
      </c>
      <c r="N5">
        <v>30</v>
      </c>
      <c r="O5">
        <v>24.754000000000001</v>
      </c>
      <c r="P5">
        <v>164.28800000000001</v>
      </c>
      <c r="Q5">
        <v>189.006</v>
      </c>
      <c r="R5">
        <v>0.187</v>
      </c>
      <c r="S5">
        <v>345.04300000000001</v>
      </c>
      <c r="T5">
        <v>0.71099999999999997</v>
      </c>
      <c r="U5">
        <v>1.1159043827186779</v>
      </c>
      <c r="V5">
        <v>2.7013861057796778E-2</v>
      </c>
      <c r="W5">
        <v>0.25836732595623524</v>
      </c>
      <c r="X5">
        <v>0.27913061462276284</v>
      </c>
      <c r="Y5">
        <v>0.50071097976865842</v>
      </c>
      <c r="Z5">
        <v>1.0896631381456868E-5</v>
      </c>
      <c r="AA5">
        <v>3.698718744705012E-5</v>
      </c>
      <c r="AB5">
        <v>2.5018631485134373E-4</v>
      </c>
      <c r="AC5">
        <v>8.8142257441736261E-4</v>
      </c>
      <c r="AD5">
        <v>1.8566059147254815E-2</v>
      </c>
    </row>
    <row r="6" spans="1:30" x14ac:dyDescent="0.2">
      <c r="A6" t="s">
        <v>71</v>
      </c>
      <c r="B6">
        <v>0.25585553039271025</v>
      </c>
      <c r="C6">
        <v>4.7502289104233092E-3</v>
      </c>
      <c r="D6">
        <v>-8.5960000000000001</v>
      </c>
      <c r="E6">
        <v>5.0000000000000001E-3</v>
      </c>
      <c r="F6">
        <v>130.494</v>
      </c>
      <c r="G6">
        <v>2.8000000000000001E-2</v>
      </c>
      <c r="H6">
        <v>-0.28100000000000003</v>
      </c>
      <c r="I6">
        <v>0.14899999999999999</v>
      </c>
      <c r="J6">
        <v>1.413</v>
      </c>
      <c r="K6">
        <v>0.52400000000000002</v>
      </c>
      <c r="M6">
        <v>10</v>
      </c>
      <c r="N6">
        <v>33</v>
      </c>
      <c r="O6">
        <v>29.100999999999999</v>
      </c>
      <c r="P6">
        <v>201.53</v>
      </c>
      <c r="Q6">
        <v>236.15</v>
      </c>
      <c r="R6">
        <v>0.182</v>
      </c>
      <c r="S6">
        <v>446.92899999999997</v>
      </c>
      <c r="T6">
        <v>0.754</v>
      </c>
      <c r="U6">
        <v>1.3631423282026436</v>
      </c>
      <c r="V6">
        <v>3.1246881574332724E-2</v>
      </c>
      <c r="W6">
        <v>0.28985302418092462</v>
      </c>
      <c r="X6">
        <v>0.31801466156485642</v>
      </c>
      <c r="Y6">
        <v>0.57372837637594598</v>
      </c>
      <c r="Z6">
        <v>8.8602335585251404E-6</v>
      </c>
      <c r="AA6">
        <v>3.7658710723128392E-5</v>
      </c>
      <c r="AB6">
        <v>2.4399809841639983E-4</v>
      </c>
      <c r="AC6">
        <v>8.7694284217205423E-4</v>
      </c>
      <c r="AD6">
        <v>1.8566059147254808E-2</v>
      </c>
    </row>
  </sheetData>
  <sortState xmlns:xlrd2="http://schemas.microsoft.com/office/spreadsheetml/2017/richdata2" ref="A2:AD6">
    <sortCondition descending="1" ref="B1:B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data_summary</vt:lpstr>
      <vt:lpstr>Dspike</vt:lpstr>
      <vt:lpstr>37C_1</vt:lpstr>
      <vt:lpstr>37C_2</vt:lpstr>
      <vt:lpstr>27C</vt:lpstr>
      <vt:lpstr>27o</vt:lpstr>
      <vt:lpstr>21C</vt:lpstr>
      <vt:lpstr>0Cu</vt:lpstr>
      <vt:lpstr>50Cu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Jiawen Li</dc:creator>
  <cp:lastModifiedBy>Jiawen Li</cp:lastModifiedBy>
  <dcterms:created xsi:type="dcterms:W3CDTF">2023-05-03T15:05:41Z</dcterms:created>
  <dcterms:modified xsi:type="dcterms:W3CDTF">2023-06-13T22:23:21Z</dcterms:modified>
</cp:coreProperties>
</file>