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005cbk/Documents/lab/methanogenesis/code/"/>
    </mc:Choice>
  </mc:AlternateContent>
  <xr:revisionPtr revIDLastSave="0" documentId="13_ncr:1_{D53F6AB6-7F23-CD47-9D8C-2A6DBBD84ABE}" xr6:coauthVersionLast="47" xr6:coauthVersionMax="47" xr10:uidLastSave="{00000000-0000-0000-0000-000000000000}"/>
  <bookViews>
    <workbookView xWindow="0" yWindow="500" windowWidth="28800" windowHeight="16360" activeTab="6" xr2:uid="{843E39F2-D84B-C548-B01D-77977E0A55FE}"/>
  </bookViews>
  <sheets>
    <sheet name="Acet_origin" sheetId="3" r:id="rId1"/>
    <sheet name="MeOH_origin" sheetId="5" r:id="rId2"/>
    <sheet name="MeOH_985" sheetId="6" r:id="rId3"/>
    <sheet name="MeOH_99" sheetId="2" r:id="rId4"/>
    <sheet name="MeOH_925" sheetId="4" r:id="rId5"/>
    <sheet name="Acet_0925" sheetId="7" r:id="rId6"/>
    <sheet name="Acet_092" sheetId="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2" i="1"/>
  <c r="J6" i="1"/>
  <c r="J5" i="1"/>
  <c r="J3" i="1"/>
  <c r="J4" i="1"/>
  <c r="J2" i="1"/>
  <c r="L3" i="6"/>
  <c r="L4" i="6"/>
  <c r="L2" i="6"/>
  <c r="L6" i="6"/>
  <c r="L5" i="6"/>
</calcChain>
</file>

<file path=xl/sharedStrings.xml><?xml version="1.0" encoding="utf-8"?>
<sst xmlns="http://schemas.openxmlformats.org/spreadsheetml/2006/main" count="194" uniqueCount="57">
  <si>
    <t>x</t>
  </si>
  <si>
    <t>sigx</t>
  </si>
  <si>
    <t>y</t>
  </si>
  <si>
    <t>sigy</t>
  </si>
  <si>
    <t>r</t>
  </si>
  <si>
    <t>Methanosarcina barkeri</t>
  </si>
  <si>
    <t>this study</t>
  </si>
  <si>
    <t>Alec Cobban and Jiawen Li</t>
  </si>
  <si>
    <t>MeOH</t>
  </si>
  <si>
    <t>35 °C</t>
  </si>
  <si>
    <t>92 days</t>
  </si>
  <si>
    <t>1L</t>
  </si>
  <si>
    <t>Alec Cobban and Wil Leavitt</t>
  </si>
  <si>
    <t>1LS1</t>
  </si>
  <si>
    <t>1LS2</t>
  </si>
  <si>
    <t>Strain</t>
  </si>
  <si>
    <t>Reference</t>
  </si>
  <si>
    <t>Data Author (experiments/measurement)</t>
  </si>
  <si>
    <t>dD_H2O</t>
  </si>
  <si>
    <t>dse_H2O</t>
  </si>
  <si>
    <t>Substrate</t>
  </si>
  <si>
    <t>Temp</t>
  </si>
  <si>
    <t>d13C_CH4</t>
  </si>
  <si>
    <t>cse</t>
  </si>
  <si>
    <t>dD_CH4</t>
  </si>
  <si>
    <t>dse</t>
  </si>
  <si>
    <t>D13CH3D</t>
  </si>
  <si>
    <t>13CDse</t>
  </si>
  <si>
    <t>D12CH2D2</t>
  </si>
  <si>
    <t>DDse</t>
  </si>
  <si>
    <t>Incubation hours</t>
  </si>
  <si>
    <t xml:space="preserve"> total CH4 (umol)**</t>
  </si>
  <si>
    <t>Label</t>
  </si>
  <si>
    <t>eps_CH4_H2O</t>
  </si>
  <si>
    <t>eps_se</t>
  </si>
  <si>
    <t>alphaH</t>
  </si>
  <si>
    <t>alphaH_se</t>
  </si>
  <si>
    <t>alphaC</t>
  </si>
  <si>
    <t>alphaC_se</t>
  </si>
  <si>
    <t>dG_ini</t>
  </si>
  <si>
    <t>dG_f</t>
  </si>
  <si>
    <t>dG_a</t>
  </si>
  <si>
    <t>dG_range</t>
  </si>
  <si>
    <t>Acetate</t>
  </si>
  <si>
    <t>5L</t>
  </si>
  <si>
    <t>5LS1</t>
  </si>
  <si>
    <t>5LS2</t>
  </si>
  <si>
    <t>r=0.985</t>
  </si>
  <si>
    <t>d13C</t>
  </si>
  <si>
    <t>dD</t>
  </si>
  <si>
    <t>MeOH d13C</t>
  </si>
  <si>
    <t>alpha13C</t>
  </si>
  <si>
    <t>avg</t>
  </si>
  <si>
    <t>stdev</t>
  </si>
  <si>
    <t>r=0.92</t>
  </si>
  <si>
    <t>Acet d13C</t>
  </si>
  <si>
    <t>r=0.925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</si>
</sst>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CCCCCC"/>
      <name val="Menlo"/>
      <family val="2"/>
    </font>
    <font>
      <sz val="12"/>
      <name val="Menlo"/>
      <family val="2"/>
    </font>
    <font>
      <sz val="12"/>
      <color theme="1"/>
      <name val="Calibri"/>
      <family val="2"/>
    </font>
    <font>
      <sz val="12"/>
      <color theme="1"/>
      <name val="Menlo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19" fillId="0" borderId="0" xfId="0" applyFont="1"/>
    <xf numFmtId="2" fontId="0" fillId="0" borderId="0" xfId="0" applyNumberFormat="1"/>
    <xf numFmtId="2" fontId="20" fillId="0" borderId="0" xfId="0" applyNumberFormat="1" applyFont="1"/>
    <xf numFmtId="0" fontId="21" fillId="0" borderId="0" xfId="0" applyFont="1"/>
    <xf numFmtId="0" fontId="0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21641-0DC4-7245-B67F-2A5C560A5910}">
  <dimension ref="A1:AB15"/>
  <sheetViews>
    <sheetView workbookViewId="0">
      <selection activeCell="H1" sqref="H1:I1"/>
    </sheetView>
  </sheetViews>
  <sheetFormatPr baseColWidth="10" defaultRowHeight="16" x14ac:dyDescent="0.2"/>
  <sheetData>
    <row r="1" spans="1:2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55</v>
      </c>
      <c r="I1">
        <v>-32.200000000000003</v>
      </c>
    </row>
    <row r="2" spans="1:28" x14ac:dyDescent="0.2">
      <c r="A2">
        <v>944</v>
      </c>
      <c r="B2">
        <v>0.4</v>
      </c>
      <c r="C2">
        <v>681.51</v>
      </c>
      <c r="D2" s="3">
        <v>2.1999999999999999E-2</v>
      </c>
      <c r="E2">
        <v>0</v>
      </c>
    </row>
    <row r="3" spans="1:28" x14ac:dyDescent="0.2">
      <c r="A3">
        <v>944</v>
      </c>
      <c r="B3">
        <v>0.4</v>
      </c>
      <c r="C3">
        <v>680.61699999999996</v>
      </c>
      <c r="D3" s="3">
        <v>2.3E-2</v>
      </c>
      <c r="E3">
        <v>0</v>
      </c>
    </row>
    <row r="4" spans="1:28" x14ac:dyDescent="0.2">
      <c r="A4">
        <v>3676</v>
      </c>
      <c r="B4">
        <v>4.0999999999999996</v>
      </c>
      <c r="C4">
        <v>1005.394</v>
      </c>
      <c r="D4" s="4">
        <v>1.9E-2</v>
      </c>
      <c r="E4">
        <v>0</v>
      </c>
    </row>
    <row r="5" spans="1:28" x14ac:dyDescent="0.2">
      <c r="A5">
        <v>3676</v>
      </c>
      <c r="B5">
        <v>4.0999999999999996</v>
      </c>
      <c r="C5">
        <v>1000.301</v>
      </c>
      <c r="D5" s="4">
        <v>0.02</v>
      </c>
      <c r="E5">
        <v>0</v>
      </c>
      <c r="G5" s="3"/>
      <c r="H5" s="3"/>
    </row>
    <row r="6" spans="1:28" x14ac:dyDescent="0.2">
      <c r="A6">
        <v>8909</v>
      </c>
      <c r="B6">
        <v>7.9</v>
      </c>
      <c r="C6">
        <v>1665.184</v>
      </c>
      <c r="D6" s="4">
        <v>5.0999999999999997E-2</v>
      </c>
      <c r="E6">
        <v>0</v>
      </c>
      <c r="G6" s="3"/>
      <c r="H6" s="3"/>
    </row>
    <row r="7" spans="1:28" x14ac:dyDescent="0.2">
      <c r="A7">
        <v>8909</v>
      </c>
      <c r="B7">
        <v>7.9</v>
      </c>
      <c r="C7">
        <v>1621.528</v>
      </c>
      <c r="D7" s="4">
        <v>4.4999999999999998E-2</v>
      </c>
      <c r="E7">
        <v>0</v>
      </c>
      <c r="G7" s="4"/>
      <c r="H7" s="3"/>
    </row>
    <row r="8" spans="1:28" x14ac:dyDescent="0.2">
      <c r="G8" s="4"/>
      <c r="H8" s="3"/>
    </row>
    <row r="9" spans="1:28" x14ac:dyDescent="0.2">
      <c r="A9" t="s">
        <v>15</v>
      </c>
      <c r="B9" t="s">
        <v>16</v>
      </c>
      <c r="C9" t="s">
        <v>17</v>
      </c>
      <c r="D9" t="s">
        <v>18</v>
      </c>
      <c r="E9" t="s">
        <v>19</v>
      </c>
      <c r="F9" t="s">
        <v>20</v>
      </c>
      <c r="G9" s="4" t="s">
        <v>21</v>
      </c>
      <c r="H9" s="3" t="s">
        <v>22</v>
      </c>
      <c r="I9" t="s">
        <v>23</v>
      </c>
      <c r="J9" t="s">
        <v>24</v>
      </c>
      <c r="K9" t="s">
        <v>25</v>
      </c>
      <c r="L9" t="s">
        <v>26</v>
      </c>
      <c r="M9" t="s">
        <v>27</v>
      </c>
      <c r="N9" t="s">
        <v>28</v>
      </c>
      <c r="O9" t="s">
        <v>29</v>
      </c>
      <c r="P9" t="s">
        <v>30</v>
      </c>
      <c r="Q9" t="s">
        <v>31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  <c r="AA9" t="s">
        <v>41</v>
      </c>
      <c r="AB9" t="s">
        <v>42</v>
      </c>
    </row>
    <row r="10" spans="1:28" x14ac:dyDescent="0.2">
      <c r="A10" t="s">
        <v>5</v>
      </c>
      <c r="B10" t="s">
        <v>6</v>
      </c>
      <c r="C10" t="s">
        <v>7</v>
      </c>
      <c r="D10">
        <v>-56</v>
      </c>
      <c r="E10">
        <v>0.4</v>
      </c>
      <c r="F10" t="s">
        <v>43</v>
      </c>
      <c r="G10" s="4" t="s">
        <v>9</v>
      </c>
      <c r="H10" s="3">
        <v>-47.77</v>
      </c>
      <c r="I10">
        <v>3.0000000000000001E-3</v>
      </c>
      <c r="J10">
        <v>-318.49</v>
      </c>
      <c r="K10">
        <v>0.02</v>
      </c>
      <c r="L10">
        <v>-1.96</v>
      </c>
      <c r="M10">
        <v>0.24</v>
      </c>
      <c r="N10">
        <v>-39.770000000000003</v>
      </c>
      <c r="O10">
        <v>0.77</v>
      </c>
      <c r="P10" t="s">
        <v>10</v>
      </c>
      <c r="Q10">
        <v>231</v>
      </c>
      <c r="R10" t="s">
        <v>44</v>
      </c>
      <c r="S10">
        <v>-278.02999999999997</v>
      </c>
      <c r="T10">
        <v>0.31</v>
      </c>
      <c r="U10">
        <v>0.72</v>
      </c>
      <c r="V10">
        <v>3.1E-4</v>
      </c>
      <c r="W10">
        <v>0.98</v>
      </c>
      <c r="X10">
        <v>5.0000000000000002E-5</v>
      </c>
    </row>
    <row r="11" spans="1:28" x14ac:dyDescent="0.2">
      <c r="A11" t="s">
        <v>5</v>
      </c>
      <c r="B11" t="s">
        <v>6</v>
      </c>
      <c r="C11" t="s">
        <v>12</v>
      </c>
      <c r="D11">
        <v>-56</v>
      </c>
      <c r="E11">
        <v>0.4</v>
      </c>
      <c r="F11" t="s">
        <v>43</v>
      </c>
      <c r="G11" t="s">
        <v>9</v>
      </c>
      <c r="H11">
        <v>-48.58</v>
      </c>
      <c r="I11">
        <v>2.9000000000000001E-2</v>
      </c>
      <c r="J11">
        <v>-319.38</v>
      </c>
      <c r="K11">
        <v>0.02</v>
      </c>
      <c r="L11">
        <v>-1.91</v>
      </c>
      <c r="M11">
        <v>0.24</v>
      </c>
      <c r="N11">
        <v>-41.24</v>
      </c>
      <c r="O11">
        <v>0.73</v>
      </c>
      <c r="P11" t="s">
        <v>10</v>
      </c>
      <c r="Q11">
        <v>223</v>
      </c>
      <c r="R11" t="s">
        <v>44</v>
      </c>
      <c r="S11">
        <v>-278.98</v>
      </c>
      <c r="T11">
        <v>0.31</v>
      </c>
      <c r="U11">
        <v>0.72</v>
      </c>
      <c r="V11">
        <v>3.1E-4</v>
      </c>
      <c r="W11">
        <v>0.98</v>
      </c>
      <c r="X11">
        <v>6.0000000000000002E-5</v>
      </c>
    </row>
    <row r="12" spans="1:28" x14ac:dyDescent="0.2">
      <c r="A12" t="s">
        <v>5</v>
      </c>
      <c r="B12" t="s">
        <v>6</v>
      </c>
      <c r="C12" t="s">
        <v>7</v>
      </c>
      <c r="D12">
        <v>2676</v>
      </c>
      <c r="E12">
        <v>4.0999999999999996</v>
      </c>
      <c r="F12" t="s">
        <v>43</v>
      </c>
      <c r="G12" t="s">
        <v>9</v>
      </c>
      <c r="H12">
        <v>-53.66</v>
      </c>
      <c r="I12">
        <v>4.0000000000000001E-3</v>
      </c>
      <c r="J12">
        <v>5.39</v>
      </c>
      <c r="K12">
        <v>0.02</v>
      </c>
      <c r="L12">
        <v>-4.38</v>
      </c>
      <c r="M12">
        <v>0.22</v>
      </c>
      <c r="N12">
        <v>43.25</v>
      </c>
      <c r="O12">
        <v>0.53</v>
      </c>
      <c r="P12" t="s">
        <v>10</v>
      </c>
      <c r="Q12">
        <v>81.8</v>
      </c>
      <c r="R12" t="s">
        <v>45</v>
      </c>
    </row>
    <row r="13" spans="1:28" x14ac:dyDescent="0.2">
      <c r="A13" t="s">
        <v>5</v>
      </c>
      <c r="B13" t="s">
        <v>6</v>
      </c>
      <c r="C13" t="s">
        <v>7</v>
      </c>
      <c r="D13">
        <v>2676</v>
      </c>
      <c r="E13">
        <v>4.0999999999999996</v>
      </c>
      <c r="F13" t="s">
        <v>43</v>
      </c>
      <c r="G13" t="s">
        <v>9</v>
      </c>
      <c r="H13">
        <v>-53.16</v>
      </c>
      <c r="I13">
        <v>4.0000000000000001E-3</v>
      </c>
      <c r="J13">
        <v>0.3</v>
      </c>
      <c r="K13">
        <v>0.02</v>
      </c>
      <c r="L13">
        <v>-4.6500000000000004</v>
      </c>
      <c r="M13">
        <v>0.16</v>
      </c>
      <c r="N13">
        <v>39.67</v>
      </c>
      <c r="O13">
        <v>0.62</v>
      </c>
      <c r="P13" t="s">
        <v>10</v>
      </c>
      <c r="Q13">
        <v>106.1</v>
      </c>
      <c r="R13" t="s">
        <v>45</v>
      </c>
    </row>
    <row r="14" spans="1:28" x14ac:dyDescent="0.2">
      <c r="A14" t="s">
        <v>5</v>
      </c>
      <c r="B14" t="s">
        <v>6</v>
      </c>
      <c r="C14" t="s">
        <v>7</v>
      </c>
      <c r="D14">
        <v>7909</v>
      </c>
      <c r="E14">
        <v>7.9</v>
      </c>
      <c r="F14" t="s">
        <v>43</v>
      </c>
      <c r="G14" t="s">
        <v>9</v>
      </c>
      <c r="H14">
        <v>-54.09</v>
      </c>
      <c r="I14">
        <v>4.0000000000000001E-3</v>
      </c>
      <c r="J14">
        <v>665.18</v>
      </c>
      <c r="K14">
        <v>0.05</v>
      </c>
      <c r="L14">
        <v>-6.41</v>
      </c>
      <c r="M14">
        <v>0.33</v>
      </c>
      <c r="N14">
        <v>98.67</v>
      </c>
      <c r="O14">
        <v>0.61</v>
      </c>
      <c r="P14" t="s">
        <v>10</v>
      </c>
      <c r="Q14">
        <v>67.099999999999994</v>
      </c>
      <c r="R14" t="s">
        <v>46</v>
      </c>
    </row>
    <row r="15" spans="1:28" x14ac:dyDescent="0.2">
      <c r="A15" t="s">
        <v>5</v>
      </c>
      <c r="B15" t="s">
        <v>6</v>
      </c>
      <c r="C15" t="s">
        <v>12</v>
      </c>
      <c r="D15">
        <v>7909</v>
      </c>
      <c r="E15">
        <v>7.9</v>
      </c>
      <c r="F15" t="s">
        <v>43</v>
      </c>
      <c r="G15" t="s">
        <v>9</v>
      </c>
      <c r="H15">
        <v>-54.1</v>
      </c>
      <c r="I15">
        <v>6.0000000000000001E-3</v>
      </c>
      <c r="J15">
        <v>621.53</v>
      </c>
      <c r="K15">
        <v>0.05</v>
      </c>
      <c r="L15">
        <v>-7.08</v>
      </c>
      <c r="M15">
        <v>0.28999999999999998</v>
      </c>
      <c r="N15">
        <v>80.56</v>
      </c>
      <c r="O15">
        <v>0.54</v>
      </c>
      <c r="P15" t="s">
        <v>10</v>
      </c>
      <c r="Q15">
        <v>62.3</v>
      </c>
      <c r="R1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F6C7-7B65-A747-B17D-5CB4FC70FD9D}">
  <dimension ref="A1:AB15"/>
  <sheetViews>
    <sheetView workbookViewId="0">
      <selection activeCell="C1" sqref="C1:D1"/>
    </sheetView>
  </sheetViews>
  <sheetFormatPr baseColWidth="10" defaultRowHeight="16" x14ac:dyDescent="0.2"/>
  <sheetData>
    <row r="1" spans="1:28" x14ac:dyDescent="0.2">
      <c r="C1" t="s">
        <v>50</v>
      </c>
      <c r="D1">
        <v>-41.343000000000004</v>
      </c>
    </row>
    <row r="8" spans="1:28" x14ac:dyDescent="0.2">
      <c r="A8" t="s">
        <v>15</v>
      </c>
      <c r="B8" t="s">
        <v>16</v>
      </c>
      <c r="C8" t="s">
        <v>17</v>
      </c>
      <c r="D8" t="s">
        <v>18</v>
      </c>
      <c r="E8" t="s">
        <v>19</v>
      </c>
      <c r="F8" t="s">
        <v>20</v>
      </c>
      <c r="G8" s="4" t="s">
        <v>21</v>
      </c>
      <c r="H8" s="3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28</v>
      </c>
      <c r="O8" t="s">
        <v>29</v>
      </c>
      <c r="P8" t="s">
        <v>30</v>
      </c>
      <c r="Q8" t="s">
        <v>31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  <c r="AA8" t="s">
        <v>41</v>
      </c>
      <c r="AB8" t="s">
        <v>42</v>
      </c>
    </row>
    <row r="9" spans="1:28" x14ac:dyDescent="0.2">
      <c r="A9" t="s">
        <v>5</v>
      </c>
      <c r="B9" t="s">
        <v>6</v>
      </c>
      <c r="C9" t="s">
        <v>7</v>
      </c>
      <c r="D9">
        <v>-55</v>
      </c>
      <c r="E9">
        <v>0.3</v>
      </c>
      <c r="F9" t="s">
        <v>8</v>
      </c>
      <c r="G9" s="4" t="s">
        <v>9</v>
      </c>
      <c r="H9" s="3">
        <v>-103.9</v>
      </c>
      <c r="I9">
        <v>5.0000000000000001E-3</v>
      </c>
      <c r="J9">
        <v>-295.19</v>
      </c>
      <c r="K9">
        <v>0.02</v>
      </c>
      <c r="L9">
        <v>-4.43</v>
      </c>
      <c r="M9">
        <v>0.12</v>
      </c>
      <c r="N9">
        <v>-47.65</v>
      </c>
      <c r="O9">
        <v>0.68</v>
      </c>
      <c r="P9" t="s">
        <v>10</v>
      </c>
      <c r="Q9">
        <v>136</v>
      </c>
      <c r="R9" t="s">
        <v>11</v>
      </c>
      <c r="S9">
        <v>-254.17</v>
      </c>
      <c r="T9">
        <v>0.2</v>
      </c>
      <c r="U9">
        <v>0.75</v>
      </c>
      <c r="V9">
        <v>2.0000000000000001E-4</v>
      </c>
      <c r="W9">
        <v>0.93</v>
      </c>
      <c r="X9">
        <v>2.0000000000000002E-5</v>
      </c>
    </row>
    <row r="10" spans="1:28" x14ac:dyDescent="0.2">
      <c r="A10" t="s">
        <v>5</v>
      </c>
      <c r="B10" t="s">
        <v>6</v>
      </c>
      <c r="C10" t="s">
        <v>12</v>
      </c>
      <c r="D10">
        <v>-55</v>
      </c>
      <c r="E10">
        <v>0.3</v>
      </c>
      <c r="F10" t="s">
        <v>8</v>
      </c>
      <c r="G10" t="s">
        <v>9</v>
      </c>
      <c r="H10">
        <v>-98.5</v>
      </c>
      <c r="I10">
        <v>5.0000000000000001E-3</v>
      </c>
      <c r="J10">
        <v>-290.48</v>
      </c>
      <c r="K10">
        <v>0.04</v>
      </c>
      <c r="L10">
        <v>-9.24</v>
      </c>
      <c r="M10">
        <v>0.19</v>
      </c>
      <c r="N10">
        <v>-47.88</v>
      </c>
      <c r="O10">
        <v>0.87</v>
      </c>
      <c r="P10" t="s">
        <v>10</v>
      </c>
      <c r="Q10">
        <v>185</v>
      </c>
      <c r="R10" t="s">
        <v>11</v>
      </c>
      <c r="S10">
        <v>-249.19</v>
      </c>
      <c r="T10">
        <v>0.2</v>
      </c>
      <c r="U10">
        <v>0.75</v>
      </c>
      <c r="V10">
        <v>2.0000000000000001E-4</v>
      </c>
      <c r="W10">
        <v>0.94</v>
      </c>
      <c r="X10">
        <v>2.0000000000000002E-5</v>
      </c>
    </row>
    <row r="11" spans="1:28" x14ac:dyDescent="0.2">
      <c r="A11" t="s">
        <v>5</v>
      </c>
      <c r="B11" t="s">
        <v>6</v>
      </c>
      <c r="C11" t="s">
        <v>7</v>
      </c>
      <c r="D11">
        <v>-55</v>
      </c>
      <c r="E11">
        <v>0.3</v>
      </c>
      <c r="F11" t="s">
        <v>8</v>
      </c>
      <c r="G11" t="s">
        <v>9</v>
      </c>
      <c r="H11">
        <v>-85.93</v>
      </c>
      <c r="I11">
        <v>5.0000000000000001E-3</v>
      </c>
      <c r="J11">
        <v>-279.39999999999998</v>
      </c>
      <c r="K11">
        <v>0.02</v>
      </c>
      <c r="L11">
        <v>-5.21</v>
      </c>
      <c r="M11">
        <v>0.22</v>
      </c>
      <c r="N11">
        <v>-49.48</v>
      </c>
      <c r="O11">
        <v>0.75</v>
      </c>
      <c r="P11" t="s">
        <v>10</v>
      </c>
      <c r="Q11">
        <v>355</v>
      </c>
      <c r="R11" t="s">
        <v>11</v>
      </c>
      <c r="S11">
        <v>-237.47</v>
      </c>
      <c r="T11">
        <v>0.2</v>
      </c>
      <c r="U11">
        <v>0.76</v>
      </c>
      <c r="V11">
        <v>2.0000000000000001E-4</v>
      </c>
      <c r="W11">
        <v>0.95</v>
      </c>
      <c r="X11">
        <v>2.0000000000000002E-5</v>
      </c>
    </row>
    <row r="12" spans="1:28" x14ac:dyDescent="0.2">
      <c r="A12" t="s">
        <v>5</v>
      </c>
      <c r="B12" t="s">
        <v>6</v>
      </c>
      <c r="C12" t="s">
        <v>7</v>
      </c>
      <c r="D12">
        <v>2491.9</v>
      </c>
      <c r="E12">
        <v>2.8</v>
      </c>
      <c r="F12" t="s">
        <v>8</v>
      </c>
      <c r="G12" t="s">
        <v>9</v>
      </c>
      <c r="H12">
        <v>-95.23</v>
      </c>
      <c r="I12">
        <v>4.0000000000000001E-3</v>
      </c>
      <c r="J12">
        <v>-60.94</v>
      </c>
      <c r="K12">
        <v>0.02</v>
      </c>
      <c r="L12">
        <v>-10.39</v>
      </c>
      <c r="M12">
        <v>0.13</v>
      </c>
      <c r="N12">
        <v>-10.01</v>
      </c>
      <c r="O12">
        <v>0.56000000000000005</v>
      </c>
      <c r="P12" t="s">
        <v>10</v>
      </c>
      <c r="Q12">
        <v>167</v>
      </c>
      <c r="R12" t="s">
        <v>13</v>
      </c>
    </row>
    <row r="13" spans="1:28" x14ac:dyDescent="0.2">
      <c r="A13" t="s">
        <v>5</v>
      </c>
      <c r="B13" t="s">
        <v>6</v>
      </c>
      <c r="C13" t="s">
        <v>7</v>
      </c>
      <c r="D13">
        <v>2491.9</v>
      </c>
      <c r="E13">
        <v>2.8</v>
      </c>
      <c r="F13" t="s">
        <v>8</v>
      </c>
      <c r="G13" t="s">
        <v>9</v>
      </c>
      <c r="H13">
        <v>-90.26</v>
      </c>
      <c r="I13">
        <v>3.0000000000000001E-3</v>
      </c>
      <c r="J13">
        <v>-57.29</v>
      </c>
      <c r="K13">
        <v>0.02</v>
      </c>
      <c r="L13">
        <v>-9.99</v>
      </c>
      <c r="M13">
        <v>0.31</v>
      </c>
      <c r="N13">
        <v>-11.61</v>
      </c>
      <c r="O13">
        <v>0.56999999999999995</v>
      </c>
      <c r="P13" t="s">
        <v>10</v>
      </c>
      <c r="Q13">
        <v>176</v>
      </c>
      <c r="R13" t="s">
        <v>13</v>
      </c>
    </row>
    <row r="14" spans="1:28" x14ac:dyDescent="0.2">
      <c r="A14" t="s">
        <v>5</v>
      </c>
      <c r="B14" t="s">
        <v>6</v>
      </c>
      <c r="C14" t="s">
        <v>7</v>
      </c>
      <c r="D14">
        <v>8041.9</v>
      </c>
      <c r="E14">
        <v>6.7</v>
      </c>
      <c r="F14" t="s">
        <v>8</v>
      </c>
      <c r="G14" t="s">
        <v>9</v>
      </c>
      <c r="H14">
        <v>-93.7</v>
      </c>
      <c r="I14">
        <v>7.0000000000000001E-3</v>
      </c>
      <c r="J14">
        <v>374.73</v>
      </c>
      <c r="K14">
        <v>0.03</v>
      </c>
      <c r="L14">
        <v>-15.93</v>
      </c>
      <c r="M14">
        <v>0.11</v>
      </c>
      <c r="N14">
        <v>-95.99</v>
      </c>
      <c r="O14">
        <v>0.45</v>
      </c>
      <c r="P14" t="s">
        <v>10</v>
      </c>
      <c r="Q14">
        <v>184</v>
      </c>
      <c r="R14" t="s">
        <v>14</v>
      </c>
    </row>
    <row r="15" spans="1:28" x14ac:dyDescent="0.2">
      <c r="A15" t="s">
        <v>5</v>
      </c>
      <c r="B15" t="s">
        <v>6</v>
      </c>
      <c r="C15" t="s">
        <v>7</v>
      </c>
      <c r="D15">
        <v>8041.9</v>
      </c>
      <c r="E15">
        <v>6.7</v>
      </c>
      <c r="F15" t="s">
        <v>8</v>
      </c>
      <c r="G15" t="s">
        <v>9</v>
      </c>
      <c r="H15">
        <v>-79.27</v>
      </c>
      <c r="I15">
        <v>4.0000000000000001E-3</v>
      </c>
      <c r="J15">
        <v>402.66</v>
      </c>
      <c r="K15">
        <v>0.03</v>
      </c>
      <c r="L15">
        <v>-15.96</v>
      </c>
      <c r="M15">
        <v>0.24</v>
      </c>
      <c r="N15">
        <v>-68.16</v>
      </c>
      <c r="O15">
        <v>0.55000000000000004</v>
      </c>
      <c r="P15" t="s">
        <v>10</v>
      </c>
      <c r="Q15">
        <v>352</v>
      </c>
      <c r="R1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BA2D-89B9-3643-9788-752124005357}">
  <dimension ref="A1:P6"/>
  <sheetViews>
    <sheetView workbookViewId="0">
      <selection activeCell="K1" sqref="K1:P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47</v>
      </c>
      <c r="K1" t="s">
        <v>48</v>
      </c>
      <c r="L1" t="s">
        <v>51</v>
      </c>
      <c r="M1" t="s">
        <v>49</v>
      </c>
      <c r="O1" t="s">
        <v>50</v>
      </c>
      <c r="P1">
        <v>-41.343000000000004</v>
      </c>
    </row>
    <row r="2" spans="1:16" x14ac:dyDescent="0.2">
      <c r="A2" s="7">
        <v>945</v>
      </c>
      <c r="B2" s="7">
        <v>0.3</v>
      </c>
      <c r="C2">
        <v>715.42696277000005</v>
      </c>
      <c r="D2" s="7">
        <v>5.4800000000000001E-2</v>
      </c>
      <c r="E2" s="7">
        <v>0</v>
      </c>
      <c r="K2" s="5">
        <v>-96.469695430000002</v>
      </c>
      <c r="L2" s="6">
        <f>(K2+1000)/($P$1+1000)</f>
        <v>0.9424959131055215</v>
      </c>
      <c r="M2" s="5">
        <v>-284.57303723000001</v>
      </c>
    </row>
    <row r="3" spans="1:16" x14ac:dyDescent="0.2">
      <c r="A3" s="7">
        <v>3491.9</v>
      </c>
      <c r="B3" s="7">
        <v>2.8</v>
      </c>
      <c r="C3">
        <v>927.80743659999996</v>
      </c>
      <c r="D3" s="7">
        <v>7.3400000000000007E-2</v>
      </c>
      <c r="E3" s="7">
        <v>0</v>
      </c>
      <c r="K3" s="5">
        <v>-93.014314720000002</v>
      </c>
      <c r="L3" s="6">
        <f t="shared" ref="L3:L4" si="0">(K3+1000)/($P$1+1000)</f>
        <v>0.94610031041342202</v>
      </c>
      <c r="M3" s="5">
        <v>-72.192563399999997</v>
      </c>
    </row>
    <row r="4" spans="1:16" x14ac:dyDescent="0.2">
      <c r="A4" s="7">
        <v>9041.9</v>
      </c>
      <c r="B4" s="7">
        <v>6.7</v>
      </c>
      <c r="C4">
        <v>1343.77</v>
      </c>
      <c r="D4" s="7">
        <v>0.248</v>
      </c>
      <c r="E4" s="7">
        <v>0</v>
      </c>
      <c r="K4" s="5">
        <v>-86.641015229999994</v>
      </c>
      <c r="L4" s="6">
        <f t="shared" si="0"/>
        <v>0.95274846453945461</v>
      </c>
      <c r="M4" s="5">
        <v>343.77</v>
      </c>
    </row>
    <row r="5" spans="1:16" x14ac:dyDescent="0.2">
      <c r="A5" s="7"/>
      <c r="B5" s="7"/>
      <c r="C5" s="7"/>
      <c r="D5" s="7"/>
      <c r="E5" s="7"/>
      <c r="K5" t="s">
        <v>52</v>
      </c>
      <c r="L5">
        <f>AVERAGE(L2:L4)</f>
        <v>0.94711489601946608</v>
      </c>
    </row>
    <row r="6" spans="1:16" x14ac:dyDescent="0.2">
      <c r="K6" t="s">
        <v>53</v>
      </c>
      <c r="L6">
        <f>STDEV(L2:L4)</f>
        <v>5.2010326561515415E-3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E8D5-4E53-214B-994D-5471A1F13A5E}">
  <dimension ref="A1:E4"/>
  <sheetViews>
    <sheetView workbookViewId="0">
      <selection activeCell="D2" sqref="D2:E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945</v>
      </c>
      <c r="B2">
        <v>0.3</v>
      </c>
      <c r="C2" s="2">
        <v>714.15203367000004</v>
      </c>
      <c r="D2">
        <v>5.4800000000000001E-2</v>
      </c>
      <c r="E2">
        <v>0</v>
      </c>
    </row>
    <row r="3" spans="1:5" x14ac:dyDescent="0.2">
      <c r="A3">
        <v>3491.9</v>
      </c>
      <c r="B3">
        <v>2.8</v>
      </c>
      <c r="C3" s="2">
        <v>932.20917677</v>
      </c>
      <c r="D3">
        <v>7.3400000000000007E-2</v>
      </c>
      <c r="E3">
        <v>0</v>
      </c>
    </row>
    <row r="4" spans="1:5" x14ac:dyDescent="0.2">
      <c r="A4">
        <v>9041.9</v>
      </c>
      <c r="B4">
        <v>6.7</v>
      </c>
      <c r="C4" s="2">
        <v>1358.8937575800001</v>
      </c>
      <c r="D4">
        <v>0.248</v>
      </c>
      <c r="E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A1964-50AB-6A4A-945E-18EBA7CB66DA}">
  <dimension ref="A1:G4"/>
  <sheetViews>
    <sheetView workbookViewId="0">
      <selection activeCell="G12" sqref="G1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">
      <c r="A2">
        <v>945</v>
      </c>
      <c r="B2">
        <v>0.3</v>
      </c>
      <c r="C2">
        <v>698.73094594999998</v>
      </c>
      <c r="D2">
        <v>5.4800000000000001E-2</v>
      </c>
      <c r="E2">
        <v>0</v>
      </c>
      <c r="G2" s="1"/>
    </row>
    <row r="3" spans="1:7" x14ac:dyDescent="0.2">
      <c r="A3">
        <v>3491.9</v>
      </c>
      <c r="B3">
        <v>2.8</v>
      </c>
      <c r="C3">
        <v>938.23959459000002</v>
      </c>
      <c r="D3">
        <v>7.3400000000000007E-2</v>
      </c>
      <c r="E3">
        <v>0</v>
      </c>
      <c r="G3" s="1"/>
    </row>
    <row r="4" spans="1:7" x14ac:dyDescent="0.2">
      <c r="A4">
        <v>9041.9</v>
      </c>
      <c r="B4">
        <v>6.7</v>
      </c>
      <c r="C4">
        <v>1424.80783784</v>
      </c>
      <c r="D4">
        <v>0.248</v>
      </c>
      <c r="E4">
        <v>0</v>
      </c>
      <c r="G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CC43-8E9E-DC4D-9025-7DBED246BCD5}">
  <dimension ref="A1:K4"/>
  <sheetViews>
    <sheetView workbookViewId="0">
      <selection activeCell="L9" sqref="L9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56</v>
      </c>
    </row>
    <row r="2" spans="1:11" x14ac:dyDescent="0.2">
      <c r="A2">
        <v>944</v>
      </c>
      <c r="B2">
        <v>0.4</v>
      </c>
      <c r="C2">
        <v>697.46318280000003</v>
      </c>
      <c r="D2">
        <v>4.2500000000000003E-2</v>
      </c>
      <c r="E2">
        <v>0</v>
      </c>
      <c r="I2" s="1"/>
      <c r="K2" s="1"/>
    </row>
    <row r="3" spans="1:11" x14ac:dyDescent="0.2">
      <c r="A3">
        <v>3676</v>
      </c>
      <c r="B3">
        <v>4.0999999999999996</v>
      </c>
      <c r="C3">
        <v>942.87375810000003</v>
      </c>
      <c r="D3">
        <v>5.8099999999999999E-2</v>
      </c>
      <c r="E3">
        <v>0</v>
      </c>
      <c r="I3" s="1"/>
      <c r="K3" s="1"/>
    </row>
    <row r="4" spans="1:11" x14ac:dyDescent="0.2">
      <c r="A4">
        <v>8909</v>
      </c>
      <c r="B4">
        <v>7.92</v>
      </c>
      <c r="C4">
        <v>1440.4755270000001</v>
      </c>
      <c r="D4">
        <v>0.253</v>
      </c>
      <c r="E4">
        <v>0</v>
      </c>
      <c r="I4" s="1"/>
      <c r="K4" s="1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552B-CC94-5B45-A655-30D781010816}">
  <dimension ref="A1:N6"/>
  <sheetViews>
    <sheetView tabSelected="1" workbookViewId="0">
      <selection activeCell="E10" sqref="E10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54</v>
      </c>
      <c r="I1" t="s">
        <v>48</v>
      </c>
      <c r="J1" t="s">
        <v>51</v>
      </c>
      <c r="K1" t="s">
        <v>49</v>
      </c>
      <c r="M1" t="s">
        <v>55</v>
      </c>
      <c r="N1">
        <v>-32.200000000000003</v>
      </c>
    </row>
    <row r="2" spans="1:14" x14ac:dyDescent="0.2">
      <c r="A2">
        <v>944</v>
      </c>
      <c r="B2">
        <v>0.4</v>
      </c>
      <c r="C2">
        <v>700.01108696000006</v>
      </c>
      <c r="D2">
        <v>4.2500000000000003E-2</v>
      </c>
      <c r="E2">
        <v>0</v>
      </c>
      <c r="I2" s="7">
        <v>-46.060652169999997</v>
      </c>
      <c r="J2" s="7">
        <f>(I2+1000)/($N$1+1000)</f>
        <v>0.98567818539987606</v>
      </c>
      <c r="K2" s="7">
        <v>-299.98891304</v>
      </c>
      <c r="L2">
        <f>K2+1000</f>
        <v>700.01108696000006</v>
      </c>
    </row>
    <row r="3" spans="1:14" x14ac:dyDescent="0.2">
      <c r="A3">
        <v>3676</v>
      </c>
      <c r="B3">
        <v>4.0999999999999996</v>
      </c>
      <c r="C3">
        <v>933.55804348000004</v>
      </c>
      <c r="D3">
        <v>5.8099999999999999E-2</v>
      </c>
      <c r="E3">
        <v>0</v>
      </c>
      <c r="I3" s="7">
        <v>-51.527391299999998</v>
      </c>
      <c r="J3" s="7">
        <f t="shared" ref="J3:J4" si="0">(I3+1000)/($N$1+1000)</f>
        <v>0.98002956054970047</v>
      </c>
      <c r="K3" s="7">
        <v>-66.441956520000005</v>
      </c>
      <c r="L3">
        <f t="shared" ref="L3:L4" si="1">K3+1000</f>
        <v>933.55804348000004</v>
      </c>
    </row>
    <row r="4" spans="1:14" x14ac:dyDescent="0.2">
      <c r="A4">
        <v>8909</v>
      </c>
      <c r="B4">
        <v>7.92</v>
      </c>
      <c r="C4">
        <v>1408.9710869599999</v>
      </c>
      <c r="D4">
        <v>0.253</v>
      </c>
      <c r="E4">
        <v>0</v>
      </c>
      <c r="I4" s="7">
        <v>-52.16934783</v>
      </c>
      <c r="J4" s="7">
        <f t="shared" si="0"/>
        <v>0.97936624526761729</v>
      </c>
      <c r="K4" s="7">
        <v>408.97108695999998</v>
      </c>
      <c r="L4">
        <f t="shared" si="1"/>
        <v>1408.9710869599999</v>
      </c>
    </row>
    <row r="5" spans="1:14" x14ac:dyDescent="0.2">
      <c r="I5" t="s">
        <v>52</v>
      </c>
      <c r="J5">
        <f>AVERAGE(J2:J4)</f>
        <v>0.9816913304057312</v>
      </c>
    </row>
    <row r="6" spans="1:14" x14ac:dyDescent="0.2">
      <c r="I6" t="s">
        <v>53</v>
      </c>
      <c r="J6">
        <f>STDEV(J2:J4)</f>
        <v>3.4686101466025556E-3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Acet_origin</vt:lpstr>
      <vt:lpstr>MeOH_origin</vt:lpstr>
      <vt:lpstr>MeOH_985</vt:lpstr>
      <vt:lpstr>MeOH_99</vt:lpstr>
      <vt:lpstr>MeOH_925</vt:lpstr>
      <vt:lpstr>Acet_0925</vt:lpstr>
      <vt:lpstr>Acet_092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javin li</dc:creator>
  <cp:lastModifiedBy>javin li</cp:lastModifiedBy>
  <dcterms:created xsi:type="dcterms:W3CDTF">2024-08-21T21:11:26Z</dcterms:created>
  <dcterms:modified xsi:type="dcterms:W3CDTF">2024-09-03T20:52:43Z</dcterms:modified>
</cp:coreProperties>
</file>